
<file path=[Content_Types].xml><?xml version="1.0" encoding="utf-8"?>
<Types xmlns="http://schemas.openxmlformats.org/package/2006/content-types">
  <Default Extension="wmf" ContentType="image/x-w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tabRatio="787" activeTab="1"/>
  </bookViews>
  <sheets>
    <sheet name="填表说明" sheetId="1" r:id="rId1"/>
    <sheet name="GTA产品&amp;定价信息表（不含代理硬件）" sheetId="2" r:id="rId2"/>
    <sheet name="代理硬件产品定价信息表" sheetId="3" r:id="rId3"/>
    <sheet name="实时行情数据报价" sheetId="4" r:id="rId4"/>
    <sheet name="实时行情数据底价" sheetId="5" r:id="rId5"/>
    <sheet name="Quantrader机构市场报价" sheetId="6" r:id="rId6"/>
    <sheet name="Quantrader教育市场报价" sheetId="7" r:id="rId7"/>
    <sheet name="GTA财经数据库报价方案" sheetId="8" r:id="rId8"/>
    <sheet name="虚拟交易所机构产品定价" sheetId="9" r:id="rId9"/>
    <sheet name="历史高频机构定价" sheetId="10" r:id="rId10"/>
    <sheet name="历史高频数据机构底价" sheetId="11" r:id="rId11"/>
    <sheet name="历史高频学术定价" sheetId="12" r:id="rId12"/>
    <sheet name="CSMAR各库报价" sheetId="13" r:id="rId13"/>
    <sheet name="校园文化产品架构与价格体系列表" sheetId="14" r:id="rId14"/>
  </sheets>
  <definedNames>
    <definedName name="_xlnm._FilterDatabase" localSheetId="1" hidden="1">'GTA产品&amp;定价信息表（不含代理硬件）'!$A$1:$AC$900</definedName>
    <definedName name="solver_eng" localSheetId="1" hidden="1">1</definedName>
    <definedName name="solver_lin" localSheetId="1" hidden="1">0</definedName>
    <definedName name="solver_neg" localSheetId="1" hidden="1">1</definedName>
    <definedName name="solver_num" localSheetId="1" hidden="1">0</definedName>
    <definedName name="solver_opt" localSheetId="1" hidden="1">'GTA产品&amp;定价信息表（不含代理硬件）'!#REF!</definedName>
    <definedName name="solver_typ" localSheetId="1" hidden="1">1</definedName>
    <definedName name="solver_val" localSheetId="1" hidden="1">0</definedName>
    <definedName name="solver_ver" localSheetId="1" hidden="1">3</definedName>
  </definedNames>
  <calcPr calcId="144525" concurrentCalc="0"/>
</workbook>
</file>

<file path=xl/comments1.xml><?xml version="1.0" encoding="utf-8"?>
<comments xmlns="http://schemas.openxmlformats.org/spreadsheetml/2006/main">
  <authors>
    <author>youcheng.chen</author>
    <author>Windows 用户</author>
    <author>jarvis</author>
    <author>作者</author>
    <author>windows</author>
    <author>gta</author>
  </authors>
  <commentList>
    <comment ref="P3" authorId="0">
      <text>
        <r>
          <rPr>
            <b/>
            <sz val="9"/>
            <rFont val="宋体"/>
            <charset val="134"/>
          </rPr>
          <t>youch（市场包含机构和学术两个市场）eng.chen:</t>
        </r>
        <r>
          <rPr>
            <sz val="9"/>
            <rFont val="宋体"/>
            <charset val="134"/>
          </rPr>
          <t xml:space="preserve">
</t>
        </r>
      </text>
    </comment>
    <comment ref="P4" authorId="0">
      <text>
        <r>
          <rPr>
            <b/>
            <sz val="9"/>
            <rFont val="宋体"/>
            <charset val="134"/>
          </rPr>
          <t>youcheng.chen:</t>
        </r>
        <r>
          <rPr>
            <sz val="9"/>
            <rFont val="宋体"/>
            <charset val="134"/>
          </rPr>
          <t xml:space="preserve">
</t>
        </r>
        <r>
          <rPr>
            <sz val="9"/>
            <rFont val="宋体"/>
            <charset val="134"/>
          </rPr>
          <t>（市场包含机构和学术两个市场）</t>
        </r>
      </text>
    </comment>
    <comment ref="P6" authorId="0">
      <text>
        <r>
          <rPr>
            <b/>
            <sz val="9"/>
            <rFont val="宋体"/>
            <charset val="134"/>
          </rPr>
          <t>youcheng.chen:</t>
        </r>
        <r>
          <rPr>
            <sz val="9"/>
            <rFont val="宋体"/>
            <charset val="134"/>
          </rPr>
          <t xml:space="preserve">
</t>
        </r>
        <r>
          <rPr>
            <sz val="9"/>
            <rFont val="宋体"/>
            <charset val="134"/>
          </rPr>
          <t>（包含机构和学术市场两个市场的总成本）</t>
        </r>
      </text>
    </comment>
    <comment ref="P7" authorId="0">
      <text>
        <r>
          <rPr>
            <b/>
            <sz val="9"/>
            <rFont val="宋体"/>
            <charset val="134"/>
          </rPr>
          <t>youcheng.chen:</t>
        </r>
        <r>
          <rPr>
            <sz val="9"/>
            <rFont val="宋体"/>
            <charset val="134"/>
          </rPr>
          <t xml:space="preserve">
</t>
        </r>
        <r>
          <rPr>
            <sz val="9"/>
            <rFont val="宋体"/>
            <charset val="134"/>
          </rPr>
          <t>（包含机构和学术市场两个市场的总成本）</t>
        </r>
      </text>
    </comment>
    <comment ref="P8" authorId="0">
      <text>
        <r>
          <rPr>
            <b/>
            <sz val="9"/>
            <rFont val="宋体"/>
            <charset val="134"/>
          </rPr>
          <t>youcheng.chen:</t>
        </r>
        <r>
          <rPr>
            <sz val="9"/>
            <rFont val="宋体"/>
            <charset val="134"/>
          </rPr>
          <t xml:space="preserve">
</t>
        </r>
        <r>
          <rPr>
            <sz val="9"/>
            <rFont val="宋体"/>
            <charset val="134"/>
          </rPr>
          <t xml:space="preserve">1、总成本：897.54万/年 
</t>
        </r>
        <r>
          <rPr>
            <sz val="9"/>
            <rFont val="宋体"/>
            <charset val="134"/>
          </rPr>
          <t>1.1、固定成本： 合计 840.78万                                                                        （1）交易所授权费：470.1万；                                     （2）专线接入费：199.68万；                                   （3）人力成本：171万/16人                                       1.2、变动成本：合计 56.76万                                                       （1）公网带宽:31.56万                                         （2）服务器：25.2万</t>
        </r>
      </text>
    </comment>
    <comment ref="P12" authorId="0">
      <text>
        <r>
          <rPr>
            <b/>
            <sz val="9"/>
            <rFont val="宋体"/>
            <charset val="134"/>
          </rPr>
          <t>youcheng.chen:</t>
        </r>
        <r>
          <rPr>
            <sz val="9"/>
            <rFont val="宋体"/>
            <charset val="134"/>
          </rPr>
          <t xml:space="preserve">
</t>
        </r>
        <r>
          <rPr>
            <sz val="9"/>
            <rFont val="宋体"/>
            <charset val="134"/>
          </rPr>
          <t>（市场包含机构和学术两个市场）</t>
        </r>
      </text>
    </comment>
    <comment ref="P13" authorId="0">
      <text>
        <r>
          <rPr>
            <b/>
            <sz val="9"/>
            <rFont val="宋体"/>
            <charset val="134"/>
          </rPr>
          <t>youcheng.chen:</t>
        </r>
        <r>
          <rPr>
            <sz val="9"/>
            <rFont val="宋体"/>
            <charset val="134"/>
          </rPr>
          <t xml:space="preserve">
</t>
        </r>
        <r>
          <rPr>
            <sz val="9"/>
            <rFont val="宋体"/>
            <charset val="134"/>
          </rPr>
          <t>（市场包含机构和学术两个市场）</t>
        </r>
      </text>
    </comment>
    <comment ref="P19" authorId="0">
      <text>
        <r>
          <rPr>
            <b/>
            <sz val="9"/>
            <rFont val="宋体"/>
            <charset val="134"/>
          </rPr>
          <t>youcheng.chen:</t>
        </r>
        <r>
          <rPr>
            <sz val="9"/>
            <rFont val="宋体"/>
            <charset val="134"/>
          </rPr>
          <t xml:space="preserve">
</t>
        </r>
        <r>
          <rPr>
            <sz val="9"/>
            <rFont val="宋体"/>
            <charset val="134"/>
          </rPr>
          <t>（计算方法：行情、研发运维测试、服务器成本与机构对半分，加上教育产品经理的人力成本）</t>
        </r>
      </text>
    </comment>
    <comment ref="P21" authorId="0">
      <text>
        <r>
          <rPr>
            <b/>
            <sz val="9"/>
            <rFont val="宋体"/>
            <charset val="134"/>
          </rPr>
          <t>youcheng.chen:</t>
        </r>
        <r>
          <rPr>
            <sz val="9"/>
            <rFont val="宋体"/>
            <charset val="134"/>
          </rPr>
          <t xml:space="preserve">
</t>
        </r>
        <r>
          <rPr>
            <sz val="9"/>
            <rFont val="宋体"/>
            <charset val="134"/>
          </rPr>
          <t>（2011年-2015年）</t>
        </r>
      </text>
    </comment>
    <comment ref="AA21" authorId="0">
      <text>
        <r>
          <rPr>
            <b/>
            <sz val="9"/>
            <rFont val="宋体"/>
            <charset val="134"/>
          </rPr>
          <t>youcheng.chen:</t>
        </r>
        <r>
          <rPr>
            <sz val="9"/>
            <rFont val="宋体"/>
            <charset val="134"/>
          </rPr>
          <t xml:space="preserve">
</t>
        </r>
        <r>
          <rPr>
            <sz val="9"/>
            <rFont val="宋体"/>
            <charset val="134"/>
          </rPr>
          <t>按账号形式收费</t>
        </r>
      </text>
    </comment>
    <comment ref="P36" authorId="0">
      <text>
        <r>
          <rPr>
            <b/>
            <sz val="9"/>
            <rFont val="宋体"/>
            <charset val="134"/>
          </rPr>
          <t>youcheng.chen:</t>
        </r>
        <r>
          <rPr>
            <sz val="9"/>
            <rFont val="宋体"/>
            <charset val="134"/>
          </rPr>
          <t xml:space="preserve">
</t>
        </r>
        <r>
          <rPr>
            <sz val="9"/>
            <rFont val="宋体"/>
            <charset val="134"/>
          </rPr>
          <t>（2015上市-2016）</t>
        </r>
      </text>
    </comment>
    <comment ref="P37" authorId="0">
      <text>
        <r>
          <rPr>
            <b/>
            <sz val="9"/>
            <rFont val="宋体"/>
            <charset val="134"/>
          </rPr>
          <t>youcheng.chen:</t>
        </r>
        <r>
          <rPr>
            <sz val="9"/>
            <rFont val="宋体"/>
            <charset val="134"/>
          </rPr>
          <t xml:space="preserve">
</t>
        </r>
        <r>
          <rPr>
            <sz val="9"/>
            <rFont val="宋体"/>
            <charset val="134"/>
          </rPr>
          <t>（2013年上市-2015研发）</t>
        </r>
      </text>
    </comment>
    <comment ref="P56" authorId="0">
      <text>
        <r>
          <rPr>
            <b/>
            <sz val="9"/>
            <rFont val="宋体"/>
            <charset val="134"/>
          </rPr>
          <t>youcheng.chen:</t>
        </r>
        <r>
          <rPr>
            <sz val="9"/>
            <rFont val="宋体"/>
            <charset val="134"/>
          </rPr>
          <t xml:space="preserve">
</t>
        </r>
        <r>
          <rPr>
            <sz val="9"/>
            <rFont val="宋体"/>
            <charset val="134"/>
          </rPr>
          <t>5年内未研发投入</t>
        </r>
      </text>
    </comment>
    <comment ref="P57" authorId="0">
      <text>
        <r>
          <rPr>
            <b/>
            <sz val="9"/>
            <rFont val="宋体"/>
            <charset val="134"/>
          </rPr>
          <t>youcheng.chen:</t>
        </r>
        <r>
          <rPr>
            <sz val="9"/>
            <rFont val="宋体"/>
            <charset val="134"/>
          </rPr>
          <t xml:space="preserve">
</t>
        </r>
        <r>
          <rPr>
            <sz val="9"/>
            <rFont val="宋体"/>
            <charset val="134"/>
          </rPr>
          <t xml:space="preserve">5年内未研发投入
</t>
        </r>
      </text>
    </comment>
    <comment ref="P58" authorId="0">
      <text>
        <r>
          <rPr>
            <b/>
            <sz val="9"/>
            <rFont val="宋体"/>
            <charset val="134"/>
          </rPr>
          <t>youcheng.chen:</t>
        </r>
        <r>
          <rPr>
            <sz val="9"/>
            <rFont val="宋体"/>
            <charset val="134"/>
          </rPr>
          <t xml:space="preserve">
</t>
        </r>
        <r>
          <rPr>
            <sz val="9"/>
            <rFont val="宋体"/>
            <charset val="134"/>
          </rPr>
          <t xml:space="preserve">5年内未研发投入
</t>
        </r>
      </text>
    </comment>
    <comment ref="P59" authorId="0">
      <text>
        <r>
          <rPr>
            <b/>
            <sz val="9"/>
            <rFont val="宋体"/>
            <charset val="134"/>
          </rPr>
          <t>youcheng.chen:</t>
        </r>
        <r>
          <rPr>
            <sz val="9"/>
            <rFont val="宋体"/>
            <charset val="134"/>
          </rPr>
          <t xml:space="preserve">
</t>
        </r>
        <r>
          <rPr>
            <sz val="9"/>
            <rFont val="宋体"/>
            <charset val="134"/>
          </rPr>
          <t xml:space="preserve">5年内未研发投入
</t>
        </r>
      </text>
    </comment>
    <comment ref="P106" authorId="0">
      <text>
        <r>
          <rPr>
            <b/>
            <sz val="9"/>
            <rFont val="宋体"/>
            <charset val="134"/>
          </rPr>
          <t>youcheng.chen:</t>
        </r>
        <r>
          <rPr>
            <sz val="9"/>
            <rFont val="宋体"/>
            <charset val="134"/>
          </rPr>
          <t xml:space="preserve">
</t>
        </r>
        <r>
          <rPr>
            <sz val="9"/>
            <rFont val="宋体"/>
            <charset val="134"/>
          </rPr>
          <t>（不含资源包内软件成本，仅人力投入成本）</t>
        </r>
      </text>
    </comment>
    <comment ref="P107" authorId="0">
      <text>
        <r>
          <rPr>
            <b/>
            <sz val="9"/>
            <rFont val="宋体"/>
            <charset val="134"/>
          </rPr>
          <t>youcheng.chen:</t>
        </r>
        <r>
          <rPr>
            <sz val="9"/>
            <rFont val="宋体"/>
            <charset val="134"/>
          </rPr>
          <t xml:space="preserve">
</t>
        </r>
        <r>
          <rPr>
            <sz val="9"/>
            <rFont val="宋体"/>
            <charset val="134"/>
          </rPr>
          <t>（不含资源包内软件成本，仅人力投入成本）</t>
        </r>
      </text>
    </comment>
    <comment ref="P108" authorId="0">
      <text>
        <r>
          <rPr>
            <b/>
            <sz val="9"/>
            <rFont val="宋体"/>
            <charset val="134"/>
          </rPr>
          <t>youcheng.chen:</t>
        </r>
        <r>
          <rPr>
            <sz val="9"/>
            <rFont val="宋体"/>
            <charset val="134"/>
          </rPr>
          <t xml:space="preserve">
</t>
        </r>
        <r>
          <rPr>
            <sz val="9"/>
            <rFont val="宋体"/>
            <charset val="134"/>
          </rPr>
          <t>（不含资源包内软件成本，仅人力投入成本）</t>
        </r>
      </text>
    </comment>
    <comment ref="Q285" authorId="1">
      <text>
        <r>
          <rPr>
            <b/>
            <sz val="9"/>
            <rFont val="宋体"/>
            <charset val="134"/>
          </rPr>
          <t>Windows 用户:</t>
        </r>
        <r>
          <rPr>
            <sz val="9"/>
            <rFont val="宋体"/>
            <charset val="134"/>
          </rPr>
          <t xml:space="preserve">
</t>
        </r>
        <r>
          <rPr>
            <sz val="9"/>
            <rFont val="宋体"/>
            <charset val="134"/>
          </rPr>
          <t>每个模块5万</t>
        </r>
      </text>
    </comment>
    <comment ref="Q296" authorId="1">
      <text>
        <r>
          <rPr>
            <b/>
            <sz val="9"/>
            <rFont val="宋体"/>
            <charset val="134"/>
          </rPr>
          <t>Windows 用户:</t>
        </r>
        <r>
          <rPr>
            <sz val="9"/>
            <rFont val="宋体"/>
            <charset val="134"/>
          </rPr>
          <t xml:space="preserve">
</t>
        </r>
        <r>
          <rPr>
            <sz val="9"/>
            <rFont val="宋体"/>
            <charset val="134"/>
          </rPr>
          <t>9.8万</t>
        </r>
      </text>
    </comment>
    <comment ref="P436" authorId="2">
      <text>
        <r>
          <rPr>
            <b/>
            <sz val="9"/>
            <rFont val="宋体"/>
            <charset val="134"/>
          </rPr>
          <t>jarvis:</t>
        </r>
        <r>
          <rPr>
            <sz val="9"/>
            <rFont val="宋体"/>
            <charset val="134"/>
          </rPr>
          <t xml:space="preserve">
</t>
        </r>
        <r>
          <rPr>
            <sz val="9"/>
            <rFont val="宋体"/>
            <charset val="134"/>
          </rPr>
          <t>这里的成本是研发部提供的总成本，核算项目成本按照定价的三折。</t>
        </r>
      </text>
    </comment>
    <comment ref="P437" authorId="2">
      <text>
        <r>
          <rPr>
            <b/>
            <sz val="9"/>
            <rFont val="宋体"/>
            <charset val="134"/>
          </rPr>
          <t>jarvis:</t>
        </r>
        <r>
          <rPr>
            <sz val="9"/>
            <rFont val="宋体"/>
            <charset val="134"/>
          </rPr>
          <t>这里的成本是研发部提供的总成本，核算成本按照定价的三折。</t>
        </r>
      </text>
    </comment>
    <comment ref="P438" authorId="2">
      <text>
        <r>
          <rPr>
            <b/>
            <sz val="9"/>
            <rFont val="宋体"/>
            <charset val="134"/>
          </rPr>
          <t>jarvis:</t>
        </r>
        <r>
          <rPr>
            <sz val="9"/>
            <rFont val="宋体"/>
            <charset val="134"/>
          </rPr>
          <t xml:space="preserve">
</t>
        </r>
        <r>
          <rPr>
            <sz val="9"/>
            <rFont val="宋体"/>
            <charset val="134"/>
          </rPr>
          <t>这里的成本是研发部提供的总成本，核算项目成本按照定价的三折。</t>
        </r>
      </text>
    </comment>
    <comment ref="P439" authorId="2">
      <text>
        <r>
          <rPr>
            <b/>
            <sz val="9"/>
            <rFont val="宋体"/>
            <charset val="134"/>
          </rPr>
          <t>jarvis:</t>
        </r>
        <r>
          <rPr>
            <sz val="9"/>
            <rFont val="宋体"/>
            <charset val="134"/>
          </rPr>
          <t xml:space="preserve">
</t>
        </r>
        <r>
          <rPr>
            <sz val="9"/>
            <rFont val="宋体"/>
            <charset val="134"/>
          </rPr>
          <t>这里的成本是研发部提供的总成本，核算成本按照定价的三折。</t>
        </r>
      </text>
    </comment>
    <comment ref="P440" authorId="2">
      <text>
        <r>
          <rPr>
            <b/>
            <sz val="9"/>
            <rFont val="宋体"/>
            <charset val="134"/>
          </rPr>
          <t>jarvis:</t>
        </r>
        <r>
          <rPr>
            <sz val="9"/>
            <rFont val="宋体"/>
            <charset val="134"/>
          </rPr>
          <t xml:space="preserve">
</t>
        </r>
        <r>
          <rPr>
            <sz val="9"/>
            <rFont val="宋体"/>
            <charset val="134"/>
          </rPr>
          <t>这里的成本是研发部提供的总成本，核算项目成本按照定价的三折。</t>
        </r>
      </text>
    </comment>
    <comment ref="P441" authorId="2">
      <text>
        <r>
          <rPr>
            <b/>
            <sz val="9"/>
            <rFont val="宋体"/>
            <charset val="134"/>
          </rPr>
          <t>jarvis:</t>
        </r>
        <r>
          <rPr>
            <sz val="9"/>
            <rFont val="宋体"/>
            <charset val="134"/>
          </rPr>
          <t xml:space="preserve">
</t>
        </r>
        <r>
          <rPr>
            <sz val="9"/>
            <rFont val="宋体"/>
            <charset val="134"/>
          </rPr>
          <t>这里的成本是研发部提供的总成本，核算项目成本按照定价的三折。</t>
        </r>
      </text>
    </comment>
    <comment ref="E477" authorId="3">
      <text>
        <r>
          <rPr>
            <sz val="9"/>
            <rFont val="宋体"/>
            <charset val="134"/>
          </rPr>
          <t>申请中~~~20141105</t>
        </r>
      </text>
    </comment>
    <comment ref="E482" authorId="3">
      <text>
        <r>
          <rPr>
            <sz val="9"/>
            <rFont val="宋体"/>
            <charset val="134"/>
          </rPr>
          <t>申请中~~~20141105</t>
        </r>
      </text>
    </comment>
    <comment ref="E484" authorId="3">
      <text>
        <r>
          <rPr>
            <sz val="9"/>
            <rFont val="宋体"/>
            <charset val="134"/>
          </rPr>
          <t xml:space="preserve">申请中~~~20141105
</t>
        </r>
        <r>
          <rPr>
            <sz val="9"/>
            <rFont val="宋体"/>
            <charset val="134"/>
          </rPr>
          <t>并购特波产品</t>
        </r>
      </text>
    </comment>
    <comment ref="E485" authorId="3">
      <text>
        <r>
          <rPr>
            <sz val="9"/>
            <rFont val="宋体"/>
            <charset val="134"/>
          </rPr>
          <t>申请中~~~20141105</t>
        </r>
      </text>
    </comment>
    <comment ref="P844" authorId="4">
      <text>
        <r>
          <rPr>
            <b/>
            <sz val="9"/>
            <rFont val="宋体"/>
            <charset val="134"/>
          </rPr>
          <t>windows:</t>
        </r>
        <r>
          <rPr>
            <sz val="9"/>
            <rFont val="宋体"/>
            <charset val="134"/>
          </rPr>
          <t xml:space="preserve">
</t>
        </r>
        <r>
          <rPr>
            <sz val="9"/>
            <rFont val="宋体"/>
            <charset val="134"/>
          </rPr>
          <t>全套渠道价65000</t>
        </r>
      </text>
    </comment>
    <comment ref="Q844" authorId="4">
      <text>
        <r>
          <rPr>
            <b/>
            <sz val="9"/>
            <rFont val="宋体"/>
            <charset val="134"/>
          </rPr>
          <t>windows:</t>
        </r>
        <r>
          <rPr>
            <sz val="9"/>
            <rFont val="宋体"/>
            <charset val="134"/>
          </rPr>
          <t xml:space="preserve">
</t>
        </r>
        <r>
          <rPr>
            <sz val="9"/>
            <rFont val="宋体"/>
            <charset val="134"/>
          </rPr>
          <t>全套7款软件，15万</t>
        </r>
      </text>
    </comment>
    <comment ref="AA844" authorId="4">
      <text>
        <r>
          <rPr>
            <b/>
            <sz val="9"/>
            <rFont val="宋体"/>
            <charset val="134"/>
          </rPr>
          <t>windows:</t>
        </r>
        <r>
          <rPr>
            <sz val="9"/>
            <rFont val="宋体"/>
            <charset val="134"/>
          </rPr>
          <t xml:space="preserve">
</t>
        </r>
        <r>
          <rPr>
            <sz val="9"/>
            <rFont val="宋体"/>
            <charset val="134"/>
          </rPr>
          <t>全套渠道价65000</t>
        </r>
      </text>
    </comment>
    <comment ref="Q846" authorId="4">
      <text>
        <r>
          <rPr>
            <b/>
            <sz val="9"/>
            <rFont val="宋体"/>
            <charset val="134"/>
          </rPr>
          <t>windows:</t>
        </r>
        <r>
          <rPr>
            <sz val="9"/>
            <rFont val="宋体"/>
            <charset val="134"/>
          </rPr>
          <t xml:space="preserve">
</t>
        </r>
        <r>
          <rPr>
            <sz val="9"/>
            <rFont val="宋体"/>
            <charset val="134"/>
          </rPr>
          <t>根据项目报价</t>
        </r>
      </text>
    </comment>
    <comment ref="P847" authorId="5">
      <text>
        <r>
          <rPr>
            <b/>
            <sz val="9"/>
            <rFont val="宋体"/>
            <charset val="134"/>
          </rPr>
          <t>50个客户数9.8万，20个客户数6.86万，含安装培训费，不含安装工程师差旅费</t>
        </r>
      </text>
    </comment>
    <comment ref="AA847" authorId="5">
      <text>
        <r>
          <rPr>
            <b/>
            <sz val="9"/>
            <rFont val="宋体"/>
            <charset val="134"/>
          </rPr>
          <t>50个客户数9.8万，20个客户数6.86万，含安装培训费，不含安装工程师差旅费</t>
        </r>
      </text>
    </comment>
    <comment ref="J849" authorId="4">
      <text>
        <r>
          <rPr>
            <b/>
            <sz val="9"/>
            <rFont val="宋体"/>
            <charset val="134"/>
          </rPr>
          <t>windows:</t>
        </r>
        <r>
          <rPr>
            <sz val="9"/>
            <rFont val="宋体"/>
            <charset val="134"/>
          </rPr>
          <t xml:space="preserve">
</t>
        </r>
        <r>
          <rPr>
            <sz val="9"/>
            <rFont val="宋体"/>
            <charset val="134"/>
          </rPr>
          <t xml:space="preserve">系统运行环境
</t>
        </r>
        <r>
          <rPr>
            <sz val="9"/>
            <rFont val="宋体"/>
            <charset val="134"/>
          </rPr>
          <t xml:space="preserve">硬件环境：电脑 CPU：主频 1.00GHz以上
</t>
        </r>
        <r>
          <rPr>
            <sz val="9"/>
            <rFont val="宋体"/>
            <charset val="134"/>
          </rPr>
          <t xml:space="preserve">             硬盘：40G以上
</t>
        </r>
        <r>
          <rPr>
            <sz val="9"/>
            <rFont val="宋体"/>
            <charset val="134"/>
          </rPr>
          <t xml:space="preserve">内存： 1G以上
</t>
        </r>
        <r>
          <rPr>
            <sz val="9"/>
            <rFont val="宋体"/>
            <charset val="134"/>
          </rPr>
          <t xml:space="preserve">    彩色喷墨打印机（选配） 
</t>
        </r>
        <r>
          <rPr>
            <sz val="9"/>
            <rFont val="宋体"/>
            <charset val="134"/>
          </rPr>
          <t xml:space="preserve">软件环境：支持Windows 2000/2003/XP/Vista/Windows7/Windows8，包括32位和64位版本。
</t>
        </r>
      </text>
    </comment>
    <comment ref="J850" authorId="4">
      <text>
        <r>
          <rPr>
            <b/>
            <sz val="9"/>
            <rFont val="宋体"/>
            <charset val="134"/>
          </rPr>
          <t>windows:</t>
        </r>
        <r>
          <rPr>
            <sz val="9"/>
            <rFont val="宋体"/>
            <charset val="134"/>
          </rPr>
          <t xml:space="preserve">
</t>
        </r>
        <r>
          <rPr>
            <sz val="9"/>
            <rFont val="宋体"/>
            <charset val="134"/>
          </rPr>
          <t xml:space="preserve">系统运行环境
</t>
        </r>
        <r>
          <rPr>
            <sz val="9"/>
            <rFont val="宋体"/>
            <charset val="134"/>
          </rPr>
          <t xml:space="preserve">硬件环境：电脑 CPU：主频 1.00GHz以上
</t>
        </r>
        <r>
          <rPr>
            <sz val="9"/>
            <rFont val="宋体"/>
            <charset val="134"/>
          </rPr>
          <t xml:space="preserve">             硬盘：40G以上
</t>
        </r>
        <r>
          <rPr>
            <sz val="9"/>
            <rFont val="宋体"/>
            <charset val="134"/>
          </rPr>
          <t xml:space="preserve">内存： 1G以上
</t>
        </r>
        <r>
          <rPr>
            <sz val="9"/>
            <rFont val="宋体"/>
            <charset val="134"/>
          </rPr>
          <t xml:space="preserve">    彩色喷墨打印机（选配） 
</t>
        </r>
        <r>
          <rPr>
            <sz val="9"/>
            <rFont val="宋体"/>
            <charset val="134"/>
          </rPr>
          <t xml:space="preserve">软件环境：支持Windows 2000/2003/XP/Vista/Windows7/Windows8，包括32位和64位版本。
</t>
        </r>
      </text>
    </comment>
    <comment ref="J851" authorId="4">
      <text>
        <r>
          <rPr>
            <b/>
            <sz val="9"/>
            <rFont val="宋体"/>
            <charset val="134"/>
          </rPr>
          <t>windows:</t>
        </r>
        <r>
          <rPr>
            <sz val="9"/>
            <rFont val="宋体"/>
            <charset val="134"/>
          </rPr>
          <t xml:space="preserve">
</t>
        </r>
        <r>
          <rPr>
            <sz val="9"/>
            <rFont val="宋体"/>
            <charset val="134"/>
          </rPr>
          <t xml:space="preserve">系统运行环境
</t>
        </r>
        <r>
          <rPr>
            <sz val="9"/>
            <rFont val="宋体"/>
            <charset val="134"/>
          </rPr>
          <t xml:space="preserve">硬件环境：电脑 CPU：主频 1.00GHz以上
</t>
        </r>
        <r>
          <rPr>
            <sz val="9"/>
            <rFont val="宋体"/>
            <charset val="134"/>
          </rPr>
          <t xml:space="preserve">             硬盘：40G以上
</t>
        </r>
        <r>
          <rPr>
            <sz val="9"/>
            <rFont val="宋体"/>
            <charset val="134"/>
          </rPr>
          <t xml:space="preserve">内存： 1G以上
</t>
        </r>
        <r>
          <rPr>
            <sz val="9"/>
            <rFont val="宋体"/>
            <charset val="134"/>
          </rPr>
          <t xml:space="preserve">    彩色喷墨打印机（选配） 
</t>
        </r>
        <r>
          <rPr>
            <sz val="9"/>
            <rFont val="宋体"/>
            <charset val="134"/>
          </rPr>
          <t xml:space="preserve">软件环境：支持Windows 2000/2003/XP/Vista/Windows7/Windows8，包括32位和64位版本。
</t>
        </r>
      </text>
    </comment>
    <comment ref="P857"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AA857"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P858"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AA858"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J859" authorId="4">
      <text>
        <r>
          <rPr>
            <b/>
            <sz val="9"/>
            <rFont val="宋体"/>
            <charset val="134"/>
          </rPr>
          <t>windows:</t>
        </r>
        <r>
          <rPr>
            <sz val="9"/>
            <rFont val="宋体"/>
            <charset val="134"/>
          </rPr>
          <t xml:space="preserve">
</t>
        </r>
        <r>
          <rPr>
            <sz val="9"/>
            <rFont val="宋体"/>
            <charset val="134"/>
          </rPr>
          <t>支持40—60用户</t>
        </r>
      </text>
    </comment>
    <comment ref="P859"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AA859"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J860" authorId="4">
      <text>
        <r>
          <rPr>
            <b/>
            <sz val="9"/>
            <rFont val="宋体"/>
            <charset val="134"/>
          </rPr>
          <t>windows:</t>
        </r>
        <r>
          <rPr>
            <sz val="9"/>
            <rFont val="宋体"/>
            <charset val="134"/>
          </rPr>
          <t xml:space="preserve">
</t>
        </r>
        <r>
          <rPr>
            <sz val="9"/>
            <rFont val="宋体"/>
            <charset val="134"/>
          </rPr>
          <t>支持20-30用户</t>
        </r>
      </text>
    </comment>
    <comment ref="P860"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AA860"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J861" authorId="4">
      <text>
        <r>
          <rPr>
            <b/>
            <sz val="9"/>
            <rFont val="宋体"/>
            <charset val="134"/>
          </rPr>
          <t>windows:</t>
        </r>
        <r>
          <rPr>
            <sz val="9"/>
            <rFont val="宋体"/>
            <charset val="134"/>
          </rPr>
          <t xml:space="preserve">
</t>
        </r>
        <r>
          <rPr>
            <sz val="9"/>
            <rFont val="宋体"/>
            <charset val="134"/>
          </rPr>
          <t>支持10—20用户</t>
        </r>
      </text>
    </comment>
    <comment ref="P861"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Q861" authorId="4">
      <text>
        <r>
          <rPr>
            <b/>
            <sz val="9"/>
            <rFont val="宋体"/>
            <charset val="134"/>
          </rPr>
          <t>windows:</t>
        </r>
        <r>
          <rPr>
            <sz val="9"/>
            <rFont val="宋体"/>
            <charset val="134"/>
          </rPr>
          <t xml:space="preserve">
</t>
        </r>
        <r>
          <rPr>
            <sz val="9"/>
            <rFont val="宋体"/>
            <charset val="134"/>
          </rPr>
          <t>30个节点</t>
        </r>
      </text>
    </comment>
    <comment ref="AA861"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P863" authorId="5">
      <text>
        <r>
          <rPr>
            <b/>
            <sz val="9"/>
            <rFont val="宋体"/>
            <charset val="134"/>
          </rPr>
          <t>4.28万打7折开增值税普通发票，加11%开增值税专用发票.具体价格确定需求可再谈</t>
        </r>
        <r>
          <rPr>
            <sz val="9"/>
            <rFont val="宋体"/>
            <charset val="134"/>
          </rPr>
          <t xml:space="preserve">
</t>
        </r>
      </text>
    </comment>
    <comment ref="AA863" authorId="5">
      <text>
        <r>
          <rPr>
            <b/>
            <sz val="9"/>
            <rFont val="宋体"/>
            <charset val="134"/>
          </rPr>
          <t>4.28万打7折开增值税普通发票，加11%开增值税专用发票.具体价格确定需求可再谈</t>
        </r>
        <r>
          <rPr>
            <sz val="9"/>
            <rFont val="宋体"/>
            <charset val="134"/>
          </rPr>
          <t xml:space="preserve">
</t>
        </r>
      </text>
    </comment>
    <comment ref="P864" authorId="5">
      <text>
        <r>
          <rPr>
            <b/>
            <sz val="9"/>
            <rFont val="宋体"/>
            <charset val="134"/>
          </rPr>
          <t>8.58万打7折开增值税普通发票，加11%开增值税专用发票。具体价格确定需求可再谈</t>
        </r>
      </text>
    </comment>
    <comment ref="AA864" authorId="5">
      <text>
        <r>
          <rPr>
            <b/>
            <sz val="9"/>
            <rFont val="宋体"/>
            <charset val="134"/>
          </rPr>
          <t>8.58万打7折开增值税普通发票，加11%开增值税专用发票。具体价格确定需求可再谈</t>
        </r>
      </text>
    </comment>
    <comment ref="P865" authorId="5">
      <text>
        <r>
          <rPr>
            <b/>
            <sz val="9"/>
            <rFont val="宋体"/>
            <charset val="134"/>
          </rPr>
          <t>3%增值税发票，含安装调试，学校网络版无接口，不限终端的69990*0.85</t>
        </r>
      </text>
    </comment>
    <comment ref="AA865" authorId="5">
      <text>
        <r>
          <rPr>
            <b/>
            <sz val="9"/>
            <rFont val="宋体"/>
            <charset val="134"/>
          </rPr>
          <t>3%增值税发票，含安装调试，学校网络版无接口，不限终端的69990*0.85</t>
        </r>
      </text>
    </comment>
    <comment ref="P866" authorId="5">
      <text>
        <r>
          <rPr>
            <b/>
            <sz val="9"/>
            <rFont val="宋体"/>
            <charset val="134"/>
          </rPr>
          <t>3%增值税发票，含安装调试</t>
        </r>
      </text>
    </comment>
    <comment ref="AA866" authorId="5">
      <text>
        <r>
          <rPr>
            <b/>
            <sz val="9"/>
            <rFont val="宋体"/>
            <charset val="134"/>
          </rPr>
          <t>3%增值税发票，含安装调试</t>
        </r>
      </text>
    </comment>
  </commentList>
</comments>
</file>

<file path=xl/sharedStrings.xml><?xml version="1.0" encoding="utf-8"?>
<sst xmlns="http://schemas.openxmlformats.org/spreadsheetml/2006/main" count="8713">
  <si>
    <t>填表说明：</t>
  </si>
  <si>
    <t>表一：《GTA产品&amp;定价信息表（不含代理硬件）》</t>
  </si>
  <si>
    <r>
      <rPr>
        <sz val="10"/>
        <color theme="1"/>
        <rFont val="Wingdings"/>
        <charset val="2"/>
      </rPr>
      <t>l</t>
    </r>
    <r>
      <rPr>
        <sz val="7"/>
        <color theme="1"/>
        <rFont val="Times New Roman"/>
        <charset val="134"/>
      </rPr>
      <t xml:space="preserve">  </t>
    </r>
    <r>
      <rPr>
        <sz val="10"/>
        <color theme="1"/>
        <rFont val="微软雅黑"/>
        <charset val="134"/>
      </rPr>
      <t>各事业部群填写本群自研/代理的软件、资源产品信息</t>
    </r>
  </si>
  <si>
    <r>
      <rPr>
        <sz val="10"/>
        <color theme="1"/>
        <rFont val="Wingdings"/>
        <charset val="2"/>
      </rPr>
      <t>l</t>
    </r>
    <r>
      <rPr>
        <sz val="7"/>
        <color theme="1"/>
        <rFont val="Times New Roman"/>
        <charset val="134"/>
      </rPr>
      <t xml:space="preserve">  </t>
    </r>
    <r>
      <rPr>
        <sz val="10"/>
        <color theme="1"/>
        <rFont val="微软雅黑"/>
        <charset val="134"/>
      </rPr>
      <t>自研的硬件产品信息事业群不用填写，将由教育装备统一填写</t>
    </r>
  </si>
  <si>
    <t>事业部群</t>
  </si>
  <si>
    <t>该款产品属于哪个事业部群</t>
  </si>
  <si>
    <t>产品线</t>
  </si>
  <si>
    <t>该款产品属于哪条产品线/属于哪个学科分类</t>
  </si>
  <si>
    <t xml:space="preserve">产品类型 </t>
  </si>
  <si>
    <t>软件？硬件？资源？</t>
  </si>
  <si>
    <t xml:space="preserve">产品名称 </t>
  </si>
  <si>
    <t>填写产品标准名称，不允许缩写，可参考CRM系统导出产品信息</t>
  </si>
  <si>
    <t xml:space="preserve">版本号 </t>
  </si>
  <si>
    <t>填写目前最新版本号/在售版本号</t>
  </si>
  <si>
    <t>产品登记证名称</t>
  </si>
  <si>
    <t>参考CRM系统导出产品信息</t>
  </si>
  <si>
    <t>产品登记号</t>
  </si>
  <si>
    <t>著作权名称</t>
  </si>
  <si>
    <t>产品优势特色</t>
  </si>
  <si>
    <t>该款产品的卖点</t>
  </si>
  <si>
    <t>产品来源</t>
  </si>
  <si>
    <t>自研？代理？其他？</t>
  </si>
  <si>
    <t>产品状态</t>
  </si>
  <si>
    <t>现有？在研？在规划中的产品不计入</t>
  </si>
  <si>
    <t>客户类别</t>
  </si>
  <si>
    <t>该款产品针对的客户群体，中职？高职？高校？基教？机构？</t>
  </si>
  <si>
    <t>销售模式</t>
  </si>
  <si>
    <t>该款产品是单个销售？捆绑销售？赠送？是按账号收费？按年收费？按节点收费？等不同形式</t>
  </si>
  <si>
    <t>比如有的产品是一次性购买，永久使用，有的是三年+服务费，后续购买需要更新费，有的是每年重复购买使用等</t>
  </si>
  <si>
    <t>上市/引进时间</t>
  </si>
  <si>
    <t>自研产品：上市时间；在研产品：预计上市时间；代理产品：引入时间</t>
  </si>
  <si>
    <t>成本估算（万元）</t>
  </si>
  <si>
    <t>自研产品：研发总成本；在研产品：预计研发总成本；代理产品：采购成本</t>
  </si>
  <si>
    <t>产品定价（万元）</t>
  </si>
  <si>
    <t>现有的产品价格。自研产品：产品现定价；代理产品：成交价或者成交价范围</t>
  </si>
  <si>
    <t>销售数量（个/套）</t>
  </si>
  <si>
    <t>截至6月份，卖出去了多少量</t>
  </si>
  <si>
    <t>销售金额（万元）</t>
  </si>
  <si>
    <t>截至6月份，卖出去了多少钱</t>
  </si>
  <si>
    <t>产品是否具有可复用性</t>
  </si>
  <si>
    <t>是或否</t>
  </si>
  <si>
    <t>2016年预期销售额（万元）</t>
  </si>
  <si>
    <t>2016年预计卖多少钱</t>
  </si>
  <si>
    <t>2017年预期销售额（万元）</t>
  </si>
  <si>
    <t>2017年预计卖多少钱</t>
  </si>
  <si>
    <t>产品总体评价</t>
  </si>
  <si>
    <t>A+：行业领先，极具竞争力；A：行业前三，有特色；B：一般，无特色，具备基本功能；C: 无特色，无市场潜力产品，无竞争力产品</t>
  </si>
  <si>
    <t>调整后产品定价（万元）</t>
  </si>
  <si>
    <t>根据《GTA产品定价策略&amp;指导原则》调整后的最新定价</t>
  </si>
  <si>
    <t>定价策略</t>
  </si>
  <si>
    <t>成本+预期利润，参照竞争对手，价值定价，参考《GTA产品定价策略&amp;指导原则》</t>
  </si>
  <si>
    <t>调整原因说明</t>
  </si>
  <si>
    <t>基于什么原因调整产品定价，请说明。未调整也请说明原因</t>
  </si>
  <si>
    <t>允许成交价/最低价（万元）</t>
  </si>
  <si>
    <t>低于什么价格不卖？</t>
  </si>
  <si>
    <t>原因说明</t>
  </si>
  <si>
    <t>为什么低于这个价格不卖？</t>
  </si>
  <si>
    <t>表二：《GTA代理硬件产品&amp;定价信息表》</t>
  </si>
  <si>
    <r>
      <rPr>
        <sz val="10"/>
        <color theme="1"/>
        <rFont val="Wingdings"/>
        <charset val="2"/>
      </rPr>
      <t>l</t>
    </r>
    <r>
      <rPr>
        <sz val="7"/>
        <color theme="1"/>
        <rFont val="Times New Roman"/>
        <charset val="134"/>
      </rPr>
      <t xml:space="preserve">  </t>
    </r>
    <r>
      <rPr>
        <sz val="10"/>
        <color theme="1"/>
        <rFont val="微软雅黑"/>
        <charset val="134"/>
      </rPr>
      <t>各事业部群填写本群代理的硬件产品信息</t>
    </r>
  </si>
  <si>
    <t>产品名称</t>
  </si>
  <si>
    <t>硬件产品标准全称</t>
  </si>
  <si>
    <t>代理商价（万元）</t>
  </si>
  <si>
    <t>从代理商那里拿过来的价格</t>
  </si>
  <si>
    <t>引入时间</t>
  </si>
  <si>
    <t>代理该产品的时间</t>
  </si>
  <si>
    <t>对外售价（万元）</t>
  </si>
  <si>
    <t>对外售卖的价格，无具体价格填写区间</t>
  </si>
  <si>
    <t>已售数量（个）</t>
  </si>
  <si>
    <t>截至目前卖出去多少个，不清楚填写不详</t>
  </si>
  <si>
    <t>已售金额（万元）</t>
  </si>
  <si>
    <t>截至目前卖出去多少钱，不清楚填写不详</t>
  </si>
  <si>
    <t>是否具有可复用性</t>
  </si>
  <si>
    <t>是，否</t>
  </si>
  <si>
    <t>GTA产品&amp;定价信息汇总表（不含代理硬件）</t>
  </si>
  <si>
    <t>序号</t>
  </si>
  <si>
    <t>产品线
（学科分类）</t>
  </si>
  <si>
    <t>产品类型
（软件、硬件、资源、服务）</t>
  </si>
  <si>
    <t>版本号（最新版本/在售版本）</t>
  </si>
  <si>
    <t>著作权证名称</t>
  </si>
  <si>
    <t>产品来源                        (自研、代理、其他）</t>
  </si>
  <si>
    <t>产品状态                       （现有、在研）</t>
  </si>
  <si>
    <t>客户类别
（中职、高职、高校、基教、机构）</t>
  </si>
  <si>
    <t>销售模式
（比如捆绑销售，单个销售，赠送）</t>
  </si>
  <si>
    <t>上市/引进时间
（自研产品：上市时间在研产品：预计上市时间
代理产品：引入时间）</t>
  </si>
  <si>
    <t>成本估算
（万元）
自研产品：研发成本
代理产品：采购成本</t>
  </si>
  <si>
    <t>产品定价
（万元）
自研产品：产品定价
代理产品：成交价范围</t>
  </si>
  <si>
    <t>销售数量（个）
截至6月份</t>
  </si>
  <si>
    <t>销售金额（万元）                      截止6月</t>
  </si>
  <si>
    <t>2016年预期销售额
（万元）</t>
  </si>
  <si>
    <t>2017年预期销售额
（万元）</t>
  </si>
  <si>
    <t>产品总体评价
A+：行业领先，极具竞争力
A：行业前三，有特色
B：一般，无特色，具备基本功能
C: 无特色，无市场潜力产品，无竞争力产品</t>
  </si>
  <si>
    <t>备注</t>
  </si>
  <si>
    <t>金融大数据机构事业部群</t>
  </si>
  <si>
    <t>金融</t>
  </si>
  <si>
    <t>软件</t>
  </si>
  <si>
    <t>国泰安虚拟交易所系统软件</t>
  </si>
  <si>
    <t>VE_V6.5</t>
  </si>
  <si>
    <t>国泰安虚拟交易所系统软件V4.0</t>
  </si>
  <si>
    <t>深DGY-2011-1696</t>
  </si>
  <si>
    <t>行业领先、模拟全面、高度仿真、撮合精细的模拟交易软件</t>
  </si>
  <si>
    <t>自研</t>
  </si>
  <si>
    <t>现有</t>
  </si>
  <si>
    <t>机构</t>
  </si>
  <si>
    <t>按年或账号服务</t>
  </si>
  <si>
    <t>0.0344/年</t>
  </si>
  <si>
    <t>#虚拟交易所机构产品定价!A1</t>
  </si>
  <si>
    <t>是</t>
  </si>
  <si>
    <t>A+</t>
  </si>
  <si>
    <t>不调整</t>
  </si>
  <si>
    <t>成本+预期利润</t>
  </si>
  <si>
    <t>定价合理，市场接受良好</t>
  </si>
  <si>
    <t>中职、高职、高校</t>
  </si>
  <si>
    <t>三年服务（服务期满，如不续费则不能使用）</t>
  </si>
  <si>
    <t>21万（不含融资融券）
20万（融资融券）
30万（虚拟交易所和融资融券一起购买）</t>
  </si>
  <si>
    <t>871.22（2015-2016上半年合计，其他年份因与其他软件合在一起售卖而无法拆分出销售金额）</t>
  </si>
  <si>
    <t>对折计算：
虚拟交易所10.5万；
融资融券10万；
虚拟交易所和融资融券一起购买15万</t>
  </si>
  <si>
    <t>报价的50%</t>
  </si>
  <si>
    <t>万能大屏幕管理软件(ULMS)</t>
  </si>
  <si>
    <t>V2.5</t>
  </si>
  <si>
    <t>国泰安万能大屏幕管理软件V1.0</t>
  </si>
  <si>
    <t>/</t>
  </si>
  <si>
    <t>以大屏幕应用为基础，国泰安万能大屏幕管理软件在屏幕布局、屏幕管理、数据源支持、系统扩展性等方面均远超同类软件。依托于国泰安十年金融服务经验，万能大屏幕管理软件可提供业界唯一的实时金融行情显示，对于各行业特别是金融机构在大厅、贵宾室、会议室、户外、金融实验室等地方的内容展示及形象宣传将达到事半功倍的效果。</t>
  </si>
  <si>
    <t>中职、高职、高校、机构</t>
  </si>
  <si>
    <t>按年收费</t>
  </si>
  <si>
    <t>11.1/年</t>
  </si>
  <si>
    <t>10/3年</t>
  </si>
  <si>
    <t>价值定价</t>
  </si>
  <si>
    <t>5/3年</t>
  </si>
  <si>
    <t>该产品市场无竞争对手，应尽量保证收益最大化，此成交价格为建议最低价</t>
  </si>
  <si>
    <t>数据</t>
  </si>
  <si>
    <t>国泰安历史高频数据</t>
  </si>
  <si>
    <t>V1.1</t>
  </si>
  <si>
    <t>国泰安历史高频数据涵盖了国内六大交易所的各类行情高频历史数据，完整准确、规范统一、更新及时，满足投资机构与教育研究机构对复盘与行情回放、仿真场景模拟、市场微观结构研究、交易机会发现、证券价格预测</t>
  </si>
  <si>
    <t>70.2/年</t>
  </si>
  <si>
    <t>历史高频机构定价!A1</t>
  </si>
  <si>
    <t>A</t>
  </si>
  <si>
    <t>参照竞争对手</t>
  </si>
  <si>
    <t>万德是最大的竞争对手,我司数据较万德便宜，客户反馈我司数据准确性较万德高，但数据更新服务较慢</t>
  </si>
  <si>
    <t>历史高频数据机构底价!A1</t>
  </si>
  <si>
    <t>我司数据较万德便宜，客户反馈我司数据准确性较万德高，但数据更新服务较慢。按该底价，仅能覆盖成本</t>
  </si>
  <si>
    <t>历史高频学术定价!A1</t>
  </si>
  <si>
    <t>1700（数据类销售合同多未区分数据类别，故按每个账号10万元成交均价估值）</t>
  </si>
  <si>
    <t>针对学术市场的反馈，刚做过价格调整，调整后适合学术市场</t>
  </si>
  <si>
    <t>国泰安实时行情系统</t>
  </si>
  <si>
    <t>V2.3</t>
  </si>
  <si>
    <t>国泰安行情服务系统软件V2.0</t>
  </si>
  <si>
    <t>深DGY-2012-2318</t>
  </si>
  <si>
    <t>（1）涵盖7大交易所，数据品种齐全；（2）直连交易所，提供低延时、统一订阅方式的行情接口，满足量化交易或行情展示的需求；</t>
  </si>
  <si>
    <t xml:space="preserve">897.54/年                      </t>
  </si>
  <si>
    <t>实时行情定价</t>
  </si>
  <si>
    <t>2.X：66账户数；           1.X:34个客户数</t>
  </si>
  <si>
    <t>目前销售成交价一般在市场价3折左右，完全覆盖QTS成本价，每个市场均有较大的利润空间，因此不做定价调整。并且随着客户群体增长，固定成本将会被摊薄，利润空间会随着客户群体增长而增长。</t>
  </si>
  <si>
    <t>实时行情数据底价</t>
  </si>
  <si>
    <t>（1）行情资源属于公共资源，目前根据学术市场与机构市场业绩比例，机构市场承担25%左右成本。而机构市场，高频与QTS占据绝大多数业绩，因此各分摊15%行情固定成本，即127.2万；（2）根据现有系统支撑的客户量，分摊固定成本，追加浮动成本，即为每个市场每个账号的总成本。</t>
  </si>
  <si>
    <t>国泰安财经数据库（原Q产品库）</t>
  </si>
  <si>
    <t>V2.8</t>
  </si>
  <si>
    <t>一个全局性的金融数据库，在设计和性能上，具有数据关联性和实时发布机制；
及时、精准、权威的可定制数据库。</t>
  </si>
  <si>
    <t>74.2/年</t>
  </si>
  <si>
    <t>见GTA财经数据库报价方案</t>
  </si>
  <si>
    <t>B</t>
  </si>
  <si>
    <t>不需要调整：1、2016年初已根据市场反馈细调价格；2、客户对此价格接受度较好</t>
  </si>
  <si>
    <t>1.参考竞争对手定价（终端版本定价，非落地）：iFinD:7.8万/年
WIND：6.8万/年
2.预期每年最少16家客户，每家客户均价2.95万元成交，则两年内完成成本覆盖。</t>
  </si>
  <si>
    <t>量化/数据</t>
  </si>
  <si>
    <t>国泰安量化因子库</t>
  </si>
  <si>
    <t>V2.0</t>
  </si>
  <si>
    <t>国泰安因子库与风控库终端软件V1.0</t>
  </si>
  <si>
    <t>1.量化数据，共10大类，全面；
2.日频更新，财务数据TTM处理，使数据具有连贯性和可比性；
3.提供标准化数据，统一度量；
4.特有高频衍生数据</t>
  </si>
  <si>
    <t>高职、高校、机构</t>
  </si>
  <si>
    <t>单个销售（历史数据+年更收费）</t>
  </si>
  <si>
    <t>7/年</t>
  </si>
  <si>
    <r>
      <rPr>
        <sz val="9"/>
        <rFont val="微软雅黑"/>
        <charset val="134"/>
      </rPr>
      <t>历史10</t>
    </r>
    <r>
      <rPr>
        <sz val="9"/>
        <rFont val="微软雅黑"/>
        <charset val="134"/>
      </rPr>
      <t>万+更新6/万年</t>
    </r>
  </si>
  <si>
    <t xml:space="preserve">B </t>
  </si>
  <si>
    <t>历史5万+更新5万/年</t>
  </si>
  <si>
    <t>根据竞品价格调研，此类因子数据定价约为3万/年，以此作为成本价调整报价。具体竞品说明：1.经调研，通联数据类似的因子数据，官网报价为2500元/月；2.锐思数据方面，经学术销售了解，类似产品报价约为我司一半（当时我司及锐思共同投标天津某机构，标的数据涉及基本面、因子库、高频数据，我司报价36万，锐思报价18万）。</t>
  </si>
  <si>
    <t>更新3万/年，赠送历史数据</t>
  </si>
  <si>
    <t>根据竞品价格调研，此类因子数据定价约为3万/年，以此作为最低价</t>
  </si>
  <si>
    <t>国泰安风险因子库</t>
  </si>
  <si>
    <t>1.建立于基本面多因子模型基础上，实务界、学术界认可度高；
2.提供收益预测、风险分析、投组构建</t>
  </si>
  <si>
    <r>
      <rPr>
        <sz val="9"/>
        <rFont val="微软雅黑"/>
        <charset val="134"/>
      </rPr>
      <t>历史10</t>
    </r>
    <r>
      <rPr>
        <sz val="9"/>
        <rFont val="微软雅黑"/>
        <charset val="134"/>
      </rPr>
      <t>万+更新</t>
    </r>
    <r>
      <rPr>
        <sz val="9"/>
        <rFont val="微软雅黑"/>
        <charset val="134"/>
      </rPr>
      <t>10</t>
    </r>
    <r>
      <rPr>
        <sz val="9"/>
        <rFont val="微软雅黑"/>
        <charset val="134"/>
      </rPr>
      <t>万/年</t>
    </r>
  </si>
  <si>
    <t>历史5万+更新10万/年</t>
  </si>
  <si>
    <t>目前该产品市场认可度较低，适当降低价格以促进销售；相对于历史数据，更新数据使用价值更高。另一方面，由于因子库和风控库大多是一同销售，因此参考因子库调整力度进行调整</t>
  </si>
  <si>
    <t>更新5万/年，赠送历史数据</t>
  </si>
  <si>
    <t>目前该产品市场认可度较低，适当降低价格以促进销售</t>
  </si>
  <si>
    <t>量化</t>
  </si>
  <si>
    <t>国泰安宽平台终端软件（Quantrader）</t>
  </si>
  <si>
    <t>2.4.4</t>
  </si>
  <si>
    <t>国泰安宽平台终端软件v2.3</t>
  </si>
  <si>
    <t xml:space="preserve">数据方面：
1、数据品种齐全，还有公司独有的量化因子风控因子；
2、六大交易所授权的合法数据供应商，延时小更新及时；
3、数据统一对接到数据处理中心做清洗对齐，数据质量高；
4、数据提取简单，支持高频数据提取；
策略研究方面：
1、Matlab矩阵计算速度快，可支持复杂策略运行，断点调试策略并且可以直接应用封装好的金融工具箱以及函数；
2、支持股票、期货、基金、期权等跨品种的策略研究，市面上很多量化软件无法提供；
3、精细撮合回验，支持限价单，市价单；自定义成交价撮合，成交量比较市场参与度*市场成交量；考虑涨跌停，停牌，除复权以及针对股票做分红派息处理等情形；连续合约自动移仓换月；
交易部分:
1、模拟交易：提供实时行情，符合实盘交易情况；支持市价单、限价单；监控日志显示策略运行详情；
2、期货实盘：对已经接通的期货柜台，下载期货适配器，快速进行实盘交易；未接通的期货柜台，提供技术支持，免费提供期货柜台对接服务；
3、股票实盘：提供技术支持，免费对接券商的PB系统，解决客户无法做股票量化交易的烦恼。
</t>
  </si>
  <si>
    <t>431.7/年</t>
  </si>
  <si>
    <t>见sheet:Quantrader机构市场报价</t>
  </si>
  <si>
    <t>综合考虑到QT产品较高的人力成本、数据成本、硬件成本，客户的使用频率以及市面上同业产品的定价与营销策略方式进行酌情定价</t>
  </si>
  <si>
    <t>考虑到成本与客户的可接受价格</t>
  </si>
  <si>
    <t>高校、高职</t>
  </si>
  <si>
    <t>见sheet:Quantrader教育市场报价</t>
  </si>
  <si>
    <t>市场通标准版(MP)</t>
  </si>
  <si>
    <t>V2.3.6</t>
  </si>
  <si>
    <t>国泰安市场通标准版软件V2.0</t>
  </si>
  <si>
    <t>深DGY-2012-2324</t>
  </si>
  <si>
    <t>国泰安市场通是一个跨品种，跨市场，跨区域的全球金融实时资讯和分析终端。该终端充分运用全球领先的国际化投资分析理念和中韩十余年累积的金融工程分析技术，为教学研究提供全球60多个国家和地区的股票、基金、债券、期货、权证、外汇等上万种金融产品更快捷、更精确、更深入的信息。此外，强大的图表指标分析，金融衍生品分析，投资组合与风险管理分析，MVX动态数据导出，个性化界面组合设定等功能，为追求价值投资与量化分析的师生提供前所未有的金融决策支持和投资体验。</t>
  </si>
  <si>
    <t>27.6/年</t>
  </si>
  <si>
    <t>0.13/年</t>
  </si>
  <si>
    <t>0.2/年</t>
  </si>
  <si>
    <t>物价上涨，产品运维成本增加，之前产品定价过低</t>
  </si>
  <si>
    <t>覆盖成本，单账号成本价约为800元</t>
  </si>
  <si>
    <t>金融大数据教育事业部群</t>
  </si>
  <si>
    <t>国泰安股指期货套利系统软件</t>
  </si>
  <si>
    <t>V3.6</t>
  </si>
  <si>
    <t>国泰安股指期货套利系统软件V3.0</t>
  </si>
  <si>
    <t>深DGY-2012-2328</t>
  </si>
  <si>
    <t>成熟的策略及数据支撑</t>
  </si>
  <si>
    <t>高校</t>
  </si>
  <si>
    <t>单个销售、捆绑销售（三年服务）</t>
  </si>
  <si>
    <t>无</t>
  </si>
  <si>
    <t>按公司规定五折</t>
  </si>
  <si>
    <t>国泰安算法交易系统软件</t>
  </si>
  <si>
    <t>V3.1</t>
  </si>
  <si>
    <t>国泰安算法交易系统软件V2.0</t>
  </si>
  <si>
    <t>深DGY-2014-1150</t>
  </si>
  <si>
    <t>基于国外标准算法模型</t>
  </si>
  <si>
    <t>国泰安证券交易行为模拟教学软件</t>
  </si>
  <si>
    <t>深DGY-2013-2979</t>
  </si>
  <si>
    <t>国泰安证券交易行为模拟教学软件V3.0</t>
  </si>
  <si>
    <t>1. 高仿真的证券交易所教学环境
2. 模拟一级市场企业上市的流程
3. 灵活的交易所参数管理
4. 真实交易所撮合机制
5. 行情数据及技术图形 
6. 多层级多角色的管理
7. 投资博弈对抗
8. 行为金融实验及研究
9. 实验及案例管理功能
10. 师生课堂实时互动教学</t>
  </si>
  <si>
    <t>高校、
中职、高职</t>
  </si>
  <si>
    <t>13（2015-2016上半年）</t>
  </si>
  <si>
    <t>129.36（2015-2016上半年）</t>
  </si>
  <si>
    <t>国泰安现代金融实战平台软件</t>
  </si>
  <si>
    <t>V1.0</t>
  </si>
  <si>
    <t>国泰安现代金融实战平台软件V1.0</t>
  </si>
  <si>
    <t>软件单点登录</t>
  </si>
  <si>
    <t xml:space="preserve">（不VA帐号费用）
</t>
  </si>
  <si>
    <t>国泰安虚拟交易所系统</t>
  </si>
  <si>
    <t>V6.4</t>
  </si>
  <si>
    <t>国泰安虚拟交易所系统（简称VE）V6.4</t>
  </si>
  <si>
    <t>虚拟交易所是一套集高仿真交易教学和培训的实训软件，采取与真实市场交易机制一致的模块设计，通过举办各种规模、品种的模拟投资大赛，从下单流程到交易撮合机制，以及现金比例和持仓明细的限制，每一步都以真实的规则来要求和限制学生，以竞赛的形式实施教学过程，达到帮助学生提升投资理论和训练实务操作。</t>
  </si>
  <si>
    <t>单个销售、捆绑销售（三年服务（服务期满，如不续费则不能使用））</t>
  </si>
  <si>
    <t>163.775/年</t>
  </si>
  <si>
    <t>315教育客户、5个机构客户</t>
  </si>
  <si>
    <t>871.22（2015-2016）</t>
  </si>
  <si>
    <t>虚拟交易所和融资融券共计800</t>
  </si>
  <si>
    <t>虚拟交易所和融资融券共计1000</t>
  </si>
  <si>
    <t>（不含融资融券）</t>
  </si>
  <si>
    <t>国泰安融资融券模拟交易系统软件</t>
  </si>
  <si>
    <t>V6.0</t>
  </si>
  <si>
    <t>国泰安融资融券模拟交易系统软件V6.0</t>
  </si>
  <si>
    <t>国泰安融资融券模拟交易系统软件（简称VE）V6.0</t>
  </si>
  <si>
    <t>成本与VE共同计算</t>
  </si>
  <si>
    <t>含在虚拟交易所销售数量里</t>
  </si>
  <si>
    <t>35.28（2015-2016）</t>
  </si>
  <si>
    <t>虚拟交易所和融资融券共计801</t>
  </si>
  <si>
    <t>虚拟交易所和融资融券共计1001</t>
  </si>
  <si>
    <t>国泰安市场通标准版软件</t>
  </si>
  <si>
    <t>国泰安市场通是不仅是一个跨市场、跨品种、跨地区的金融信息服务平台，更是一款集行情资讯与投资分析于一身的金融信息系统。市场通具有金融品种多、研究资讯广、投资分析透、智能选股精准、数据导出易这五大功能特点，而且用户可以根据操作喜好自定义功能模块，真正实现分析投资功能全覆盖。（国泰安市场通主要包含四个模块：用户自定义、行情资讯、分析研究、数据导出）</t>
  </si>
  <si>
    <t>单个销售、捆绑销售（按年收费）</t>
  </si>
  <si>
    <t>65（2015-2016上半年）</t>
  </si>
  <si>
    <t>446（2015-2016上半年）</t>
  </si>
  <si>
    <t>0.065/账号/年</t>
  </si>
  <si>
    <t xml:space="preserve">以账号形式收费
</t>
  </si>
  <si>
    <t>期货投资分析教学系统</t>
  </si>
  <si>
    <t>V2.1</t>
  </si>
  <si>
    <t>国泰安期货投资分析教学系统软件V2.1</t>
  </si>
  <si>
    <t>深DGY-2014-3798</t>
  </si>
  <si>
    <t>国泰安期货投资分析教学系统软件V2.0</t>
  </si>
  <si>
    <t>全品种随心构建教学课程；非交易时段重演历史行情；多套利模型精准价差分析；全方位师生教学资源共享、海量期货从业资格认证题库；便捷账户管理及权限设置；仿真规则模拟期现货交易；灵活设预警监控机会风险；自主创建备忘录记录心得</t>
  </si>
  <si>
    <t>国泰安网上银行模拟教学系统软件 V2.0</t>
  </si>
  <si>
    <t>国泰安网上银行模拟教学系统软件V2.0</t>
  </si>
  <si>
    <t>深DGY-2013-2978</t>
  </si>
  <si>
    <t>基于银行核心业务网上银行的仿真模拟教学系统</t>
  </si>
  <si>
    <t>国泰安商业银行综合业务教学软件BS版本</t>
  </si>
  <si>
    <t>V4.0</t>
  </si>
  <si>
    <t>国泰安商业银行综合业务教学软件V5.0</t>
  </si>
  <si>
    <t>深DGY-2011-1940</t>
  </si>
  <si>
    <t>国泰安商业银行综合业务教学软件[简称：银行综合业务教学软件]V4.0</t>
  </si>
  <si>
    <t>基于国内商业银行现代综合业务系统，业务功能完全仿真</t>
  </si>
  <si>
    <t>其他</t>
  </si>
  <si>
    <t>国泰安商业银行国际结算业务教学软件</t>
  </si>
  <si>
    <t>国泰安商业银行国际结算业务教学软件V4.0</t>
  </si>
  <si>
    <t>深DGY-2011-1935</t>
  </si>
  <si>
    <t>国泰安商业银行国际结算业务教学软件[简称：国际结算教学系统]V4.0</t>
  </si>
  <si>
    <t>以真实的角色体验商业银行国际业务</t>
  </si>
  <si>
    <t>国泰安3D金融教学平台软件</t>
  </si>
  <si>
    <t>国泰安3D金融教学平台软件V2.0</t>
  </si>
  <si>
    <t>深DGY-2014-2435</t>
  </si>
  <si>
    <t>结合银行3D实景效果，融合了游戏元素，以仿真的业务流程及3D人物操作方式，将理论知识融合在操作流程中</t>
  </si>
  <si>
    <t xml:space="preserve"> 国泰安商业银行柜面综合立体教学系统</t>
  </si>
  <si>
    <t>国泰安商业银行柜面业务立体教学系统V1.1</t>
  </si>
  <si>
    <t>贴合商业银行业务（涵盖本外币对公对私业务、结算业务等）的一体化综合平台</t>
  </si>
  <si>
    <t>国泰安商业银行国际业务立体教学系统软件</t>
  </si>
  <si>
    <t>V1.3</t>
  </si>
  <si>
    <t>国泰安商业银行国际业务立体教学系统软件V1.3</t>
  </si>
  <si>
    <t>贴合商业银行国际业务的一体化综合平台</t>
  </si>
  <si>
    <t>国泰安商业银行信贷合同与档案管理系统</t>
  </si>
  <si>
    <t>国泰安商业银行信贷合同与档案管理系统V1.0</t>
  </si>
  <si>
    <t>针对中小商业银行和村镇银行，处理信贷合同过程中遇到的一系列问题而设计</t>
  </si>
  <si>
    <t xml:space="preserve"> 国泰安商业银行支付结算立体教学系统</t>
  </si>
  <si>
    <t xml:space="preserve"> 国泰安商业银行支付结算立体教学系统V1.0</t>
  </si>
  <si>
    <t>贴合商业银行支付结算的一体化综合平台</t>
  </si>
  <si>
    <t xml:space="preserve"> 国泰安商业银行产品营销与服务教学系统</t>
  </si>
  <si>
    <t xml:space="preserve"> 国泰安商业银行产品营销与服务教学系统V1.1</t>
  </si>
  <si>
    <t>一套以银行产品营销余服务礼仪相关知识为主题的资源展示系统</t>
  </si>
  <si>
    <t xml:space="preserve"> 国泰安金融大赛系统</t>
  </si>
  <si>
    <t xml:space="preserve"> 国泰安金融大赛系统V1.0</t>
  </si>
  <si>
    <t>一款涵盖银行柜面、支付结算实训业务的在线大赛组织管理系统</t>
  </si>
  <si>
    <t xml:space="preserve"> 国泰安商业银行信贷管理立体教学系统</t>
  </si>
  <si>
    <t xml:space="preserve"> 国泰安商业银行信贷管理立体教学系统V1.0</t>
  </si>
  <si>
    <t>贴合商业银行业务（涵盖个人贷款、公司贷款全业务流程）的一体化综合平台</t>
  </si>
  <si>
    <t>国泰安商业银行立体教学平台软件</t>
  </si>
  <si>
    <t>V7.0</t>
  </si>
  <si>
    <t>国泰安商业银行立体教学平台软件V1.0</t>
  </si>
  <si>
    <t>贴合商业银行业务（涵盖柜面、信贷、支付结算、国际业务）的一体化综合平台</t>
  </si>
  <si>
    <t>-</t>
  </si>
  <si>
    <t xml:space="preserve"> 国泰安商业银行营业辅助设备立体教学系统</t>
  </si>
  <si>
    <t>国泰安商业银行营业辅助设备立体教学系统V1.1</t>
  </si>
  <si>
    <t>贴合商业银行业务与刷卡器、密码器、打印机相连接的模拟仿真系统。</t>
  </si>
  <si>
    <t>国泰安保险公司综合业务教学软件
（包含财险、寿险）</t>
  </si>
  <si>
    <t>V1.5</t>
  </si>
  <si>
    <t>国泰安保险公司综合业务教学软件V1.0</t>
  </si>
  <si>
    <t>深DGY-2015-0302</t>
  </si>
  <si>
    <t>系统包含管理员端、教师端、学生端三大端口，管理员端实现学校管理、班级管理、教师管理、授课配置、学生管理，教师端实现团队实训练习配置、个人和团队实训考核配置、考评管理、课程资源及知识点管理等功能，学生端实现实训练习、个人实训考核、团队协作考核、知识点学习、业务学习、认证考试等功能。
险种包含财险和寿险共十八个险种，角色包含业务员、出单员、核保员、接报案专员、查勘员、定损员、核赔员、单证管理员、财务专员等角色，实现营销（保险计划书制作、保险计划书管理等）、承保（投保、批改、注退、核保等）、理赔（接报案、查勘、立案、定损、核赔等）、收付（收费、退费、赔付等）以及单证、报表、产品的管理等功能。</t>
  </si>
  <si>
    <t>否</t>
  </si>
  <si>
    <t>国泰安投资理财教学系统软件</t>
  </si>
  <si>
    <t>V1.2</t>
  </si>
  <si>
    <t>国泰安投资理财教学系统软件V1.0</t>
  </si>
  <si>
    <t>深DGY-2014-0843（v1.0的）
深软函2015-C-0249（产品证明函V1.2的）</t>
  </si>
  <si>
    <t>国泰安投资理财教学系统软件V1.2</t>
  </si>
  <si>
    <t>系统以趣味性、案例化的PPT和FLASH动画展现书本上晦涩难懂的知识点，提高学生的学习兴趣和学习质量；针对性的增加了模拟营销、证券开户、理财规划等各类常见金融实务场景的仿真实训，加深学生对理财知识理解和技能运用的同时，提升学生的就业能力；并高保真现行保险、证券、银行从业资格认证的考试平台，让学生练习历年考试真题的同时，熟悉考试系统环境，帮助学生备考取得相关证照。</t>
  </si>
  <si>
    <t>国泰安金融理财规划业务教学系统</t>
  </si>
  <si>
    <t>深软函2016-C-0762（产品证明函）</t>
  </si>
  <si>
    <t>国泰安金融理财规划业务教学系统V1.0</t>
  </si>
  <si>
    <t xml:space="preserve">仿真工作竞技平台：引入销售机会的概念，集客户管理系统和理财实训系统于一体，为用户营造真实的工作竞技环境。
理财产品实时数据：涵盖基金产品和目前最新兴的P2P产品数据，保持每日更新，便于用户对于理财产品的学习及趋势的把握。
业界业务工作流程：理财规划流程清晰，业务逻辑严密。基本涵盖了目前市场所有类型的理财规划，包括从客户信息录入、风险测评、财务报表的编制与分析到现金规划、教育规划、消费规划、创业规划、退休规划、保险规划、投资规划、税务筹划、财产分配规划、财产传承规划等，本系统同时支持做单独理财规划和综合理财规划。
课程资源丰富多样：系统结合理财实训的业务实践，内置十二个章节，每个章节对应有课程PPT资源，均由国内从事一线理财规划课程教授的教师编写。同时，系统还内置了80个差异化的案例资源（包括单独理财规划和综合理财规划），案例资源均由从事一线理财规划工作人员提供。
职业资格考试平台：高保真现行国家理财规划师职业资格认证和银行从业资格认证的考试系统，让学生练习历年考试真题的同时，熟悉考试系统环境，以达到最佳备考的效果。
理财计算器：提供活期储蓄、整存整取、通知存款、等额本息贷款、等额本金贷款、股票投资损益、终值、现值、年金等常见理财计算器。算法精准、方便实用。
教学管理完备严谨：教师自主控制教学进度、清晰掌控学生考核情况。
</t>
  </si>
  <si>
    <t>高职、高校</t>
  </si>
  <si>
    <t xml:space="preserve">20
</t>
  </si>
  <si>
    <t>价格没变，表述方式变化</t>
  </si>
  <si>
    <t>理财V1.1</t>
  </si>
  <si>
    <t>理财V1.1+幕课+内置90个案例+专家到校培训3年内3次。</t>
  </si>
  <si>
    <t>理财V1.1+幕课+内置120个案例+专家到校培训3年内6次+全国性理财规划大赛3年内合作1次</t>
  </si>
  <si>
    <t>国泰安财商游戏平台驼峰航线</t>
  </si>
  <si>
    <t>国泰安驼峰航线财商教育系统V1.0是一款面向K12的财商教育类产品。产品以丝绸之路为故事背景，驼峰货物运输为核心，3D形式呈现的财商教育产品，通过角色扮演的方式，学生依据规则制定策略，以求在游戏结束之时获得同组财富值最大，寓教于乐中，体验并了解保险、银行、股票、投资等知识，涉及特许权价值、风险投资、引起股票价格波动的因素、保险、贷款等相关经济金融知识。此产品通过游戏的方式，团队竞技的模式，普及财商知识，提升学生的财商，增强学生对于经济金融知识的认知。</t>
  </si>
  <si>
    <t>此产品为全新的产品，后期经过公司认证可能会有变动</t>
  </si>
  <si>
    <t>国泰安保险理赔动态案例教学平台软件</t>
  </si>
  <si>
    <t>V1.0.1</t>
  </si>
  <si>
    <t>国泰安保险理赔动态案例教学平台软件V1.0</t>
  </si>
  <si>
    <t xml:space="preserve">1、活---动态式案例教学
2、趣---引导式实训教学
3、复---跨专业人才培养
4、实---应用型人才输出
</t>
  </si>
  <si>
    <t>定价委员会一致通过，打包销售</t>
  </si>
  <si>
    <t>理赔V1.0.1</t>
  </si>
  <si>
    <t>理赔V1.0.1+车险查勘资源包v1.0</t>
  </si>
  <si>
    <t>理赔V1.0.1+车险查勘资源包v1.0+模拟认证平台v1.0</t>
  </si>
  <si>
    <t>国泰安车险事故现场查勘实务教学系统</t>
  </si>
  <si>
    <t>国泰安车险事故现场查勘实务教学系统V1.0</t>
  </si>
  <si>
    <t>丰富课程资源：采用保险行业内从业的专家编写的理赔教材与习题。用PPT、案例等多元化形式讲解现场查勘的重难点。
模拟理赔员工作场景：采用3D模式，还原查勘工作流程与操作，学生可在3D环境中模拟接报案环节，查勘立案环节，定损环节，核损环节，理算环节，核赔环节，结案环节。
再现真实理赔案例：采集真实发生理赔事故案例，从专业角度解析保险责任认定及赔付，具有很强的代表性。
数据可视化：教师可直观查阅班级学生每次考试的成绩，并将成绩统计分析，进行可视化处理。
职业模拟认证：采用最新的“保险代理人”“保险理赔员”“银行从业”的职业认证习题库，内置上千道习题，方便学生自主练习及教师对题目进行甄选。
有效教学管理：管理员可对学校、院系、班级架构名称进行自主定义，满足不同院校体系的个性化需求。教师信息管理及教师与授课班级绑定，方便教学管理。</t>
  </si>
  <si>
    <t>资源包统一定价</t>
  </si>
  <si>
    <t>国泰安保险展业业务教学系统</t>
  </si>
  <si>
    <t>专    专注展业技能培养  将应用技能以任务书式指引实训操作，教师可精准定位学生的技能培养。
源    基于案例实操流程  产品内置典型案例配合组合流程外，教师可配置专属案例开展专项技能业务流程实训。
新   创新场景教学模式   保险展业业务流程从客户开拓—客户分析—保险计划书到团队经营，场景式、AI式、开放式业务实训。
用   贴近行业职能应用   通过个人计划书管理、客户经营管理、产品分析管理等职能应用，深入浅出了解金融营销理念。</t>
  </si>
  <si>
    <t>国泰安保险精算实验教学系统</t>
  </si>
  <si>
    <t>1.保险产品全流程：系统的实验部分包含保险产品设计的全流程（提出方案、产品开发、监管报备、宣传物料设计、上线销售），涉及寿险精算的上下游。
2.案例可自定义化：教师可以输入案例背景信息，系统进行自动补全其余部分的内容以及生成全套案例信息及答案。
3.团队协作：教师可以对学生进行分组，然后以团队合作的形式完成保险产品制作的全流程。 
4.实验流程可配置化：对于学生上传的excel，系统可以自动进行数据的抽离后将具体的计算步骤和公式显示在教师端。
5.高仿真认证：采用历年的中国和北美准精算考试真题和模拟题对学生进行模拟考核认证。
6.产品库：将合格产品收录到产品库中，可以进行真实报备的产品信息流转至展业平台。</t>
  </si>
  <si>
    <t>公共产品池</t>
  </si>
  <si>
    <t>服务</t>
  </si>
  <si>
    <t>CSMAR数据库</t>
  </si>
  <si>
    <t>CSMAR系列研究数据库系统</t>
  </si>
  <si>
    <t>19-2010-K-00003</t>
  </si>
  <si>
    <t>权威精准财经金融数据库，是国泰安公司针对高等院校、金融证券机构、社会研究机构的专家学者，对于中国金融、经济分析研究的需要，而设计研发的高级专业财务、金融、经济系列数据库。是由宏观经济、行业研究、上市公司、股票市场、基金市场、债券市场、期货市场、外汇及黄金市场、海外研究等构成的有机统一整体。数据来源正规，三种以上格式输出，支持SAS、SPSS等多种统计软件。</t>
  </si>
  <si>
    <t>初购270/年，更新120/年。</t>
  </si>
  <si>
    <t>截止20160630存活的客户量为241个</t>
  </si>
  <si>
    <t>初购135/年，更新60/年</t>
  </si>
  <si>
    <t>各子库报价见sheet：CSMAR各库报价</t>
  </si>
  <si>
    <t>国泰安量化舆情数据库</t>
  </si>
  <si>
    <t>国泰安量化舆情网站软件V1.0</t>
  </si>
  <si>
    <t>2015SR014442</t>
  </si>
  <si>
    <t xml:space="preserve">量化舆情查询系统是量化舆情数据库的数据查询平台。
量化舆情数据库是为了支持量化舆情研究，接收网络、论坛、博客和微博的海量新闻数据而建设的底层数据存储平台。数据库收录了新闻的基本信息及相关性、热度和调性指标，为舆情研究、量化投资研究和市场监测提供坚实的数据基础。
</t>
  </si>
  <si>
    <t>历史数据</t>
  </si>
  <si>
    <t>高校、机构</t>
  </si>
  <si>
    <t>单个+捆绑（历史数据+年更收费）</t>
  </si>
  <si>
    <t>历史10万+更新6/万年</t>
  </si>
  <si>
    <t>96万</t>
  </si>
  <si>
    <t>历史10万+更新10万/年</t>
  </si>
  <si>
    <t>144万</t>
  </si>
  <si>
    <t>国泰安高频数据生产系统软件V1.1</t>
  </si>
  <si>
    <t>深DGY-2012-0131</t>
  </si>
  <si>
    <t>学术</t>
  </si>
  <si>
    <t>单个+捆绑（按年收费）</t>
  </si>
  <si>
    <t>2010</t>
  </si>
  <si>
    <t>70.2（包含机构和学术市场两个市场的总成本）</t>
  </si>
  <si>
    <t>见sheet：历史高频学术定价</t>
  </si>
  <si>
    <t>240个（机构+学术）</t>
  </si>
  <si>
    <t>2400万（机构+学术）</t>
  </si>
  <si>
    <t>见sheet：历史高频学术报价</t>
  </si>
  <si>
    <t>国泰安宽平台终端软件V2.0</t>
  </si>
  <si>
    <t>深DGY-2015-0299</t>
  </si>
  <si>
    <t>见sheet：Quantrader教育市场报价</t>
  </si>
  <si>
    <t>经济金融模型实训平台（EFM）</t>
  </si>
  <si>
    <t>V3.3</t>
  </si>
  <si>
    <t>国泰安经济金融建模实训平台软件V3.3</t>
  </si>
  <si>
    <t>2015SR274073</t>
  </si>
  <si>
    <t>EFM是集经济金融数理统计模型教学、实验、研究、共享、交流、应用为一体，结合真实市场数据开发计算的开放式综合实验平台。主要研究内容：涵盖但不限于金融学、会计学、公司财务、投资管理、金融工程、宏观经济、微观经济、计量经济、数学、统计等学科的相关模型部分教学与应用。</t>
  </si>
  <si>
    <t>30套（2014.1~2016.6）</t>
  </si>
  <si>
    <t>421.31（2014.1~2016.6）</t>
  </si>
  <si>
    <t>产品相对比较成熟，研发成本降低，根据市场成交情况调整。</t>
  </si>
  <si>
    <t>大数据分析平台（BDA）</t>
  </si>
  <si>
    <t>国泰安大数据分析平台软件V1.0</t>
  </si>
  <si>
    <t>2015SR274055</t>
  </si>
  <si>
    <t>BDA是集经济金融类数据分析挖掘模型教学、实验、研究、共享、交流、应用为一体，结合真实市场数据开发计算的开放式综合模拟平台。主要研究内容：涵盖经济学、金融学、数学、数理统计学等学科的相关模型部分教学与应用。</t>
  </si>
  <si>
    <t>产品升级，新增功能使得产品价值更高。</t>
  </si>
  <si>
    <t>国泰安模拟认证考试平台软件</t>
  </si>
  <si>
    <t>国泰安模拟认证考试平台软件V1.0</t>
  </si>
  <si>
    <r>
      <rPr>
        <sz val="9"/>
        <rFont val="微软雅黑"/>
        <charset val="134"/>
      </rPr>
      <t xml:space="preserve">全面把握认证记录： 产品供学生自主练习模拟认证考试，同时满足教师掌握学生认证考试痕迹，把握各学生认证达标情况。
</t>
    </r>
    <r>
      <rPr>
        <sz val="9"/>
        <rFont val="Wingdings 2"/>
        <charset val="134"/>
      </rPr>
      <t></t>
    </r>
    <r>
      <rPr>
        <sz val="9"/>
        <rFont val="微软雅黑"/>
        <charset val="134"/>
      </rPr>
      <t xml:space="preserve"> 方便丰富试题资源：产品汇编上道历年真题与同类型同难度的模拟题，且提供教师自主上传各科试题和设置科目发布权限。
</t>
    </r>
    <r>
      <rPr>
        <sz val="9"/>
        <rFont val="Wingdings 2"/>
        <charset val="134"/>
      </rPr>
      <t></t>
    </r>
    <r>
      <rPr>
        <sz val="9"/>
        <rFont val="微软雅黑"/>
        <charset val="134"/>
      </rPr>
      <t xml:space="preserve"> 内置金融常用认证：产品满足金融人才的基本从业资格认证考试，涉及期货、证券、银行共十二门科目，随机试卷完全符合真实的从业务资格考试难度、题型、时间、题量。
</t>
    </r>
    <r>
      <rPr>
        <sz val="9"/>
        <rFont val="Wingdings 2"/>
        <charset val="134"/>
      </rPr>
      <t></t>
    </r>
    <r>
      <rPr>
        <sz val="9"/>
        <rFont val="微软雅黑"/>
        <charset val="134"/>
      </rPr>
      <t xml:space="preserve"> 灵活定制认证考试：产品可灵活定制多门认证考试科目，满足院校金融圈多专业多应用的人才培养目标。</t>
    </r>
  </si>
  <si>
    <t>2/年运营费，研发成本10</t>
  </si>
  <si>
    <t>新增的价格层次</t>
  </si>
  <si>
    <t>简化版</t>
  </si>
  <si>
    <t>标准版</t>
  </si>
  <si>
    <t>资源版</t>
  </si>
  <si>
    <t>实验室管理平台</t>
  </si>
  <si>
    <t>V4.1.2</t>
  </si>
  <si>
    <t>国泰安实验室管理平台软件V4.0</t>
  </si>
  <si>
    <t>深DGY-2011-2090</t>
  </si>
  <si>
    <t>1、门户式的平台搭建，彰显实验室特色风采
2、科学化的资源管理，方便资源整合调度
3、智能化的实验管理，加强实验调控监管
4、系统化的教学管理，提升教学互动效果
5、便捷性的数据统计，支持全面实验教学评估</t>
  </si>
  <si>
    <t>2/年运营费</t>
  </si>
  <si>
    <t>金融信息大屏幕系统/能大屏幕管理软件</t>
  </si>
  <si>
    <t>深软函2015-C-0911（产品证明函）</t>
  </si>
  <si>
    <t>国泰安能大屏幕管理软件V1.0</t>
  </si>
  <si>
    <t>1、独有的金融信息接入。依托于国泰安十年金融服务经验，能大屏幕管理软件提供专业的金融信息实时接入与展示，适用于金融服务业的各种展示场所。这在国内同类产品中是第一家也是唯一一家有能力提供该项服务的。中国金融期货交易所的大屏行情展示即来自于国泰安。
2、高度自由的屏幕划分。国泰安能大屏幕管理软件独创的屏幕整体划分理念拥有精确到像素级别的分屏技术，使大屏幕可按照需要划分为任意多个区域、组合成任意的显示方案、突出各种展示内容、凸显大屏幕的显示效果、真正做到屏幕布局的睿智与灵活。
3、丰富多样的画面内容。国泰安能大屏幕管理软件支持各种数据源的展示，包括各类文档、媒体视频、网页、各种格式的图片、表格、Flash动画、行情数据等各类文件，以及各种需要进行展示的内容。更为强大的是将各种格式的内容同步展示在同一屏幕中。同时提供画面定制服务，满足各行业的特定需求。
4、多元自由的管理方式。国泰安能大屏幕管理软件突破传统局限，提供多种管理模式：远程管理，现场控制、多元终端、独立管理、零秒切换、实时联控和仿真显示等。</t>
  </si>
  <si>
    <t>国泰安-八爪鱼采集器( 云端版)</t>
  </si>
  <si>
    <t>八爪鱼数据采集系统以完全自主研发的分布式云计算平台为核心，可以在很短的时间内，轻松从各种不同的网站或者网页获取大量的规范化数据，帮助任何需要从网页获取信息的客户实现数据自动化采集，编辑，规范化，摆脱对人工搜索及收集数据的依赖，从而降低获取信息的成本，提高效率。</t>
  </si>
  <si>
    <t>代理</t>
  </si>
  <si>
    <t>0.1579/年/授权用户</t>
  </si>
  <si>
    <t>0.1999/个</t>
  </si>
  <si>
    <t>按照公司利润要求定价，不打折</t>
  </si>
  <si>
    <t>国泰安-八爪鱼采集器( 落地版）</t>
  </si>
  <si>
    <t>33.96（采购30.2）</t>
  </si>
  <si>
    <t>5 个授权用户/30个授权云采集程序</t>
  </si>
  <si>
    <t>10 个授权用户/100 个授权云采集程序</t>
  </si>
  <si>
    <t>100 个授权用户/1000 个授权云采集程序</t>
  </si>
  <si>
    <t>SAS</t>
  </si>
  <si>
    <t>SAS 是由大型机系统发展而来，其核心操作方式就是程序驱动，经过多年的发展，现在已成为一套完整的计算机语言，其用户界面也充分体现了这一特点：它采用MDI （多文档界面），用户在PGM视窗中输入程序，分析结果以文本的形式在OUTPUT视窗中输出。使用程序方式，用户可以完成所有需要做的工作，包括统计分析、预测、建模和模拟抽样等。</t>
  </si>
  <si>
    <t>2014</t>
  </si>
  <si>
    <t>7.5/年 （含税）</t>
  </si>
  <si>
    <t xml:space="preserve"> 11/年</t>
  </si>
  <si>
    <t>11（估）</t>
  </si>
  <si>
    <t>11/年</t>
  </si>
  <si>
    <t>SAS Education Analytical Suite， 学院版的价格</t>
  </si>
  <si>
    <t>14.5/年（含税）</t>
  </si>
  <si>
    <t>21/年</t>
  </si>
  <si>
    <t>SAS Education Analytical Suite学校版本</t>
  </si>
  <si>
    <t>Stata/SE 13（非原厂）</t>
  </si>
  <si>
    <t>Stata 是一套全功能性的统计学软件，而且能在Windows, Macintosh 和UNIX三种环境下使用。它提供了易学易用且快速的处理环境，一个已预先设计完成的分析及数据管理的链接库还有让使用者自行创造和添加功能的高度弹性；并且有适合的选单，给初学者最轻松简单的入门学习。 Stata 一致且直觉式的指令语法更简化了学习和使用 Stata 的方式。</t>
  </si>
  <si>
    <t>单个销售、捆绑销售（项目需求收费）</t>
  </si>
  <si>
    <t>(院校、实验室版、10用户)</t>
  </si>
  <si>
    <t>(院校、实验室版、20用户)</t>
  </si>
  <si>
    <t>(院校、实验室版、30用户)</t>
  </si>
  <si>
    <t>(院校、实验(院校、实验室版、40用户)</t>
  </si>
  <si>
    <t>(院校、实验室版、50用户)</t>
  </si>
  <si>
    <t>(院校、实验室版、60用户)</t>
  </si>
  <si>
    <t>(院校、实验室版、70用户)</t>
  </si>
  <si>
    <t>(院校、实验室版、80用户)</t>
  </si>
  <si>
    <t>(院校、实验室版、90用户)</t>
  </si>
  <si>
    <t>(院校、实验室版、100用户)</t>
  </si>
  <si>
    <t>Stata/IC 13（非原厂）</t>
  </si>
  <si>
    <t>(院校、实验室、100 用户)</t>
  </si>
  <si>
    <t>(院校、实验室、120 用户)</t>
  </si>
  <si>
    <t>SPSS statistics22.0（非原厂）</t>
  </si>
  <si>
    <t>SPSS Statistics 统计分析软件是一款在调查统计行业、市场研究行业、医学统计、政府和企业的数据分析应用中久享盛名的统计分析工具，是世界上最早的统计分析软件，由美国斯坦福大学的三位研究生于1968 年研制，1984 年SPSS 首先推出了世界上第一个统计分析软件微机版本SPSS/PC+，极大地扩充了它的应用范围，并使其能很快地应用于自然科学、技术科学、社会科学的各个领域，世界上许多有影响的报刊杂志纷纷就SPSS 的自动统计绘图、数据的深入分析、使用方便、功能齐全等方面给予了高度的评价与称赞。在国际学术界有条不成文的规定，即在国际学术交流中，凡是用SPSS 软件完成的计算和统计分析，可以不必说明算法，由此可见其影响之大和信誉之高。</t>
  </si>
  <si>
    <t>58（采购40.6）</t>
  </si>
  <si>
    <t>标准版10用户</t>
  </si>
  <si>
    <t>标准版20用户</t>
  </si>
  <si>
    <t>标准版30用户</t>
  </si>
  <si>
    <t>标准版40用户</t>
  </si>
  <si>
    <t>标准版50用户</t>
  </si>
  <si>
    <t>白金版10用户</t>
  </si>
  <si>
    <t>白金版20用户</t>
  </si>
  <si>
    <t>白金版100用户</t>
  </si>
  <si>
    <t>白金版120用户</t>
  </si>
  <si>
    <t>Eviews（非原厂）</t>
  </si>
  <si>
    <t>Eviews是 Econometrics Views的缩写，直译为计量经济学观察，通常称为计量经济学软件包。它的本意是对社会经济关系与经济活动的数量规律，采用计量经济学方法与技术进行“观 察”。计量经济学研究的核心是设计模型、收集资料、估计模型、检验模型、应用模型（结构分析、经济预测、政策评价）。Eviews是完成上述任务比较得力 的必不可少的工具。正是由于Eviews等计量经济学软件包的出现，使计量经济学取得了长足的进步，发展成为一门较为实用与严谨的经济学科。</t>
  </si>
  <si>
    <t>95.5（采购66.85）</t>
  </si>
  <si>
    <t>不限用户</t>
  </si>
  <si>
    <t xml:space="preserve">Tableau Desktop </t>
  </si>
  <si>
    <t>Tableau Desktop 是一款桌面分析端工具，通过 Tableau Desktop，轻点几下鼠标，就可连接到各类数据源，然后只需用拖放的方式就可快速地创建出交互、美观、智能的视图和仪表盘。任何Excel 用户都能很容易的使用 Tableau Desktop，它的速度可能是现在你所用工具的十倍到一百倍。</t>
  </si>
  <si>
    <t>约市场价85%</t>
  </si>
  <si>
    <t>1.2/账号</t>
  </si>
  <si>
    <t>个人版</t>
  </si>
  <si>
    <t>2.4/账号</t>
  </si>
  <si>
    <t>专业版</t>
  </si>
  <si>
    <t>Tableau Server</t>
  </si>
  <si>
    <t>Tableau Sever的主要功能为共享和发布，通过sever可以将desktop的信息分享给其他人，以便更好地支持上层领导的决策。</t>
  </si>
  <si>
    <t>1.2元/账号（初次购买需10个以上）</t>
  </si>
  <si>
    <t>小额贷款业务管理系统V3.0</t>
  </si>
  <si>
    <t>奥拓思维小额贷款管理系统V3.0</t>
  </si>
  <si>
    <t>根据小额贷款公司的管理模式和业务流程，实现小贷公司管理的流程化、规范化、模型化、制度化、信息化。系统按角色授权，审贷分离、降低贷款操作风险。系统含贷前调查、贷中审查、贷后管理、财务管理、外围接口等功能模块。</t>
  </si>
  <si>
    <t>保证30%的利润</t>
  </si>
  <si>
    <t>典当业务管理系统V3.0</t>
  </si>
  <si>
    <t>根据典当公司的管理模式和业务流程，实现典当公司管理的流程化、规范化、模型化、制度化、信息化。系统按角色授权，审贷分离、降低典当业务操作风险。系统含当前调查、当中审查、当后管理、典当结算、续当管理、加当管理、绝当管理、外围接口等功能模块。</t>
  </si>
  <si>
    <t>融资性担保业务管理系统</t>
  </si>
  <si>
    <t>奥拓思维担保管理系统V3.0</t>
  </si>
  <si>
    <t>根据融资性担保公司的管理模式和业务流程，实现融资性担保公司管理的流程化、规范化、模型化、制度化、信息化。系统按角色授权，审贷分离、降低担保业务操作风险。系统含保前调查、保中审查、保后管理、担保结算、外围接口等功能模块。</t>
  </si>
  <si>
    <t>农民资金互助合作社管理系统</t>
  </si>
  <si>
    <t>网贷系统V3.0</t>
  </si>
  <si>
    <t>网贷管理系统V3.0</t>
  </si>
  <si>
    <t>奥拓思维网贷系统专门为开展线上P2P借贷业务的客户研发，系统提供便利、迅速、安全、省心、放心的线上借款和投资的交易平台，系统对接第三方支付公司或银行机构，实现资金的托管，确保资金的安全、可靠性；系统含我要借款、我要融资、我的账户、安全保障、关于我们、后台管理等功能模块，为企业提供互联网金融一站式解决方案。</t>
  </si>
  <si>
    <t>java版本：14.04
net版本：10.14</t>
  </si>
  <si>
    <t>java版本：18.5
net版本：13.5</t>
  </si>
  <si>
    <t>P2P线下业务管理系统</t>
  </si>
  <si>
    <t>根据P2P公司的管理模式和业务流程，实现P2P公司管理的流程化、规范化、模型化、制度化、信息化。系统按角色授权，审贷分离、降低贷款业务操作风险。系统含信用审核子系统、出借人服务子系统、清算管理子系统、贷后管理子系统、身份认证子系统、运营管理子系统。</t>
  </si>
  <si>
    <t>P2P网络借贷教学系统</t>
  </si>
  <si>
    <t xml:space="preserve">P2P 网络借贷系统为一款基于互联网金融背景下的 P2P 运营平台，充分提现互联网思维，同时便于教学，系统涵盖 P2P 企业后台管理（借款管理、收款管理、资金管理、认证管理与用户管理），用户前台管理（我要投资、我要借款、投资标的、
资金管理等功能），易于老师以案例为导向进行教学，让学生充分了解与熟知 P2P 项目运作，从项目启动、项目内容到项目运营，对 P2P项目模拟经营。
</t>
  </si>
  <si>
    <t>众筹教学系统</t>
  </si>
  <si>
    <t xml:space="preserve">金融教学众筹系统为一款基于互联网金融背景下的众筹运营平台，充分提现互联网思维，同时便于教学，系统涵盖众筹企业后台管理（会员管理，项目管理，支付管理，前端设置，系统设置等功能），用户前台管理（支持的项目，投资的项目，
我的项目，关注的项目，推荐的项目，收支明细等功能），易于老师以案例为导向进行教学，让学生充分了解与熟知众筹项目运作，从项目启动、项目内容到项目运营，对众筹项目模拟经营。
</t>
  </si>
  <si>
    <t>商业与服务业网点管理模拟沙盘</t>
  </si>
  <si>
    <t>通过情景模拟、角色实践的方法让学员通过游戏体验现实银行网点运营管理的关键点。全班分成8支银行网点管理团队，每支团队设网点主任、行政与人事、会计、柜员、大客户经理、理财经理岗位。</t>
  </si>
  <si>
    <t>产品市场价为15，可适当提价</t>
  </si>
  <si>
    <t>经济学实验教学模拟沙盘</t>
  </si>
  <si>
    <t>该系统模拟的宏观经济和微观经济由产品市场和要素市场组成,能够模拟微观经济运行的基本规律，能够模拟宏观经济中的政府职责，具有满足实验要求的教学课件、学员手册、教学大纲、教学案例等教学资料</t>
  </si>
  <si>
    <t>Smartbi企业套件版（按服务器）</t>
  </si>
  <si>
    <t>SmartBI具有仪表盘（Dashboard）、灵活查询（Query）、电子表格（Spreadsheet）、多维分析（Analysis）、移动应用（Mobile）、分析报告插件（OfficeAddin）、自助分析（xQuery）、数据采集（dataIn）、数据挖掘（SmartMining）等丰富的功能，用户可以更直观便捷地获取信息，并开创性地把各种技术整合到一个集成环境中</t>
  </si>
  <si>
    <t>25/套（5套以下）；20/套（5-10套）；18/套（10-15套）；15/套（15套以上）</t>
  </si>
  <si>
    <t>IBM SPSS Modeler（Clementine）</t>
  </si>
  <si>
    <t>SPSS Modeler（12.0以前叫Clementine）是一个业界领先的数据挖掘平台。SPSS Modeler拥有直观的操作界面、自动化的数据准备和成熟的预测分析模型。</t>
  </si>
  <si>
    <t>专业版（服务器端CPU双核42.0524；命名用户45963.45；高级版（服务器端CPU双核51.7242；命名用户76605.75）
以上价格含税，含首年维护</t>
  </si>
  <si>
    <t>专业版（服务器端CPU双核54.67；命名用户6；高级版（服务器端CPU双核67.24；命名用户9.96）
以上价格含税，含首年维护</t>
  </si>
  <si>
    <t>IBM SPSS statistics</t>
  </si>
  <si>
    <t>SPSS Statistics 统计分析软件是一款在调查统计行业、市场研究行业、医学统计、政府和企业的数据分析应用中久享盛名的统计分析工具，是世界上最早的统计分析软件</t>
  </si>
  <si>
    <t>单个销售、捆绑销售（项目需求收费</t>
  </si>
  <si>
    <t>全模块（白金版）服务器端33.768（不限用户数）；命名用户5.3011/用户；
标准模块、专业模块见附表三。以上价格含税，含首年维护</t>
  </si>
  <si>
    <t>全模块（白金版）服务器端43.9（不限用户数）；命名用户6.9/用户；
以上价格含税，含首年维护</t>
  </si>
  <si>
    <t>资源</t>
  </si>
  <si>
    <t>《走进大数据》课程资源包</t>
  </si>
  <si>
    <t>本课程紧紧围绕满足系统学习和掌握大数据理论及分析方法的迫切需要的目标。帮助各专业学生在大数据时代对大数据知识领域有初步的认识，了解大数据的概念、相关技术和应用现状，培养学生理解和掌握大数据原理、技术方法以及目前一些常用软件，提高学生的实际操作能力，理论结合实际，紧贴实际需求。</t>
  </si>
  <si>
    <t>《大数据分析语言R实战》课程资源包</t>
  </si>
  <si>
    <t>开设本课程的主要目的是培养学生数据处理分析的能力，要求学生掌握统计分析方法的理论，并能够运用R语言进行分析，将理论运用到实践中，能够对各行业大数据进行专业地处理分析。</t>
  </si>
  <si>
    <t>经济金融、数学等相关专业</t>
  </si>
  <si>
    <t>《经济金融模型实训EFM》课程资源包</t>
  </si>
  <si>
    <t>经济金融模型实训EFM课程，详细介绍了经济金融模型实训EFM平台及其具体的操作，要求学生理解和掌握经济金融基础知识和实证研究的历史进程、同时还能熟练进行EFM建模实务操作，熟悉金融学、财务及财务报表模型、金融工程及数据分析模型这五大模型，深刻掌握建模的过程和建模的背景，有助于学生今后从事金融模型、量化分析等相关研究。</t>
  </si>
  <si>
    <t>金融、经管</t>
  </si>
  <si>
    <t>投资理财教学资源包</t>
  </si>
  <si>
    <t>国泰安“投资理财”资源包是国泰安公司专门为院校投资理财相关专业全新打造的“教学练考”一体化必备工具包，涵盖师资培训、课程讲义教案、实训软件平台、课程配套习题等一系列教学的课程专业服务，将极大提升开设投资理财相关专业的教学实力和学生能力。该资源包使得教师无忧教学、学生互动学习，将实现全新的理实一体化的教学模式，快速提升专业竞争力。</t>
  </si>
  <si>
    <t>金融工程实战工具服务包</t>
  </si>
  <si>
    <t>为加快金融工程学科发展与行业应用，快速提升金融工程专业教学水平及科研水平，国泰安提供从“量化金融“产品工具，到“课程资源、会议培训、基金孵化”服务一体的“精品教辅工具包”，通过实盘工具搭建“高仿真”金融环境，培训孵化助力“跨校企”产学交流、科研提升与学生就业提升，快速提高广大高校金融工程实验教学效率、交易研究实力，以及校企协同“创新”合力。</t>
  </si>
  <si>
    <t>银行教学资源提升服务包</t>
  </si>
  <si>
    <t>产品包基于“互联网+教育”的全新概念，依托国泰安在线平台的技术实力，为开办有银行类专业或者课程的学校师生，提供从“互联网平台”搭建，到“仿真软件、配套教材、课程资源、师资培训”等多维为一体的产品服务用户体验。依托现代化的互联网教学平台与资源配套将极大地简化老师的备课任务和教学工作，帮助老师实现“轻松教学、无忧教学、科技教学”</t>
  </si>
  <si>
    <t>机动车辆现场查勘</t>
  </si>
  <si>
    <t>机动车辆保险事故现场查勘教学系统以机动车辆保险事故现场查勘教材为蓝本，用趣味性、案例化的PPT展现书本上晦涩难懂的知识点，提高学生的学习兴趣和学习质量；增加flash动画，还原真实发生场景，带动学生探索保险查勘知识，熟知并掌握岗位技能。并高保真保险理赔员的考试平台，让学生练习历年考试真题的同时，熟悉考试系统环境，帮助学生备考取得相关证照。
教师运用此教学系统可以对学生从课堂教学到课后练习、考核进行全方位的管理与跟踪；学生通过学习，可以找准定位，自我练习、规划。通过本课程的学习与训练，学生将具备保险公司查勘员需具备现场查勘的业务操作、责任确定、要点、原则及注意事项等专业能力和完成查勘工作所需的方式方法及技巧。</t>
  </si>
  <si>
    <t>个人投资理财教学系统</t>
  </si>
  <si>
    <t xml:space="preserve">投资理财包括储蓄规划、基金规划、保险规划、证券开户流程、股票交易模拟、投组分析、金融产品营销等实训内容，通过flash交互的方式，让学生融入仿真场景，完成各业务操作
</t>
  </si>
  <si>
    <t>在研</t>
  </si>
  <si>
    <t>国泰安商业银行会计核算教学系统</t>
  </si>
  <si>
    <t xml:space="preserve">国泰安商业银行会计核算教学系统是一款以资源包为主的教学软件，针对银行业务会计核算的教学练考一体化产品，系统以PPT，趣味性案例和FLASH动画展现书本上晦涩难懂的知识点，提高学生的学习兴趣和学习质量；针对性的增加了银行柜面等各类常见金融实务场景的仿真流程，加深学生对银行业务实操以及核算了解的同时，提升学生的就业能力；并高保真现行银行,保险、证券从业资格认证的考试平台，让学生练习历年考试真题的同时，熟悉考试系统环境，以达到最佳备考的效果。
　银行是社会资金活动的枢纽，是调控社会资本周转和运行方向的基本机构。但是银行的经营业务除了柜面操作以为，每一笔资金究竟是如何运作，存款存入银行后怎么样处理，贷款发放出去后银行如何记账？本教学系统为大家解答这一系列的问题。
  产品特色：
课程与实训系统结合，链接我司银行综合业务实训系统
用学校课本编制课程，以教学系统代替课本与课前教案，实现教学练考一体化
理论知识与银行实操相结合，涵盖银行营销类完整业务流程，单据与真实案例
 重点培养银行个人及对公柜员，会计核算岗的高等金融应用型人才。
  培养目标：
 针对高职、应用型本科，金融、经管专业
  报价：
15，3年免费升级
</t>
  </si>
  <si>
    <t>国泰安商业银行小额贷款教学系统</t>
  </si>
  <si>
    <t>国泰安商业银行中间业务小额贷款是以个人或家庭为核心的经营类贷款，主要是服务于三农，中小企业。小额贷款教学系统从贷款种类，贷前调查，贷款法规，贷款基本条件，申请要求，办理流程，利率计算这几方面详细的介绍了银行的贷款流程。</t>
  </si>
  <si>
    <t>国泰安商业银行产品营销与服务教学系统</t>
  </si>
  <si>
    <t xml:space="preserve">银行产品营销是将客户拓展与产品设计融为一体的活动,是银行产品营销活动的中心,而银行产品营销活动又是整个银行营销组合中第一个和最重要的要素.银行营销涉及产品、产品组合、品牌、包装、定价、促销、分销等方面。
  产品特色：
课程与实训系统结合，链接我司银行综合业务实训系统
用学校课本编制课程，以教学系统代替课本与课前教案，实现教学练考一体化
理论知识与银行实操相结合，涵盖银行营销类完整业务流程，单据与真实案例
 重点培养银行个人及对公客户经理，理财经理岗位的高等金融应用型人才。
</t>
  </si>
  <si>
    <t xml:space="preserve">国泰安提供的“P2P网络借贷课程资源包”，以教学平台、教学资源、软件实训、辅学案例、习题考练五大模块为一体，让教师轻松备课、高效教学，让学生趣味学习、全面发展。
课程特色：理论教学PPT详解理论知识；技能教学配套运营岗位工作技，提升实操能力。 重难点生动视频提高学习兴趣；经典案例解析加深知识理解； P2P网贷业务系统仿真模拟训练；数字化教学平台提供教、学、考、练一体化训练。
培养目标：针对高职、应用型本科，金融、经管、电子商务专业。
</t>
  </si>
  <si>
    <t>财税审事业部群</t>
  </si>
  <si>
    <t>综合线</t>
  </si>
  <si>
    <t>财务分析综合教学软件-单项实训v1.1</t>
  </si>
  <si>
    <t>v1.1</t>
  </si>
  <si>
    <t>1）国泰安财务分析实训教学软件接入了国泰安CSMAR财务数据库，提供企业五年真实资料提供财务预测、报表分析、企业估值、比率分析、综合分析等多项财务分析功能，使得各个功能的分析评价建立在一个统一的平台上，全面锻炼学生财务分析应用技能。
2）采用交互的方式引导学生分析评价全过程财务分析操作，在引导学习的过程中，充分利用计算机存储信息量大的特点，为学生提供丰富的在线帮助，让学生在没有教师的指导下，能够通过自学快速有效地掌握各个指标的分析与评价。</t>
  </si>
  <si>
    <t>单个销售（三年捆绑）</t>
  </si>
  <si>
    <t>市场上同类产品少</t>
  </si>
  <si>
    <t>软件产品是项目利润的重要支撑，低于该价格很难保证符合项目利润标准；对于大项目中个别产品的采取赠送等形式的除外。</t>
  </si>
  <si>
    <t>税审线</t>
  </si>
  <si>
    <t>国泰安税务会计\税收实务实训教学软件v2.0.1</t>
  </si>
  <si>
    <t>v2.0.1</t>
  </si>
  <si>
    <t>国泰安税务会计\税收实务实训教学软件v2.0</t>
  </si>
  <si>
    <t>深DGY-2012-2321
深DGY-2012-2331</t>
  </si>
  <si>
    <t>丰富的模拟练习；提供三套不同的报税资料，让学生在学习层、自我测验层、考试层使用；在实验考核中为教师提供了自主增加试题的模块（试题管理），便于教师检验学生的知识掌握程度</t>
  </si>
  <si>
    <t>原有价格过低，导致报价及最终成交价格受到影响</t>
  </si>
  <si>
    <t>会计线</t>
  </si>
  <si>
    <t>财会易平台V1.0（基础会计）</t>
  </si>
  <si>
    <t>v1.0</t>
  </si>
  <si>
    <t xml:space="preserve">1）平台化 避免重复操作，令教学事半功倍：GTA财会易平台是一款平台化的实训系统，可以承载所有财会类实训课程，统一登录入口，统一功能操作，各实训课程、实训资源及数据由超管统一导入，平台各实训课程可自由组合购买。
2）灵活化 便于教师打造专属教学平台：针对各班级进行教学进度控制；自由配置知识点；新增章节、调换章节顺序；自主添加实训题。
教师可以新增实训案例，进行备课，通过备课新增单项实训实习和练习
3）理实一体 促成高效教学：理论教学资源（电子书、PPT、教学动画等）和单项实训紧密结合，完全依据教材章节编排单项实训。互动教学时,相应章节的教学资源和实操的双切换模式，以达到相辅相成之效。
4）主流+创新实训促成职业素养与技能全面提升：设计综合实训三大行业（工业、商业、中小企业）12月整月的真实经济业务数据，全真模拟企业全套账务处理流程；设计创新实训六大模式，根据公司真实规章制度及法律法规设置业务陷阱，全面训练学生的财会职业判断能力，提升学生的就业竞争力。
5）全面营改增实训专练：所有课程实训数据均根据2016/5/1日最新税法规定编制，专设营改增专项实训内容。
</t>
  </si>
  <si>
    <t>不调整定价，主要由于符合《GTA产品定价策略&amp;指导原则》</t>
  </si>
  <si>
    <t>国泰安外贸会计实训教学软件v2.0</t>
  </si>
  <si>
    <t>v2.0</t>
  </si>
  <si>
    <t>深DGY-2012-2319</t>
  </si>
  <si>
    <t>利用计算机多媒体技术，集声音、动画、图片、文字于一体，给用户一个交互式的虚拟教学与实验环境；</t>
  </si>
  <si>
    <t>C</t>
  </si>
  <si>
    <t>国泰安中级会计实训教学软件v2.0.1</t>
  </si>
  <si>
    <t>国泰安中级会计实训教学软件v2.0</t>
  </si>
  <si>
    <t>深DGY-2013-0662</t>
  </si>
  <si>
    <t>交互方式引导学生完成从事中级财务会计操作；涵盖会计基础知识、中级财会实务、 设计部分税务等方面的知识；有一套完整的考试系统；教学和实训环节运用多媒体技术，集声音、动画、图片、文字于一体，形式丰富，灵活多变</t>
  </si>
  <si>
    <t xml:space="preserve">国泰安财务分岗实训教学软件v2.0.1 </t>
  </si>
  <si>
    <t xml:space="preserve">v2.0.1 </t>
  </si>
  <si>
    <t>国泰安财务分岗实训教学软件v2.0</t>
  </si>
  <si>
    <t>深DGY-2012-2296</t>
  </si>
  <si>
    <t>交互方式引导学生完成从财务分岗操作；涵盖会计基础知识、会计实务、 税法等方面的知识；有一套完整的考试系统；教学和实训环节运用多媒体技术，集声音、动画、图片、文字于一体，形式丰富，灵活多变</t>
  </si>
  <si>
    <t>国泰安3D虚拟实习中心教学软件v2.2</t>
  </si>
  <si>
    <t>v2.2</t>
  </si>
  <si>
    <t>国泰安3D虚拟实习中心教学软件v2.0</t>
  </si>
  <si>
    <t xml:space="preserve">1） 视角全智能：最新3D正版技术，可实现第一人称主视角、第三人称背视角、自由视角的随意转换；
2） 角色全面化：企业外部及企业内部财务各岗位3D人物角色齐全；
3） 实训系统化：真实再现企业从成立到正常运营的整套业务流程；
4） 实训趣味化、高效化：让学生犹如操控游戏人物一样操控各角色的3D人物，在趣味中掌握全流程业务处理技能；
5） 实训模式自由化：既可选择全流程实训操作，也可选择任一环节针对性、强化实训。学校也可举办基于3D仿真实训平台的大赛，实现游戏式大赛比拼。
</t>
  </si>
  <si>
    <t xml:space="preserve">国泰安财务管理实训教学软件v2.0.4 </t>
  </si>
  <si>
    <t>v2.0.4</t>
  </si>
  <si>
    <t>国泰安财务管理实训教学软件v2.0</t>
  </si>
  <si>
    <t>深DGY-2012-2294</t>
  </si>
  <si>
    <t>实训操作更具有针对性，通过对货币时间价值和风险评估、筹资管理、项目投资、证券投资、利润分配管理、财务预算、财务控制、财务分析和企业价值评估等的练习与操作，让学生巩固所学的知识点</t>
  </si>
  <si>
    <t>国泰安财务会计实训教学软件 v2.0.1</t>
  </si>
  <si>
    <t>国泰安财务会计实训教学软件 v2.0</t>
  </si>
  <si>
    <t>深DGY-2013-0666</t>
  </si>
  <si>
    <t>电子书中含教材、项目任务书等资源，穿插图片、案例故事、课后习题等，生动有趣，理论与实训紧密结合；单项实训部分集中训练各类会计业务处理及单据的填写审核；会计表单帮助包含海量表单填写视频演示，引导学生掌握表单填写方法及规范</t>
  </si>
  <si>
    <t>国泰安成本会计实训教学软件 v2.0.2</t>
  </si>
  <si>
    <t xml:space="preserve"> v2.0.2</t>
  </si>
  <si>
    <t>国泰安成本会计实训教学软件 v2.0</t>
  </si>
  <si>
    <t>深DGY-2012-2293</t>
  </si>
  <si>
    <t>交互方式引导学生完成基于制造型企业生产单位，按照企业整体成本核算、车间方法成本核算两大主线，涵盖各种成本费用的归集、计算、分配方法的操作；涵盖成本会计各方面的知识；有一套完整的考试系统；教学和实训环节运用多媒体技术，集声音、动画、图片、文字于一体，形式丰富，灵活多变</t>
  </si>
  <si>
    <t>国泰安管理会计实训教学软件v2.0.1</t>
  </si>
  <si>
    <t>国泰安管理会计实训教学软件v2.0</t>
  </si>
  <si>
    <t>深DGY-2013-1415</t>
  </si>
  <si>
    <t>实训教学软件融入了计算机多媒体技术，集声音、动画、图片、文字于一体，以寓言故事进行导入，启发式地引导学习。多方位培养学生管理会计实操的能力。</t>
  </si>
  <si>
    <t xml:space="preserve">国泰安电子报税实训教学软件v2.0.3 </t>
  </si>
  <si>
    <t xml:space="preserve">v2.0.3 </t>
  </si>
  <si>
    <t>国泰安电子报税实训教学软件v2.0</t>
  </si>
  <si>
    <t>深DGY-2012-2329</t>
  </si>
  <si>
    <t>电子报税实训系统对国税局、地税局、企业端进行界面、内容和功能仿真</t>
  </si>
  <si>
    <t>国泰安出纳实务实训教学软件v2.1</t>
  </si>
  <si>
    <t>v2.1</t>
  </si>
  <si>
    <t>国泰安出纳实务实训教学软件v2.0</t>
  </si>
  <si>
    <t>深DGY-2012-2292</t>
  </si>
  <si>
    <t>真实出纳岗位模拟仿真；海量出纳经典案例剖析；单项与综合双实训模块；海量财会表单；强大的考试系统</t>
  </si>
  <si>
    <t>国泰安基础会计实训软件 v2.0.1</t>
  </si>
  <si>
    <t>国泰安基础会计实训软件v2.0</t>
  </si>
  <si>
    <t>深DGY-2012-2306</t>
  </si>
  <si>
    <t>利用计算机多媒体技术，集声音、动画、图片、文字于一体，给用户一个交互式的虚拟教学与实验环境；重点实现利用计算机技术优势的启发式引导学习，以弥补人工纯理论教学的不足。除了利用多媒体网络传授知识外，还完全可以通过多媒体网络来完成实践性教学</t>
  </si>
  <si>
    <t>国泰安商品流通会计实训教学软件v2.0</t>
  </si>
  <si>
    <t>深DGY-2013-0671</t>
  </si>
  <si>
    <t>具备存档，下载和打印功能；软件可自动统计、分析学生模拟实习情况；实习数据可用EXCEL导出；开放的试题管理模块；可控制实训难度；不限使用户数，为未来教学规模的扩大随时做好准备</t>
  </si>
  <si>
    <t>国泰安审计综合实训教学软件（包含审计单项）v2.1</t>
  </si>
  <si>
    <t>国泰安审计综合实训教学软件v2.0</t>
  </si>
  <si>
    <t>深DGY-2012-2325</t>
  </si>
  <si>
    <t>以一个股份有限公司全年12个月的数据资料为依据，将审计学的各个知识点、面巧妙融合，既有各种财务资料的具体审计方法和程序、审计工作底稿的编制、审计报告的编写等实训，有配有海量审计经典案例及审计错弊案例的flash动画演示讲解，能有效地提高学生的学习兴趣及教、学效率，可操作性强。</t>
  </si>
  <si>
    <t xml:space="preserve">国泰安中小企业会计实训教学软件v2.0.1 </t>
  </si>
  <si>
    <t>国泰安中小企业会计实训教学软件v2.0</t>
  </si>
  <si>
    <t>深DGY-2012-2313</t>
  </si>
  <si>
    <t>本系统以一个股份公司的12月份的数据为例编制会计底稿，将会计的基本知识、会计依据、会计工作底稿的编制、会计报告的编写以及会计案例有机的结合在一起,能有效地提高学生学习兴趣及学校效果。该系统的会计底稿编制方法在会计实践工作中具有很强的可操作性。</t>
  </si>
  <si>
    <t>财务分析综合教学软件-综合实训v1.0.1</t>
  </si>
  <si>
    <t>v1.0.1</t>
  </si>
  <si>
    <t>只有综合实训一个模块</t>
  </si>
  <si>
    <t>国泰安会计综合仿真实训教学系统v1.0</t>
  </si>
  <si>
    <t>精品课程定制；理实互融，教学串联；智能化考试系统；双模式练习实习；多媒体理论教学；综合实训模块化</t>
  </si>
  <si>
    <t>国泰安物流企业会计实训软件v2.0.1</t>
  </si>
  <si>
    <t>国泰安物流企业会计实训软件v2.0</t>
  </si>
  <si>
    <t>深DGY-2013-1412</t>
  </si>
  <si>
    <t>国泰安优智考试系统v3.0</t>
  </si>
  <si>
    <t>v3.0</t>
  </si>
  <si>
    <t xml:space="preserve">国泰优智考试平台，借助先进的网络和计算机技术，考试考证双向进行，集试题库、试卷库、智能组卷、考试监控、错题本、自我练习、统计分析等功能于一体，支持多种考试模式，在保障系统稳定与数据安全的基础上，实现安全灵活的高可用智能在线考试管理目标。产品价值：
1） 构建智能、灵活的考试平台，减少教师工作量，提高工作效率
2）学生可自主组卷或错题练习，提高学生自主学习能力
3） 免去学校大量的纸质试卷的印刷、运输等成本和产生的人力成本
实现对考试结果的深度数据挖掘，辅助教师提高教学效果
</t>
  </si>
  <si>
    <t>国泰安财务分析实训教学软件v2.0.1</t>
  </si>
  <si>
    <t>国泰安财务分析实训教学软件v2.0</t>
  </si>
  <si>
    <t>深DGY-2012-2301</t>
  </si>
  <si>
    <t>基础会计</t>
  </si>
  <si>
    <t xml:space="preserve">1. 资源多样，丰富多彩的资源形式可加深学生对知识点的理解，增强学生学习的直观感受；
2. 资源做到了课证融合，把考证的知识点融入到基础教学中，加深学生对考证知识的理解和掌握，实现教学与职业能力要求的对接。
3.丰富的课程资源可以通过多种教学手段呈现出来，激发学生学习兴趣和积极性，培养学生的实践能力，也促使教师达到事半功倍的教学效果，提高教学质量；
4.结合学生的性格特点和学校自身情况，合理设计分配资源，有效结合课堂教学与资源使用，便捷教师教学；
5课程把枯燥的理论知识用工作情境来呈现，理实结合，有效提升学生的理解和操作能力。
</t>
  </si>
  <si>
    <t>中职、高职</t>
  </si>
  <si>
    <t>单个销售</t>
  </si>
  <si>
    <t>综合成本和预期利润核定</t>
  </si>
  <si>
    <t>根据项目实际情况可适量打折</t>
  </si>
  <si>
    <t>财经法规与会计职业道德</t>
  </si>
  <si>
    <t>出纳岗位实务</t>
  </si>
  <si>
    <t xml:space="preserve">1. 教材从接手出纳岗位工作开始，以出纳一个月的工作流程为主线，每一任务均以工作流程的方式展开进行学习，有明确的教学目标、突出重点难点，实现与未来岗位的无缝对接
2. 一个任务一个小故事；一个小故事一份小剧本；一个岗位一个人物角色；系统角色演绎每一剧本，有效结合课堂教学与资源使用，便捷教师教学；
3. 每一任务所涉技能学习后，由授课老师当堂组织学生分组完成知识与技能运用的训练，并以小组展现、教师评比与讲评的方式强化学生对技能的掌握、对实务流程的熟练；
4. 课程突出学生职业实践能力，有效提升学生的感性认知与动手能力；
5. 功能全面的数字化教学平台。
</t>
  </si>
  <si>
    <t>市场上的同类产品尚极少</t>
  </si>
  <si>
    <t>财经岗位应用文写作</t>
  </si>
  <si>
    <t xml:space="preserve">1. 教材采用项目式任务式编写，有明确的教学目标、突出重点难点；
2. 采用电子书的形式，有效结合课堂教学与资源使用，便捷教师教学；
3. 综合软件配套大量动画、游戏以及视频、案例等资源，内容生动丰富；
4. 课程突出学生职业实践能力，有效提升学生的感性认知与动手能力；
5. 功能全面的数字化教学平台。
</t>
  </si>
  <si>
    <t>成本会计</t>
  </si>
  <si>
    <t xml:space="preserve">1.产品多样化，以软件配套课程资源、学科建设、实训周、“用得好”等为一体
2.按照岗位实际技能要求开发，真正契合岗位需求重点
3.采用多样化学习资源，丰富而不乏味，自主轻松学习
4.可作为专业辅助课程，结合顶岗实习等实践提升院校专业教学与岗位的结合
</t>
  </si>
  <si>
    <t>财务管理</t>
  </si>
  <si>
    <t>专家团队，多名有实战经验的财务总监、多名有丰富教学经验的一线教师倾力合作完成。
                          有清楚的教学思路、有独特的教学结构、有条理的教学安排、有明确的教学目标。
                          大量的实例和知识点结合，支撑起整个课程。
                         用必要、恰当、贴切的微课点燃课堂。
                         每一课程的学习中和学习后，设计了大量的练习，讲练结合，加强学生理解和掌握。
                         课程突出学生实际应用能力，有效提升学生的理性认知与分析能力，全面提升学生职业素养；
                         经过专家整理的PPT、案例集、习题集等为教学提供大量的优质素材，形成资源库，可供教师备              课中筛选、采集。</t>
  </si>
  <si>
    <t>会计核算实务</t>
  </si>
  <si>
    <t>2016/10/1（预计样章推广上市时间）</t>
  </si>
  <si>
    <t>审计员实务</t>
  </si>
  <si>
    <t>2016/11/1（预计样章推广上市时间）</t>
  </si>
  <si>
    <t>企业财务会计</t>
  </si>
  <si>
    <t>课程提供多样化资源形式，在内容上运用可视化教学理念，直观分解财会知识，强调知识的系统性和实用性，让知识鲜活、立体、生动起来，打造师生互动高效课堂。</t>
  </si>
  <si>
    <t>电子信息事业部群</t>
  </si>
  <si>
    <t>电子</t>
  </si>
  <si>
    <t>单片机技术课程资源包</t>
  </si>
  <si>
    <t>配套硬件支持课程实训；
全面的课程资源，丰富的动画、视频，及教学案例</t>
  </si>
  <si>
    <t>高职、中职</t>
  </si>
  <si>
    <t>捆绑销售、单个销售</t>
  </si>
  <si>
    <t>20
（配套实训设备)</t>
  </si>
  <si>
    <t>50
（配套实训设备)</t>
  </si>
  <si>
    <t>根据公司统一定价策略与指导原则</t>
  </si>
  <si>
    <t>配合整体项目时，因成本已覆盖，可低价</t>
  </si>
  <si>
    <t>物联网</t>
  </si>
  <si>
    <t>RFID课程资源包</t>
  </si>
  <si>
    <t>15
（配套实训设备)</t>
  </si>
  <si>
    <t>40
（配套实训设备)</t>
  </si>
  <si>
    <t>ProtelDXP2004项目教学</t>
  </si>
  <si>
    <t>全面的课程资源，丰富的动画、视频，及教学案例</t>
  </si>
  <si>
    <t>中职</t>
  </si>
  <si>
    <t>无需增补，以现有情况售卖</t>
  </si>
  <si>
    <t>电子产品装配与实训</t>
  </si>
  <si>
    <t>维修电工实训项目教学</t>
  </si>
  <si>
    <t>电子元器件识别与焊接</t>
  </si>
  <si>
    <t>智能手机维修课程资源包</t>
  </si>
  <si>
    <t>2016.10</t>
  </si>
  <si>
    <t>品牌价格底线</t>
  </si>
  <si>
    <t>智能家居课程资源包</t>
  </si>
  <si>
    <t>公共产品事业部群</t>
  </si>
  <si>
    <t>经管学科</t>
  </si>
  <si>
    <t>跨专业经管综合实践平台</t>
  </si>
  <si>
    <t>国泰安跨专业经管综合实践平台软件Ｖ1.0</t>
  </si>
  <si>
    <t>深DGY-2014-3174</t>
  </si>
  <si>
    <t>与市场上的其他同类产品相比，本产品在设计上更突出岗位模拟、流程模拟、分析决策。实践课程的虚拟环境与外部环境紧密结合，产品设计的专业方向更全面，业务设计更多样化，对学生的吸引力更强。产品拥有更强的拓展性，在丰富业务内容及对不同层级客户推广等方面有更强的竞争力。产品包含多个分析指标，即可实现流程实训，也可进行经营分析，实验教师在课程组织上更加简捷。</t>
  </si>
  <si>
    <t>高校、高职、中职</t>
  </si>
  <si>
    <t>单个销售、捆绑销售</t>
  </si>
  <si>
    <t>财会</t>
  </si>
  <si>
    <t>多岗位财务综合实训平台</t>
  </si>
  <si>
    <t>国泰安多岗位财务综合实训平台软件V1.1</t>
  </si>
  <si>
    <t xml:space="preserve">1)产品研发过程中一直有多年从事会计实训教学的专家教授进行专业指导，真正了解会计专业实训教学的问题和用户的痛点；
2) 市场上唯一一款侧重企业内部流程的财会综合实训产品；
3)课程需求及产品业务来自企业调研，能弥补校外实习流于形式的不足；
4)实训课程能够反映岗位的真实工作情景、工作内容和工作方式；
5)实训场景不局限于部门及公司内部；
6)会计的基本职能是对经济活动进行核算和监督。本实训课程不再局限于凭证、账簿和报表的会计核算，还发挥了会计的监督职能；
</t>
  </si>
  <si>
    <t>高职</t>
  </si>
  <si>
    <t>企业模拟竞赛软件</t>
  </si>
  <si>
    <t>V9.1</t>
  </si>
  <si>
    <t xml:space="preserve">
国泰安企业模拟竞赛软件V9.1</t>
  </si>
  <si>
    <t xml:space="preserve">1)全方位动态模拟生产制造企业经营决策；
2)四种不同层次经营模式循序渐进；
3)亚洲地区最佳经营模拟学习软件之一；
4)25所重点院校客户；
5)竞赛型教学软件。
</t>
  </si>
  <si>
    <t>创业竞技场仿真软件</t>
  </si>
  <si>
    <t>V7.2</t>
  </si>
  <si>
    <t>国泰安创业竞技场仿真软件V7.2</t>
  </si>
  <si>
    <t>深DGY-2014-3175</t>
  </si>
  <si>
    <t xml:space="preserve">1)风险触发、大博弈的仿真创业环境；
2)各种经营环境，不同困难等级试炼；
3)竞赛型教学软件。
</t>
  </si>
  <si>
    <t>创新连锁大师决策仿真软件</t>
  </si>
  <si>
    <t>V2.4.2</t>
  </si>
  <si>
    <t>国泰安创新连锁大师决策仿真软件V2.4.2</t>
  </si>
  <si>
    <t>深DGY-2014-2839</t>
  </si>
  <si>
    <t xml:space="preserve">1)创新型连锁模拟决策；
2)四种连锁业态模型；
3)灵活配置连锁业参数；
4)竞赛型教学软件。
</t>
  </si>
  <si>
    <t>餐饮营运长决策仿真软件</t>
  </si>
  <si>
    <t>国泰安餐饮营运长决策仿真软件V3.1</t>
  </si>
  <si>
    <t xml:space="preserve">1)餐饮业连锁经营，模拟博弈；
2)理论与实践相结合；
3)全国大赛模式，共同竞技
</t>
  </si>
  <si>
    <t>色彩沟通仿真学习软件</t>
  </si>
  <si>
    <t xml:space="preserve">1)基础类培训，职业素质提升；
2)囊括色彩学知识，在游戏中掌握日常色彩搭配，由色彩感知温度的魔法；
3)在线题库练习、竞赛式学习，教学与竞赛相结合，适用于院校新式教学与企业培训。
</t>
  </si>
  <si>
    <t>零售专家决策仿真软件</t>
  </si>
  <si>
    <t>国泰安零售专家决策仿真软件V2.1</t>
  </si>
  <si>
    <t xml:space="preserve">1)从理论到实务，真正掌握零售经营方法；
2)远程名师指导；
3)以个案解说点到重要理论架构；
4)单机、联网等灵活的教学、竞赛模式。
</t>
  </si>
  <si>
    <t>聪明会计决策仿真软件</t>
  </si>
  <si>
    <t>国泰安聪明会计决策仿真软件1.1</t>
  </si>
  <si>
    <t xml:space="preserve">1)会计科目与财务管理入门之选；
2)在模拟经营中将理论应用于实际；
3)连锁经营，模拟博弈；
4)精炼与简化经营项目，直觉操作；
5)引用企业经营财务报表生成器概念，易于执行互动教学。
</t>
  </si>
  <si>
    <t>理财高手仿真软件</t>
  </si>
  <si>
    <t>国泰安理财高手仿真软件V1.0</t>
  </si>
  <si>
    <t>深DGY-2014-2840</t>
  </si>
  <si>
    <t xml:space="preserve">1)覆盖金融知识的严肃游戏；
2)寓教于乐，模拟操作各金融理财产品；
3)在竞技中掌握理财知识。
</t>
  </si>
  <si>
    <t>餐饮创业管理仿真软件</t>
  </si>
  <si>
    <t>国泰安餐饮创业管理仿真软件V1.0</t>
  </si>
  <si>
    <t>深DGY-2014-2841</t>
  </si>
  <si>
    <t xml:space="preserve">1)模拟创业模式，进行决策经营；
2)体验餐饮业创业所需具备素质与知识；
3)线上与线下相结合的学习模式，增强实务操作能力。
</t>
  </si>
  <si>
    <t>机器人与3D打印事业部群</t>
  </si>
  <si>
    <t>机器人</t>
  </si>
  <si>
    <t>《工业机器人技术应用与编程》</t>
  </si>
  <si>
    <t>在售版本</t>
  </si>
  <si>
    <t>中、高职</t>
  </si>
  <si>
    <t xml:space="preserve"> 最新指导原则</t>
  </si>
  <si>
    <t>区间售价</t>
  </si>
  <si>
    <t>《工业机器人技术基础》</t>
  </si>
  <si>
    <t>最新版本</t>
  </si>
  <si>
    <t>《工业机器人安装与调试》</t>
  </si>
  <si>
    <t>3D打印</t>
  </si>
  <si>
    <t>三维建模教学系统（配套课程）</t>
  </si>
  <si>
    <t>基教</t>
  </si>
  <si>
    <t>捆绑销售</t>
  </si>
  <si>
    <t>已是很低价</t>
  </si>
  <si>
    <t>《3D打印技术基础》</t>
  </si>
  <si>
    <t>《3D打印兴趣课堂》</t>
  </si>
  <si>
    <t>《3D打印技术及应用》</t>
  </si>
  <si>
    <t>《逆向工程技术及应用》</t>
  </si>
  <si>
    <t>基础教育事业部群</t>
  </si>
  <si>
    <t>学科</t>
  </si>
  <si>
    <t>人教版初高中课程（全版本）资源包</t>
  </si>
  <si>
    <t>1、满足教师备课资源的精品化、多样化需求，支撑教学设计的有效实施、支撑备课与授课中的随需而用；2、采用“知识点”和“教材主题”两种方式组织资源，易查易用；3、每年同步更新、纠错、升级，活化的资源池。</t>
  </si>
  <si>
    <t>2016/10</t>
  </si>
  <si>
    <t>竞品对比；可多次销售；需打包平台销售。</t>
  </si>
  <si>
    <t>已接近成本价；按照定价、报价和销售价的原则进行调整。</t>
  </si>
  <si>
    <t>苏教版/苏科版初高中课程资源包</t>
  </si>
  <si>
    <t>2016/12</t>
  </si>
  <si>
    <t>北师大版初高中课程资源包</t>
  </si>
  <si>
    <t>人教版初高中课程（重难点）互动教材</t>
  </si>
  <si>
    <t>1、教材内容紧贴课标；2、教学资源类型多元；3、教学场景覆盖全面；4、资源互动灵活多样。</t>
  </si>
  <si>
    <t>牛津深圳版&amp;外研版初中英语课程资源包</t>
  </si>
  <si>
    <t>2016/8</t>
  </si>
  <si>
    <t>素质</t>
  </si>
  <si>
    <t>国学精品课程产品</t>
  </si>
  <si>
    <t>1、互动式+体验式课程，激发学生浓厚的学习兴趣；2、按小、初、高不同的层级系统化设置课程，充分开发学生的潜能；3、主题课程的内容及课程的设置经过国内相关专家的指导和论证。</t>
  </si>
  <si>
    <t>1、可多次销售；2、国学针对中小学生比较热门；3、按照定价、报价和销售价的原则进行调整。</t>
  </si>
  <si>
    <t>创客精品课程产品</t>
  </si>
  <si>
    <t>1、互动式+体验式课程，激发学生浓厚的学习兴趣；2、按小、初、高不同的层级系统化设置课程，充分开发学生的潜能；3、主题课程的内容及课程的设置经过国内相关专家的指导和论证；</t>
  </si>
  <si>
    <t>2016/11</t>
  </si>
  <si>
    <t>1、可多次销售；2、创客教育针对中小学生比较热门，发展势头比较猛；3、可针对某个学校单独推广，也可从教育局层面对片区进行整体推广。</t>
  </si>
  <si>
    <t>生涯规划精品课程产品</t>
  </si>
  <si>
    <t>20~25</t>
  </si>
  <si>
    <t>1、可多次销售；2、预测生涯规划课程在未来的基础教育中将受到重视。</t>
  </si>
  <si>
    <t>财商精品课程产品</t>
  </si>
  <si>
    <t>1、互动式+体验式课程，激发学生浓厚的学习兴趣；2、按小、初、高不同的层级设置课程，充分开发学生的潜能；3、主题课程的内容及课程的设置经过国内相关专家的指导和论证。</t>
  </si>
  <si>
    <t>8~25</t>
  </si>
  <si>
    <t>理科3D虚拟仿真平台（含电学编辑器）</t>
  </si>
  <si>
    <t>1、操作简单，容易上手；2、界面清晰，色彩丰富。</t>
  </si>
  <si>
    <t>2016/7</t>
  </si>
  <si>
    <t>竞品对比；可多次销售。</t>
  </si>
  <si>
    <t>理科3D小实验（共10个资源）</t>
  </si>
  <si>
    <t>2015/1</t>
  </si>
  <si>
    <t>电子创客课程</t>
  </si>
  <si>
    <t>2016/2</t>
  </si>
  <si>
    <t>8~26</t>
  </si>
  <si>
    <t>3D打印课程</t>
  </si>
  <si>
    <t>2015/12</t>
  </si>
  <si>
    <t>8~27</t>
  </si>
  <si>
    <t>1、已接近成本价；2、按照定价、报价和销售价的原则进行调整。3、市场竞争比较激烈，不容易暴露底线。</t>
  </si>
  <si>
    <t>木工课程</t>
  </si>
  <si>
    <t>2016/3</t>
  </si>
  <si>
    <t>8~28</t>
  </si>
  <si>
    <t>1、已接近成本价；2、按照定价、报价和销售价的原则进行调整；3、在实际的项目中，多数甲方对课程资源不是非常重视，无法买出高价。</t>
  </si>
  <si>
    <t>机器人课程</t>
  </si>
  <si>
    <t>2016/6</t>
  </si>
  <si>
    <t>物联网课程</t>
  </si>
  <si>
    <t>沙画课程</t>
  </si>
  <si>
    <t>2015/11</t>
  </si>
  <si>
    <t>茶艺课程</t>
  </si>
  <si>
    <t>陶艺课程</t>
  </si>
  <si>
    <t>创意手工课程</t>
  </si>
  <si>
    <t>天文课程</t>
  </si>
  <si>
    <t>4~10</t>
  </si>
  <si>
    <t>心理健康课程</t>
  </si>
  <si>
    <t>消防安全课程</t>
  </si>
  <si>
    <t>地震安全课程</t>
  </si>
  <si>
    <t>交通安全课程</t>
  </si>
  <si>
    <t>紧急救护课程</t>
  </si>
  <si>
    <t>生命教育课程</t>
  </si>
  <si>
    <t>财商教育课程</t>
  </si>
  <si>
    <t>生涯规划课程</t>
  </si>
  <si>
    <t>1、互动式+体验式课程，激发学生浓厚的学习兴趣；2、按小、初、高不同的层级设置课程，充分开发学生的潜能；24、课程资源的多样性。</t>
  </si>
  <si>
    <t>环保教育课程</t>
  </si>
  <si>
    <t>国防教育课程</t>
  </si>
  <si>
    <t>法制教育课程</t>
  </si>
  <si>
    <t>虚拟科技体验课程</t>
  </si>
  <si>
    <t>激光内雕课程</t>
  </si>
  <si>
    <t>军事拓展课程</t>
  </si>
  <si>
    <t>微电影制作课程</t>
  </si>
  <si>
    <t>创意音乐制作课程</t>
  </si>
  <si>
    <t>模拟体验课程</t>
  </si>
  <si>
    <t>趣味科学课程</t>
  </si>
  <si>
    <t>户外拓展课程</t>
  </si>
  <si>
    <t>创意搭建课程</t>
  </si>
  <si>
    <t>创意模型课程</t>
  </si>
  <si>
    <t>密室逃脱课程</t>
  </si>
  <si>
    <t>礼仪体验课程</t>
  </si>
  <si>
    <t>现代农业课程</t>
  </si>
  <si>
    <t>植物之家课程</t>
  </si>
  <si>
    <t>生命与医药课程</t>
  </si>
  <si>
    <t>智造工厂课程</t>
  </si>
  <si>
    <t>建筑教育事业部群</t>
  </si>
  <si>
    <t>建筑线</t>
  </si>
  <si>
    <t>V-AS建筑工程施工虚拟仿真教学软件</t>
  </si>
  <si>
    <t>2014SR038130</t>
  </si>
  <si>
    <t>万霆施工工艺虚拟仿真教学软件V2.0</t>
  </si>
  <si>
    <t>产品对最低价进行了限制。</t>
  </si>
  <si>
    <t>V-IS识图操作系统软件</t>
  </si>
  <si>
    <t>2014SR120700</t>
  </si>
  <si>
    <t>万霆建筑识图虚拟仿真教学软件V2.0</t>
  </si>
  <si>
    <t>建筑工程制图软件(中望)</t>
  </si>
  <si>
    <t>没有调价空间，是代理的产品，市场价和成交价都是固定的，很透明，所以导致不能调价</t>
  </si>
  <si>
    <t>BIM系列软件</t>
  </si>
  <si>
    <t>100+</t>
  </si>
  <si>
    <t>150+</t>
  </si>
  <si>
    <t>工程项目管理软件\沙盘</t>
  </si>
  <si>
    <t>12+</t>
  </si>
  <si>
    <t>20+</t>
  </si>
  <si>
    <t>建筑工程量测</t>
  </si>
  <si>
    <t>建筑制图与识图</t>
  </si>
  <si>
    <t>建筑装饰材料与施工工艺</t>
  </si>
  <si>
    <t>旅游酒店会展事业部群</t>
  </si>
  <si>
    <t>旅游管理大类</t>
  </si>
  <si>
    <t>旅游管理软件</t>
  </si>
  <si>
    <t>V2015</t>
  </si>
  <si>
    <t>天港成旅游管理软件V2015</t>
  </si>
  <si>
    <t>2015SR244569</t>
  </si>
  <si>
    <t>旅行社行业软件</t>
  </si>
  <si>
    <t>原定价偏低</t>
  </si>
  <si>
    <t>供应商指导价9.8万，参照竞争对手金棕榈产品建议调高报价</t>
  </si>
  <si>
    <t>中视典VRP-Travel 虚拟旅游平台（单机环幕版，不含景区资源）</t>
  </si>
  <si>
    <t>V10.0.0</t>
  </si>
  <si>
    <t>中视典VRP-TRAVEL虚拟旅游平台软件V10.0.0</t>
  </si>
  <si>
    <t>深DGY-2010-1438</t>
  </si>
  <si>
    <t>中视典VRP-TRAVEL虚拟旅游平台软件</t>
  </si>
  <si>
    <t>3D旅游景区平台</t>
  </si>
  <si>
    <t>供应商指导价</t>
  </si>
  <si>
    <t>采购价含2万的立体模块</t>
  </si>
  <si>
    <t>中视典VRP-Travel 虚拟旅游平台（机房网络版服务器端，不含景区资源）</t>
  </si>
  <si>
    <t>再根据机房电脑数量购买节点，每个采购价1000</t>
  </si>
  <si>
    <t>中视典三维景点资源库</t>
  </si>
  <si>
    <t>3D旅游景区资源</t>
  </si>
  <si>
    <t>0.3~0.8</t>
  </si>
  <si>
    <t>1~3</t>
  </si>
  <si>
    <t>0.6~2</t>
  </si>
  <si>
    <t>和虚拟旅游平台配套销售，按景区大小定价</t>
  </si>
  <si>
    <t>金棕榈智慧旅行社门店销售管理实训教学软件</t>
  </si>
  <si>
    <t>金棕榈智慧旅行社门店销售管理实训教学软件V1.0</t>
  </si>
  <si>
    <t>沪DGY-2013-1149</t>
  </si>
  <si>
    <t>受行业和教育认可</t>
  </si>
  <si>
    <t>门店和业务流程需同时配套销售</t>
  </si>
  <si>
    <t>金棕榈智慧旅行社业务流程管理实训教学软件</t>
  </si>
  <si>
    <t>金棕榈智慧旅行社业务流程管理实训教学软件V1.0</t>
  </si>
  <si>
    <t>沪DGY-2013-1152</t>
  </si>
  <si>
    <t>门店和业务流程同时配套销售</t>
  </si>
  <si>
    <t>金棕榈智慧旅游网站管理平台B2C</t>
  </si>
  <si>
    <t>金棕榈智慧旅行社网站管理实训教学软件V1.0</t>
  </si>
  <si>
    <t>沪DGY-2013-1150</t>
  </si>
  <si>
    <t>搭配门店和业务流程同时配套销售</t>
  </si>
  <si>
    <t>金棕榈智慧旅游景区大数据规划管理平台scenic big data</t>
  </si>
  <si>
    <t>金棕榈智慧旅游微商店管理平台MS</t>
  </si>
  <si>
    <t>sinfonia物业管理系统</t>
  </si>
  <si>
    <t>2012SR061025</t>
  </si>
  <si>
    <t>Sinfonia酒店前台管理系统V2.0</t>
  </si>
  <si>
    <t>支持多数据平台和丰富的接口</t>
  </si>
  <si>
    <t>ihotel酒店信息管理系统 PMS标准版</t>
  </si>
  <si>
    <t>绿云iHotel酒店信息化平台软件V1.0</t>
  </si>
  <si>
    <t>浙DGY-2012-1203</t>
  </si>
  <si>
    <t>绿云iHotel酒店信息化平台软件</t>
  </si>
  <si>
    <t>支持在线操作的酒店管理软件</t>
  </si>
  <si>
    <t>采购价为售价的4成，但不含安装培训</t>
  </si>
  <si>
    <t>国泰安酒店管理教学软件</t>
  </si>
  <si>
    <t>国泰安酒店管理教学软件V4.0</t>
  </si>
  <si>
    <t>深DGY-2013-2676</t>
  </si>
  <si>
    <t>模拟酒店各部门业务流程的实训</t>
  </si>
  <si>
    <t xml:space="preserve">  自研</t>
  </si>
  <si>
    <t>2013</t>
  </si>
  <si>
    <t>产品无竞争优势</t>
  </si>
  <si>
    <t>国泰安导游全景实训系统（含180个景区）</t>
  </si>
  <si>
    <t>国泰安导游全景实训系统V2.0</t>
  </si>
  <si>
    <t>2015SR255325</t>
  </si>
  <si>
    <t>三维全景360度景区资源实景展示及导游实训模拟平台</t>
  </si>
  <si>
    <t>2015</t>
  </si>
  <si>
    <t>增加利润</t>
  </si>
  <si>
    <t>定制景点，报价10000-15000元/个</t>
  </si>
  <si>
    <t>国泰安3D旅游多维实训平台</t>
  </si>
  <si>
    <t>国泰安3D旅游多维实训平台V1.0</t>
  </si>
  <si>
    <t>2015SR044219</t>
  </si>
  <si>
    <t>3D模拟旅游景区教学场景交互式虚拟实训</t>
  </si>
  <si>
    <t>新技术优势</t>
  </si>
  <si>
    <t>茵特拉根小镇资源采用体感技术</t>
  </si>
  <si>
    <t>国泰安导游英语实训系统</t>
  </si>
  <si>
    <t>国泰安导游英语实训系统V1.0</t>
  </si>
  <si>
    <t>2015SR254944</t>
  </si>
  <si>
    <t>包含国际语音测评技术的导游岗位专业知识和英语听书读写技能训练的情景教学实训平台</t>
  </si>
  <si>
    <t>国泰安3D酒店虚拟教学实训系统</t>
  </si>
  <si>
    <t>国泰安3D酒店虚拟教学实训系统V1.0</t>
  </si>
  <si>
    <t>3D模拟星级酒店教学场景交互式虚拟实训</t>
  </si>
  <si>
    <t>酒店前厅采用VR技术</t>
  </si>
  <si>
    <t>国泰安会展综合实训平台</t>
  </si>
  <si>
    <t>国泰安会展综合实训平台V1.2</t>
  </si>
  <si>
    <t>2014SR014786</t>
  </si>
  <si>
    <t>会展综合实训平台主要分为教学体系（包括会展公开课、会展资源、3D案例学习等）和实训体系（包括流程模拟实训，专业学习实训，会展创新实训，会展辅助实训等）。</t>
  </si>
  <si>
    <t>产品框架、需要搭载模块使用</t>
  </si>
  <si>
    <t>国泰安3D会展搭建教学实训系统</t>
  </si>
  <si>
    <t>国泰安3D会展搭建教学实训系统V1.0</t>
  </si>
  <si>
    <t>3D模拟会展搭建教学场景交互式虚拟实训</t>
  </si>
  <si>
    <t>2016</t>
  </si>
  <si>
    <t>国泰安会展业务流程实训系统</t>
  </si>
  <si>
    <t>国泰安会展业务流程实训系统V1.2</t>
  </si>
  <si>
    <t>模拟国际组展业务流程的实训教学软件</t>
  </si>
  <si>
    <t>国泰安国际参展流程模拟系统</t>
  </si>
  <si>
    <t>国泰安国际参展流程模拟系统V1.2</t>
  </si>
  <si>
    <t>2014SR006895</t>
  </si>
  <si>
    <t>模拟国际参展业务流程的实训教学软件</t>
  </si>
  <si>
    <t>国泰安会展信息化系统</t>
  </si>
  <si>
    <t>国泰安会展信息化系统V1.0</t>
  </si>
  <si>
    <t>模拟举办大型展会场馆现场真实业务流程及信息化管理综合实训平台</t>
  </si>
  <si>
    <t>餐饮服务与管理</t>
  </si>
  <si>
    <t>真实性、实践性、创新性</t>
  </si>
  <si>
    <t>按照公司定价指引</t>
  </si>
  <si>
    <t>前厅服务与管理</t>
  </si>
  <si>
    <t>客房服务与管理</t>
  </si>
  <si>
    <t>现代旅游服务礼仪</t>
  </si>
  <si>
    <t>导游实务</t>
  </si>
  <si>
    <t>导游基础知识</t>
  </si>
  <si>
    <t>旅行社业务</t>
  </si>
  <si>
    <t>旅游心理学</t>
  </si>
  <si>
    <t>计调业务</t>
  </si>
  <si>
    <t>茶艺服务</t>
  </si>
  <si>
    <t>中国旅游地理</t>
  </si>
  <si>
    <t>酒店情景英语</t>
  </si>
  <si>
    <t>饭店服务与管理</t>
  </si>
  <si>
    <t>西餐服务</t>
  </si>
  <si>
    <t>中餐服务</t>
  </si>
  <si>
    <t>现代酒店服务意识</t>
  </si>
  <si>
    <t>旅游综合实训</t>
  </si>
  <si>
    <t>旅游市场营销</t>
  </si>
  <si>
    <t>旅游创业基础实务</t>
  </si>
  <si>
    <t>艺术教育事业部群</t>
  </si>
  <si>
    <t>动画</t>
  </si>
  <si>
    <t>硬件</t>
  </si>
  <si>
    <t>动漫传统手绘实训室</t>
  </si>
  <si>
    <t>无版本号</t>
  </si>
  <si>
    <t>满足正常教学、实训</t>
  </si>
  <si>
    <t>无标准</t>
  </si>
  <si>
    <t>无标准定价</t>
  </si>
  <si>
    <t>代理类设备，多设备组合，无法订标准价</t>
  </si>
  <si>
    <t>动漫设计综合实训室</t>
  </si>
  <si>
    <t>定格动画实训室</t>
  </si>
  <si>
    <t>动作捕捉实训室</t>
  </si>
  <si>
    <t>珠宝</t>
  </si>
  <si>
    <t>珠宝鉴定与检测实训室</t>
  </si>
  <si>
    <t>珠宝设计与加工实训室</t>
  </si>
  <si>
    <t>广告</t>
  </si>
  <si>
    <t>广告制作综合实训室</t>
  </si>
  <si>
    <t>动漫设计课程资源</t>
  </si>
  <si>
    <t>7-10</t>
  </si>
  <si>
    <t>开发成本高</t>
  </si>
  <si>
    <t>室内设计</t>
  </si>
  <si>
    <t>室内设计课程资源</t>
  </si>
  <si>
    <t>珠宝专业课程资源</t>
  </si>
  <si>
    <t>艺术类</t>
  </si>
  <si>
    <t>专业建设综合服务</t>
  </si>
  <si>
    <t>申报，验收通过率高</t>
  </si>
  <si>
    <t>学科建设内容不等，无法制定标准价</t>
  </si>
  <si>
    <t>工商管理事业部群</t>
  </si>
  <si>
    <t>物流商贸产品线</t>
  </si>
  <si>
    <t>国泰安报关报检管理教学软件V1.1</t>
  </si>
  <si>
    <t>国泰安报关报检管理教学软件V1.0</t>
  </si>
  <si>
    <t>深DGY-2012-1490</t>
  </si>
  <si>
    <t>报关报检</t>
  </si>
  <si>
    <t>捆绑销售，单个销售</t>
  </si>
  <si>
    <t>不详</t>
  </si>
  <si>
    <t>综合市场及竞争对手产品</t>
  </si>
  <si>
    <t>根据项目需要</t>
  </si>
  <si>
    <t>国泰安外贸实训教学软件V4.0</t>
  </si>
  <si>
    <t>V4.0/V4.1</t>
  </si>
  <si>
    <t>国泰安外贸实训教学软件V4.0/V4.1</t>
  </si>
  <si>
    <t>深DGY-2013-2679/深DGY-2014-1436</t>
  </si>
  <si>
    <t>国泰安外贸实训教学软件V4.0/4.1</t>
  </si>
  <si>
    <t>外贸进出口</t>
  </si>
  <si>
    <t>国际商务公司模拟实训平台V1.0</t>
  </si>
  <si>
    <t>进口、出口、货代</t>
  </si>
  <si>
    <t>5/模块</t>
  </si>
  <si>
    <t>资源+平台5万，进口模块10万，出口模块12万，货代模块14万</t>
  </si>
  <si>
    <t>资源+平台2万，进口模块5万，出口模块6万，货代模块7万</t>
  </si>
  <si>
    <t>国泰安商品陈列与空间设计实训软件V1.0</t>
  </si>
  <si>
    <t>深软函2015-C-0248</t>
  </si>
  <si>
    <t>商品陈列与空间设计</t>
  </si>
  <si>
    <t>国泰安仓储管理教学软件V3.1</t>
  </si>
  <si>
    <t>国泰安仓储管理教学软件V3.0</t>
  </si>
  <si>
    <t>深DGY-2012-1486</t>
  </si>
  <si>
    <t>仓储类</t>
  </si>
  <si>
    <t>国泰安3D仓储配送管理软件V1.3</t>
  </si>
  <si>
    <t>3D仓储配送模拟</t>
  </si>
  <si>
    <t>国泰安现代物流配送中心模拟仿真教学软件V2.6（3D）</t>
  </si>
  <si>
    <t>国泰安现代物流配送中心模拟仿真教学软件V2.6</t>
  </si>
  <si>
    <t>深DGY-2014-1432</t>
  </si>
  <si>
    <t>配送流程</t>
  </si>
  <si>
    <t>国泰安配送管理教学软件V1.0</t>
  </si>
  <si>
    <t>国泰安配送管理教学软件V3.0</t>
  </si>
  <si>
    <t>深DGY-2012-1494</t>
  </si>
  <si>
    <t>配送管理</t>
  </si>
  <si>
    <t>国泰安3D港口航线虚拟仿真软件V1.0</t>
  </si>
  <si>
    <t>国泰安3D港口航线模拟软件V1.0</t>
  </si>
  <si>
    <t>3D航线模拟</t>
  </si>
  <si>
    <t>国泰安集装箱码头管理教学软件V2.0</t>
  </si>
  <si>
    <t>国泰安集装箱码头管理教学软件V4.0</t>
  </si>
  <si>
    <t>深软函2015-C-1603</t>
  </si>
  <si>
    <t>集装箱码头管理</t>
  </si>
  <si>
    <t>国泰安供应链管理教学软件V1.1</t>
  </si>
  <si>
    <t>国泰安供应链管理教学软件V1.0</t>
  </si>
  <si>
    <t>深DGY-2012-1492</t>
  </si>
  <si>
    <t>供应链模拟</t>
  </si>
  <si>
    <t>分销商对抗实验推演系统(国泰安物流实践推演软件V1.1)V1.1</t>
  </si>
  <si>
    <t>国泰安物流实践推演软件V2.1</t>
  </si>
  <si>
    <t>深DGY-2014-0849</t>
  </si>
  <si>
    <t>分销商对抗演练</t>
  </si>
  <si>
    <t>国泰安啤酒供应链管理仿真软件V4.1</t>
  </si>
  <si>
    <t>深软函2015-C-1604</t>
  </si>
  <si>
    <t>国泰安供应链实战演练软件</t>
  </si>
  <si>
    <t>供应链实战模拟</t>
  </si>
  <si>
    <t>国泰安国际物流3D模拟仿真教学实训软件V3.0</t>
  </si>
  <si>
    <t>深DGY-2014-0858</t>
  </si>
  <si>
    <t>3D国际物流</t>
  </si>
  <si>
    <t>国泰安国际货代管理教学软件V1.1</t>
  </si>
  <si>
    <t>深DGY-2014-1433</t>
  </si>
  <si>
    <t>国际货代</t>
  </si>
  <si>
    <t>国泰安国际物流平台软件V1.2</t>
  </si>
  <si>
    <t>国泰安国际物流平台软件V1.1</t>
  </si>
  <si>
    <t>深DGY-2015-0303</t>
  </si>
  <si>
    <t>国际物流</t>
  </si>
  <si>
    <t>快递物流3D模拟仿真教学实训软件V1.0.1</t>
  </si>
  <si>
    <t>国泰安快递物流3D模拟仿真教学实训软件V1.0</t>
  </si>
  <si>
    <t>深DGY-2014-1263</t>
  </si>
  <si>
    <t>快递物流</t>
  </si>
  <si>
    <t>国泰安快递教学软件V1.2.1</t>
  </si>
  <si>
    <t>国泰安快递教学软件V1.1</t>
  </si>
  <si>
    <t>深DGY-2014-1430</t>
  </si>
  <si>
    <t>国泰安车辆管理平台软件V1.1</t>
  </si>
  <si>
    <t>国泰安车辆管理平台软件V1.0</t>
  </si>
  <si>
    <t>深DGY-2014-1254</t>
  </si>
  <si>
    <t>国泰安车辆调度系统软件V1.01</t>
  </si>
  <si>
    <t>国泰安车辆调度系统软件V1.0</t>
  </si>
  <si>
    <t>深DGY-2014-1262</t>
  </si>
  <si>
    <t>国泰安GIS运输配送路径优化教学软件V1.1-中职版</t>
  </si>
  <si>
    <t>国泰安GIS运输配送路径优化教学软件V1.0</t>
  </si>
  <si>
    <t>深DGY-2013-2980</t>
  </si>
  <si>
    <t>国泰安智能运输规划系统软件V2.0-高职版</t>
  </si>
  <si>
    <t>国泰安智能运输规划系统软件V2.0</t>
  </si>
  <si>
    <t>国泰安大宗商品地理信息教学软件V1.3</t>
  </si>
  <si>
    <t>V1.4</t>
  </si>
  <si>
    <t>国泰安大宗商品地理信息教学软件V1.0</t>
  </si>
  <si>
    <t>深DGY-2012-2334</t>
  </si>
  <si>
    <t>国泰安3D运输管理软件V1.2</t>
  </si>
  <si>
    <t>V1.1.1</t>
  </si>
  <si>
    <t>国泰安3D运输管理软件V1.0</t>
  </si>
  <si>
    <t>深DGY-2014-1251</t>
  </si>
  <si>
    <t>国泰安运输管理教学软件V3.0</t>
  </si>
  <si>
    <t>国泰安运输管理教学软件V3.1</t>
  </si>
  <si>
    <t>深DGY-2014-1157</t>
  </si>
  <si>
    <t>国泰安第三方物流管理教学软件V3.1</t>
  </si>
  <si>
    <t>深DGY-2014-1434</t>
  </si>
  <si>
    <t>国泰安物流综合业务系统V1.0</t>
  </si>
  <si>
    <t>国泰安物流综合业务教学软件V1.0</t>
  </si>
  <si>
    <t>综合第三方物流实训平台-仓储版</t>
  </si>
  <si>
    <t>综合第三方物流实训平台-运输版</t>
  </si>
  <si>
    <t>综合第三方物流实训平台-仓储+运输版</t>
  </si>
  <si>
    <t>工商群职业技能鉴定系统V1.0</t>
  </si>
  <si>
    <t>教学质量提升易-仓储作业实务</t>
  </si>
  <si>
    <t>课程资源基于行业实战技能开发，侧重知识的运用和技能的培养，完全由具有多年行业经验的课程团队开发，内容丰富实用，资源素材丰富。</t>
  </si>
  <si>
    <t>教学质量提升易-运输作业实务</t>
  </si>
  <si>
    <t>运输作业实务</t>
  </si>
  <si>
    <t>包含了两款产品TMS、智能交通，即最低定价为4.8+4+课程资源4=12.8W</t>
  </si>
  <si>
    <t>教学质量提升易-配送作业实务</t>
  </si>
  <si>
    <t>教学质量提升易-配送中心方案设计</t>
  </si>
  <si>
    <t>教学质量提升易-物流客户服务</t>
  </si>
  <si>
    <t>教学质量提升易-一般货物进口贸易实训</t>
  </si>
  <si>
    <t>这三门课程是跨境商务课程的模块拆分，建议三门课程及软件打包销售最低定价在20W</t>
  </si>
  <si>
    <t>教学质量提升易-国际物流</t>
  </si>
  <si>
    <t>仓储物流通用知识与技能</t>
  </si>
  <si>
    <t>精益仓储物流业务知识与技能</t>
  </si>
  <si>
    <t>教学质量提升易-物流装备与技术</t>
  </si>
  <si>
    <t>电子商务产品线</t>
  </si>
  <si>
    <t>电子商务教学软件（繁体版）</t>
  </si>
  <si>
    <t>V5.0</t>
  </si>
  <si>
    <t>国泰安繁体版电子商务教学软件V5.0</t>
  </si>
  <si>
    <t>深DGY-2014-3178</t>
  </si>
  <si>
    <t>电子商务教学软件（简体版）</t>
  </si>
  <si>
    <t>国泰安电子商务教学软件V5.0</t>
  </si>
  <si>
    <t>深DGY-2014-2838</t>
  </si>
  <si>
    <t>电子商务教学软件（英文版）</t>
  </si>
  <si>
    <t>国泰安英文版电子商务教学软件V5.0</t>
  </si>
  <si>
    <t>深DGY-2014-3179</t>
  </si>
  <si>
    <t>电子商务案例分析实训系统</t>
  </si>
  <si>
    <t>申请中</t>
  </si>
  <si>
    <t>国泰安电子商务案例分析实训软件V2.0</t>
  </si>
  <si>
    <t>题易通无纸化考试系统</t>
  </si>
  <si>
    <t>国泰安题易通无纸化考试系统软件V2.0</t>
  </si>
  <si>
    <t>深DGY-2013-0659</t>
  </si>
  <si>
    <t>《网店推广》课程资源包</t>
  </si>
  <si>
    <t>《网店策划》课程资源包</t>
  </si>
  <si>
    <t>《电商仓储与配送》课程资源包</t>
  </si>
  <si>
    <t>《如何做好商品详情页和软文技巧》课程资源包</t>
  </si>
  <si>
    <t>《跨境电商平台实战演练》课程资源包</t>
  </si>
  <si>
    <t>机电与自动化事业部群</t>
  </si>
  <si>
    <t>电气</t>
  </si>
  <si>
    <t>PLC技术及应用（西门子）</t>
  </si>
  <si>
    <t>调整，根据公司统一定价策略与指导原则</t>
  </si>
  <si>
    <t>参考教学质量提升易产品包</t>
  </si>
  <si>
    <t>PLC技术及应用（三菱）</t>
  </si>
  <si>
    <t>电力</t>
  </si>
  <si>
    <t>工厂供电</t>
  </si>
  <si>
    <t>电力拖动控制线路技能训练</t>
  </si>
  <si>
    <t>PLC技术及应用（欧姆龙）</t>
  </si>
  <si>
    <t>2017/1</t>
  </si>
  <si>
    <t>维修电工</t>
  </si>
  <si>
    <t>电力仪器仪表及测量</t>
  </si>
  <si>
    <t>电工基础</t>
  </si>
  <si>
    <t>机电</t>
  </si>
  <si>
    <t>单片机原理与应用</t>
  </si>
  <si>
    <t>工业机器人技术应用与编程</t>
  </si>
  <si>
    <t>PLC技术及应用（高职）</t>
  </si>
  <si>
    <t>单片机原理与应用（高职）</t>
  </si>
  <si>
    <t>2017/01</t>
  </si>
  <si>
    <t>机械工程事业部群</t>
  </si>
  <si>
    <t>机械类</t>
  </si>
  <si>
    <t>焊接虚拟仿真软件V1.0</t>
  </si>
  <si>
    <t>暂无</t>
  </si>
  <si>
    <t>1. 高度交互设计；
2. 高度情景还原；
3. 高度教学一体化；
4. 焊接工艺，焊接操作，和焊接工厂漫游一体化。</t>
  </si>
  <si>
    <t>捆绑销售、
单个销售</t>
  </si>
  <si>
    <t>2016/8月底</t>
  </si>
  <si>
    <t>1.15/节点</t>
  </si>
  <si>
    <t>0.8/节点</t>
  </si>
  <si>
    <t>行业内绝对领先</t>
  </si>
  <si>
    <t>0.4/节点</t>
  </si>
  <si>
    <t>1.同类产品价格在5000-6000元/节点；
2.本产品在第一个项目中已经一次性把开发成本收回；
3.本产品在市场是极具竞争力。</t>
  </si>
  <si>
    <t>《机械基础》</t>
  </si>
  <si>
    <t>1.高度完整；
2.资源新颖；
3.教学设计合理；</t>
  </si>
  <si>
    <t>2016/6月底</t>
  </si>
  <si>
    <t>行业内领先</t>
  </si>
  <si>
    <t>在原有课程资源基础上提升优化而来，教材形式新颖，配套资源类型、质量、数量都有更多提升</t>
  </si>
  <si>
    <t>加工制造类</t>
  </si>
  <si>
    <t>《零件产品的数控车削加工》</t>
  </si>
  <si>
    <t>1.资源完整；
2.教学形式新颖
3.资源类型丰富</t>
  </si>
  <si>
    <t>《零件产品的数控铣削加工》</t>
  </si>
  <si>
    <t>在原有课程资源基础上提升优化而来，课程资源类型、质量、数量都有更多提升</t>
  </si>
  <si>
    <t>《公差配合与技术测量》</t>
  </si>
  <si>
    <t>1.资源完整；
2.资源类型丰富
3.课程设计合理</t>
  </si>
  <si>
    <t>《零件产品的普通车削加工》</t>
  </si>
  <si>
    <t>航空装备类</t>
  </si>
  <si>
    <t>《无人机原理》</t>
  </si>
  <si>
    <t>1.属于填补市场空白类型产品
2.产品内容成熟
3.配套资源完整</t>
  </si>
  <si>
    <t>填补市场空白型产品，市场需求量大，无同类竞品</t>
  </si>
  <si>
    <t>该课程包为填补市场空白型产品，采用合作开发形式，同时具备有效、成熟整合途径，但合作细节尚未明确，成本相对较高，调整后的定价相对更加合理。</t>
  </si>
  <si>
    <t>《无人机操控技术》</t>
  </si>
  <si>
    <t>《无人机操控实训》</t>
  </si>
  <si>
    <t>《无人机装调与维修》</t>
  </si>
  <si>
    <t>《无人机组装调试实训》</t>
  </si>
  <si>
    <t>机电一体化技能实训仿真软件V1.0</t>
  </si>
  <si>
    <t>高度交互和情景还原，
完全的电子化实训和考核</t>
  </si>
  <si>
    <t>行内领先</t>
  </si>
  <si>
    <t>0.2/节点</t>
  </si>
  <si>
    <t>此价格为30个节点以上价格，30节点下根据项目在具体确定（全模块为6大模块，可单独发售）</t>
  </si>
  <si>
    <t>数控机床装调维修仿真系统</t>
  </si>
  <si>
    <t>价格优惠；知识点丰富；</t>
  </si>
  <si>
    <t>网络版20个点以上成本价0.15 、单机版成本价0.3</t>
  </si>
  <si>
    <t>2.142/节点</t>
  </si>
  <si>
    <t>0.3/节点</t>
  </si>
  <si>
    <t>网络版</t>
  </si>
  <si>
    <t>4.285/节点</t>
  </si>
  <si>
    <t>0.6/节点</t>
  </si>
  <si>
    <t>单机版</t>
  </si>
  <si>
    <t xml:space="preserve">实训中心数字化制造系统 </t>
  </si>
  <si>
    <t>适宜教学</t>
  </si>
  <si>
    <t>模具仿真实训系统</t>
  </si>
  <si>
    <t>价格实惠</t>
  </si>
  <si>
    <t>0.18/节点</t>
  </si>
  <si>
    <t>计算机教育事业部群</t>
  </si>
  <si>
    <t>计算机应用</t>
  </si>
  <si>
    <t>计算机基础实训教学软件</t>
  </si>
  <si>
    <t>智能测评功能强大，实训题库丰富</t>
  </si>
  <si>
    <t>中职、高职、高校、基教</t>
  </si>
  <si>
    <t>题库建设，新增了习题数量</t>
  </si>
  <si>
    <t>如果只采购平台+其中部分资源库，可调整报价</t>
  </si>
  <si>
    <t>计算机组装与维修虚拟仿真软件</t>
  </si>
  <si>
    <t>V1.0.2</t>
  </si>
  <si>
    <t>3D模型逼真，根据真实操作仿真设计</t>
  </si>
  <si>
    <t>还需根据项目需求进一步开发完善</t>
  </si>
  <si>
    <t>青少年编程教育</t>
  </si>
  <si>
    <t>青少年编程教学平台</t>
  </si>
  <si>
    <t>图形化编程教育、在线编程、边学边练的课程学习、作品集</t>
  </si>
  <si>
    <t>基教、中学、中职</t>
  </si>
  <si>
    <t>平台捆绑资源一起销售，资源包另外收费</t>
  </si>
  <si>
    <t>计算机</t>
  </si>
  <si>
    <t>《文职类办公》资源包</t>
  </si>
  <si>
    <t xml:space="preserve">精品资源支持学习者学、演、练、答、问/评全闭环流程的学习
</t>
  </si>
  <si>
    <t>中职、高职、本科</t>
  </si>
  <si>
    <t>《Photoshop CS5平面设计》</t>
  </si>
  <si>
    <t>精选案例，采用新颖的资源开发技术使得资源形式生动活泼，具有吸引力</t>
  </si>
  <si>
    <t>对资源进行了质量提升</t>
  </si>
  <si>
    <t>《Photoshop移动应用UI设计》</t>
  </si>
  <si>
    <t>《After Effects影视特效制作》</t>
  </si>
  <si>
    <t>信息技术</t>
  </si>
  <si>
    <t>《Scratch编码森林历险记》</t>
  </si>
  <si>
    <t>课程以故事为主线，讲述Scratch知识与技能</t>
  </si>
  <si>
    <t>学前与特殊教育事业部群</t>
  </si>
  <si>
    <t>资源建设线</t>
  </si>
  <si>
    <t>《幼儿园活动设计与指导》课程包</t>
  </si>
  <si>
    <t>丰富的微课视频点对点针对讲解</t>
  </si>
  <si>
    <t>加入平台开发成本</t>
  </si>
  <si>
    <t>根据已卖出资源包价格及市场接受度做相应调整</t>
  </si>
  <si>
    <t>《蒙台梭利教学法》课程包</t>
  </si>
  <si>
    <t>操作类视频点对点针对模仿训练</t>
  </si>
  <si>
    <t>《学前儿童卫生保健》课程包</t>
  </si>
  <si>
    <t>根据前面两个资源包价格及市场接受度做相应调整</t>
  </si>
  <si>
    <t>《幼儿园手工》课程包</t>
  </si>
  <si>
    <t>无纸化考证软件</t>
  </si>
  <si>
    <t>V3.0</t>
  </si>
  <si>
    <t>教师可针对幼师资格证考试组织训练</t>
  </si>
  <si>
    <t>咨询了多位中高职教师对软件的心理价位</t>
  </si>
  <si>
    <t>卖出去的就是纯利润</t>
  </si>
  <si>
    <t>15本实训手册（印刷版）</t>
  </si>
  <si>
    <t>系统专业，可操作性强</t>
  </si>
  <si>
    <t>捆绑销售、单个销售、赠送</t>
  </si>
  <si>
    <t>0.35/本</t>
  </si>
  <si>
    <t>0.8/本</t>
  </si>
  <si>
    <t>无调整</t>
  </si>
  <si>
    <t>《幼儿园教育活动设计与指导》flash课件</t>
  </si>
  <si>
    <t>资源丰富，操作便捷</t>
  </si>
  <si>
    <t>师资培训线</t>
  </si>
  <si>
    <t>早期教育指导师</t>
  </si>
  <si>
    <t xml:space="preserve">国家人保部证书，全国通用，终生有效，师资专业，是用人单位进行能力评价和聘用的依据
</t>
  </si>
  <si>
    <t>捆绑销售，单个销售，赠送）</t>
  </si>
  <si>
    <t>0.398/人</t>
  </si>
  <si>
    <t>0.5960/人</t>
  </si>
  <si>
    <t>服务内容、课程质量提升</t>
  </si>
  <si>
    <t>0.2980/人</t>
  </si>
  <si>
    <t>人数增加，成本降低</t>
  </si>
  <si>
    <t>蒙氏训练指导师</t>
  </si>
  <si>
    <t>0.298/人</t>
  </si>
  <si>
    <t>0.3960/人</t>
  </si>
  <si>
    <t>0.1980/人</t>
  </si>
  <si>
    <t>奥尔夫音乐训练指导师</t>
  </si>
  <si>
    <t>感觉统合训练指导师</t>
  </si>
  <si>
    <t>多元智能训练指导师</t>
  </si>
  <si>
    <t>亲子训练指导师</t>
  </si>
  <si>
    <t>幼儿教师资格证</t>
  </si>
  <si>
    <t>面授课程，教师专业</t>
  </si>
  <si>
    <t>0.158/人</t>
  </si>
  <si>
    <t>0.2400/人</t>
  </si>
  <si>
    <t>0.1280/人</t>
  </si>
  <si>
    <t>育婴师</t>
  </si>
  <si>
    <t>0.16/人</t>
  </si>
  <si>
    <t>0.1800/人</t>
  </si>
  <si>
    <t>0.0980/人</t>
  </si>
  <si>
    <t>保育员</t>
  </si>
  <si>
    <t>0.15/人</t>
  </si>
  <si>
    <t>营养师</t>
  </si>
  <si>
    <t>0.148/人</t>
  </si>
  <si>
    <t>国际视野下园长培训</t>
  </si>
  <si>
    <t>师资保障，课题多元，定制服务</t>
  </si>
  <si>
    <t>0.208/人</t>
  </si>
  <si>
    <t>0.3200/人</t>
  </si>
  <si>
    <t>0.1680/人</t>
  </si>
  <si>
    <t>特殊教育专题培训</t>
  </si>
  <si>
    <t>0.198/人</t>
  </si>
  <si>
    <t>0.3000/人</t>
  </si>
  <si>
    <t>0.1580/人</t>
  </si>
  <si>
    <t>台湾高校文化交流</t>
  </si>
  <si>
    <t>加入当地中高职院校学前教育专业参观、学习，交流，师资保障，课题多元，定制服务</t>
  </si>
  <si>
    <t>0.67/人</t>
  </si>
  <si>
    <t>1.08/人</t>
  </si>
  <si>
    <t>3.6000/人</t>
  </si>
  <si>
    <t>1.8800/人</t>
  </si>
  <si>
    <t>日本高校文化交流</t>
  </si>
  <si>
    <t>1.48/人</t>
  </si>
  <si>
    <t>2.16/人</t>
  </si>
  <si>
    <t>5.3600/人</t>
  </si>
  <si>
    <t>2.6800/人</t>
  </si>
  <si>
    <t>纺织服饰事业部群</t>
  </si>
  <si>
    <t>服装</t>
  </si>
  <si>
    <t>国泰安3D服装生产管理虚拟仿真教学系统软件</t>
  </si>
  <si>
    <t>3D动画演示教学、3D动画实训演练、Flash动画教学、在线考试模块具备试题导航功能</t>
  </si>
  <si>
    <t>已上市</t>
  </si>
  <si>
    <t>直接销售约5，关联业绩约390</t>
  </si>
  <si>
    <t>直接销售约40，关联业绩约400</t>
  </si>
  <si>
    <t>直接销售约80，关联业绩约600</t>
  </si>
  <si>
    <t>依据不同项目、竞争对手同类产品调整报价</t>
  </si>
  <si>
    <t>依据不同项目中是否用于控标及学校采购预算而调整。</t>
  </si>
  <si>
    <t>纺织</t>
  </si>
  <si>
    <t>纺织服装检测虚拟仿真教学系统</t>
  </si>
  <si>
    <t>3D仿真实训、纺织服装检测专业资源、无纸化考试、考证指导</t>
  </si>
  <si>
    <t>预计11月初</t>
  </si>
  <si>
    <t>直接销售约20W，关联业绩约300W</t>
  </si>
  <si>
    <t>直接销售约60，关联业绩约500</t>
  </si>
  <si>
    <t>女装制作工艺</t>
  </si>
  <si>
    <t>精编教材、互动电子书、课程专属PPT课件、方便快捷短小精悍的微课</t>
  </si>
  <si>
    <t>直接销售约45-90</t>
  </si>
  <si>
    <t>预计直接销售约90—225</t>
  </si>
  <si>
    <t>男装制作工艺</t>
  </si>
  <si>
    <t>互动电子书、精美PPT课件、精编微课、趣味动画与教案</t>
  </si>
  <si>
    <t>预计9月初</t>
  </si>
  <si>
    <t>直接销售约45-90W</t>
  </si>
  <si>
    <t>服装结构设计</t>
  </si>
  <si>
    <t>互动电子书、精美PPT课件、微课视频、趣味动画</t>
  </si>
  <si>
    <t>预计9月中旬</t>
  </si>
  <si>
    <t>服装立体裁剪</t>
  </si>
  <si>
    <r>
      <rPr>
        <sz val="9"/>
        <rFont val="微软雅黑"/>
        <charset val="2"/>
      </rPr>
      <t></t>
    </r>
    <r>
      <rPr>
        <sz val="9"/>
        <rFont val="微软雅黑"/>
        <charset val="134"/>
      </rPr>
      <t xml:space="preserve"> 精编教材、多样资源、深度辅助、微课视频。</t>
    </r>
  </si>
  <si>
    <t>养老家政事业部群</t>
  </si>
  <si>
    <t>养老</t>
  </si>
  <si>
    <t>老年护理学资源包</t>
  </si>
  <si>
    <t xml:space="preserve">1. 资源包课程按照国家标准制定，符合高职学院的课程规划标准。
2. 资源包课程内容丰富，有生动真实的操作视频、模拟实际逼真的动画、全套的教学大纲和教案，操作技能微课，全套的PPT课件。
3. 结合了当下的老年发展情况，更新了最新的数据分析与国家颁布的最新法规。
4. 全套课件重点，难点知识简洁明了，有利于老师教学和学生学习。
5. 包含丰富的临床案例与结果分析，更利于学生对于老年护理的学习与认识。
6. 有相对应的实训室实训手册和技能操作教学。
</t>
  </si>
  <si>
    <t>参考公司自研产品定价基本思路</t>
  </si>
  <si>
    <t>根据公司利润要求</t>
  </si>
  <si>
    <t>养老机构运营与管理资源包</t>
  </si>
  <si>
    <t>1、突出实用特色2、加入特色的案例教学3、资源不仅仅是课程内容的再现，更重要的是课程内容的实际流程环节上的管理应用和管理实施,让学生能真正的体验到这个课程的教学的实际应用.</t>
  </si>
  <si>
    <t>老年康复护理资源包</t>
  </si>
  <si>
    <t xml:space="preserve">教学指导手册：配套按课时进度开发的教学指导手册，凸显教学方法的创新性、教学理念的先进性、专业教学案例的丰富性。
实训指导手册：为学员提供全方位的专业学习指导、详细的专业基础课程难点解析。
PPT课件：紧贴教学内容，建设高质量专业课程资源，全面调动、提升学员学习兴趣和学习效果。
微课视频：将优秀教师和行业专家授课、讲座拍成视频，后期技术处理为微课视频，更大发挥其轻松的教学风格、灵活的教学时间等优越性。
习题库：根据专业课程内容，配套专门的练习题，加深巩固专业知识的学习。
</t>
  </si>
  <si>
    <t>老年心理护理资源包</t>
  </si>
  <si>
    <t xml:space="preserve">1、采用案例教学法、模拟教学法、角色扮演教学法、引导法、参观法的教学手段，实现教、学、做一体化；
2、以“任务驱动”创新性为教学方法，打破以往老师讲学生听的授课方式，让学生以任务为导向，增强课堂互动和思考的积极性；
3、学教资源一体化，基于“理论够用为度”的设计思想，结合Flash动画、虚拟仿真软件、实训指导书，重视学生的技能培养。
</t>
  </si>
  <si>
    <t>老年营养与膳食资源包</t>
  </si>
  <si>
    <t>1、教学大纲既突出教师教学的重点及掌握程度，同时对学生在学习过程中的侧重点起到课前课后指导作用2、ppt课件在知识呈现上，对知识的基础概念、重点与难点有所侧重，以小步调来保证大多数同学能顺畅地进行学习，保持知识的高度结构化和紧密联系。3、采用短小精悍的形式，突出课堂教学中重点、难点、疑点内容，便于学生在有限的时间掌握复杂的内容。</t>
  </si>
  <si>
    <t>社区</t>
  </si>
  <si>
    <t>老年活动策划与组织资源包</t>
  </si>
  <si>
    <r>
      <rPr>
        <sz val="9"/>
        <rFont val="微软雅黑"/>
        <charset val="2"/>
      </rPr>
      <t></t>
    </r>
    <r>
      <rPr>
        <sz val="9"/>
        <rFont val="微软雅黑"/>
        <charset val="134"/>
      </rPr>
      <t xml:space="preserve"> 老年服务与管理的专业必修课程之一，是一门适应性极高的课程；
</t>
    </r>
    <r>
      <rPr>
        <sz val="9"/>
        <rFont val="Wingdings 2"/>
        <charset val="2"/>
      </rPr>
      <t></t>
    </r>
    <r>
      <rPr>
        <sz val="9"/>
        <rFont val="微软雅黑"/>
        <charset val="134"/>
      </rPr>
      <t xml:space="preserve"> 课程内容涉及老年学、心理学、人际沟通、策划学、管理学等多种学科，共分为两大部分：基础知识和技能提升，知识全面具体；
</t>
    </r>
    <r>
      <rPr>
        <sz val="9"/>
        <rFont val="Wingdings 2"/>
        <charset val="2"/>
      </rPr>
      <t></t>
    </r>
    <r>
      <rPr>
        <sz val="9"/>
        <rFont val="微软雅黑"/>
        <charset val="134"/>
      </rPr>
      <t xml:space="preserve"> 课程方案：以教育部对职业教育教学要求为依据，以案例为依托，以促进工学结合、实施“教、学、做”一体的教学模式、培养学生的老年活动策划与组织的实操能力为目标而进行设计；
</t>
    </r>
    <r>
      <rPr>
        <sz val="9"/>
        <rFont val="Wingdings 2"/>
        <charset val="2"/>
      </rPr>
      <t></t>
    </r>
    <r>
      <rPr>
        <sz val="9"/>
        <rFont val="微软雅黑"/>
        <charset val="134"/>
      </rPr>
      <t xml:space="preserve"> 课程方案内容包括：课程标准、教学大纲、教案、PPT、微课、Flash动画、习题和考卷，充分满足学校教学和考核需求。
</t>
    </r>
  </si>
  <si>
    <t>养老机构信息管理系统</t>
  </si>
  <si>
    <t>提高养老机构信息化管理，节省人力成本</t>
  </si>
  <si>
    <t>社区居家养老管理平台</t>
  </si>
  <si>
    <t>待定</t>
  </si>
  <si>
    <t>远程视频医疗系统</t>
  </si>
  <si>
    <t>营养健康管理系统</t>
  </si>
  <si>
    <t>按账号收费</t>
  </si>
  <si>
    <t>根据市场需求</t>
  </si>
  <si>
    <t>老年心理健康与测评综合管理系统</t>
  </si>
  <si>
    <t>根据适用性定制</t>
  </si>
  <si>
    <t>客户建议</t>
  </si>
  <si>
    <t>心理健康分析与训练系统</t>
  </si>
  <si>
    <t>未优化</t>
  </si>
  <si>
    <t>没具体项目</t>
  </si>
  <si>
    <t>认知能力训练系统</t>
  </si>
  <si>
    <t>ADL康复评估系统</t>
  </si>
  <si>
    <t>智能作业疗法认知评估系统</t>
  </si>
  <si>
    <t>语言评估与训练系统</t>
  </si>
  <si>
    <t>康复医学心理评定系统</t>
  </si>
  <si>
    <t>软硬一体</t>
  </si>
  <si>
    <t>平衡功能检测训练系统</t>
  </si>
  <si>
    <t>认知评估与训练系统</t>
  </si>
  <si>
    <t>神经康复功能评定系统</t>
  </si>
  <si>
    <t>心理团辅管理软件</t>
  </si>
  <si>
    <t>音乐放松椅
反馈型</t>
  </si>
  <si>
    <t>智能身心减压舱</t>
  </si>
  <si>
    <t>脑电反馈训练软件</t>
  </si>
  <si>
    <t>养老、家政、社区</t>
  </si>
  <si>
    <t>传奇电子教室</t>
  </si>
  <si>
    <t>汽车教育事业部群</t>
  </si>
  <si>
    <t>传统汽车</t>
  </si>
  <si>
    <t>汽车电控仿真实训网络考核系统(不含整车)</t>
  </si>
  <si>
    <t>本产品基于风向标的整车故障诊断系统上研制，具有多个有特色的功能，且能够控标，符合中高中职学校对产品的需求。</t>
  </si>
  <si>
    <t>参照主要竞争对手的成交价</t>
  </si>
  <si>
    <t>汽车发动机构造与维修课程包</t>
  </si>
  <si>
    <t>课程包包括课件、习题库、案例集、课程标准等内容，其中课件有兴趣导入部分，嵌入大量的视频、3Dflash将较为复杂的教学内容通俗化，易于理解，基于教学任务分解的模块化内容教学，达到较好的教学效果。</t>
  </si>
  <si>
    <t>课程包制作比较精良，满足学校实际教学要求，价值较高</t>
  </si>
  <si>
    <t>多个课程包销售时，可以给予价格优惠。</t>
  </si>
  <si>
    <t>汽车底盘构造与维修课程包</t>
  </si>
  <si>
    <t>汽车电气构造与维修课程包</t>
  </si>
  <si>
    <t>汽车空调课程包</t>
  </si>
  <si>
    <t>整车构造课程包</t>
  </si>
  <si>
    <t>汽车钣金课程包</t>
  </si>
  <si>
    <t>汽车喷漆课程包</t>
  </si>
  <si>
    <t>汽车美容课程包</t>
  </si>
  <si>
    <t>汽车电工电子课程包</t>
  </si>
  <si>
    <t>新能源汽车课程包</t>
  </si>
  <si>
    <t>课程包制作比较精良，市场同类产品较少，价值较高</t>
  </si>
  <si>
    <t>汽车维修在线教学软件(Electude)</t>
  </si>
  <si>
    <t>模拟真实的汽车故障诊断，海量的自学知识点，还有分层教学模式，多种国际语音版本。</t>
  </si>
  <si>
    <t>捆绑销售、单个销售，每年都要收费，按照节点计算</t>
  </si>
  <si>
    <t>2013年1月引进</t>
  </si>
  <si>
    <t>0.06节点/年</t>
  </si>
  <si>
    <t>0.1节点/年</t>
  </si>
  <si>
    <t>0.3/节点年（30节点起售）</t>
  </si>
  <si>
    <t>参照市场同等类型软件定价</t>
  </si>
  <si>
    <t>0.15/节点年</t>
  </si>
  <si>
    <t>代理产品，根据目标利润调整，30节点起售</t>
  </si>
  <si>
    <t>国泰安科鲁兹发动机3D虚拟仿真教学软件</t>
  </si>
  <si>
    <t>国泰安科鲁兹发动机3D虚拟仿真教学软件V1.0</t>
  </si>
  <si>
    <t>深DGY-2014-1153</t>
  </si>
  <si>
    <t>国泰安科鲁兹发动机3D虚拟仿真教学软件V1.0[简称：科鲁兹</t>
  </si>
  <si>
    <t>1.可模拟真实的发动机进行拆装练习2.中职大赛指定车型</t>
  </si>
  <si>
    <t>市场同类产品价格参考</t>
  </si>
  <si>
    <t>国泰安科鲁兹变速器3D虚拟仿真教学软件</t>
  </si>
  <si>
    <t>。可模拟真实的变速器进行拆装练习。2.中职大赛指定车型</t>
  </si>
  <si>
    <t>国泰安科鲁兹汽车底盘3D虚拟仿真教学软件</t>
  </si>
  <si>
    <t>1.可模拟真实的底盘进行拆装练习2.中职大赛指定车型</t>
  </si>
  <si>
    <t>国泰安科鲁兹汽车空调教学软件</t>
  </si>
  <si>
    <t>1.可模拟真实的空调进行拆装练习2.中职大赛指定车型</t>
  </si>
  <si>
    <t>国泰安科鲁兹汽车发动机维修诊断3D虚拟仿真教学软件</t>
  </si>
  <si>
    <t>可模拟多项故障诊断检测，还可以用来控标，市场需求大</t>
  </si>
  <si>
    <t>根据项目情况调整，满足公司软件产品50%利润率要求。</t>
  </si>
  <si>
    <t>国泰安3D汽车二级维护实训系统软件</t>
  </si>
  <si>
    <t>能对汽车进行虚拟二级维护，为大多数学校专业必修课，市场容量大。</t>
  </si>
  <si>
    <t>zSpace虚拟现实3D全息工作站</t>
  </si>
  <si>
    <t>运用虚拟现实来进行实操，保证真实操作的同时可实现设备无损，满足教学的多样性和趣味性，提高教学效果。</t>
  </si>
  <si>
    <t>产品具有唯一性，目前市场上没有同类型产品，定价可高于其他产品。</t>
  </si>
  <si>
    <t>单台价格，单独的VR实训室建议标配10台。</t>
  </si>
  <si>
    <t>汽车基础拆装实训系列VR版</t>
  </si>
  <si>
    <r>
      <rPr>
        <b/>
        <sz val="9"/>
        <rFont val="微软雅黑"/>
        <charset val="134"/>
      </rPr>
      <t>单套报价，</t>
    </r>
    <r>
      <rPr>
        <sz val="9"/>
        <rFont val="微软雅黑"/>
        <charset val="134"/>
      </rPr>
      <t xml:space="preserve">每个实训室建议标配10套
中职版标配基础拆装实训系列4款软件；
高职版标配基础拆装和结构原理两个系列7款软件
</t>
    </r>
  </si>
  <si>
    <t>包括汽车发动机拆装实训VR仿真、汽车变速器拆装实训VR仿真、汽车底盘拆装实训VR仿真、汽车空调系统拆装实训VR仿真四款软件。</t>
  </si>
  <si>
    <t>汽车基础拆装实训系列ＶＲ版+汽车结构原理认知系列ＶＲ版</t>
  </si>
  <si>
    <t>汽车基础拆装实训系列包括汽车发动机拆装实训VR仿真、汽车变速器拆装实训VR仿真、汽车底盘拆装实训VR仿真、汽车空调系统拆装实训VR仿真四款软件）、汽车结构原理认知系列包括传统汽车动力总成结构原理VR仿真、变速器结构原理VR仿真、汽车底盘结构原理VR仿真三款软件）</t>
  </si>
  <si>
    <t>在线考试系统软件</t>
  </si>
  <si>
    <t>可进行在线答题、审阅等，节省纸质资源。</t>
  </si>
  <si>
    <t>产品无明显竞争力，可跟资源库一起搭配销售。</t>
  </si>
  <si>
    <t>在线资源展示平台</t>
  </si>
  <si>
    <t>可将资源内容放在网上浏览和操作，不受场地限制。</t>
  </si>
  <si>
    <t>新能源汽车</t>
  </si>
  <si>
    <t>新能源汽车维修在线教学软件(Electude)</t>
  </si>
  <si>
    <t>含有大量的汽车新能源汽车的教学资源</t>
  </si>
  <si>
    <t>中职、高职、高校、基教、机构</t>
  </si>
  <si>
    <t>捆绑销售，单个销售，赠送</t>
  </si>
  <si>
    <t>2013/1/1引进</t>
  </si>
  <si>
    <t>电动车动力系统虚拟拆装软件</t>
  </si>
  <si>
    <t xml:space="preserve">1. 软件能在3D虚拟现实环境下完成电动车电机、减速箱、驱动桥的拆装实训，进行三维互动拆装，完成各个零部件的拆装顺序与装配顺序实训，完成拆装过程实训。
2. 软件各个零部件可以任意放大、缩小和旋转，更加直观的认知电动汽车动力系统的工作原理和装配关系。
3. 配备自动拆装软件视频，演示自动完成拆卸和装备过程。
</t>
  </si>
  <si>
    <t>未调整</t>
  </si>
  <si>
    <t>代理产品，价格受到制约</t>
  </si>
  <si>
    <t>混合动力系统虚拟拆装软件（普锐斯pruis）</t>
  </si>
  <si>
    <r>
      <rPr>
        <sz val="9"/>
        <rFont val="微软雅黑"/>
        <charset val="134"/>
      </rPr>
      <t xml:space="preserve">1. 普锐斯混合动力系统虚拟拆装交互式平台，包括阿特金森循环发动机虚拟拆装软件和混合动力变速驱动桥虚拟拆装软件。
2. 采用C/S架构，3D虚拟交互操作;主要有以下两部分的功能：
a) 对阿特金森循环发动机总成进行拆装;
阿特金森循环发动机的零部件的拆装顺序、装配关系和每个零部件的结构都能够清晰的表达，零部件可以任意放大缩小和360旋转;
b) 对混合动力变速驱动桥总成进行拆装，包括基本结构、拆装演示和剖视分解三个部分:
</t>
    </r>
    <r>
      <rPr>
        <sz val="9"/>
        <rFont val="Wingdings 2"/>
        <charset val="2"/>
      </rPr>
      <t></t>
    </r>
    <r>
      <rPr>
        <sz val="9"/>
        <rFont val="微软雅黑"/>
        <charset val="134"/>
      </rPr>
      <t xml:space="preserve"> 基本结构:可对变速器驱动桥的各个零部件进行拆装;
</t>
    </r>
    <r>
      <rPr>
        <sz val="9"/>
        <rFont val="Wingdings 2"/>
        <charset val="2"/>
      </rPr>
      <t></t>
    </r>
    <r>
      <rPr>
        <sz val="9"/>
        <rFont val="微软雅黑"/>
        <charset val="134"/>
      </rPr>
      <t xml:space="preserve"> 拆装演示:自动演示混合动力系统变速驱动桥零部件组成，并对每个零部件的作用进行说明;
</t>
    </r>
    <r>
      <rPr>
        <sz val="9"/>
        <rFont val="Wingdings 2"/>
        <charset val="2"/>
      </rPr>
      <t></t>
    </r>
    <r>
      <rPr>
        <sz val="9"/>
        <rFont val="微软雅黑"/>
        <charset val="134"/>
      </rPr>
      <t xml:space="preserve"> 剖视分解:按照混合动力变速驱动桥实物解剖模型的方式对变速驱动桥进行剖视。
</t>
    </r>
  </si>
  <si>
    <t>轨道交通</t>
  </si>
  <si>
    <t>轨道交通自动售检票3D虚拟仿真软件</t>
  </si>
  <si>
    <t>系统内可生成报表种类较多</t>
  </si>
  <si>
    <t>公司开发成本不低，市场需求也较多，希望后续更新版本能成为项目利润增长点</t>
  </si>
  <si>
    <t>产品竞争力一般，功能有待完善。</t>
  </si>
  <si>
    <t>盾构机仿真软件</t>
  </si>
  <si>
    <t>市场竞争较少，软件画面及功能制作优秀，目前常被用为我司项目控标软件</t>
  </si>
  <si>
    <t>单个销售、赠送</t>
  </si>
  <si>
    <t>软件本身开发质量优秀，有一定市场</t>
  </si>
  <si>
    <t>综合理工事业部群</t>
  </si>
  <si>
    <t>化工</t>
  </si>
  <si>
    <t>红色荧光粉生产3D仿真软件</t>
  </si>
  <si>
    <t>SDMLHEUH001YCV1.0</t>
  </si>
  <si>
    <t>常规</t>
  </si>
  <si>
    <t>竞品及市场环境</t>
  </si>
  <si>
    <r>
      <rPr>
        <sz val="9"/>
        <rFont val="微软雅黑"/>
        <charset val="134"/>
      </rPr>
      <t>教学质量提升易</t>
    </r>
    <r>
      <rPr>
        <sz val="9"/>
        <rFont val="微软雅黑"/>
        <charset val="134"/>
      </rPr>
      <t>------</t>
    </r>
    <r>
      <rPr>
        <sz val="9"/>
        <rFont val="微软雅黑"/>
        <charset val="134"/>
      </rPr>
      <t>化工基础课产品包</t>
    </r>
  </si>
  <si>
    <t>RECYHEUZ001YCV1.0</t>
  </si>
  <si>
    <t>无机化学虚拟实验室</t>
  </si>
  <si>
    <t>元素及其化合物的性质虚拟实验室</t>
  </si>
  <si>
    <t>物理化学虚拟实验室（上）</t>
  </si>
  <si>
    <t>物理化学虚拟实验室（下）</t>
  </si>
  <si>
    <t>有机化学实验</t>
  </si>
  <si>
    <t>滴定分析虚拟实验室（上）</t>
  </si>
  <si>
    <t>滴定分析虚拟实验室（下）</t>
  </si>
  <si>
    <t>人资行政营销事业部群</t>
  </si>
  <si>
    <t>行政文秘</t>
  </si>
  <si>
    <t>国泰安职业秘书技能情景化实训系统（软件）</t>
  </si>
  <si>
    <t>国泰安职业秘书技能情景化实训系统V1.0</t>
  </si>
  <si>
    <t>目前的版本为V1.1，且在一定程度上受到目前文秘市场的经费所限。下一版本为完整版，开发完成后定价约为25.8万</t>
  </si>
  <si>
    <t>3D产品，目前市场暂无同类产品，低于该价格将难以保证符合项目利润目标且无法凸显产品价值</t>
  </si>
  <si>
    <t xml:space="preserve"> </t>
  </si>
  <si>
    <t>3D职业秘书VR实训系统（Demo）</t>
  </si>
  <si>
    <t>目前版本为Demo版，只有2个模块，完整版开发完成后即可重新定价</t>
  </si>
  <si>
    <t>VR产品，市场暂无同类产品，但目前本产品还不够完善，低于该价格将难以保证符合项目利润目标且无法凸显产品价值</t>
  </si>
  <si>
    <t>国泰安3D会务管理实训系统（软件）</t>
  </si>
  <si>
    <t>国泰安3D会务管理实训系统V1.0</t>
  </si>
  <si>
    <t>市场上几无同类产品+参考公司定价策略</t>
  </si>
  <si>
    <t>国泰安3D文书与档案管理实训系统（软件）</t>
  </si>
  <si>
    <t>国泰安3D文书与档案管理实训系统V1.0</t>
  </si>
  <si>
    <t>商务礼仪实训系统（软件）</t>
  </si>
  <si>
    <t>国泰安商务礼仪实训软件V2.0</t>
  </si>
  <si>
    <t>深DGY-2013-0772</t>
  </si>
  <si>
    <t>不调整，目前正在进行大版本升级，升级后的产品定价约为16.8万</t>
  </si>
  <si>
    <t>目前市场竞争较小，低于该价格将难以保证符合项目利润目标且无法凸显产品价值</t>
  </si>
  <si>
    <t>办公室事务管理</t>
  </si>
  <si>
    <t>市场竞争相对较小</t>
  </si>
  <si>
    <t>会务管理</t>
  </si>
  <si>
    <t>商务礼仪</t>
  </si>
  <si>
    <t>市场竞争相对较小，内置资源较多</t>
  </si>
  <si>
    <t>社会工作</t>
  </si>
  <si>
    <t>动态信息监测服务平台（DIMS）</t>
  </si>
  <si>
    <t>代理产品需保证一定的利润空间</t>
  </si>
  <si>
    <t>智慧社区实训平台软件</t>
  </si>
  <si>
    <t>个案工作实训软件</t>
  </si>
  <si>
    <t>小组工作实训软件</t>
  </si>
  <si>
    <t>情景交互管理平台软件</t>
  </si>
  <si>
    <t xml:space="preserve">社会工作案例库平台软件 </t>
  </si>
  <si>
    <t>社会救助教学软件</t>
  </si>
  <si>
    <t>舆情监控系统</t>
  </si>
  <si>
    <t>社会保险管理实训平台软件</t>
  </si>
  <si>
    <t>市场营销</t>
  </si>
  <si>
    <t>市场营销实训系统</t>
  </si>
  <si>
    <t>国泰安市场营销实训系统软件v4.0</t>
  </si>
  <si>
    <t>深DGY-2014-0850</t>
  </si>
  <si>
    <t>35-45</t>
  </si>
  <si>
    <t>不调整，升级后的产品定价约为15.8</t>
  </si>
  <si>
    <t>低于该价格将难以保证符合项目利润目标</t>
  </si>
  <si>
    <t>市场调查分析实训系统</t>
  </si>
  <si>
    <t>国泰安市场调查分析实训系统软件V2.0</t>
  </si>
  <si>
    <t>深DGY-2013-0775</t>
  </si>
  <si>
    <t>市场调查分析实训系统软件v2.0</t>
  </si>
  <si>
    <t>参考公司定价策略</t>
  </si>
  <si>
    <t>市场营销案例分析软件</t>
  </si>
  <si>
    <t>国泰安营销案例分析实训软件V2.0</t>
  </si>
  <si>
    <t>深DGY-2013-0766</t>
  </si>
  <si>
    <t>商务谈判实训软件</t>
  </si>
  <si>
    <t>国泰安商务谈判实训软件V2.0</t>
  </si>
  <si>
    <t>深DGY-2013-0767</t>
  </si>
  <si>
    <t>40-50</t>
  </si>
  <si>
    <t>不调整，升级后的产品定价约为16.8</t>
  </si>
  <si>
    <t>市场营销沙盘实训软件</t>
  </si>
  <si>
    <t>国泰安营销沙盘实训软件V2.0</t>
  </si>
  <si>
    <t>深DGY-2015-0300</t>
  </si>
  <si>
    <t>营销员体验软件</t>
  </si>
  <si>
    <t>国泰安营销员体验软件V1.0</t>
  </si>
  <si>
    <t>深DGY-2015-0227</t>
  </si>
  <si>
    <t>营销赢家</t>
  </si>
  <si>
    <t xml:space="preserve"> /</t>
  </si>
  <si>
    <t>国泰安营销赢家决策仿真软件V2.1</t>
  </si>
  <si>
    <t>旅游营销实战软件</t>
  </si>
  <si>
    <t>国泰安旅游营销实战软件V1.0</t>
  </si>
  <si>
    <t>深DGY-2015-0304</t>
  </si>
  <si>
    <t>市场营销学</t>
  </si>
  <si>
    <t>新增+参考公司定价策略</t>
  </si>
  <si>
    <t>市场竞争相对较小，无配套教材</t>
  </si>
  <si>
    <t>客户服务与管理</t>
  </si>
  <si>
    <t>营销策划</t>
  </si>
  <si>
    <t>推销员岗位技能培训</t>
  </si>
  <si>
    <t>市场竞争相对较小
资源较多</t>
  </si>
  <si>
    <t>电子产品推销实训课程</t>
  </si>
  <si>
    <t>快消品推销实训课程</t>
  </si>
  <si>
    <t>耐用品推销实训课程</t>
  </si>
  <si>
    <t>服务产品推销实训课程</t>
  </si>
  <si>
    <t>消费行为学</t>
  </si>
  <si>
    <t>谈判与沟通</t>
  </si>
  <si>
    <t>人力资源</t>
  </si>
  <si>
    <t>人力资源实训软件</t>
  </si>
  <si>
    <t>国泰安人力资源实训软件V2.0</t>
  </si>
  <si>
    <t>深DGY-2013-0768</t>
  </si>
  <si>
    <t>招聘实训系统</t>
  </si>
  <si>
    <t>国泰安招聘技能实训系统软件V1.0</t>
  </si>
  <si>
    <t>绩效考核与管理实训系统</t>
  </si>
  <si>
    <t>国泰安绩效考核与管理实训系统软件V1.0</t>
  </si>
  <si>
    <t>薪酬管理实训系统</t>
  </si>
  <si>
    <t>国泰安薪酬设计实训系统软件V1.0</t>
  </si>
  <si>
    <t>北森朗途大学生职业规划产品</t>
  </si>
  <si>
    <t>考虑代理成本因素</t>
  </si>
  <si>
    <t>北森人力资源测评教学系统</t>
  </si>
  <si>
    <t>人力资源管理师-三级</t>
  </si>
  <si>
    <t>市场上几无同类产品</t>
  </si>
  <si>
    <t>校园文化事业部群</t>
  </si>
  <si>
    <t>校园文化</t>
  </si>
  <si>
    <t>校园文化顶层设计咨询服务</t>
  </si>
  <si>
    <t>3.0-4.0</t>
  </si>
  <si>
    <t>5.0-20</t>
  </si>
  <si>
    <t>校园文化产品均为定制，低于此价边际成本将大幅上升</t>
  </si>
  <si>
    <t>校园文化工程类项目定价需依据工程量进行核算，策划与设计成本与价格请见附表“策划设计成本与价格核算模型”</t>
  </si>
  <si>
    <t>文化理念建设咨询服务</t>
  </si>
  <si>
    <t>中职、基教</t>
  </si>
  <si>
    <t>文化活动策划咨询服务</t>
  </si>
  <si>
    <t>3/年</t>
  </si>
  <si>
    <t>15/年</t>
  </si>
  <si>
    <t>VI设计</t>
  </si>
  <si>
    <t>中职、基教、高职</t>
  </si>
  <si>
    <t>1.5-3</t>
  </si>
  <si>
    <t>5.0-14</t>
  </si>
  <si>
    <t>导视系统设计与制作</t>
  </si>
  <si>
    <t>10.0-20.0</t>
  </si>
  <si>
    <t>20-50</t>
  </si>
  <si>
    <t>VI应用系统的制作</t>
  </si>
  <si>
    <t>3.0-5.0</t>
  </si>
  <si>
    <t>10-50</t>
  </si>
  <si>
    <t>校史馆+校史编撰</t>
  </si>
  <si>
    <t>20-100</t>
  </si>
  <si>
    <t>50-200</t>
  </si>
  <si>
    <t>实训室文化建设</t>
  </si>
  <si>
    <t>10.0-25.0</t>
  </si>
  <si>
    <t>15-60</t>
  </si>
  <si>
    <t>场馆设计（含展厅、专业教学馆、体验馆）</t>
  </si>
  <si>
    <t>30-50</t>
  </si>
  <si>
    <t>50-100</t>
  </si>
  <si>
    <t>雕塑与景观小品的设计</t>
  </si>
  <si>
    <t>3.0-15.0</t>
  </si>
  <si>
    <t>5.0-30</t>
  </si>
  <si>
    <t>中国教育电视台栏目制作与投放</t>
  </si>
  <si>
    <t>宣传视频拍摄与制作</t>
  </si>
  <si>
    <t>2.2-14</t>
  </si>
  <si>
    <t>5.0-30.0</t>
  </si>
  <si>
    <t>宣传画册与招生画册</t>
  </si>
  <si>
    <t>1.0-3.0</t>
  </si>
  <si>
    <t>3.0-10.0</t>
  </si>
  <si>
    <t>教师论文发布代理</t>
  </si>
  <si>
    <t>校长办学理念书籍编写</t>
  </si>
  <si>
    <t>教育装备研发体系</t>
  </si>
  <si>
    <t>汽车</t>
  </si>
  <si>
    <t>电控汽油发动机解剖运行实训台</t>
  </si>
  <si>
    <t>中职、技校</t>
  </si>
  <si>
    <t>低于该价格无法保证利润</t>
  </si>
  <si>
    <t>丰田8A</t>
  </si>
  <si>
    <t>桑塔纳3000</t>
  </si>
  <si>
    <t>丰田卡罗拉1ZR-FE</t>
  </si>
  <si>
    <t>科鲁兹1.6L</t>
  </si>
  <si>
    <t>帕萨特1.8T</t>
  </si>
  <si>
    <t>柴油发动机解剖运行实训台</t>
  </si>
  <si>
    <t>普通国产车4缸</t>
  </si>
  <si>
    <t>共轨五十铃4JB1</t>
  </si>
  <si>
    <t>共轨长城哈弗2.8T</t>
  </si>
  <si>
    <t>发动机零部件展示台</t>
  </si>
  <si>
    <t>电控汽油发动机拆装实训台</t>
  </si>
  <si>
    <t>捷达AJR</t>
  </si>
  <si>
    <t>丰田凯美瑞</t>
  </si>
  <si>
    <t>本田雅阁VTEC</t>
  </si>
  <si>
    <t>大众速腾</t>
  </si>
  <si>
    <t>大众1.4TSI</t>
  </si>
  <si>
    <t>大众1.8TSI</t>
  </si>
  <si>
    <t>柴油发动机拆装实训台</t>
  </si>
  <si>
    <t>五十铃4JB1</t>
  </si>
  <si>
    <t>哈弗2.8T</t>
  </si>
  <si>
    <t>电控汽油发动机拆装实训台（竞赛）</t>
  </si>
  <si>
    <t>发动机拆装运行检验实训台</t>
  </si>
  <si>
    <t>电控汽油发动机检测、考核综合实训台</t>
  </si>
  <si>
    <t>普通型柴油发动机检测、考核综合实训台</t>
  </si>
  <si>
    <t>依维柯</t>
  </si>
  <si>
    <t>电控柴油发动机检测、考核综合实训台</t>
  </si>
  <si>
    <t>大众宝来TDI</t>
  </si>
  <si>
    <t>大众捷达SDI</t>
  </si>
  <si>
    <t>高压共轨电控柴油发动机检测、考核综合实训台</t>
  </si>
  <si>
    <t>长城哈弗2.8T</t>
  </si>
  <si>
    <t>吉奥共轨发动机</t>
  </si>
  <si>
    <t>汽车传感器与执行器运行、检测、考核综合示教板</t>
  </si>
  <si>
    <t>帕萨特B5</t>
  </si>
  <si>
    <t>汽车点火系统运行、检测、考核综合示教板</t>
  </si>
  <si>
    <t>六种点火系统</t>
  </si>
  <si>
    <t>汽车燃油喷射系统运行、检测、考核综合示教板</t>
  </si>
  <si>
    <t>汽车发动机电控系统运行、检测、考核综合示教</t>
  </si>
  <si>
    <t>电控汽油发动机与无极变速器检测、考核综合实训台</t>
  </si>
  <si>
    <t>卡罗拉</t>
  </si>
  <si>
    <t>轮增压型电控汽油发动机与自动变速器检测、考核综合实训</t>
  </si>
  <si>
    <t>帕萨特1.8T/01V</t>
  </si>
  <si>
    <t>电控汽油发动机与自动变速器检测、考核综合实训台</t>
  </si>
  <si>
    <t>大众桑塔纳3000/01N</t>
  </si>
  <si>
    <t>电控自动变速器解剖展示台 前驱</t>
  </si>
  <si>
    <t>大众01M</t>
  </si>
  <si>
    <t>大众0AM</t>
  </si>
  <si>
    <t>大众02E</t>
  </si>
  <si>
    <t>电控自动变速器解剖展示台 后驱</t>
  </si>
  <si>
    <t>丰田A340E</t>
  </si>
  <si>
    <t>大众01N</t>
  </si>
  <si>
    <t>无级变速器解剖展示台</t>
  </si>
  <si>
    <t>本田飞度</t>
  </si>
  <si>
    <t>大众09G</t>
  </si>
  <si>
    <t>奥迪01J</t>
  </si>
  <si>
    <t>电控自动变速器拆装实训台 前驱</t>
  </si>
  <si>
    <t>电控自动变速器拆装实训台 后驱</t>
  </si>
  <si>
    <t>丰田U341E</t>
  </si>
  <si>
    <t>无级变速器拆装实训台</t>
  </si>
  <si>
    <t>手动变速器拆装实训台</t>
  </si>
  <si>
    <t>大众捷达</t>
  </si>
  <si>
    <t>丰田海狮</t>
  </si>
  <si>
    <t>自动变速器检测、考核综合实训台</t>
  </si>
  <si>
    <t>本田雅阁</t>
  </si>
  <si>
    <t>手自一体自动变速器检测、考核综合实训台</t>
  </si>
  <si>
    <t>大众01V</t>
  </si>
  <si>
    <t>无级变速器综合实训台</t>
  </si>
  <si>
    <t>汽车自动变速器电控系统示教板</t>
  </si>
  <si>
    <t>汽车自动变速器电控系统示教板 后驱</t>
  </si>
  <si>
    <t>传动系统解剖动态演示台 前驱</t>
  </si>
  <si>
    <t>丰田卡罗拉</t>
  </si>
  <si>
    <t>大众朗逸</t>
  </si>
  <si>
    <t>传动系统解剖动态演示台 后驱</t>
  </si>
  <si>
    <t>五十铃</t>
  </si>
  <si>
    <t>丰田锐志</t>
  </si>
  <si>
    <t>分动器拆装实训台</t>
  </si>
  <si>
    <t>三菱吉普</t>
  </si>
  <si>
    <t>主减速器、差速器拆装实训台</t>
  </si>
  <si>
    <t>丰田</t>
  </si>
  <si>
    <t>后桥总成拆装实训台</t>
  </si>
  <si>
    <t>长安之星</t>
  </si>
  <si>
    <t>整车底盘综合实训台 前驱</t>
  </si>
  <si>
    <t>本田</t>
  </si>
  <si>
    <t>整车底盘综合实训台 后驱</t>
  </si>
  <si>
    <t>整车底盘综合实训台 四驱</t>
  </si>
  <si>
    <t>吉普四驱</t>
  </si>
  <si>
    <t>电控液压助力转向及前悬挂系统检测、考核综合实训台</t>
  </si>
  <si>
    <t>丰田凌志LS400</t>
  </si>
  <si>
    <t>大众POLO</t>
  </si>
  <si>
    <t>液压助力转向及前悬挂系统综合实训台</t>
  </si>
  <si>
    <t>大众桑塔纳</t>
  </si>
  <si>
    <t>电动助力转向及前悬挂系统检测、考核综合实训台</t>
  </si>
  <si>
    <t>大众途安</t>
  </si>
  <si>
    <t>ABS/EBD制动系统检测、考核综合实训台</t>
  </si>
  <si>
    <t>帕萨特</t>
  </si>
  <si>
    <t>凌志LS400</t>
  </si>
  <si>
    <t>液压制动系统实训台</t>
  </si>
  <si>
    <t>气压制动系统实训台</t>
  </si>
  <si>
    <t>东风</t>
  </si>
  <si>
    <t>电控悬挂系统检测、考核综合实训台</t>
  </si>
  <si>
    <t>汽车ABS系统运行、检测、考核综合示教板</t>
  </si>
  <si>
    <t>汽车继电器示教板</t>
  </si>
  <si>
    <t>汽车传感器运行、检测、考核综合示教板</t>
  </si>
  <si>
    <t>汽车执行器运行、检测、考核综合示教板</t>
  </si>
  <si>
    <t>汽车起动系统运行、检测、考核综合示教板</t>
  </si>
  <si>
    <t>汽车充电系统示教板</t>
  </si>
  <si>
    <t>汽车雨刮系统示教板</t>
  </si>
  <si>
    <t>汽车仪表系统示教板</t>
  </si>
  <si>
    <t>全车灯光、信号系统示教板</t>
  </si>
  <si>
    <t>汽车电动窗、中控门锁及电动后视镜系统综合示教板</t>
  </si>
  <si>
    <t>汽车音像、导航与倒车影像系统综合示教板</t>
  </si>
  <si>
    <t>通用型</t>
  </si>
  <si>
    <t>汽车巡航系统综合示教板</t>
  </si>
  <si>
    <t>汽车倒车雷达系统示教板</t>
  </si>
  <si>
    <t>整车电器系统示教板</t>
  </si>
  <si>
    <t>帕萨特舒适系统示教板</t>
  </si>
  <si>
    <t>大众CAN-BUS网络数据传输系统综合示教</t>
  </si>
  <si>
    <t>汽车电动天窗考核综合实训台</t>
  </si>
  <si>
    <t>汽车安全气囊系统考核综合实训台</t>
  </si>
  <si>
    <t>汽车灯光系统接线考核实训台</t>
  </si>
  <si>
    <t>汽车门窗控制系统考核综合实训台</t>
  </si>
  <si>
    <t>汽车电动座椅考核综合实训台</t>
  </si>
  <si>
    <t>发动机防盗系统示教板</t>
  </si>
  <si>
    <t>手动空调电控系统示教板</t>
  </si>
  <si>
    <t>自动空调电控系统示教板</t>
  </si>
  <si>
    <t>手动空调检测、考核综合实训台</t>
  </si>
  <si>
    <t>桑坦纳3000</t>
  </si>
  <si>
    <t>科鲁兹</t>
  </si>
  <si>
    <t>自动空调检测、考核综合实训台</t>
  </si>
  <si>
    <t>大众帕萨特B5</t>
  </si>
  <si>
    <t>丰田凌志</t>
  </si>
  <si>
    <t>整车解剖综合实训车(不含整车)</t>
  </si>
  <si>
    <t>整车检测教学与考核系统(不含整车)</t>
  </si>
  <si>
    <t>整车网络考核系统(不含整车)</t>
  </si>
  <si>
    <t>变频调速实训装置</t>
  </si>
  <si>
    <t>传感器及检测技术实训装置</t>
  </si>
  <si>
    <t>智能控制系统实训装置</t>
  </si>
  <si>
    <t>电工技术实训装置</t>
  </si>
  <si>
    <t>维修电工实训装置（柜式）</t>
  </si>
  <si>
    <t>维修电工实训考核装置（台式）</t>
  </si>
  <si>
    <t>可编程控制器综合实训装置</t>
  </si>
  <si>
    <t>PLC控制实验台（网孔板式）</t>
  </si>
  <si>
    <t>电力仪器仪表与电力计量实验平台</t>
  </si>
  <si>
    <t>多功能电力系统继电保护实训装置</t>
  </si>
  <si>
    <t>气动技术基础实训平台</t>
  </si>
  <si>
    <t>电力电子与电气传动技术（综合型）实训装置</t>
  </si>
  <si>
    <t>工厂供电技术实训装置</t>
  </si>
  <si>
    <t>电测仪表工培训考核实训装置</t>
  </si>
  <si>
    <t>变电二次安装工实训装置</t>
  </si>
  <si>
    <t>变频恒压供水实训装置</t>
  </si>
  <si>
    <t>过程控制技术实训装置</t>
  </si>
  <si>
    <t>电力拖动综合实训装置</t>
  </si>
  <si>
    <t>电气控制实训平台</t>
  </si>
  <si>
    <t>电气防火及火灾监控实训装置</t>
  </si>
  <si>
    <t>气动自动化立体仓库实训平台</t>
  </si>
  <si>
    <t>液压传动基础实训台</t>
  </si>
  <si>
    <t>运动控制实训装置（直交机器人）</t>
  </si>
  <si>
    <t>光机电一体化实训考核装置</t>
  </si>
  <si>
    <t>CA6140普通车床实训装置</t>
  </si>
  <si>
    <t>模块化机器人系统</t>
  </si>
  <si>
    <t>MPS系统物料分拣单元</t>
  </si>
  <si>
    <t>MPS系统加工视觉检测单元</t>
  </si>
  <si>
    <t>MPS系统表面处理装配单元</t>
  </si>
  <si>
    <t>MPS系统立体仓库单元</t>
  </si>
  <si>
    <t>MPS系统自动上料单元</t>
  </si>
  <si>
    <t>MPS系统环形传送带单元</t>
  </si>
  <si>
    <t>空调及冰箱系统技能实训装置</t>
  </si>
  <si>
    <t>机床PLC改造实训装置</t>
  </si>
  <si>
    <t>可编程序控制系统设计师实训考核装置</t>
  </si>
  <si>
    <t>电气安装与维修</t>
  </si>
  <si>
    <t>四合一机床电气培训考核装置</t>
  </si>
  <si>
    <t>户式中央空调</t>
  </si>
  <si>
    <t>小型冷库电气实训考核装置</t>
  </si>
  <si>
    <t>小型冷库制冷系统考核装置</t>
  </si>
  <si>
    <t>空调一机两库实训考核装置</t>
  </si>
  <si>
    <t>现代电工电子实验台</t>
  </si>
  <si>
    <t>虚拟仪器实训平台</t>
  </si>
  <si>
    <t>单片机综合实验箱</t>
  </si>
  <si>
    <t>数字信号处理实验系统试验箱</t>
  </si>
  <si>
    <t>SOPC实验系统试验箱</t>
  </si>
  <si>
    <t>模拟电路实验箱</t>
  </si>
  <si>
    <t>智能传感实训套件</t>
  </si>
  <si>
    <t>嵌入式全可编程应用开发实训平台</t>
  </si>
  <si>
    <t>单片机实验台</t>
  </si>
  <si>
    <t>电子技术实训装置</t>
  </si>
  <si>
    <t>电子产品工艺实训装置</t>
  </si>
  <si>
    <t>电子工艺焊接实训装置</t>
  </si>
  <si>
    <t>物联网RFID实训系统</t>
  </si>
  <si>
    <t>物联网传感科研平台</t>
  </si>
  <si>
    <t xml:space="preserve">全功能物联网教学科研平台 </t>
  </si>
  <si>
    <t>物联网工程实训套件</t>
  </si>
  <si>
    <t>物联网智慧农业实训系统</t>
  </si>
  <si>
    <t>物联网综合实训平台</t>
  </si>
  <si>
    <t>智能家居体验馆</t>
  </si>
  <si>
    <t>物联网智能交通沙盘实训系统</t>
  </si>
  <si>
    <t>基于RFID的城市公交优先控制实验系统</t>
  </si>
  <si>
    <t>基于物联网的停车自动管理实验系统</t>
  </si>
  <si>
    <t>创业电商事业部群</t>
  </si>
  <si>
    <t>创业</t>
  </si>
  <si>
    <t>《中职生创业基础》</t>
  </si>
  <si>
    <t>赠送</t>
  </si>
  <si>
    <t>定价提升</t>
  </si>
  <si>
    <t>按照市场规律</t>
  </si>
  <si>
    <t>《中职生创业实务》</t>
  </si>
  <si>
    <t>《职业生涯规划》</t>
  </si>
  <si>
    <t>搭配软件</t>
  </si>
  <si>
    <t>《创业者的基本素质》</t>
  </si>
  <si>
    <t>《创业法律知识》</t>
  </si>
  <si>
    <t>《现代服务业概论》</t>
  </si>
  <si>
    <t>《文化产业创业实务》</t>
  </si>
  <si>
    <t>《小微企业创业与经营管理》</t>
  </si>
  <si>
    <t>《创新思维训练与创造力开发》</t>
  </si>
  <si>
    <t>新型出版教材</t>
  </si>
  <si>
    <t>不含电子教材，教材出版另购</t>
  </si>
  <si>
    <t>《互联网+》</t>
  </si>
  <si>
    <t>《创业基础与实务》</t>
  </si>
  <si>
    <t>《商业模式设计与创新》</t>
  </si>
  <si>
    <t>开发中</t>
  </si>
  <si>
    <t>《机会识别与项目选择》</t>
  </si>
  <si>
    <t>产品将提升</t>
  </si>
  <si>
    <t>待提升</t>
  </si>
  <si>
    <t>《商业计划书撰写与演示》</t>
  </si>
  <si>
    <t>与大赛紧密配合</t>
  </si>
  <si>
    <t>创意思考</t>
  </si>
  <si>
    <t>产品设计与创新</t>
  </si>
  <si>
    <t xml:space="preserve">新企业经营管理 </t>
  </si>
  <si>
    <t>《未来产业与创新创业》</t>
  </si>
  <si>
    <t>6万元/场，专题研究报告（开发中）</t>
  </si>
  <si>
    <t>《商业伦理》</t>
  </si>
  <si>
    <t>《管理心理学（创业心理学）》</t>
  </si>
  <si>
    <t>《商业模式创新概论》</t>
  </si>
  <si>
    <t>《大学生创业案例研究》</t>
  </si>
  <si>
    <t>行业案例优势</t>
  </si>
  <si>
    <t>《政府行政体系概论》</t>
  </si>
  <si>
    <t>《商务谈判》</t>
  </si>
  <si>
    <t>《创业领导力》</t>
  </si>
  <si>
    <t>《企业战略管理》</t>
  </si>
  <si>
    <t>《管理沟通》</t>
  </si>
  <si>
    <t>《资本运营与IPO 实务》</t>
  </si>
  <si>
    <t>《企业发展与公司治理》</t>
  </si>
  <si>
    <t>《项目管理》</t>
  </si>
  <si>
    <t>《客户关系管理》</t>
  </si>
  <si>
    <t>《生产运营管理》</t>
  </si>
  <si>
    <t>《现代服务业运营管理》</t>
  </si>
  <si>
    <t>《创新思维与创造力开发》模块化课程</t>
  </si>
  <si>
    <t>搭配游戏软件</t>
  </si>
  <si>
    <t>《小微企业创业实务》</t>
  </si>
  <si>
    <t>《建筑创新创业实务》</t>
  </si>
  <si>
    <t>《汽车创业基础》</t>
  </si>
  <si>
    <t>《文化创意创业基础》</t>
  </si>
  <si>
    <t>《IT创业基础》</t>
  </si>
  <si>
    <t>《园林创新创业实务》</t>
  </si>
  <si>
    <t>《互联网+现代农业创业实务》</t>
  </si>
  <si>
    <t>《旅游+创业基础实务》</t>
  </si>
  <si>
    <t>《创业企业财务管理实务》</t>
  </si>
  <si>
    <t>《自动化创业基础》</t>
  </si>
  <si>
    <t>《机械创业基础》</t>
  </si>
  <si>
    <t>《创业综合实训》</t>
  </si>
  <si>
    <t>配合软件</t>
  </si>
  <si>
    <t>《企业登记注册实训》</t>
  </si>
  <si>
    <t>《蛋糕店创业实训》</t>
  </si>
  <si>
    <t>《创新思维之同理心地图实训课》</t>
  </si>
  <si>
    <t>填补市场空白</t>
  </si>
  <si>
    <t>创业信息平台</t>
  </si>
  <si>
    <t>国泰安创业信息平台软件V1.0</t>
  </si>
  <si>
    <t>深DGY-2014-0845</t>
  </si>
  <si>
    <t>（1）“创业名家名师库”“创业经典案例库”“创业项目储备库”三大模块近3000条创业信息，涵盖名人、创业案例以及创业项目三大关键领域；
（2）有与系统配套的实验教材，可以进行辅助教学；
（3）有企业招聘和学生求职的互动平台接口。</t>
  </si>
  <si>
    <t>单个销售、捆绑销售、赠送</t>
  </si>
  <si>
    <t>升级中</t>
  </si>
  <si>
    <t>创业实战软件</t>
  </si>
  <si>
    <t>V1.3.1</t>
  </si>
  <si>
    <t>国泰安创业实战模拟软件V1.0</t>
  </si>
  <si>
    <t>深DGY-2014-0841</t>
  </si>
  <si>
    <t>（1）3D设计，模拟真实创业情景和企业经营管理的技能，添加团队对抗和资源竞争设计，游戏性和学习性强；
（2）拥有千人大赛指定软件的实施经验；
（3）有配套的实训教学课程设计，可支撑经管、财务等多个专业的创业实训教学；</t>
  </si>
  <si>
    <t>中职、高职、机构</t>
  </si>
  <si>
    <t>创新思维测评软件</t>
  </si>
  <si>
    <t>国泰安创新思维测评软件V2.0</t>
  </si>
  <si>
    <t>深DGY-2014-0844</t>
  </si>
  <si>
    <t>待升级</t>
  </si>
  <si>
    <t>创业潜能测评软件</t>
  </si>
  <si>
    <t>国泰安创业潜能测评软件V2.0</t>
  </si>
  <si>
    <t>深DGY-2014-0852</t>
  </si>
  <si>
    <t>创业知识学习软件</t>
  </si>
  <si>
    <t>国泰安创业知识学习软件V2.0</t>
  </si>
  <si>
    <t>深DGY-2014-0856</t>
  </si>
  <si>
    <t>（1）创业相关领域知识全面、更新速度快。
（2）有与系统配套的实验教材，可以进行辅助教学。</t>
  </si>
  <si>
    <t>企业注册登记软件</t>
  </si>
  <si>
    <t>国泰安企业注册登记实训软件V2.0</t>
  </si>
  <si>
    <t>深DGY-2013-0769</t>
  </si>
  <si>
    <t>（1）3D场景设计，模拟最新的企业注册登记流程（包括注意事项、必备条件、所需操作），可迅速定位当前进度，查看历史进度；
（2）拥有商业计划书知识、撰写和教师点评功能，其中优秀商业计划书源自真实创业大赛获奖作品；
（3）有配套的实训教学课程设计，具有很强的教学实操性；</t>
  </si>
  <si>
    <t>已升级完成</t>
  </si>
  <si>
    <t>创业体验软件之蛋糕店创业</t>
  </si>
  <si>
    <t>国泰安蛋糕店创业体验软件V1.0</t>
  </si>
  <si>
    <t>深软函2015-C-1602</t>
  </si>
  <si>
    <t>（1）模拟真实创业情景和企业经营管理的技能，添加团队对抗和资源竞争设计，游戏性和学习性强；；
（2）有配套的实训教学课程设计，具有很强的教学实操性；</t>
  </si>
  <si>
    <t>生涯王国</t>
  </si>
  <si>
    <t>国泰安职业生涯规划系统软件V1.0</t>
  </si>
  <si>
    <t>深DGY-2014-0847</t>
  </si>
  <si>
    <t>（1）游戏式的职业体验模式，二维动画的职业体验服务，让学生在游戏中对职业有更真切的体验；
（2）支持师生在线互动交流，支持新建留言、回复留言功能；
（3）产品拓展性强，发展更灵活多样；
（4）支持职业/专业咨询快速搜索定位。</t>
  </si>
  <si>
    <t>三款软件打包</t>
  </si>
  <si>
    <t>校企合作信息平台</t>
  </si>
  <si>
    <t>国泰安校企合作信息平台软件V1.0</t>
  </si>
  <si>
    <t>2016SR127721</t>
  </si>
  <si>
    <t>（1）融合创业、就业各模块的综合型校企合作信息平台；
（2）模拟电子商务创业网上商城，提供真实网店接入和教师点评指导，实战性强，便于学生操作和老师指导；
（3）拥有师生校企交流互动平台等信息服务与成果对接功能，打通校园内外的信息互通；
（4）支持QQ、微信、微博、手机APP信息推送等互联网信息传播和交流方式</t>
  </si>
  <si>
    <t>国泰安创新创业综合测评系统</t>
  </si>
  <si>
    <t>（1）属工信部创业测评课题成果，可颁发工信部能力鉴定证书；</t>
  </si>
  <si>
    <t>购买服务</t>
  </si>
  <si>
    <t>医农事业部群</t>
  </si>
  <si>
    <t>畜牧兽医</t>
  </si>
  <si>
    <t>犬3D虚拟解剖软件</t>
  </si>
  <si>
    <t xml:space="preserve">     3D系列动物虚拟解剖软件，有认知、练习、测试三大模块。涵盖教学的十大生理系统，所有模型均可360°旋转、平移、缩放、拆分。</t>
  </si>
  <si>
    <t>根据市场反馈客户可接受范围适当下调</t>
  </si>
  <si>
    <t>根据市场反馈及客户接受程度，进行定价.软件与平台捆绑销售</t>
  </si>
  <si>
    <t>鸡3D虚拟解剖软件</t>
  </si>
  <si>
    <t>猫3D虚拟解剖软件</t>
  </si>
  <si>
    <t>马3D虚拟解剖软件</t>
  </si>
  <si>
    <t>3D动物解剖平台</t>
  </si>
  <si>
    <t xml:space="preserve">药学 </t>
  </si>
  <si>
    <t>GSP教学系统V1.0</t>
  </si>
  <si>
    <t>国泰安GSP教学系统V1.0（证书号1256812）</t>
  </si>
  <si>
    <t>以用户为中心，服务于教学设计的教学平台</t>
  </si>
  <si>
    <t>结合产品价值、竞品市场行情，同时给予销售更大操作空间</t>
  </si>
  <si>
    <t>无法保证利润</t>
  </si>
  <si>
    <t>医学</t>
  </si>
  <si>
    <t>医学检验-实时荧光定量PCR</t>
  </si>
  <si>
    <t>模拟医学检验实验室，嵌入案例，还原医学检验操作流程从而进行虚拟操作的仿真软件</t>
  </si>
  <si>
    <t>本科、高职、中职</t>
  </si>
  <si>
    <t>无法保证公司应有的利润</t>
  </si>
  <si>
    <t>医学检验-全自动生化工作站</t>
  </si>
  <si>
    <t>结合产品价值、竞品、市场行情，同时给予销售更大操作空间</t>
  </si>
  <si>
    <t>医学检验-全自动微生物鉴定实验</t>
  </si>
  <si>
    <t>医学检验-血液细胞分析仪检测实验</t>
  </si>
  <si>
    <t>医学检验-流式细胞术检测淋巴亚群实验</t>
  </si>
  <si>
    <t>医学检验-平台</t>
  </si>
  <si>
    <t>管理医学检验虚拟仿真软件，分学生端、教师端和管理员端</t>
  </si>
  <si>
    <t>密闭式静脉输血技术虚拟仿真实训软件</t>
  </si>
  <si>
    <t>覆盖密闭式静脉输血技术包括受血者血样采集、接收血液、输血在内的技术操作全过程。</t>
  </si>
  <si>
    <t>根据市场反馈及客户接受程度重新定价</t>
  </si>
  <si>
    <t>用户数30</t>
  </si>
  <si>
    <t>用户数60</t>
  </si>
  <si>
    <t>用户数100</t>
  </si>
  <si>
    <t>食品教育事业部群</t>
  </si>
  <si>
    <t>食品加工</t>
  </si>
  <si>
    <t>果汁饮料生产加工仿真教学软件</t>
  </si>
  <si>
    <t>国泰安果汁饮料生产仿真教学实训平台系统V1.0</t>
  </si>
  <si>
    <t>2016SR046048</t>
  </si>
  <si>
    <t> 以工厂实际产线为雏形，利用3D Unity虚拟现实技术还原设备及生产场景；
 通过鼠标漫游实现设备360°视角3D全景展示，同时可鼠标滚轮实现模型放大缩小；
 高仿真度、高交互度的3D动态生产工艺流程仿真；
 3D场景下进行趣味自主实训练习；
 科学化的资源共享：教师可自主上传教学资源，学生可自行在线查看及下载；
 开放式的交流平台：学生和教师可通过平台参与在线答疑，提升教学互动效果；
 便捷式的用户管理：管理员可管理教师、班级及学生信息，教师可进行学生的管理；
 智能化的考试管理：教师可上传考题和考卷并发布考试计划，学生可自主进行考试，同时系统可自行进行客观题的评阅及学生的成绩统计与分析。</t>
  </si>
  <si>
    <t>前期推广阶段，适当折扣</t>
  </si>
  <si>
    <t>前期推广，快速成单</t>
  </si>
  <si>
    <t>烹饪</t>
  </si>
  <si>
    <t>资源+平台</t>
  </si>
  <si>
    <t>教学质量提升“易”——中餐烹饪与营养膳食专业</t>
  </si>
  <si>
    <t>国泰安专业学科教学“易”平台软件</t>
  </si>
  <si>
    <t>2015SR217403</t>
  </si>
  <si>
    <t>国泰安专业学科教学“易”平台软件V1.0</t>
  </si>
  <si>
    <t>• 全面——《中式热菜》《中式面点》等丰富的课程资源满足师生需求
• 方便—— 国泰安教学质量提升“易”，轻松解决备课、授课、教学问题
• 生动—— 兴趣导入式教学课件，启发学习兴趣，提升教学效果
• 品质—— 高端教师培训，快速提升创业教师专业水平</t>
  </si>
  <si>
    <t>捆绑销售、赠送</t>
  </si>
  <si>
    <t>加入资源捆绑销售</t>
  </si>
  <si>
    <t>与课程包捆绑销售</t>
  </si>
  <si>
    <t>教学质量提升“易”——食品加工技术专业</t>
  </si>
  <si>
    <t>•  贴心——教学笔记本，提供优质的一站式服务
•  方便——数字化教学平台，让备课、授课、教学评估更加省心省力
•  全面——食品加工、管理、检测等丰富的课程资源满足师生需求
•  生动——果汁生产实训软件，形象展示课程内容，轻松获取专业知识
•  专业——每两个月一次滚动培训，范围遍及国内外，强化能力提升</t>
  </si>
  <si>
    <t xml:space="preserve">中式热菜制作资源包 </t>
  </si>
  <si>
    <t>促销结束正常调价</t>
  </si>
  <si>
    <t>目前销售情况良好</t>
  </si>
  <si>
    <t>中式面点制作资源包</t>
  </si>
  <si>
    <t>食品雕刻资源包</t>
  </si>
  <si>
    <t>虚拟调酒教学实训系统</t>
  </si>
  <si>
    <t>模拟鸡尾酒调制的方法和流程，包括了20种鸡尾酒的知识讲解、背景知识、配料选择、工具选择、虚拟调制等，使学生熟悉鸡尾酒的基础理论知识，掌握鸡尾酒的调制流程，同时结合多媒体视频等手段，课程内容丰富互动性强。</t>
  </si>
  <si>
    <t>保证利润不低于30%</t>
  </si>
  <si>
    <t>茶艺虚拟教学实训系统</t>
  </si>
  <si>
    <t xml:space="preserve">“茶艺与服务虚拟教学实训系统”以茶艺与服务专业教材为基础，运用虚拟现实技术，完全仿真再现茶艺冲泡的各种知识，包括了茶业发展史、茶道知识、茶艺表演等相关内容，适合各类高教、高中职学校服务类专业学生使用。
系统可以让学生熟悉和掌握茶叶及茶艺的基本知识，进行茶艺表演训练、熟悉茶样鉴别和茶道场所。通过茶具茶叶的识别、茶具的使用方法训练、不同茶叶的泡制训练和基本茶道的实训等项目练习，学生能够辨认多种名茶，熟练掌握不同茶类的冲泡方法和茶艺相关知识。在满足现有实际教学工作的同时，又满足学生展开第二课堂的需求，从而拓展学生的职业技能。
系统涵盖了红茶、绿茶、花茶、乌龙茶等主要类型茶叶的学习和冲泡实训，每种茶型都提供基本礼仪学习、茶艺知识赏析、茶具学习与选择、冲泡流程学习与实训等内容。知识赏析等内容环节又具体涵盖了基本介绍、工艺流程、分类、鉴别以及视频介绍等诸多内容。冲泡流程学习环节又涵盖了择具、冲泡、演示视频等内容的了解和学习。
系统参考真实的茶艺室，仿真建模了茶艺实训室的整体的环境，便于学生了解茶艺室环境和氛围。
</t>
  </si>
  <si>
    <t>虚拟调咖啡教学实训系统</t>
  </si>
  <si>
    <t>本系统以多种常见咖啡类别的调制过程为实训目标，三维仿真建模调制咖啡所需的设备操作台、水池等背景；仿真建模调制咖啡过程所需设备及原料模型，如各式咖啡杯、专业磨豆机、奶油枪、意式半自动咖啡机、咖啡豆、植物奶油等；学生可以在可虚拟交互操作的设备如电源开关、煮制扳手、专业磨豆机上进行咖啡调制的技能实训。</t>
  </si>
  <si>
    <t>餐饮服务流程演练虚拟教学系统</t>
  </si>
  <si>
    <t xml:space="preserve">餐饮服务流程演练虚拟教学系统按照星级酒店餐饮服务的岗位角色设置，系统以娱乐化、游戏性的方式，开展餐饮服务知识和学习和体验。玩家在进入系统后，可以自主选择想要扮演的角色如预订员、迎宾员、值台员、传菜员、餐厅领班、餐厅经理、客人等角色，然后按照选定的角色，进入该角色在场景中所需要进行的服务工作流程，在服务过程中，需要按照服务的标准规程进行，并进行相应重要知识点的问答和选择。
 系统场景以五星级酒店餐厅为参照，运用虚拟现实技术仿真再现酒店中餐厅，包括了餐厅前台、大厅、散台处、包间、传菜处、休息区、服务处等，场景逼真、精细，整个场景可以随意漫游观看。系统内置多个高精细的人物角色模型，角色按照流程在场景内岗位区域进行相应的服务，无缝贴合，体验感非常好。并在体验的过程中，完成知识的学习。寓教于乐，实训内容涵盖了岗位角色服务流程、服务标准、知识学习、知识问答等内容，学习效果事半功倍。
系统提供迎宾员、服务员、传菜员、餐饮部领班、餐饮部经理等角色的练习，每个角色都提供三维人物建模，模型精细，服装仪容仪表要求按照餐饮部标准制作。符合餐饮服务的岗位职责要求。
</t>
  </si>
  <si>
    <t>餐饮服务摆台技能训练虚拟教学系统</t>
  </si>
  <si>
    <t xml:space="preserve">“餐饮服务摆台技能训练虚拟教学系统”主要服务于酒店管理专业核心课程《餐饮服务与管理》的学习与实训。从该专业的教学特点和教学现状出发，运用虚拟现实、三维动画、flash动画、网络通信等新技术手段；开发出了以三维仿真为主要表现形式，三维动画、视频、文字、图片、语音解说为辅助学习方法的实训系统。该系统解决了目前餐饮服务与管理课程传统教学方式效果不佳、学生动手机会少、实操经验差的现状，可以提升教学效果、提高学生动手能力、促进教学改革。
系统场景以星级酒店餐饮部为载体，建模仿真了中餐厅、西餐厅、宴会厅等酒店餐饮服务场所，实训内容涵盖了中餐、西餐、宴会服务的托盘、折花、摆台、座次安排、餐桌布置、斟酒、上菜分菜、席间服务、菜单设计等基本技能，并着重进行中餐摆台和西餐摆台的实训训练。
</t>
  </si>
  <si>
    <t>咖啡实训</t>
  </si>
  <si>
    <r>
      <rPr>
        <sz val="9"/>
        <color theme="1"/>
        <rFont val="微软雅黑"/>
        <charset val="134"/>
      </rPr>
      <t>调制咖啡虚拟仿真软件（单机版）的功能：
（一）以下内容七选一：
维也纳咖啡、皇家咖啡、拿铁咖啡、爱尔兰咖啡、卡布奇诺咖啡、越南咖啡实、摩卡咖啡等不同的实训教学系统；（备注：买全套可以优惠）
（二）以 维也纳咖啡 为例，软件的主要功能包括：
1. 三维仿真建模调制维也纳咖啡过程所需场景，包括设备操作台，水池，背景等；
2. 三维仿真建模调制维也纳咖啡过程所需设备及原料模型包括：各式咖啡杯，专业磨豆机，奶油枪，意式半自动咖啡机，曼特宁咖啡豆，植物奶油等；
3. 完成咖啡调制的流程操作；
4. 实训考核系统，操作者是否按照正确调制程序、是否按照设备的正确操作方法完成咖啡的调制，系统会根据每一步骤的正确与否进行打分。
（三）单机版的软件可以采用投影方式教学，该软件并</t>
    </r>
    <r>
      <rPr>
        <sz val="9"/>
        <color rgb="FFFF0000"/>
        <rFont val="微软雅黑"/>
        <charset val="134"/>
      </rPr>
      <t>没有演示版或试用版</t>
    </r>
    <r>
      <rPr>
        <sz val="9"/>
        <color theme="1"/>
        <rFont val="微软雅黑"/>
        <charset val="134"/>
      </rPr>
      <t>，如果老师想要看效果就只能到厂家那里现场演示。</t>
    </r>
  </si>
  <si>
    <t>三维虚拟酒店实训系统</t>
  </si>
  <si>
    <t>通过虚拟现实技术、三维展示手段，结合餐饮管理专业人才培养方案，针对咖啡厅、酒吧等场所，建设集教学素材、虚拟实训为一体的三维虚拟实训系统。
本系统提供场景剧本编辑，根据实训内容及服务技能职业鉴定考核大纲，设置编辑不同事件和不同角色脚本，使多人之间产生交互行为，达到虚拟实训的目的。实训案例如下：
咖啡吧：吧台物品摆设、咖啡知识、煮咖啡及常见事件等；
酒吧：调酒工具使用、酒谱配方、调酒及常见事件等。</t>
  </si>
  <si>
    <t>酒店经营管理模拟教学平台</t>
  </si>
  <si>
    <t>该系统由对客服务4大部门：前厅部、客房部、餐饮部、康乐部；后台管理7大部门：财务部、人事部、销售部、采购部、工程部、保安部、总经办共11个部门组成。该系统将酒店的11个部门进行虚拟展示，同时采用更加灵活和适应教学需要的技术：支持多种实验操作模式、360°的酒店环境演示、多角色的互动实训、灵活多变的专项训练，实现了寓学于乐从而真正的为酒店教学服务。
招标参数（宁夏工商职校项目4标段）：
系统要求结合现代酒店的日常业务功能，以前厅部、客房部、餐饮部、康乐部、市场部、人事部、财务部、采购部、工程部、保安部、总经办十一大部门的业务操作为基础，逼真实现各角色应有的职能。系统具体要求如下：
*（1）系统要求配有全国多家酒店的360度全景演示，为学生开展体验式教学；
*（2）系统要求配有酒店票据练习，辅助学生更好地理解所学的相关理论知识，增强学生的实际动手能力及分析能力；
* (3) 系统要求配有酒店11个部门工作场景中涉及到的各个代表性岗位的岗位说明，至少35个酒店核心岗位的岗位说明；
（4）系统要求能够提供丰富多样的实验案例，配合实验安排以增强学生解决问题的能力，培养酒店管理的专业技能；
*（5）系统要求对客服务四大部门实验平台要求支持英汉双语练习；
（6）要求系统有教学评估功能，从不同角度不同层面对学生的实训情况进行对比评估；
*（7）要求系统实训内容包括：前厅部、客房部、餐饮部、康乐部、市场部、人事部、财务部、采购部、工程部、保安部、总经办等11个部门服务与管理实训；
（8）要求系统配有酒店管理提供多种类类型酒店服务/管理等视频展示、行业知识、行业规范、自测题库、行业案例等；
*（9）为保证本学生集中综合模拟实训练的角色交互性、岗位的相互协作性、软件使用的延续性，本次招标的2套软件（酒店管理实训软件和餐饮综合实训平台）必须是出自同一制造厂商开发，同一品牌。
（10）若为代理商参加投标的须提供制造商针对本项目的授权书及售后服务承诺书（加盖印章）原件。
（11）软件须提供有相应的软件著作权证书.
*（12）标注*的技术参数为必须满足条件，不能满足招标参数要求的，其投标文件被拒绝。</t>
  </si>
  <si>
    <t>餐饮管理系统</t>
  </si>
  <si>
    <t xml:space="preserve">1、系统维护：帐号管理、权限设置、密码更改、改服务器
2、前台系统：开台、开单、跟单、结帐、出品沽清、临时品项、收银交班
3、基本资料：部门信息、营业场所、出品类别、出品定义、定义备选集、市别定义、套餐定义、结算方式
4、营业管理：
（1）服务设置：定义服务费收费方式
（2）最低消费设置：定义最低消费收费方式
（3）茶介：部分地区的酒楼会对每一个进餐客人收取茶位费
（4）特价出品：在非特价生效时段时，出品价格取出品定义的价格
（5）时价出品：对于不是固定价格的出品，可以方便更改时价。
（6）地喱划菜打印：用户可以控制厨房出菜情况，及时了解情况，及时上菜
5、营业分析：
（1）单据核查：提供“当日单据核查”和历史单据核查”。用于查询和核对当前营业日的消费单情况。
（2）营业日报：用于查询指定日期全天、各市别及当月、上月的综合营业情况。
（3）销售统计报表：查询任一时段的出品销售情况，报表提供14种统计方式。
（4）营业分析报表：查询任一时段的营业收入情况，报表提供五种统计方式。
（5）时段营业分析：将每日营业时间分为一定的时间间隔，分析不同的时期内进餐人数、消费时间、人均消费、消费金额等营业情况。
（6）出品销售明细：已销售出品的售出明细查询清单，按每张销售单列出各出品的下单记录。
（7）经手人出品表：酒店的促销出品会按照销售量给售出人奖励，需要计算服务人员的销售计奖出品的销售业绩。
（8）收银记账报表：用于核对收款额，以及统计收入明细，按付款方式统计每日蜮每月的收款数据。
（9）退送原因分析：退品、赠送及作废影响了酒店的正常收入，除对操作人员的授权外、需要监控操作人员的退送情况，分析退送原因，改进服务及出品制作方式，避免损失。
（10）折扣统计报表：酒楼对客人的优惠，包括酒楼公布优惠政策，以及有折扣权力的管理人员根据实际情况打折。企业需要对打折人、折扣金额监控分析。
6、前台系统维护工具：建立账套、数据恢复、数据转数、数据升级、账套删除
7、点菜收银：
（1）开台：设置客人就餐的客位及宴席
（2）开单：录入客人已选的品项
（3）跟单：移台、改人数、退品、赠送、作废等操作
（4）结帐：对客单进行结帐处理
（5）出品沽清：对已经沽清的菜品停售
（6）临时品项：顾客临时加菜输入
（7）收银交班：收银员上下班需要登记，打印交班报表，统计上班时段的营业数据，核对上交的本班次的收款。
8、定价方式：不同的营业场所可选择普价、A 价、B 价三种价格，解决在不同的厅、包房消费或外卖的各种情况下，出品价格上浮或下浮的问题。
9、厨房分单：下单监控、选择下单地点、选择下单形式、支持多个地喱、监管打印数据
10、地哩管理：界面仿酒店地喱部上菜牌，监控上菜情况，超时未上菜报警，标识制作厨师，预定管理。
11、预订管理：
（1）提供订台、订席及查询预定情况的功能； 
（2）打印美观的席单、请柬;客人到店进餐时可将订席单的出品直接转入加菜单； 
（3）打印预席单通知各厨部备料。
（4）来电显示功能
12、客户服务：定义会员卡，发放会员卡，建立客户档案，支持多种卡型； 支持预付、刷卡结账、刷卡打折； 客户账目管理，会员消费情况分析。
13、前台报表：当日报表、统计分析报表、查询功能
14、多账管理：支持多账套管理，可对不同营业性质的餐厅进行分账管理； </t>
  </si>
  <si>
    <t>9.8</t>
  </si>
  <si>
    <t>1、预定管理：预定开单、定金输入、预点菜单、客人喜好菜式、菜牌打印、登记处理
2、餐位资源：
（1）餐位点菜： 丰富的内容显示，如： 是否打印过帐单, 计时是否已到, 有没联单,包厢名称。 清晰的（2）餐位颜色区分, 用颜色区分空台, 开台, 点菜, 上菜等不同状态
（3）餐厅资源： 餐厅预定桌数, 当前开台数等。
（4）资源图示： 图表方式标识餐厅资源, 并且可以直接预定排位。对一些多功能厅其他占用也有提示, 如餐厅是否有会议占用
（5）位置分布:  包厢实际位置分布图, 在此上查看比较直观
3、点菜管理：
（1）ORDER 单方式 传统开单中,服务员对酒水,菜食,海鲜等分别开单(ORDER单), 为了方便服务员和审（2）核员查对方便,应该将ORDER单号输入电脑。
（3）多种点菜方式 支持拼音助记码,菜码,按类查询等多种输入方式。
（4）多种用餐方式 可以适应多种就餐方式，如：早点,套菜等。
（5）来客分析 用餐性质,如宴会,零点等。客人来源分析。
（6）口味引用方式 口味烹饪要求管理，可以自由选择烹饪要求。
（7）加减菜操作 可以方便的加减菜，并自动送厨房打印。
（8）菜品状态显示 可以方便查看到菜是否已经厨房打印, 是否已出等信息。
（9）删菜/删单控制 有详细的删菜/删单报表
（10）临时菜肴记录 点菜员输入的临时菜名, 系统自动记录, 方便以后菜谱修改
（11）临时菜肴输入 点菜员可以点当前菜谱中没有的菜, 即临时菜,并将它改名再厨房打印
4、收银/结帐管理：单菜处理、折扣服务费预设、整单打折、服务费收取、菜谱按季节变价、帐单合并/分拆、预结帐单、付费方式、结帐帐单
5、厨房打印管理：
（1）重复打印： 菜单丢失或打印机卡纸等原因, 划单员可以控制重复打印,并记录打印次数。
（2）打印机出品监控： 能够详细的记录打印机正在打印的点菜单，已经打印的点菜单，确保每一个点单不丢失。
（3）厨房单格式：厨房单内容：厨房/包厢名/桌号/菜肴名/数量/特殊口味特殊做法等/流水号 ，厨房的打印单，可以设定一菜一单，多菜一单，方便厨房使用。厨房单可以打印每台打印机打印流水号,以备厨师查漏。
（4）打印备注提示： “催单”“起菜”等。
（5）叫起/起菜打印：可以在菜肴送到厨房时显示“叫起”字样，让厨房备菜等待，当客人要求上菜时，打印起菜单，并显示“某台要起菜”字样，通知厨房出菜。
（6）催单/加单打印：厨房可以打印客人的加单，客人催单时，厨房会收到打印单，上显示“催单”字样。
（7）删菜/删单打印：客人退菜/退单后厨房会收到打印单，显示负数，表示删除的份数。
（8）自动选择打印机：可以依据桌号的分类来决定该从哪个打印机出单，如：酒水送一楼吧台还是二楼吧台。
（9）菜品打印定义： A、系统根据菜肴的不同自动将它送到不同的打印机打印，如：吧台，冷菜，热炒等；
B、对于大型的厨房，亦可以设定每道菜肴根据餐位定义到不同的厨房。
6、出菜估清管理：上菜顺序安排、划单出菜、缺菜操作、厨师推荐、出菜状态、售完控制
7、系统设置：桌号管理、站点设定、菜谱定义、烹饪要求、厨房打印定义、员工数据、销售模式定义、鲜原料定义
8、交班报表：收银员交班表、开单列表、销售明细数据
9、分析报表：销售排行榜、部门日报、部门月报、删菜列表、营业情况统计表、开单列表、销售明细数据</t>
  </si>
  <si>
    <t>国泰安报价的60%</t>
  </si>
  <si>
    <t>3-5</t>
  </si>
  <si>
    <t xml:space="preserve">供应商给出的是我们应该卖给客户的报价区间，根据客户实际情况，进行报价，供应商按销售额的60%收费
</t>
  </si>
  <si>
    <t>营养与膳食</t>
  </si>
  <si>
    <t xml:space="preserve">膳食分析与营养评价系统营养师    </t>
  </si>
  <si>
    <t>Ver 10.1.8</t>
  </si>
  <si>
    <t xml:space="preserve">该软件提供一套完整的营养咨询工具，适用于各个年龄段之个体或群体。可作为合理膳食、及时发现营养偏差的监测工具，并包括各种营养素的各种生理功能、缺乏所导致的症状、过量摄入的毒性、各种生化指标、膳食参考摄入量、最高安全摄入量、食物分布及主要食物来源。
功能指标
1、 软件采取专业的向导式操作，操作界面友好，功能专业。
2、 软件具有专业的“营养监测”功能，监测方式丰富、灵活、全面，监测结果全面专业，可以实时分析周期内的膳食结构和营养状况，及时发现营养偏差，给予科学的营养推荐，监测功能国内处于领先水平。
3、 软件具有实用的“营养测算”工具，可利用营养测算工具为个体或群体进行全方位的营养测算，计算分析对象单位周期内的合理膳食，为分析对象确定合理的营养目标，科学地指导膳食。
4、 软件提供智能化的食物配平工具，食物摄入量的计算采用智能化方式，无需自行设定，完全由系统根据配餐者的摄入量标准自动计算生成，也可辅以少量的手工微调。同时可以提供“各种食物对营养素的贡献比例”。
5、 软件的数据库采取开放模式，数据存储无上限限制，可以视硬件条件存储海量数据。
6、 系统包含一套完善的营养食物列表数据库，灵活多样的查询方式帮助用户查询所有食物成分。系统的基础数据库采取开放数据库，可以修改完善基础数据，数据记录无上限限制。
数据指标
1、 基础数据源自国家标准CDC《食物成分列表》
2、 膳食指南基础数据源自中国营养学会最新版《中国居民膳食指南》
技术支持
1、 软件享有终身免费技术支持
2、 软件享有终身免费软件升级
</t>
  </si>
  <si>
    <t>30点：3.99
50点：6.75</t>
  </si>
  <si>
    <t>30点：7.98
50点：16</t>
  </si>
  <si>
    <t>30点：5.3
50点：9</t>
  </si>
  <si>
    <t xml:space="preserve">智能营养配餐系统   </t>
  </si>
  <si>
    <t xml:space="preserve">该软件适用于各个年龄段的个体或人群的膳食配餐，可完全自动配餐，能够确保食物的多样化和重要性。可视对象不同装入相应菜谱库，达到科学配餐的效果。
功能指标
1、 软件采取向导式操作，操作界面友好，功能专业。
2、 软件基于“独有的智能配餐技术”，国内率先实行一键自动配餐，还兼具多种配餐模式。
3、 自动专业的配餐模式外，同时支持手动操作，便于专业人士进行手工微调。多样化的手工微调模块用于对食谱的手工修改，以满足各种不同的要求，多功能的手工修改可以使食谱更趋于合理和均衡。
4、 自动配平模块能够按照营养素的摄入标准，自动计算配平各种食物、菜谱的摄入量，配平过程快速准确，并且提供完整的配平结果及各种“营养素的贡献比例表”。
5、 系统采用安全的食谱管理，系统提供的食谱备份和装入功能能够确保食谱信息的安全，以便多套食谱的并行处理和远程食谱的传递。
6、 系统涵盖多套专业菜谱库，采用完全开放的食谱库结构，可以建立多套菜谱库，视对象不同装入相应菜谱库，达到科学配餐的效果。并且支持自建菜谱，自建菜谱库套数和数据记录无上限限制。
数据指标
1、 基础数据源自国家标准CDC《食物成分列表》
2、 膳食指南基础数据源自中国营养学会最新版《中国居民膳食指南》
技术支持
1、 软件享有终身免费技术支持
2、 软件享有终身免费软件升级
</t>
  </si>
  <si>
    <t>30点：4.92
50点：6.75</t>
  </si>
  <si>
    <t>30点：9.84
50点：16</t>
  </si>
  <si>
    <t>30点：6.5
50点：9</t>
  </si>
  <si>
    <t xml:space="preserve">食品安全监测系统 </t>
  </si>
  <si>
    <t xml:space="preserve"> Ver 2.0.0</t>
  </si>
  <si>
    <t xml:space="preserve">本系统适用于食品卫生法律和预防食物中毒知识的培训，分析食品质量感官鉴别的法律依据和意义、感官鉴别的适用范围以及鉴别后的食用和处理原则，了解各类食品的感官鉴别指标标准、感官鉴别原则。具有详尽的食品中毒分析、翔实的食品卫生标准和完备的食品卫生法律。
功能指标
1、 软件采取专业的向导式操作，操作界面友好，功能专业。
2、 详细指导食品的鉴别  分析食品质量感官鉴别的法律依据和意义、感官鉴别的适用范围以及鉴别后的食用和处理原则，了解各类食品的感官鉴别指标标准、感官鉴别原则。
3、 翔实的食品卫生标准  详细阐释各种食品的卫生标准、卫生部规定的各种食品添加剂的卫生标准，以及卫生部规定的其它卫生标准。
4、 详尽的食物中毒分析  针对食物中毒的潜伏期和临床症状，分析确定可疑中毒源，并可查看详细的中毒处理，了解中毒源形态、特征、产地和毒性，以及各类食物中毒的诊断标准及处理原则。
5、 完备的食品卫生法律  全面介绍食品卫生法、卫生部所颁布的所有关于食品安全的部令规章，做到有章可循，做好食品安全的实施工作。
数据指标
1、 基础数据源自国家标准CDC《食物成分列表》
2、 膳食指南基础数据源自中国营养学会最新版《中国居民膳食指南》
技术支持
1、 软件享有终身免费技术支持
2、 软件享有终身免费软件升级
</t>
  </si>
  <si>
    <t>30点：1.62
50点：2.125</t>
  </si>
  <si>
    <t>30点：3.24
50点：5.06</t>
  </si>
  <si>
    <t>30点：2
50点：3</t>
  </si>
  <si>
    <t>营养专家系统（通用版）</t>
  </si>
  <si>
    <t>该软件可用于各个年龄段的营养分析、评价指导、及配餐管理，可针对个体进行体重营养评价，软件包含一套完善的营养食物列表数据库，如1600多种常用食物的各种营养素含量列表，常用食物的各种氨基酸含量列表，常用食物的胆固醇含量列表，各种营养素的推荐摄入量标准。</t>
  </si>
  <si>
    <t>营养监测系统（孕妇版）</t>
  </si>
  <si>
    <t>该软件三分钟内可完成一例孕产妇的营养监测，随时为孕妇提供详尽周到的营养监测和营养指导。并可形成一套完整的监测报告，报告单包括各种营养素（钙、铁、锌、硒等微量元素，叶酸、烟酸、VC、VD、VE等维生素，蛋白质、脂类、糖类等）的分析结果，以及孕期内的营养需求及体重评价等。</t>
  </si>
  <si>
    <t>营养监测系统（儿童版）</t>
  </si>
  <si>
    <t>该软件三分钟内可完成一例婴幼儿的营养监测，随时为自己的孩子提供详尽周到的营养监测和营养指导。系统可以根据各地的饮食习惯，动态调整快速监测所使用的快速监测食物列表。且包括各种营养素的生理功能指标、营养评价方法、食补的指南、参考摄入量标准和摄食过量标准。</t>
  </si>
  <si>
    <t>食品安全监测系统</t>
  </si>
  <si>
    <t>本系统适用于食品卫生法律和预防食物中毒知识的培训，分析食品质量感官鉴别的法律依据和意义、感官鉴别的适用范围以及鉴别后的食用和处理原则，了解各类食品的感官鉴别指标标准、感官鉴别原则。具有详尽的食品中毒分析、翔实的食品卫生标准和完备的食品卫生法律。</t>
  </si>
  <si>
    <t>30点：1.995
50点：2.6</t>
  </si>
  <si>
    <t>30点：4
50点：5.2</t>
  </si>
  <si>
    <t>30点：2.6
50点：3.8</t>
  </si>
  <si>
    <t>金钥匙营养专家系统（教学版）</t>
  </si>
  <si>
    <t>一、营养风险筛查：
 系统针对患者不同人群及个体状况，可针对性选择筛查方法。
 系统可以自动计算得分，并且可以打印保存；
 营养风险评估方法包括：
 营养风险筛查（NRS2002）；
 微型营养评定（MNA）；
 主观全面评定（SGA）；
二、营养评估
体格测量评估：提供三种人群的评估：孕产妇、儿童、一般患者评估；
评价指标包括身高、体重、血压、腰围、臀围、基础消耗、三头肌皮褶厚度、上臂肌围、上臂围等。评价内容包括BMI 评价、标准体重评价、皮褶厚度评价、kaup 指数、腰臀比评价等；
 实验室检查；
 临床体征评估；
 膳食大类摄入量评估 ；
 食物营养素摄入量与推荐量比较，提供多种推荐量(基础代谢、国内DRIS、身高体重等方法)；
 三大营养素产能比例；
 蛋白质、脂肪食物来源分配；
 三大营养素供能分布；
 三餐功能比；
 膳食构成表；
 脂肪酸构成；
 综合分析建议、显示分析列表；
 24 小时膳食调查评估
 提供单个或组合食物、菜谱的营养素查询、计算；
 提供一天或是多天食谱营养素计算与分析；
 提供肠内营养制剂及组合的营养素计算。
三、营养推荐
 系统自动根据病人的个体情况，按照膳食大类标准进行自动化营养推荐，同时分析三大营养素摄入情况。
 同时系统还提供肠内营养剂补充功能，在膳食大类推荐的基础上，用户可以自定义调整膳食摄入用量，同时辅助以肠内营养剂补充。
四、营养配餐
最新的食物成分表2002、2004 和2009，系统提供近2000 种食物库和菜谱库资源，7 天营养配餐可同一界面完成；
 系统提供全面的营养素分析，包含二十余种营养素、维生素及微量元素；
 三大营养素供能分布；
 经典食谱的保存、查询、直接调用与打印功能；
 可自建常用食谱库，方便调用配餐；
 提供食物及菜谱模糊查询、精确查询及类别选择功能；
 三餐功能比；
五、营养预警
要求对于评估或者在配置肠内制剂时系统能够提供营养预警机制，提醒营养师总能量以及三大营养素量是否达到标准的摄入量；
六、运动处方
 营养师根据患者的个体情况，结合膳食摄入分析，通过运动能量消耗的方式改善患者的营养状况；
 系统能够提供全面的能量消耗评价，由营养师下达运动处方建议；
七、营养指导
 系统提供全面的饮食指导原则，供营养师选择；
 系统提供全面的中医药膳内容，供营养师选择；
 系统提供营养师建议功能，由营养师对门诊患者的总体情况进行分析总结，形成指导意见反馈患者。
六、营养病历
全国标准营养病历，营养诊疗过程信息全部整合，营养病历规范符合等级医院评审要求。
七、综合查询
对于以往做过患者的数据要能够查询和保存功能；</t>
  </si>
  <si>
    <t>青秦营养健康管理系统</t>
  </si>
  <si>
    <t xml:space="preserve">“青秦营养健康管理系统”为个人及团体提供从营养、健康、饮食、慢病管理、健康测评等全方位个性化服务，包括营养咨询、健康指导、营养档案分析、饮食调查、营养评测、膳食结构分析、营养配餐、营养评估报表打印等功能。主要用于医院营养科、幼儿园、餐饮行业、机关团体等单位营养管理得以实行正规化、系统化的管理。
本系统主要包括：
  营养档案、营养评估、膳食营养分析、配餐管理、营养报告、食谱管理、套餐管理、营养知识、数据管理、系统设置等模块。
</t>
  </si>
  <si>
    <t>幼儿园营养健康管理系统</t>
  </si>
  <si>
    <t>营养配餐软件</t>
  </si>
  <si>
    <t>营养配餐仿真软件包括建立营养档案、评估营养质量、提供个性营养配餐等功能，主要开展不同人群食谱设计、膳食营养分析、营养评估等，满足学生模拟、真实配餐的实训要求，了解不同人群对膳食营养的需求特点。学生通过学习食品中的主要营养成分和有害因子，清晰认识食品营养价值，提高食谱设计能力。
营养配餐软件有好几个厂家，一般根据学校的预算进行配置。</t>
  </si>
  <si>
    <t xml:space="preserve">营养门诊咨询管理系统 </t>
  </si>
  <si>
    <t>综合版（C/S单机版）
3.1 病人门诊档案
1、患者的个人基本信息输入。
2、患者门诊信息的输入。
3、调取患者的门诊信息。
3.2 体格检查
1、常规检查项目设置：包括身高、体重、BMI、体脂百分比、腰围、臂围、 上臂肌围、血压、心率等。
2、儿童特色体格评价： 在常规体检项目的基础上添加儿童特色的头围、胸围、坐高等信息，并对儿
童身高、体重、身高别体重信息进行评价，输入的数据可以生成儿童生长曲线图（标准为 WHO 和国标，用户可以自定义参数设置），包括身高别年龄、体重别 年龄、身高别体重、BMI、头围生长曲线图。
3、孕妇特色体格评价： 在常规体检项目的基础上添加孕妇特色的孕期、孕周信息，输入的体格数据
可以生成孕妇体重增长曲线图，计算孕妇孕前 BMI，并给出建议体重增长目标。 4、体格检查报告单：
系统支持生成体格报告，对 BMI、体脂、血压和心率等进行综合评价，生成 适合各种人群的体格检查报告单。
3.3 生化评估
1、常见的血液、尿液、生化指标评价，包括常见的生化指标项目：血肌酐、 谷丙转氨酶、谷草转氨酶、血尿酸、血尿素氮、C 反应蛋白、空腹血糖、糖化 血红蛋白、高密度脂蛋白、低密度脂蛋白、胆固醇、甘油三酯等。
2、生成生化评估报告。
3、用户也可以根据自己的需要在系统后台添加指定的检查项目和正常范围。
3.4 营养素设置
1、查看系统给患者制定的推荐量。
2、手动修改该患者的三大营养素和微量营养素的推荐量。
3.5 营养缺乏体征评价
1、通过患者不同部位发生的症状帮助患者了解可能缺乏的营养素信息，用多 选的形式进行综合的营养缺乏体征评价。
2、生成营养缺乏体征评价报告。
3.6 能量消耗调查
1、运用 MET 当量的原理，根据病人的身高、体重信息，调查患者 24 小时 所有活动项目，系统计算出全天各活动的能量消耗。
2、生成能量消耗调查报告。
3.7 营养筛查
1、系统支持 NRS2002、SGA 两种筛查方法。
2、筛查完成后系统可以根据筛查项目进行自动评分，并给出对应评分的营 养建议，评估患者的营养风险情况。
3、生成筛查报告单。
3.8 膳食调查与食谱制定
3.8.1 营养计算
1、采用国内最新食物库成分表(2004、2009 年)，并支持后台添加食物。
2、计算一种、多种食物不同重量、市品（非食品）的营养素含量。
3、计算菜谱营养素含量(含油、盐等调味品)。
4、计算一日、多日营养素摄入量。
3.8.2 膳食调查
1、提供两种膳食调查方法：精确法、频度法，供用户需要进行选择。
2、提供多种食谱或菜谱录入方式：助记码检索(拼音首字母)、汉字模糊检索、 类别查找等。
3、录入一日或多日食谱，自动生成分析报表，内容丰富，并且可以根据需求选择打印。
 食谱清单。
 食物分类。
 营养素。
 能量、蛋白质来源。
 脂肪、脂肪酸构成。
 餐次信息。
 微量元素信息等。
3.8.3 食谱制定
1、提供两种食谱制定方法：精确法、交换份法，供用户需要选择。
2、提供多种食谱或菜谱录入方式：助记码检索(拼音首字母)、汉字模糊检索、 类别查找等。
3、经典食谱库(系统后台可自定义模板)直接选择导入经典食谱，并能根据不 同情况修改。
4、系统根据个体摄入量要求自动生成合理食谱，并能根据不同情况修改。
5、手动录入食谱，自行编辑食谱内容。
6、用户可以通过菜谱制作功能输入自定义的菜。
7、对每个食谱均可以进行直观的评价，生成食谱营养分析报告。
3.9 运动管理
1、运用 MET 当量原理，输入运动类别及时间，自动统计能量消耗千卡数和 活动当量。
2、运动处方：根据病人情况，建立减肥方案。设定每月减肥重量，系统自 动计算膳食和能量需减少千卡数。选择相应运动项目，系统自动计算完成目标每 日所需的运动时间，其中膳食减少千卡数可以与食谱制定和膳食调查模块关联。
3、运动管理数据库，后台可以维护。
3.10 营养处方
1、选择制剂，输入单位、数量和备注信息等，生成患者的个性化营养处方。
2、生成患者的营养处方报告。
3.11 食疗方管理
1、食疗方管理：分为中医食疗方，和西医食疗方。根据疾病情况选择相应 食疗方：包括来源、配方、功效、应用、用法、注意事项、做法等。
2、中草药管理：可根据病人疾病状况，从中草药中选择，自行配置相应食 疗方。
3、食疗方库：系统后台管理中，可对相应疾病类别设置相应食疗方库。
3.12 营养监测
1、查询患者指定日期范围内的体格指标（身高、体重、BMI）、生化指标（血 红蛋白、血尿酸、谷丙转氨酶、甘油三酯、血糖等）的变化情况，生成动态连接 的曲线图。
2、查询到的数据可以打印或导出。
3.13 查询统计
1、系统数据查询，包括：
 患者档案查询。
 问诊记录查询。
 体格评估查询。
 生化评估查询。
 体征评估查询。
 膳食评估查询。
 运动调查查询。
 运动处方查询。
 能量消耗调查查询。
 食谱制定查询。
 食疗处方查询。
     中草药查询。
2、查询到的数据可以打印或导出。
3.14 综合打印
1、选择需要打印的模块项目和患者门诊记录生成综合报告并能打印或导出。
3.15 系统管理
1、用户列表：系统用户列表设置。
2、权限列表：系统权限设置。
3、角色权限：系统用户权限设置。
4、科室列表：医院科室设置。
5、基础库维护：系统后台库维护，包括：
 膳食设置：食物频度库、食物交换库、食物库管理、糖尿病食物分类、 菜谱库管理、糖尿病专项设置。
 基础设置：基本信息自定义、体检项目自定义、生化检查标准设置、生 化检查项目设置、能量消耗活动表。
 人群设置：疾病管理、疾病经典食谱设置、膳食管理。
 食疗方设置：食疗方管理、中药库管理、中医疾病食疗、西医疾病食疗。
6、个人资料：用户资料修改。
7、密码修改：用户密码修改。
8、单位信息：单位信息修改。
9、系统参数：
 方法及标准设定：儿童体格发育评价标准设定（WHO、国标）、膳食调 查方法设定（精确法、频度法）、食谱制定方法设定（精确法、交换份法）、 接口数据类型设定（儿童、孕妇）。
 外部接口设置：启用身份证读卡器、启用妇幼信息系统接口、启用保健 卡 IC 读卡器。
 体检报告设置：儿童（身高发育图、体重发育图、身高体重发育图、BMI 发育图、头围发育图），孕妇（孕期体重增长曲线图）。</t>
  </si>
  <si>
    <t>网络版（C/S网络版）
3.1 病人门诊档案
1、患者的个人基本信息输入。
2、患者门诊信息的输入。
3、调取患者的门诊信息。
3.2 体格检查
1、常规检查项目设置：包括身高、体重、BMI、体脂百分比、腰围、臂围、 上臂肌围、血压、心率等。
2、儿童特色体格评价： 在常规体检项目的基础上添加儿童特色的头围、胸围、坐高等信息，并对儿
童身高、体重、身高别体重信息进行评价，输入的数据可以生成儿童生长曲线图（标准为 WHO 和国标，用户可以自定义参数设置），包括身高别年龄、体重别 年龄、身高别体重、BMI、头围生长曲线图。
3、孕妇特色体格评价： 在常规体检项目的基础上添加孕妇特色的孕期、孕周信息，输入的体格数据
可以生成孕妇体重增长曲线图，计算孕妇孕前 BMI，并给出建议体重增长目标。 4、体格检查报告单：
系统支持生成体格报告，对 BMI、体脂、血压和心率等进行综合评价，生成 适合各种人群的体格检查报告单。
3.3 生化评估
1、常见的血液、尿液、生化指标评价，包括常见的生化指标项目：血肌酐、 谷丙转氨酶、谷草转氨酶、血尿酸、血尿素氮、C 反应蛋白、空腹血糖、糖化 血红蛋白、高密度脂蛋白、低密度脂蛋白、胆固醇、甘油三酯等。
2、生成生化评估报告。
3、用户也可以根据自己的需要在系统后台添加指定的检查项目和正常范围。
3.4 营养素设置
1、查看系统给患者制定的推荐量。
2、手动修改该患者的三大营养素和微量营养素的推荐量。
3.5 营养缺乏体征评价
1、通过患者不同部位发生的症状帮助患者了解可能缺乏的营养素信息，用多 选的形式进行综合的营养缺乏体征评价。
2、生成营养缺乏体征评价报告。
3.6 能量消耗调查
1、运用 MET 当量的原理，根据病人的身高、体重信息，调查患者 24 小时 所有活动项目，系统计算出全天各活动的能量消耗。
2、生成能量消耗调查报告。
3.7 营养筛查
1、系统支持 NRS2002、SGA 两种筛查方法。
2、筛查完成后系统可以根据筛查项目进行自动评分，并给出对应评分的营 养建议，评估患者的营养风险情况。
3、生成筛查报告单。
3.8 膳食调查与食谱制定
3.8.1 营养计算
1、采用国内最新食物库成分表(2004、2009 年)，并支持后台添加食物。
2、计算一种、多种食物不同重量、市品（非食品）的营养素含量。
3、计算菜谱营养素含量(含油、盐等调味品)。
4、计算一日、多日营养素摄入量。
3.8.2 膳食调查
1、提供两种膳食调查方法：精确法、频度法，供用户需要进行选择。
2、提供多种食谱或菜谱录入方式：助记码检索(拼音首字母)、汉字模糊检索、 类别查找等。
3、录入一日或多日食谱，自动生成分析报表，内容丰富，并且可以根据需求选择打印。
 食谱清单。
 食物分类。
 营养素。
 能量、蛋白质来源。
 脂肪、脂肪酸构成。
 餐次信息。
 微量元素信息等。
3.8.3 食谱制定
1、提供两种食谱制定方法：精确法、交换份法，供用户需要选择。
2、提供多种食谱或菜谱录入方式：助记码检索(拼音首字母)、汉字模糊检索、 类别查找等。
3、经典食谱库(系统后台可自定义模板)直接选择导入经典食谱，并能根据不 同情况修改。
4、系统根据个体摄入量要求自动生成合理食谱，并能根据不同情况修改。
5、手动录入食谱，自行编辑食谱内容。
6、用户可以通过菜谱制作功能输入自定义的菜。
7、对每个食谱均可以进行直观的评价，生成食谱营养分析报告。
3.9 运动管理
1、运用 MET 当量原理，输入运动类别及时间，自动统计能量消耗千卡数和 活动当量。
2、运动处方：根据病人情况，建立减肥方案。设定每月减肥重量，系统自 动计算膳食和能量需减少千卡数。选择相应运动项目，系统自动计算完成目标每 日所需的运动时间，其中膳食减少千卡数可以与食谱制定和膳食调查模块关联。
3、运动管理数据库，后台可以维护。
3.10 营养处方
1、选择制剂，输入单位、数量和备注信息等，生成患者的个性化营养处方。
2、生成患者的营养处方报告。
3.11 食疗方管理
1、食疗方管理：分为中医食疗方，和西医食疗方。根据疾病情况选择相应 食疗方：包括来源、配方、功效、应用、用法、注意事项、做法等。
2、中草药管理：可根据病人疾病状况，从中草药中选择，自行配置相应食 疗方。
3、食疗方库：系统后台管理中，可对相应疾病类别设置相应食疗方库。
3.12 营养监测
1、查询患者指定日期范围内的体格指标（身高、体重、BMI）、生化指标（血 红蛋白、血尿酸、谷丙转氨酶、甘油三酯、血糖等）的变化情况，生成动态连接 的曲线图。
2、查询到的数据可以打印或导出。
3.13 查询统计
1、系统数据查询，包括：
 患者档案查询。
 问诊记录查询。
 体格评估查询。
 生化评估查询。
 体征评估查询。
 膳食评估查询。
 运动调查查询。
 运动处方查询。
 能量消耗调查查询。
 食谱制定查询。
 食疗处方查询。
     中草药查询。
2、查询到的数据可以打印或导出。
3.14 综合打印
1、选择需要打印的模块项目和患者门诊记录生成综合报告并能打印或导出。
3.15 系统管理
1、用户列表：系统用户列表设置。
2、权限列表：系统权限设置。
3、角色权限：系统用户权限设置。
4、科室列表：医院科室设置。
5、基础库维护：系统后台库维护，包括：
 膳食设置：食物频度库、食物交换库、食物库管理、糖尿病食物分类、 菜谱库管理、糖尿病专项设置。
 基础设置：基本信息自定义、体检项目自定义、生化检查标准设置、生 化检查项目设置、能量消耗活动表。
 人群设置：疾病管理、疾病经典食谱设置、膳食管理。
 食疗方设置：食疗方管理、中药库管理、中医疾病食疗、西医疾病食疗。
6、个人资料：用户资料修改。
7、密码修改：用户密码修改。
8、单位信息：单位信息修改。
9、系统参数：
 方法及标准设定：儿童体格发育评价标准设定（WHO、国标）、膳食调 查方法设定（精确法、频度法）、食谱制定方法设定（精确法、交换份法）、 接口数据类型设定（儿童、孕妇）。
 外部接口设置：启用身份证读卡器、启用妇幼信息系统接口、启用保健 卡 IC 读卡器。
 体检报告设置：儿童（身高发育图、体重发育图、身高体重发育图、BMI 发育图、头围发育图），孕妇（孕期体重增长曲线图）。
3.16  接口管理（可选）
1、系统能与医院门诊系统 HIS、LIS 对接，确保信息准确全面。
2、对接后可直接调用医院现有系统中的基本信息或生化检查数据，最大程 序降低数据人工录入时间。</t>
  </si>
  <si>
    <t>中西医结合营养治疗计算机专家系统</t>
  </si>
  <si>
    <t>网络版；
模块功能
（一）、营养诊疗
1、快速采集病史、体检、实验检查、膳食调查数据、运动调查，完成营养诊断与治疗方案设定；显示体检及实验检查动态数据曲线图；
2、采用营养风险筛查工具(NRS-2002)、综合评定法、主观全面评定法（SGA）、微型营养评定法（MNA）、营养不良通用筛查工具（MUST），进行营养筛查与评定；
3、引用中国DRIs及相关教科书资料，针对儿少、成人、孕妇、乳母以及疾病患者，个性化设定营养素供给量，出具营养处方或膳食食谱；
4、预存252种疾病的营养治疗原则数据，据此出具个性化营养指导原则；
5、预存3000余种膳食配方、250余种周食谱方案，可参照中国传统菜系或地域膳食，自主编制本地食谱，包括：日食谱、周食谱、原料食谱、成品食谱、分餐食谱、不分餐食谱、辨证食谱；
6、提供规范的营养病历模板，自动生成，可方便地编写、查询电子病历；
7、30余种报表的预览、编辑、电子文档输出和文本打印；
8、自主扩充与编辑病种、营养治疗原则、营养制剂、膳食配方及食谱数据库；
9、膳食宝塔对应配餐；
10、膳食计算器快速统计膳食营养素。
（二）、膳食统计
1、通过称重记账法、膳食回顾法、食物频率法，对个体或群体进行营养调查与评价；
2、提供对军队、学校、幼儿园等机构的集体配餐功能，可制定采购计划，编制周食谱、日食谱；
3、针对正常成人、孕妇、乳母、老年人、少儿及疾病患者，实施个体或群体膳食营养素供给量设定、采购计划制订、食谱编制。
（三）、中医食疗
1、针对正常人保健及中医内、外、妇、儿、眼、耳鼻喉、骨伤等7个科别1376种病证，检索与打印药膳食疗处方；
2、针对西医内、外、妇、儿、眼、耳鼻喉、口腔、皮肤、骨等9个科别1501种病证，检索与打印药膳食疗处方；
3、药膳图谱浏览。
（四）、信息检索
1、2513种食物与营养制剂、110余种营养素数据检索；
2、17510首中医食疗配方资料检索；
3、1190种国家基本药物数据检索；
4、563种中草药数据与图谱检索；
5、营养病历模板查询与打印；
6、70余种肠内及肠外营养制剂资料与图片检索；
7、100余种中医食疗原则检索；
8、临床检验正常值检索；
9、其它营养相关数据查询与打印。
配置：4模块，无接口，局域网无限终端。</t>
  </si>
  <si>
    <t>单机版；
模块功能
（一）、营养诊疗
1、快速采集病史、体检、实验检查、膳食调查数据、运动调查，完成营养诊断与治疗方案设定；显示体检及实验检查动态数据曲线图；
2、采用营养风险筛查工具(NRS-2002)、综合评定法、主观全面评定法（SGA）、微型营养评定法（MNA）、营养不良通用筛查工具（MUST），进行营养筛查与评定；
3、引用中国DRIs及相关教科书资料，针对儿少、成人、孕妇、乳母以及疾病患者，个性化设定营养素供给量，出具营养处方或膳食食谱；
4、预存252种疾病的营养治疗原则数据，据此出具个性化营养指导原则；
5、预存3000余种膳食配方、250余种周食谱方案，可参照中国传统菜系或地域膳食，自主编制本地食谱，包括：日食谱、周食谱、原料食谱、成品食谱、分餐食谱、不分餐食谱、辨证食谱；
6、提供规范的营养病历模板，自动生成，可方便地编写、查询电子病历；
7、30余种报表的预览、编辑、电子文档输出和文本打印；
8、自主扩充与编辑病种、营养治疗原则、营养制剂、膳食配方及食谱数据库；
9、膳食宝塔对应配餐；
10、膳食计算器快速统计膳食营养素。
（二）、膳食统计
1、通过称重记账法、膳食回顾法、食物频率法，对个体或群体进行营养调查与评价；
2、提供对军队、学校、幼儿园等机构的集体配餐功能，可制定采购计划，编制周食谱、日食谱；
3、针对正常成人、孕妇、乳母、老年人、少儿及疾病患者，实施个体或群体膳食营养素供给量设定、采购计划制订、食谱编制。
（三）、中医食疗
1、针对正常人保健及中医内、外、妇、儿、眼、耳鼻喉、骨伤等7个科别1376种病证，检索与打印药膳食疗处方；
2、针对西医内、外、妇、儿、眼、耳鼻喉、口腔、皮肤、骨等9个科别1501种病证，检索与打印药膳食疗处方；
3、药膳图谱浏览。
（四）、信息检索
1、2513种食物与营养制剂、110余种营养素数据检索；
2、17510首中医食疗配方资料检索；
3、1190种国家基本药物数据检索；
4、563种中草药数据与图谱检索；
5、营养病历模板查询与打印；
6、70余种肠内及肠外营养制剂资料与图片检索；
7、100余种中医食疗原则检索；
8、临床检验正常值检索；
9、其它营养相关数据查询与打印。
配置：4模块。</t>
  </si>
  <si>
    <t>啤酒生产三维虚拟仿真实训系统</t>
  </si>
  <si>
    <t>软件基于virtools 三维虚拟现实技术平台构建，精准的再现了啤酒生产厂中的原料粉碎、糖化、发酵、酿造等个工序中的重点生产设备，仿真模拟了啤酒生产的全部过程及各个车间的技术操作；通过模块和程序实现三维动态全景漫游与动态实时交互设计，拥有熟悉单元设备与生产装置、了解生产工艺流程与参数、多岗位实时动态交互操作、开停车操作、虚拟生产过程反馈跟踪考核等多项实训功能。
1. 学生可以在三维仿真环境中，采用交互式自由控制的方式，漫游在设备装置之间，产生身临其境的感觉，了解、熟悉生产过程和各种设备。
2. 啤酒虚拟生产过程操作：包括原料粉碎、糖化发酵、啤酒瓶清洗、灌装消毒四个重要部分。
3. 软件按1:1 比例真实还原了整个啤酒各个工段生产工艺所需的全部设备模型，包括麦芽粉碎机、糖化锅、糊化锅、回旋沉淀槽、暂存罐、煮沸锅、酒花添加罐、发酵罐、清酒罐、阀阵等数十个设备，辅助性的动力设备如泵（包括真空泵、离心泵、计量齿轮泵）、各类储存罐（包括卧式、立式）、及各类阀门（包括球阀、截止阀、闸阀、针型阀、电动阀）。</t>
  </si>
  <si>
    <t>50节点；
小型20万、生产车间40万、大型60万</t>
  </si>
  <si>
    <t>40-100</t>
  </si>
  <si>
    <t>50节点；
小型26万、生产车间52万、大型78万</t>
  </si>
  <si>
    <t>啤酒灌装三维虚拟仿真实训系统</t>
  </si>
  <si>
    <t>1. 本软件运用三维虚拟仿真技术和多媒体技术可以实现虚拟互动，模拟操作;三维仿真技术能够全方位直观3D展示机械结构、机械运转原理,外部控制——PLC或单片机：采用三菱或西门子PLC，用C#程序将采集来的PLC信号转成socket消息的形式发送给系统内部的socket消息接受程序，从而使系统内根据传来的不同消息做出不同的判断处理。
2. 罐装生产线包括理瓶、清洗、灌装、封盖、金检、贴标、装箱8个工段通过输送带连成整体。软件系统包括这8个工序的结构演示、罐装过程交互操作演示及软件与罐装过程控制三大模块。
3. 结构演示模块：(1)分为9个界面（场景），一个总的8个工序生产流水界面，8个工序单独界面结构演示过程的控制：通过菜单导航式进行控制。(2)结构模块的介绍：在总界面里点击任意工序，画面跳转到相应工序界面，可对单体进行详细的查看。(3)罐装过程交互操作演示分为9个界面（场景），一个总的8个工序生产流水界面，8个工序单独界面。(4)交互操作演示的操作方式：通过菜单导航式进行控制。
4. 交互操作过程的提示：在总界面里点击任意工序，画面跳转到相应控制界面，对单个生产工序的过程进行查看，菜单栏播放相应操作说明。(1)罐装过程控制：分为9个界面（场景），一个总的8个工序生产流水界面，8个工序单独界面。(2)实验操作使用说明：系统与PLC或单片机外部控制相结合，通过PLC或单片机外部控制实现控制啤酒生产各项流程操作步骤。(3)设备运行过程的效果说明：啤酒罐装线运行流畅，实时性好、虚拟环境清晰。演示过程流畅，控制部分逻辑判断正确，操作体验优良。</t>
  </si>
  <si>
    <t>3D发酵工厂认知实习软件</t>
  </si>
  <si>
    <t>仿真软件主要包括发酵工厂厂址的选择，发酵工厂总平面布置，包括工厂内的运输布置，工艺流程设计和工厂管路布置等内容。
系统功能
发酵工厂厂址选择
工厂总平面设计
工厂运输布置
工艺流程设计
工厂管道设计与布置
基本设备识别
（1）整个发酵工厂制作成3D模型，供学员学习认知。
（2）配套在线识别测试系统，可对学员进行在线测试。</t>
  </si>
  <si>
    <t>食品工程原理实训仿真</t>
  </si>
  <si>
    <t>利用动态数学模型实时模拟真实实验现象和过程，通过3D仿真实验装置交互式操作，产生和真实实验一致的实验现象和结果。每位学生都能亲自动手做实验，观察实验现象，记录实验数据。另外，该系统还配备开放的标准实验思考题生成器。该系统分为教师站和学生站。通过网络，教师站上的监控和管理程序方便地对学生站运行的实验仿真软件进行实时的监控和管理。</t>
  </si>
  <si>
    <t>50节点：12.5万；
教师站：1.5万/站点</t>
  </si>
  <si>
    <t>50节点：35万；
教师站：3-5万/站点</t>
  </si>
  <si>
    <t>50节点：18万；
教师站：3万/站点</t>
  </si>
  <si>
    <t>啤酒生产仿真系统</t>
  </si>
  <si>
    <t>分为应知部分和应会部分。
1. 应知部分包括工艺流程介绍、单元操作说明、检测原理、思考题。每部分操作都配有生动的动画帮助学生更加深入的了解啤酒生产工艺和操作。
2. 应会部分是模拟真实生产设备的仿真操作系统，在生产车间所进行的操作大部分都可以在这里实现，如开车操作、物料参数分析、温度、压力、流量的监控等等。同时在操作中学生还可以通过与步骤操作相互交会的动画来了解罐内物料的动态，另外还会有与各个操作内容相关的知识点对学生进行考核，使学生充分掌握啤酒生产工艺的操作。</t>
  </si>
  <si>
    <t>'50节点：14.5万；
教师站：1.5万/站点</t>
  </si>
  <si>
    <t>50节点：40万；
教师站：3-5万/站点</t>
  </si>
  <si>
    <t>50节点：21万；
教师站：3万/站点</t>
  </si>
  <si>
    <t>葡萄酒生产仿真培训系统</t>
  </si>
  <si>
    <t>本软件主要通过模拟干红葡萄酒生产工艺来培训食品专业类的学员，让他们深入理解干红葡萄酒的工艺机理、熟悉操作、增长经验，通过培训操作人员精细操作提高经济效益。本软件有三种操作模式：单机练习、联合操作、考核模式，灵活性强。可以进行联合（并行）操作练习，学员可以互相学习，培养团队配合协调能力。还提供了考评系统，客观、准确、并易于操作，为学员提供客观评价。</t>
  </si>
  <si>
    <t>50节点：19万；
教师站：1.5万/站点</t>
  </si>
  <si>
    <t>50节点：45万；
教师站：3-5万/站点</t>
  </si>
  <si>
    <t>50节点：26.5万；
教师站：3万/站点</t>
  </si>
  <si>
    <t>切达干酪生产工艺仿真软件</t>
  </si>
  <si>
    <t>本软件主要通过模拟切达干酪生产工艺来培训食品专业类的学员，让他们深入理解切达干酪生产的工艺机理、熟悉操作、增长经验。
1. 三种操作模式：单机练习，联合操作，考核模式。灵活性强。
2. 可以进行联合（并行）操作练习，学员可以互相学习，培养团队配合协调能力。
3. 考评系统：客观，准确，并易于操作，可以为学员提供客观评价。
4. 软件工艺流程中配备了相关的思考题及知识点，为学员提供相关知识的资源。</t>
  </si>
  <si>
    <t>50节点：16万；
教师站：1.5万/站点</t>
  </si>
  <si>
    <t>50节点：23万；
教师站：3万/站点</t>
  </si>
  <si>
    <t>教育信息化群</t>
  </si>
  <si>
    <t>智慧校园-易管理（中职）</t>
  </si>
  <si>
    <t>行政办公</t>
  </si>
  <si>
    <t>V1.7</t>
  </si>
  <si>
    <t>国泰安智慧校园易管理之行政办公系统，针对学校办公室的管理业务，涵盖办公OA及人事师资管理2部分内容。办公OA支持android和ios手机端。
办公OA以实现学校日常办公无纸化、自动化和网络化为目标，利用信息化工具、先进的技术及科学的管理方法，解决学校日常沟通成本大、办公碎片化时间利用率低、信息孤岛问题，促进学校内部信息资源交流与共享，提高管理和决策的水平。
人事师资管理解决学校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</si>
  <si>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办公OA系统（PC端）、办公OA系统（移动端）、人事师资管理系统</t>
  </si>
  <si>
    <t>学生管理</t>
  </si>
  <si>
    <t>国泰安智慧校园易管理之学生管理系统，针对学校学生处的管理业务，涵盖招生管理、迎新管理、学籍管理、资助管理、宿舍管理、星级班评比（班级管理）、课堂日志、社团管理8部分内容。涵盖从招生，到学生报到，在校期间，再到毕业--学生全生命周期管理，方便学校实时更新学生信息，做到统一高效管理。</t>
  </si>
  <si>
    <t>德育管理系统、课堂日志系统（PC端）、课堂日志系统（移动端）、宿舍管理系统、学生管理系统、迎新管理系统、招生管理系统、资助管理系统、巡课系统（移动端）</t>
  </si>
  <si>
    <t>教务管理</t>
  </si>
  <si>
    <t>国泰安智慧校园易管理之教务管理系统，针对学校教务处的管理业务，涵盖排课管理、考务管理、成绩管理、教材管理、教师量化考核、教师评教6部分内容。
排课管理通过人工智能算法，可根据实际情况自由设置自动排课规则，系统可自动将教师、学生、课程及场地资源合理分配安排，快速输出可用的课表数据，达到资源利用的最大化，提高教务工作效率。
考务管理依据人工智能算法，实现学校各类考试的自动排考与自动排监考员；支持根据学生成绩信息自动生成补考名单并进行排考；支持试卷归档管理。
成绩管理解决学校学生成绩的在线录入、审核、存档、报表打印、导出等问题，解决用户全局、多维度、多平台的高效管理学生成绩。
教材管理旨在让教师更高效且轻松的管理繁杂的教材，建设更为规范和完备的教材库，同时实现教材的采购、入库、领用的管理，全面记录教材采购、领用情况。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教师评教涵盖学校对授课老师教学过程的数据收集与汇总，包括巡课、学生评教、教学资料检查3个内容，对于教师教学形成客观的评价数据，并可自动汇总入教师量化考核的指标项，减轻老师收集整理数据的工作量。</t>
  </si>
  <si>
    <t>成绩管理系统、教材管理系统、教师评教系统、考务管理系统、量化考核管理系统、排课管理系统</t>
  </si>
  <si>
    <t>后勤管理</t>
  </si>
  <si>
    <t>国泰安智慧校园易管理之后勤管理系统，针对学校后勤部的管理业务，涵盖资产的全生命周期管理。学校资产管理者可对学校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</si>
  <si>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资产管理系统</t>
  </si>
  <si>
    <t>智慧校园-易管理（高职）</t>
  </si>
  <si>
    <t>国泰安智慧校园易管理之行政办公系统1.0，包含1、OA管理系统（业务流程符合高职院校管理体系、支持手写批注及电子印章、人性化、高并发、有配套移动端产品）；2、人事师资管理系统（完全符合教育部颁布教育信息管理标准、完整记录管理教师生涯全流程、连通其他按业务系统兼容性强）；3、户籍管理系统（信息可以批量迁入和迁出、完整记录学生入校前中后的信息）；教师量化考核系统（领导评、同事评及学生评的完整评价体系、多维度、自定义的评价标准和方式、评价数据的全面可视化的统计分析、班主任可对学生进行期末的学生报告书反馈给家长）</t>
  </si>
  <si>
    <t>办公OA系统（PC端）、办公OA系统（移动端）</t>
  </si>
  <si>
    <t>国泰安智慧校园易管理之学生管理系统涵盖学生在校全生命管理流程，包含1、招生管理系统（智能化设计、一站式服务、二维码扫描，轻松快速完成报到流程、多维度学生数据采集及数据导出方式）2、迎新管理系统（双向传递”的信息通道、预约式的报到服务、多维度、多元化的数据采集、订单式的数据分析、扫描二维码，轻松查看学生在校信息）3、宿舍管理系统（一键式智能分配、透明化水电管理、便捷化设备报修、可视化宿舍管理、支持校外住宿管理）4、学籍管理系统（学生信息双向审核管理、学生异动信息全流程监控 、申请和审核全过程信息交互、适应多样的管理要求、数据交互与共享）5、德育管理系统（自定义设置考核条件，德育考核最终以量化的形式展示、实时记录、实时评价、自动预警、移动端实时考核、可在线申诉）6、资助管理系统（灵活配置资助种类、多重审核机制体现公平原则、开放民主的奖助申请机制、审核过滤功能，自动筛选出奖助候选人、统计、分析与输出智能生成）7、毕业管理系统（智能毕业审核模式、全面汇集毕业生资料）</t>
  </si>
  <si>
    <t>学籍管理系统、迎新管理系统、招生管理系统、宿舍管理系统、</t>
  </si>
  <si>
    <t>国泰安智慧校园易管理之教务管理系统包含：1、成绩管理系统（支持便捷高效录入成绩、完整的学生成绩总库、无纸化考试系统及对纸质试卷扫描入库、成绩审批环节、强大的成绩分析系统）2、教材管理系统（建立国家标准教材库、完善的教材管理流程、教材征订历史查询功能）3、考务管理系统（智能化全自动排考、试卷全程监控、完善的学期考务计划、强大考务信息查询机制）4、排课管理系统（完整的教学计划体系、智能课表编排功能、调停课操作简便快捷、提供多维度课表、教学场所使用情况查询功能）</t>
  </si>
  <si>
    <t>排课管理系统、考务管理、成绩管理</t>
  </si>
  <si>
    <t>国泰安资产管理系统包含学校资产的信息入库入账、领用、调拨、移交、折旧、维修、报废、清理、盘点、各种信息的图表化统计</t>
  </si>
  <si>
    <t>智慧校园-易管理（基地）</t>
  </si>
  <si>
    <t>国泰安智慧校园易管理之行政办公系统，针对基地办公室的管理业务，涵盖办公OA及人事师资管理2部分内容。
办公OA以实现基地日常办公无纸化、自动化和网络化为目标，利用信息化工具、先进的技术及科学的管理方法，解决基地日常沟通成本大、办公碎片化时间利用率低、信息孤岛问题，促进学校内部信息资源交流与共享，提高管理和决策的水平。
人事师资管理解决基地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</si>
  <si>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基地</t>
  </si>
  <si>
    <t>国泰安智慧校园易管理之学生管理系统，针对基地学生处的管理业务，涵盖学生管理、宿舍管理；涵盖从招生，到学生报到，在基地期间，再到毕业--学生全生命周期管理，方便学校实时更新学生信息，做到统一高效管理。</t>
  </si>
  <si>
    <t>学生管理系统、宿舍管理系统、综合评价系统（PC端）、综合评价系统（移动端）</t>
  </si>
  <si>
    <t xml:space="preserve">国泰安智慧校园易管理之教务管理系统，针对基地教务处的管理业务，涵盖排课管理、课程管理、课堂评价系统、教师量化考核、综合评价系统部分内容。
排课管理通过人工智能算法，可根据实际情况自由设置自动排课规则，系统可自动将教师、学生、课程及场地资源合理分配安排，快速输出可用的课表数据，达到资源利用的最大化，提高教务工作效率。
课程评价系统主要是基地的学生使用移动端设备对教师课程进行量化评价，可自定义量化考核评价的指标方案，根据学校实际状况灵活设置层级指标以满足学校个性化需求。支持指标数据批量导入，可查询及导出评价结果。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综合评价系统用于评价学生在基地期间的表现，主要通过日常生活、课堂表现、卫生评价三方面对学生进行综合评价，并且根据系统算法，将不同评价指标方案打通，给出最终评价结果。基地可以根据自身情况设置评价方案，并且自主设置各方面的换算公式，做到既贴合实际需求又发挥系统创新，为学生在基地表现情况提供依据。支持android和ios手机端。
</t>
  </si>
  <si>
    <t>排课管理系统、选课系统（PC端）、选课系统（移动端）、课程管理系统、课程评价系统、量化考核管理系统</t>
  </si>
  <si>
    <t>国泰安智慧校园易管理之后勤管理系统，针对基地后勤部的管理业务，涵盖资产的全生命周期管理。基地资产管理者可对基地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</si>
  <si>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智慧校园-易教学</t>
  </si>
  <si>
    <t>国泰安数字化教学平台通用版(单机版)</t>
  </si>
  <si>
    <t>数字化教学平台可以实现提供教学资源，可供教师查看资源，备课与教学。</t>
  </si>
  <si>
    <t>中职、高职、基教、高校</t>
  </si>
  <si>
    <t>单账号，无流媒体插件，只提供教师端相关功能。</t>
  </si>
  <si>
    <t>国泰安数字化教学平台通用版(专业级)</t>
  </si>
  <si>
    <t>数字化教学平台通过教学中心、资源中心、数据分析中心三大功能模块为学校师生提供集备、教、学、练、考为一体的全方位服务。 
数字化教学平台可以实现资源共建共享、教学效果实时跟踪反馈、综合评价全面进行。它基于互联网的方式，打造一个集备、教、学、练、考为一体的现代化教学应用的整体解决方案。我们可以利用它：开展数字化教学资源共建共享，满足师生教与学资源需求；创建、管理课程，为师生构建教与学网络环境；应用课程资源发布课程任务，实现教学互动；对任务完成情况统计分析，优化教学方法与策略；对学生分组，实现分层次、个性化教学；通过智能组卷工具，快速完成出卷工作；通过考试管理模块，轻松规范考试流程；通过全面的数据挖掘，深度分析考试结果。</t>
  </si>
  <si>
    <t>licence账号数量500个以内</t>
  </si>
  <si>
    <t>国泰安数字化教学平台通用版(学院级)</t>
  </si>
  <si>
    <t>licence账号数量3000个以内</t>
  </si>
  <si>
    <t>国泰安数字化教学平台通用版(学校级)</t>
  </si>
  <si>
    <t>licence账号数量6000个以内</t>
  </si>
  <si>
    <t>国泰安优智考试平台</t>
  </si>
  <si>
    <t>国泰安优智考试平台是一套适合学校、企业和事业单位内部通Internet或局域网开展网络考试测评的专业应用软件。不但将传统考试系统的、题库管理、试卷库、考试管理、统计分析等功能精益求精，而且更加注重过程控制和考试档案的管理。不光节省了考试过程中的成本，更方便企业对考试工作的管理，为领导者和管理层全方位了解考试情况提供了便利。优智考试平台应用B/S+C/S架构相结合，同时充分考虑跨区域考试的特点，实现大规模的跨区域考试需求。产品主要包括试题库、试卷库、考试管理、统计分析、学生考试、学生练习、错题本、试题本及后台管理功能。
国安泰优智考试平台以题库为基础，实现多种组卷模式及个性化的考试规则设定，同时对考试流程进行严格监控，提供一个公平的在校考试环境。</t>
  </si>
  <si>
    <t>国泰安优享资源库平台</t>
  </si>
  <si>
    <t>资源共享服务平台主要任务有三点：一是资源的处理与上传；二是为用户建立共建共享底层运营环境；三是为教学业务系统提供“检索”、“智能推送”服务，在任何地方均可通过接口调用三项服务，达到师生在教学过程快速找到目的资源的要求。将优秀教学资源划分成各种素材，进行系统化、科学化的分类，并以多媒体化的电子信息形式存储于各种数据库中，构建成统一的教学资源库，为学习者提供内容丰富的优秀教学资源，使教育建立在丰富的教育资源基础之上，减轻任课教师建立大量教育资源的负担，减少教育资源的重复开发，加强优质资源的共享使用。</t>
  </si>
  <si>
    <t>国泰安梦想学堂平台</t>
  </si>
  <si>
    <t>国泰安梦想学堂由课程中心、个人中心、答疑中心、职业中心、认证培训中心、后台管理七大模块构成。严格管理着课程资源的录入、展示、管理、学习等完整发展链的每一个状态，让教师能够方便的教授大批量学生，让学生自由的学习丰富的课程内容。在线答疑、职业测评、认证培训，三个步骤完美的解决学生职业生涯规划、发展困扰，同步解决企业人才匮乏、人才培养难题。</t>
  </si>
  <si>
    <t>智慧校园-实践教学</t>
  </si>
  <si>
    <t>大实践教学与管理平台（专业级）</t>
  </si>
  <si>
    <t xml:space="preserve">可以搭载各种实验教学软件，以及各类教学资源（文档、视频、图片等），并进行统一管理。实现理论教学和实践教学的有效衔接，加强和验证理论教学效果，实现课堂学习、线下线上实验教学一体化管理，提高学校实践管理信息化水平，创新高效实践教学新模式。拓宽实践教学资源，给教师和学生提供丰富、优质、多样、更深更精细化的实践教学资源，拓宽学生实践提升渠道。 </t>
  </si>
  <si>
    <t>大实践教学与管理平台（学院级）</t>
  </si>
  <si>
    <t>大实践教学与管理平台（学校级）</t>
  </si>
  <si>
    <t>licence账号数量10000个以内</t>
  </si>
  <si>
    <t xml:space="preserve">是一款融合仓储管理、实训室管理及实训教学三大模块的后台信息管理系统，并且通过系统设置分配不同权限管理相应模块以及集合录入基础数据共享使用。为学校在实训教学课前、课中及课后的管理运作上提供一个信息交流及业务综合管理平台，促进学校实训教学管理运作的科学化、智能化和系统化的实训室管理系统。 </t>
  </si>
  <si>
    <t>虚拟仿真平台</t>
  </si>
  <si>
    <t>V1.3.3</t>
  </si>
  <si>
    <t>虚拟仿真管理平台分为基础平台、业务系统、VA虚拟应用管理平台。基础平台提供统一信息门户、统一数据中心、统一权限管理子模块，实现了有效整合资源，打破“信息孤岛”的作用。业务系统根据高校师生实验教学与使用的各个环节，提供贯穿实验流程的业务操作，涵盖实验课程设计与审批、预约与排课、实验过程监控与信息交互、实验结果统计与分析。
VA虚拟应用管理平台支持虚拟仿真应用的统一管理、虚拟应用底层接入、应用负载均衡、统计分析等功能。</t>
  </si>
  <si>
    <t>国泰安“教学做一体化”实训室智慧管理平台</t>
  </si>
  <si>
    <t>“教学做”实训室智慧管理平台</t>
  </si>
  <si>
    <t xml:space="preserve">是针对学校研制的，能够实现实训室智慧管理、对教学过程实时监控和评测分析，能对实训室的环境、设备、资源全方位的智能管理，解决了学校实训场地不足，实验教学开展存在管理盲点的问题。 </t>
  </si>
  <si>
    <t>实训室综合管理系统v1.1、教学做实时评测分析系统v1.0（包括微录播功能和共享云平台）</t>
  </si>
  <si>
    <t>标准录播系统</t>
  </si>
  <si>
    <t>即智能微型视频录制与播出系统，它由微录播主机及配件、微录播相机及配件、微录播剪辑与播放系统软件组成。它对教师授课过程、学生实训过程进行跟踪录播，可实现网络实时互动及回看；同时，可以使用视频制作工具便捷的编辑录制的视频。</t>
  </si>
  <si>
    <t>如需更多配件，参考如下价格：
微录播摄像机899元/台
三脚架39元/个
便携背夹19元/个
硅胶套25元一个</t>
  </si>
  <si>
    <t>实训室环境智能控制系统</t>
  </si>
  <si>
    <t xml:space="preserve">通过物联网技术实现对实训环境、设备的智慧化识别、跟踪、监控和管理。保障“教学做一体化”实训室的实训环境与安全，同时有助于提高院校的实训管理效率与水平。 系统包括实训室门禁管理，设备控制（窗帘、投影仪等），环境监测（温湿度、甲醛、粉尘等监控）、红外报警、设备管理等。 </t>
  </si>
  <si>
    <t>（含一年质保）</t>
  </si>
  <si>
    <t>代理硬件产品&amp;定价信息汇总表</t>
  </si>
  <si>
    <t>※事业部群</t>
  </si>
  <si>
    <t>※产品线</t>
  </si>
  <si>
    <t>※产品名称</t>
  </si>
  <si>
    <t>代理商名称</t>
  </si>
  <si>
    <t>※代理商价（万元）</t>
  </si>
  <si>
    <t>※引入时间</t>
  </si>
  <si>
    <t>※对外售价（万元）</t>
  </si>
  <si>
    <t>实训室产品线-07美工类</t>
  </si>
  <si>
    <t>多功能LED拷贝桌</t>
  </si>
  <si>
    <t>无锡普丰教学仪器有限公司</t>
  </si>
  <si>
    <t>爱酷卡环创手工教具</t>
  </si>
  <si>
    <t xml:space="preserve">上海彦宇实业有限公司
</t>
  </si>
  <si>
    <t>飞机和汽车/弯弯乐</t>
  </si>
  <si>
    <t>蝴蝶/弯弯乐</t>
  </si>
  <si>
    <t>动物园/WOOD</t>
  </si>
  <si>
    <t>交通工具/弯弯乐</t>
  </si>
  <si>
    <t>动物园/弯弯乐</t>
  </si>
  <si>
    <t>外星人和火箭/WOOD</t>
  </si>
  <si>
    <t>少女和猫/WOOD</t>
  </si>
  <si>
    <t>恐龙和交通工具/弯弯乐</t>
  </si>
  <si>
    <t>购物游戏/弯弯乐</t>
  </si>
  <si>
    <t>想象世界的/WOOD</t>
  </si>
  <si>
    <t>我们喜欢的事物/WOOD</t>
  </si>
  <si>
    <t>70A/弯弯乐</t>
  </si>
  <si>
    <t>70B/弯弯乐WOOD</t>
  </si>
  <si>
    <t>100A/弯弯乐</t>
  </si>
  <si>
    <t>100B/弯弯乐WOOD</t>
  </si>
  <si>
    <t>150A/弯弯乐</t>
  </si>
  <si>
    <t>150B/弯弯乐WOOD</t>
  </si>
  <si>
    <t>M-SET</t>
  </si>
  <si>
    <t>W-SET</t>
  </si>
  <si>
    <t>掌握12色可洗水彩笔ZW-204-12</t>
  </si>
  <si>
    <t xml:space="preserve"> 深圳市正悦文化用品有限公司</t>
  </si>
  <si>
    <t>掌握18色可洗水彩笔ZW-204-18</t>
  </si>
  <si>
    <t>掌握24色可洗水彩笔ZW-204-24</t>
  </si>
  <si>
    <t>单支双尖水彩笔-1#黑色4252</t>
  </si>
  <si>
    <t>单支超长水彩笔-2#红色4240</t>
  </si>
  <si>
    <t>单支超长水彩笔-5#黄色4241</t>
  </si>
  <si>
    <t>单支超长水彩笔-24#天蓝色4242</t>
  </si>
  <si>
    <t>单支超长水彩笔-14#草绿色4243</t>
  </si>
  <si>
    <t>单支超长水彩笔-7#橙色4244</t>
  </si>
  <si>
    <t>单支超长水彩笔-9#粉红色4245</t>
  </si>
  <si>
    <t>单支珍宝大水彩笔-14#草绿色4249</t>
  </si>
  <si>
    <t>单支珍宝大水彩笔-24#天蓝色4248</t>
  </si>
  <si>
    <t>单支珍宝大水彩笔-5#黄色4247</t>
  </si>
  <si>
    <t>单支珍宝大水彩笔-2#红色4246</t>
  </si>
  <si>
    <t>单支珍宝大水彩笔-9#粉红色4251</t>
  </si>
  <si>
    <t>单支珍宝大水彩笔-7#橙色4250</t>
  </si>
  <si>
    <t>艺彩幻彩水粉笔8109-0.8mm-12pcs.色/单色/盒</t>
  </si>
  <si>
    <t>掌握36色可洗水彩笔ZW-204-36</t>
  </si>
  <si>
    <t>爱好肥仔水彩笔1771-24色</t>
  </si>
  <si>
    <t>信泰楼水彩笔 A1236-50支/盒</t>
  </si>
  <si>
    <t>单支珍宝大水彩笔（好乐星）黑色/12支/筒</t>
  </si>
  <si>
    <t>单支超长水彩笔（好乐星）黑色25支/筒</t>
  </si>
  <si>
    <t>圆头水彩笔6#</t>
  </si>
  <si>
    <t>好乐星超长水彩笔0815-12色</t>
  </si>
  <si>
    <t>好乐星细尖水彩笔 0211-12色</t>
  </si>
  <si>
    <t>真彩12色可洗水彩笔 2600-12</t>
  </si>
  <si>
    <t>18色棒棒彩2500-18CB</t>
  </si>
  <si>
    <t>迪士尼固体水彩棒 D206012-12色</t>
  </si>
  <si>
    <t>彩世界固体水彩 16色 B8816.4236</t>
  </si>
  <si>
    <t>单支超长水彩笔-16#肉色</t>
  </si>
  <si>
    <t>单支超长水彩笔-3#蓝色</t>
  </si>
  <si>
    <t>单支超长水彩笔-1#黑色</t>
  </si>
  <si>
    <t>单支超长水彩笔-17#青莲色</t>
  </si>
  <si>
    <t>单支超长水彩笔-6#棕色</t>
  </si>
  <si>
    <t>单支超长水彩笔-4#绿色</t>
  </si>
  <si>
    <t>好乐星单支细尖水彩笔 黑色</t>
  </si>
  <si>
    <t>掌握48色可洗水彩笔ZW-204-48</t>
  </si>
  <si>
    <t>OP-1232-24P马可水彩笔</t>
  </si>
  <si>
    <t>英雄幸运瓶可水洗水彩笔8022-36色</t>
  </si>
  <si>
    <t>英雄幸运瓶可水洗水彩笔8022-24色</t>
  </si>
  <si>
    <t>英雄幸运瓶可水洗水彩笔8022-18色</t>
  </si>
  <si>
    <t>英雄幸运瓶可水洗水彩笔 8022-12色</t>
  </si>
  <si>
    <t>彩世界固体水彩 24色 B8824</t>
  </si>
  <si>
    <t>水彩笔 858-12色</t>
  </si>
  <si>
    <t>智高喷画笔 KK-536</t>
  </si>
  <si>
    <t>金马喷色水彩笔（喷画笔）ZW-213-12色</t>
  </si>
  <si>
    <t>金马喷色水彩笔（喷画笔）ZW-213-24色</t>
  </si>
  <si>
    <t>雄狮六角形油画棒HGOP-36B</t>
  </si>
  <si>
    <t>雄狮六角形油画棒HGOP-24B</t>
  </si>
  <si>
    <t>雄狮六角形油画棒HGOP-18B</t>
  </si>
  <si>
    <t>雄狮六角形油画棒HGOP-12B</t>
  </si>
  <si>
    <t>真彩油画棒2006A-12色</t>
  </si>
  <si>
    <t>真彩油画棒2006B-18色</t>
  </si>
  <si>
    <t>真彩油画棒2006C-24色</t>
  </si>
  <si>
    <t>真彩油画棒2006D-36色</t>
  </si>
  <si>
    <t>好乐星油画棒0500-12色</t>
  </si>
  <si>
    <t>好乐星油画棒0502-24色</t>
  </si>
  <si>
    <t>好乐星旋转蜡笔0304-24色</t>
  </si>
  <si>
    <t>好乐星迷你旋转蜡笔0322-12色</t>
  </si>
  <si>
    <t>好乐星10色旋转蜡笔+3张涂画卡片0313</t>
  </si>
  <si>
    <t>好乐星旋转大蜡笔0315-6色</t>
  </si>
  <si>
    <t>小黄鸡油画棒12色</t>
  </si>
  <si>
    <t>小黄鸡油画棒18色</t>
  </si>
  <si>
    <t>小黄鸡油画棒24色</t>
  </si>
  <si>
    <t>小黄鸡油画棒36色</t>
  </si>
  <si>
    <t>阳光天使炫彩棒2012-2-12色</t>
  </si>
  <si>
    <t>阳光天使炫彩棒2024-2-24色</t>
  </si>
  <si>
    <t>阳光天使炫彩棒2036-2-36色</t>
  </si>
  <si>
    <t>升价 樱花25色油画棒</t>
  </si>
  <si>
    <t>升价 樱花16色油画棒</t>
  </si>
  <si>
    <t>樱花12色油画棒</t>
  </si>
  <si>
    <t>造型蜡笔12色 06009-PAKINT-1-01</t>
  </si>
  <si>
    <t>造型蜡笔20色 06012-PAKINT-1-01</t>
  </si>
  <si>
    <t>造型蜡笔7色 06004-PAKINT-1-01</t>
  </si>
  <si>
    <t>雄狮6色自动蜡笔TK-821</t>
  </si>
  <si>
    <t>12色小怪才蜡笔ND-8112</t>
  </si>
  <si>
    <t>聪明狗 12色蜡笔</t>
  </si>
  <si>
    <t>智慧狗16色蜡笔</t>
  </si>
  <si>
    <t>聪明狗16色蜡笔</t>
  </si>
  <si>
    <t>聪明狗25色蜡笔</t>
  </si>
  <si>
    <t>智慧狗25色蜡笔</t>
  </si>
  <si>
    <t>12色塑料蜡笔NO.0312</t>
  </si>
  <si>
    <t>12色得意猫清洁蜡笔8612</t>
  </si>
  <si>
    <t>正悦8色大支蜡笔JW-8色</t>
  </si>
  <si>
    <t>马可12色蜡笔1108-12</t>
  </si>
  <si>
    <t>小黄鸡12色旋转蜡笔</t>
  </si>
  <si>
    <t>雄狮彩绘工艺笔6色WDM-61-20ml</t>
  </si>
  <si>
    <t>雄狮粉蜡笔24色OP-24A</t>
  </si>
  <si>
    <t>雄狮粉蜡笔12色OP-12</t>
  </si>
  <si>
    <t>雄狮人体彩绘魔力蜡笔6色</t>
  </si>
  <si>
    <t>雄狮布之彩绘笔8色</t>
  </si>
  <si>
    <t>雄狮布之彩绘笔6色</t>
  </si>
  <si>
    <t>雄狮彩绘发泡笔6色20ml</t>
  </si>
  <si>
    <t>雄狮硬式粉彩HP-36</t>
  </si>
  <si>
    <t>雄狮软式粉彩SP-24</t>
  </si>
  <si>
    <t>雄狮软式粉彩SP-36</t>
  </si>
  <si>
    <t>雄狮12色可擦式蜡笔 SP-12</t>
  </si>
  <si>
    <t>雄狮18色可擦式蜡笔 SP-18</t>
  </si>
  <si>
    <t>好乐星彩虹旋转大蜡笔 0417-单支装</t>
  </si>
  <si>
    <t>真彩12色晶之彩棒 2386-12</t>
  </si>
  <si>
    <t>好乐星旋转蜡笔0302-12色</t>
  </si>
  <si>
    <t>马可2502-6色棒棒彩（炫彩棒）</t>
  </si>
  <si>
    <t>马可2502-12色棒棒彩（炫彩棒）</t>
  </si>
  <si>
    <t>雄狮粉饼水彩 WCC-36色</t>
  </si>
  <si>
    <t>Aet NO.8000拉线蜡笔12P</t>
  </si>
  <si>
    <t>雄狮粉饼水彩 WCC-16色</t>
  </si>
  <si>
    <t>魔笔小良4色涂鸦笔 MP-2106C4</t>
  </si>
  <si>
    <t>正悦大支蜡笔 ZY-12色</t>
  </si>
  <si>
    <t>Shijie蜡笔 12色 ST-1689</t>
  </si>
  <si>
    <t>东亚12色晶之彩棒</t>
  </si>
  <si>
    <t>雄狮粉饼水彩 WCC-12色</t>
  </si>
  <si>
    <t>雄狮粉饼水彩 WCC-28色</t>
  </si>
  <si>
    <t>文华堂粉画笔12色 P-012</t>
  </si>
  <si>
    <t>小黄鸡油画棒48色</t>
  </si>
  <si>
    <t>马利24色粉画笔 F2024</t>
  </si>
  <si>
    <t>大森彩虹手工色纸200g8开18色20页</t>
  </si>
  <si>
    <t>大森彩虹手工色纸200g16开18色20页</t>
  </si>
  <si>
    <t>大森牌200g荧光卡纸4开 大红（53cmX38cm）</t>
  </si>
  <si>
    <t>大森牌200g荧光卡纸4开 柠黄（53cmX38cm）</t>
  </si>
  <si>
    <t>大森牌200g荧光卡纸4开 桃红（53cmX38cm）</t>
  </si>
  <si>
    <t>大森牌200g荧光卡纸4开 绿色（53cmX38cm）</t>
  </si>
  <si>
    <t>大森牌200g荧光卡纸4开 橙色（53cmX38cm）</t>
  </si>
  <si>
    <t>文冠卡纸A4 200g（1*50张）黑色</t>
  </si>
  <si>
    <t>大森牌200g荧光卡纸4开 金黄（53cmX38cm）</t>
  </si>
  <si>
    <t>ABC海棉纸49cmX49cm大红色</t>
  </si>
  <si>
    <t>ABC海棉纸49cmX49cm柠黄色</t>
  </si>
  <si>
    <t>ABC海棉纸49cmX49cm草绿色</t>
  </si>
  <si>
    <t>ABC海棉纸49cmX49cm湖蓝色</t>
  </si>
  <si>
    <t>ABC海棉纸49cmX49cm浅紫色</t>
  </si>
  <si>
    <t>ABC海棉纸49cmX49cm灰色</t>
  </si>
  <si>
    <t>ABC海棉纸49cmX49cm咖啡色</t>
  </si>
  <si>
    <t>ABC海棉纸49cmX49cm黑色</t>
  </si>
  <si>
    <t>ABC海棉纸49cmX49cm白色</t>
  </si>
  <si>
    <t>ABC海棉纸49cmX49cm迷彩M01.红紫黄搭</t>
  </si>
  <si>
    <t>ABC海棉纸49cmX49cm迷彩M02.粉玫紫白搭</t>
  </si>
  <si>
    <t>ABC海棉纸49cmX49cm迷彩M03.蓝绿白搭</t>
  </si>
  <si>
    <t>ABC海棉纸49cmX49cm迷彩M04.绿黄紫搭</t>
  </si>
  <si>
    <t>ABC海棉纸49cmX49cm迷彩M05.紫啡白搭</t>
  </si>
  <si>
    <t>ABC海棉纸49cmX49cm粉红色</t>
  </si>
  <si>
    <t>ABC海棉纸49cmX49cm玫瑰红</t>
  </si>
  <si>
    <t>ABC海棉纸49cmX49cm橙色</t>
  </si>
  <si>
    <t>ABC海棉纸49cmX49cm金黄色</t>
  </si>
  <si>
    <t>ABC海棉纸49cmX49cm鹅黄色</t>
  </si>
  <si>
    <t>ABC海棉纸49cmX49cm果绿色</t>
  </si>
  <si>
    <t>ABC海棉纸49cmX49cm翠绿色</t>
  </si>
  <si>
    <t>ABC海棉纸49cmX49cm深蓝色</t>
  </si>
  <si>
    <t>ABC海棉纸49cmX49cm深紫色</t>
  </si>
  <si>
    <t>ABC海棉纸49cmX49cm乳白色</t>
  </si>
  <si>
    <t>ABC海棉纸49cmX49cm 025-朱红</t>
  </si>
  <si>
    <t>伟嘉彩色瓦楞纸4开（39cmX54cm）R48-大红色</t>
  </si>
  <si>
    <t>伟嘉彩色瓦楞纸4开（39cmX54cm）柠黄色</t>
  </si>
  <si>
    <t>伟嘉彩色瓦楞纸4开（39cmX54cm）橙色</t>
  </si>
  <si>
    <t>伟嘉彩色瓦楞纸4开（39cmX54cm）咖啡色</t>
  </si>
  <si>
    <t>伟嘉彩色瓦楞纸4开（39cmX54cm）白色</t>
  </si>
  <si>
    <t>伟嘉彩色瓦楞纸4开（39cmX54cm）湖蓝色</t>
  </si>
  <si>
    <t>伟嘉彩色瓦楞纸4开（39cmX54cm）果绿色</t>
  </si>
  <si>
    <t>伟嘉彩色瓦楞纸4开（39cmX54cm）浅紫色</t>
  </si>
  <si>
    <t>伟嘉彩色瓦楞纸4开（39cmX54cm）黑色</t>
  </si>
  <si>
    <t>伟嘉彩色瓦楞纸4开（39cmX54cm）灰色</t>
  </si>
  <si>
    <t>伟嘉彩色瓦楞纸4开（39cmX54cm）肉色</t>
  </si>
  <si>
    <t>伟嘉闪光彩色瓦楞纸4开(39cmX54cm)金色（G01）</t>
  </si>
  <si>
    <t>伟嘉闪光彩色瓦楞纸4开(39cmX54cm)银色（G02）</t>
  </si>
  <si>
    <t>伟嘉闪光彩色瓦楞纸4开(39cmX54cm)大红色（G03）</t>
  </si>
  <si>
    <t>伟嘉闪光彩色瓦楞纸4开(39cmX54cm)绿色（G04）</t>
  </si>
  <si>
    <t>伟嘉闪光彩色瓦楞纸4开(39cmX54cm)蓝色（G05）</t>
  </si>
  <si>
    <t>伟嘉闪光彩色瓦楞纸4开(39cmX54cm)玫红色（G06）</t>
  </si>
  <si>
    <t>编织瓦楞纸 10色</t>
  </si>
  <si>
    <t>伟嘉彩色瓦楞纸4开（39cmX54cm）粉红</t>
  </si>
  <si>
    <t>伟嘉彩色瓦楞纸4开（39cmX54cm）金黄色</t>
  </si>
  <si>
    <t>伟嘉彩色瓦楞纸4开（39cmX54cm）深蓝色</t>
  </si>
  <si>
    <t>伟嘉彩色瓦楞纸4开（39cmX54cm）宝蓝色</t>
  </si>
  <si>
    <t>伟嘉彩色瓦楞纸4开（39cmX54cm）翠绿色</t>
  </si>
  <si>
    <t>伟嘉彩色瓦楞纸4开（39cmX54cm）浅绿色</t>
  </si>
  <si>
    <t>伟嘉彩色瓦楞纸4开（39cmX54cm）深紫色</t>
  </si>
  <si>
    <t>伟嘉彩色瓦楞纸4开（39cmX54cm）浅咖啡色</t>
  </si>
  <si>
    <t>伟嘉彩色瓦楞纸4开（39cmX54cm）玫瑰红</t>
  </si>
  <si>
    <t>韩式瓦楞纸 50*60cm 浅黄</t>
  </si>
  <si>
    <t>韩式瓦楞纸 50*60cm 浅蓝</t>
  </si>
  <si>
    <t>韩式瓦楞纸 50*60cm 浅紫</t>
  </si>
  <si>
    <t>韩式瓦楞纸 50*60cm 浅灰</t>
  </si>
  <si>
    <t>伟嘉闪光彩色瓦楞纸4开(39cmX54cm)紫色（G07）</t>
  </si>
  <si>
    <t>蜡光纸76cmX51cm 大红 （10张一卷）</t>
  </si>
  <si>
    <t>蜡光纸76cmX51cm 柠黄 （10张一卷）</t>
  </si>
  <si>
    <t>蜡光纸76cmX51cm 湖蓝 （10张一卷）</t>
  </si>
  <si>
    <t>蜡光纸76cmX51cm 草绿 （10张一卷）</t>
  </si>
  <si>
    <t>蜡光纸76cmX51cm 玫红 （10张一卷）</t>
  </si>
  <si>
    <t>蜡光纸76cmX51cm 橙色 （10张一卷）</t>
  </si>
  <si>
    <t>蜡光纸76cmX51cm 黑色 （10张一卷）</t>
  </si>
  <si>
    <t>蜡光纸76cmX51cm 白色 （10张一卷）</t>
  </si>
  <si>
    <t>蜡光纸76cmX51cm 深绿色 （10张一卷）</t>
  </si>
  <si>
    <t>蜡光纸76cmX51cm 粉红色 （10张一卷）</t>
  </si>
  <si>
    <t>升价 青岛海王彩色皱纹纸（54cmX160cm）大红色</t>
  </si>
  <si>
    <t>升价 青岛海王彩色皱纹纸（54cmX160cm）湖蓝色</t>
  </si>
  <si>
    <t>升价 青岛海王彩色皱纹纸（54cmX160cm）草绿色</t>
  </si>
  <si>
    <t>升价 青岛海王彩色皱纹纸（54cmX160cm）鹅黄色</t>
  </si>
  <si>
    <t>升价 青岛海王彩色皱纹纸（54cmX160cm）黑色（80-19）</t>
  </si>
  <si>
    <t>升价 青岛海王彩色皱纹纸（54cmX160cm）漂白色（80-20）</t>
  </si>
  <si>
    <t>升价 青岛海王彩色皱纹纸（54cmX160cm）浅紫色</t>
  </si>
  <si>
    <t>升价 青岛海王彩色皱纹纸（54cmX160cm）粉红色</t>
  </si>
  <si>
    <t>升价 青岛海王彩色皱纹纸（54cmX160cm）玫红色</t>
  </si>
  <si>
    <t>升价 青岛海王彩色皱纹纸（54cmX160cm）品蓝色（深蓝）</t>
  </si>
  <si>
    <t>升价 青岛海王彩色皱纹纸（54cmX160cm）果绿色</t>
  </si>
  <si>
    <t>升价 青岛海王彩色皱纹纸（54cmX160cm）翠绿色</t>
  </si>
  <si>
    <t>升价 青岛海王彩色皱纹纸（54cmX160cm）橙色（桔黄）</t>
  </si>
  <si>
    <t>升价 青岛海王彩色皱纹纸（54cmX160cm）深紫色</t>
  </si>
  <si>
    <t>升价 青岛海王彩色皱纹纸（54cmX160cm）金黄色</t>
  </si>
  <si>
    <t>彩虹皱纹卷纸 6色 6卷装</t>
  </si>
  <si>
    <t>全开彩色纸80g（109.2cmX78.7cm）拧黄色</t>
  </si>
  <si>
    <t>全开彩色纸80g（109.2cmX78.7cm）浅绿色</t>
  </si>
  <si>
    <t>全开彩色纸80g(109.2cmX78.7cm)湖蓝色</t>
  </si>
  <si>
    <t>全开彩色纸80g(109.2cmX78.7cm)大红色</t>
  </si>
  <si>
    <t>全开彩色纸80g(109.2cmX78.7cm)橙色</t>
  </si>
  <si>
    <t>全开彩色纸80g(109.2cmX78.7cm)深紫色</t>
  </si>
  <si>
    <t>全开彩色纸80g(109.2cmX78.7cm)黑色</t>
  </si>
  <si>
    <t>1.1全年红红纸 60g</t>
  </si>
  <si>
    <t>全开彩色纸80g（109.2cmX78.7cm）浅黄色</t>
  </si>
  <si>
    <t>全开彩色纸80g（109.2cmX78.7cm）金黄色</t>
  </si>
  <si>
    <t>全开彩色纸80g（109.2cmX78.7cm）草绿色</t>
  </si>
  <si>
    <t>全开彩色纸80g(109.2cmX78.7cm)浅蓝色</t>
  </si>
  <si>
    <t>全开彩色纸80g(109.2cmX78.7cm)粉红色</t>
  </si>
  <si>
    <t>全开彩色纸80g(109.2cmX78.7cm)浅紫色</t>
  </si>
  <si>
    <t>炫彩衍纸 36色.配工具1支.5*530mm</t>
  </si>
  <si>
    <t>炫彩衍纸 24色.配工具1支.5*530mm</t>
  </si>
  <si>
    <t>全开彩色纸150g（109.2cmX78.7cm）黑色</t>
  </si>
  <si>
    <t>彩色衍纸 J套餐</t>
  </si>
  <si>
    <t>纯色衍纸 5*42cm</t>
  </si>
  <si>
    <t>全开白板纸350g(109.2cmX78.7cm)</t>
  </si>
  <si>
    <t>全开白纸80g（109.2cmX78.7cm）</t>
  </si>
  <si>
    <t>全开白纸100g（109.2cmX78.7cm）</t>
  </si>
  <si>
    <t>全开白纸120g（109.2cmX78.7cm）</t>
  </si>
  <si>
    <t>全开白纸150g（109.2cmX78.7cm）</t>
  </si>
  <si>
    <t>全开牛皮纸80g(109.2cmX78.7cm)</t>
  </si>
  <si>
    <t>全开牛皮纸100g(109.2cmX78.7cm)</t>
  </si>
  <si>
    <t>全开牛皮纸120g(109.2cmX78.7cm)</t>
  </si>
  <si>
    <t>全开牛皮纸150g(109.2cmX78.7cm)</t>
  </si>
  <si>
    <t>全开白纸60g（109.2cmX78.7cm）</t>
  </si>
  <si>
    <t>全开单粉白纸（粉卡）350g(109.2cmX78.7cm)</t>
  </si>
  <si>
    <t>400g晨鸣白卡（单粉卡）6开-393*364mm</t>
  </si>
  <si>
    <t>400g晨鸣白卡（单粉卡）4开-546*393mm</t>
  </si>
  <si>
    <t>全开彩色皮纹纸230g 大红（109.2cmX78.7cm）</t>
  </si>
  <si>
    <t>A4皮纹纸230g浅蓝色100张/包</t>
  </si>
  <si>
    <t>A4皮纹纸230g白色100张/包</t>
  </si>
  <si>
    <t>A3皮纹纸230g彩色</t>
  </si>
  <si>
    <t>A3皮纹纸230g白色</t>
  </si>
  <si>
    <t>A4皮纹纸230g黑色100张/包</t>
  </si>
  <si>
    <t>A3皮纹纸230g黑色</t>
  </si>
  <si>
    <t>全开彩色皮纹纸230g 橙色（109.2cmX78.7cm）</t>
  </si>
  <si>
    <t>全开彩色皮纹纸230g 粉红（109.2cmX78.7cm）</t>
  </si>
  <si>
    <t>全开彩色皮纹纸230g 浅绿（109.2cmX78.7cm）</t>
  </si>
  <si>
    <t>全开彩色皮纹纸230g 深绿（109.2cmX78.7cm）</t>
  </si>
  <si>
    <t>全开彩色皮纹纸230g 浅蓝（109.2cmX78.7cm）</t>
  </si>
  <si>
    <t>全开彩色皮纹纸230g 湖蓝（109.2cmX78.7cm）</t>
  </si>
  <si>
    <t>全开彩色皮纹纸230g 深蓝（109.2cmX78.7cm）</t>
  </si>
  <si>
    <t>全开彩色皮纹纸230g 金黄（109.2cmX78.7cm）</t>
  </si>
  <si>
    <t>全开彩色皮纹纸230g 咖啡色（109.2cmX78.7cm）</t>
  </si>
  <si>
    <t>全开彩色皮纹纸230g 黑色（109.2cmX78.7cm）</t>
  </si>
  <si>
    <t>全开彩色皮纹纸230g 白色（109.2cmX78.7cm）</t>
  </si>
  <si>
    <t>皮纹纸230g 对开-2开 787*546cm 各种颜色</t>
  </si>
  <si>
    <t>A3进口皮纹纸230g 白色</t>
  </si>
  <si>
    <t>全开彩色皮纹纸230g 浅黄（109.2cmX78.7cm）</t>
  </si>
  <si>
    <t>A4皮纹纸230g湖蓝色100张/包</t>
  </si>
  <si>
    <t>A4皮纹纸230g浅绿色100张/包</t>
  </si>
  <si>
    <t>A4皮纹纸230g深绿色100张/包</t>
  </si>
  <si>
    <t>A4皮纹纸230g大红色100张/包</t>
  </si>
  <si>
    <t>A4皮纹纸230g粉红色100张/包</t>
  </si>
  <si>
    <t>A4皮纹纸230g彩色100张/包</t>
  </si>
  <si>
    <t>全开彩色皮纹纸230g 中黄（109.2cmX78.7cm）</t>
  </si>
  <si>
    <t>A4皮纹纸230g浅黄100张/包</t>
  </si>
  <si>
    <t>A4皮纹纸230g金黄100张/包</t>
  </si>
  <si>
    <t>A4皮纹纸230g咖啡色100张/包</t>
  </si>
  <si>
    <t>A4皮纹纸230g中黄100张/包</t>
  </si>
  <si>
    <t>A4皮纹纸230g深蓝100张/包</t>
  </si>
  <si>
    <t>A4皮纹纸230g宝蓝100张/包</t>
  </si>
  <si>
    <t>A4皮纹纸230g橙色100张/包</t>
  </si>
  <si>
    <t>A4皮纹纸230g土黄100张/包</t>
  </si>
  <si>
    <t>A4皮纹纸230g肉色100张/包</t>
  </si>
  <si>
    <t>春晖地球仪CH402（10.6cm）</t>
  </si>
  <si>
    <t>春晖地球仪CH601(18.2cm)</t>
  </si>
  <si>
    <t>春晖地球仪CH501（14.2cm）</t>
  </si>
  <si>
    <t>文星地球仪（8.5cm）</t>
  </si>
  <si>
    <t>春晖地球仪CH801(21.4cm)</t>
  </si>
  <si>
    <t>春晖地球仪CH701(32cm)</t>
  </si>
  <si>
    <t>升价 中国地图110*140cm</t>
  </si>
  <si>
    <t>升价 世界地图110*140cm</t>
  </si>
  <si>
    <t>深圳地图 普通</t>
  </si>
  <si>
    <t>中国地图70*110cm</t>
  </si>
  <si>
    <t>世界地图70*110cm</t>
  </si>
  <si>
    <t>小神鸽地球仪 21.4cm</t>
  </si>
  <si>
    <t>广东省地图70*110cm</t>
  </si>
  <si>
    <t>深圳旅游交通地图</t>
  </si>
  <si>
    <t>深圳地图 （好）</t>
  </si>
  <si>
    <t>光达国旗1号（192cmX288cm）</t>
  </si>
  <si>
    <t>光达国旗2号（160cmX240cm）</t>
  </si>
  <si>
    <t>光达国旗3号（128cmX192cm）</t>
  </si>
  <si>
    <t>光达国旗4号（96cmX144cm）</t>
  </si>
  <si>
    <t>光达国旗5号（64cmX96cm）</t>
  </si>
  <si>
    <t>光达国旗6号（40cmX60cm）</t>
  </si>
  <si>
    <t>国旗 配杆(20cmX30cm)</t>
  </si>
  <si>
    <t>塑料旗杆（长30cm）</t>
  </si>
  <si>
    <t>三角彩旗大号26cmX29cm/6米一条/20条</t>
  </si>
  <si>
    <t>三角彩旗中号 6米一条/20条</t>
  </si>
  <si>
    <t>三角彩旗小号 6米一条/20条</t>
  </si>
  <si>
    <t>彩旗 50cmX120cm 大红色</t>
  </si>
  <si>
    <t>彩旗 50cmX120cm 蓝色</t>
  </si>
  <si>
    <t>彩旗 50cmX120cm 绿色</t>
  </si>
  <si>
    <t>彩旗 50cmX120cm 黄色</t>
  </si>
  <si>
    <t>竹竿</t>
  </si>
  <si>
    <t>红领巾1m</t>
  </si>
  <si>
    <t>红领巾1.2m</t>
  </si>
  <si>
    <t>彩旗 50cmX120cm 粉红色</t>
  </si>
  <si>
    <t>国旗绳（25米一卷）</t>
  </si>
  <si>
    <t>防水国旗4号（96cmX144cm）</t>
  </si>
  <si>
    <t>三角彩旗中号 6米一条/10条 17*21cm</t>
  </si>
  <si>
    <t>流动红旗</t>
  </si>
  <si>
    <t>三角彩旗小号 6米一条/10条.13*20cm</t>
  </si>
  <si>
    <t>三角彩旗大号 6米一条/10条.21*28cm</t>
  </si>
  <si>
    <t>外国国旗4号（96cmX144cm ）</t>
  </si>
  <si>
    <t>彩旗(20cmX30cm)</t>
  </si>
  <si>
    <t>流动红旗（绒面）</t>
  </si>
  <si>
    <t>中国串旗8#-14*21cm</t>
  </si>
  <si>
    <t>防水国旗3号 192*144cm</t>
  </si>
  <si>
    <t>防水国旗2号 288*192cm</t>
  </si>
  <si>
    <t>值日生（绸布质）</t>
  </si>
  <si>
    <t>五环旗 4#</t>
  </si>
  <si>
    <t>纸制圣诞彩旗</t>
  </si>
  <si>
    <t>巴西旗（100cmX150cm ）</t>
  </si>
  <si>
    <t>3号红旗</t>
  </si>
  <si>
    <t>好三角彩旗中号 6米一条/10条 17*21cm</t>
  </si>
  <si>
    <t>花蕾红领巾 1米</t>
  </si>
  <si>
    <t>绿竹竿带竹叶（细叶） 长200cm</t>
  </si>
  <si>
    <t>4号红旗</t>
  </si>
  <si>
    <t>绿竹竿带竹叶（大叶） 长200cm</t>
  </si>
  <si>
    <t>万国旗 单条装</t>
  </si>
  <si>
    <t>红旗 配杆(20cmX30cm)</t>
  </si>
  <si>
    <t>香港国旗4号</t>
  </si>
  <si>
    <t>唱国旗 6米/条</t>
  </si>
  <si>
    <t>外国旗-14*21cm 小号</t>
  </si>
  <si>
    <t>万国旗 中国</t>
  </si>
  <si>
    <t>中队旗 60*80cm</t>
  </si>
  <si>
    <t>伸缩导游杆 长200cm</t>
  </si>
  <si>
    <t>小红旗</t>
  </si>
  <si>
    <t>彩旗 70CM*150CM 彩色</t>
  </si>
  <si>
    <t>斗兽棋998</t>
  </si>
  <si>
    <t>神舟飞行棋708</t>
  </si>
  <si>
    <t>军棋（陆战棋）</t>
  </si>
  <si>
    <t>星达欢乐五子棋XD-104</t>
  </si>
  <si>
    <t>飞行棋999</t>
  </si>
  <si>
    <t>健乐双龙夺珠跳棋97A</t>
  </si>
  <si>
    <t>组合跳棋4合一 189</t>
  </si>
  <si>
    <t>组合跳棋5合一 2565</t>
  </si>
  <si>
    <t>组合跳棋7合一 2568</t>
  </si>
  <si>
    <t>星达中国跳棋 101</t>
  </si>
  <si>
    <t>玻璃围棋</t>
  </si>
  <si>
    <t>飞行棋1001</t>
  </si>
  <si>
    <t>中国象棋508</t>
  </si>
  <si>
    <t>六合一跳棋 2566</t>
  </si>
  <si>
    <t>友明磁石国际象棋 V-06-141</t>
  </si>
  <si>
    <t>星球国际象棋 AB-102</t>
  </si>
  <si>
    <t>木质精品双用围棋盘 厚3mm.44*47cm</t>
  </si>
  <si>
    <t>华婴飞行棋毯 525D-155*98cm</t>
  </si>
  <si>
    <t>博易彩色五子棋 BY802</t>
  </si>
  <si>
    <t>中国象棋教学棋盘 配架 配棋 100*100cm</t>
  </si>
  <si>
    <t>友明磁石国际象棋 V-19-154</t>
  </si>
  <si>
    <t>大富翁棋 2001</t>
  </si>
  <si>
    <t>云南围棋一白一黑</t>
  </si>
  <si>
    <t>夜明磁石国际象棋V-15-150</t>
  </si>
  <si>
    <t>夜明磁石陆战棋</t>
  </si>
  <si>
    <t>夜明磁石五子棋</t>
  </si>
  <si>
    <t>夜明磁石斗兽棋</t>
  </si>
  <si>
    <t>友明磁石围棋 V-14-149</t>
  </si>
  <si>
    <t>飞行棋XD-829</t>
  </si>
  <si>
    <t>组合跳棋5合一 NO.188</t>
  </si>
  <si>
    <t>华婴飞行棋毯 80*80CM</t>
  </si>
  <si>
    <t>中国象棋 3250</t>
  </si>
  <si>
    <t>木意天使彩虹塔（套塔）小号</t>
  </si>
  <si>
    <t>木制小丑天平MY-0058</t>
  </si>
  <si>
    <t>木制智慧形状套盒MY-0156</t>
  </si>
  <si>
    <t>木制抢球大赛</t>
  </si>
  <si>
    <t>木制套娃</t>
  </si>
  <si>
    <t>木意天使奇异果园串串乐MY-0062</t>
  </si>
  <si>
    <t>多米诺动物接龙 动物系列</t>
  </si>
  <si>
    <t>木意天使拆装敲球螺丝车</t>
  </si>
  <si>
    <t>木意天使木制智力几何拼装积木</t>
  </si>
  <si>
    <t>塑料套桶 GT-0011</t>
  </si>
  <si>
    <t>2788图形投放盒</t>
  </si>
  <si>
    <t>木制中国地图拼图(28.5cmX39.5cm)</t>
  </si>
  <si>
    <t>木制毛毛鞋 2个装</t>
  </si>
  <si>
    <t>巴黎穿线板 2个/板</t>
  </si>
  <si>
    <t>木意天使木制新款拼拼乐画板MY-1023</t>
  </si>
  <si>
    <t>木制空白字母盒（26个字母）</t>
  </si>
  <si>
    <t>木制彩色字母盒（28格）</t>
  </si>
  <si>
    <t>木制动物串串乐（动物配对穿绳）</t>
  </si>
  <si>
    <t>木制水果串串乐</t>
  </si>
  <si>
    <t>木制趣味穿线盒 动物系列</t>
  </si>
  <si>
    <t>卡通动物笔筒 木制-各款</t>
  </si>
  <si>
    <t>木意天使几何图形板MY-1050 3片/盒</t>
  </si>
  <si>
    <t>木制水果数字天平 MY-0619</t>
  </si>
  <si>
    <t>纤维板磁性运笔迷宫-卡通动物</t>
  </si>
  <si>
    <t>小怪才五行计算器2571</t>
  </si>
  <si>
    <t>小怪才五行计算器2573</t>
  </si>
  <si>
    <t>胶七巧板F-3010</t>
  </si>
  <si>
    <t>正方体228魔方 小号.52mm</t>
  </si>
  <si>
    <t>正方体230魔方 中号.65mm</t>
  </si>
  <si>
    <t>启盟3D立体泡沫拼图A5（单片装）</t>
  </si>
  <si>
    <t>启盟3D立体泡沫拼图A5（2片装）</t>
  </si>
  <si>
    <t>木制方形拼图 15*15cm.JL系列-16片/20片</t>
  </si>
  <si>
    <t>启盟3D立体泡沫拼图Q版高达4片/盒</t>
  </si>
  <si>
    <t>A4拼图（20片）多款图形</t>
  </si>
  <si>
    <t>A4拼图（12片）多款图案</t>
  </si>
  <si>
    <t>桌面积木玩具（多款式）</t>
  </si>
  <si>
    <t>A4沙画 多款图形</t>
  </si>
  <si>
    <t>A5沙画 多款图形</t>
  </si>
  <si>
    <t>小怪才木七巧板小号</t>
  </si>
  <si>
    <t>木丸子原木积木50P</t>
  </si>
  <si>
    <t>8787套碗</t>
  </si>
  <si>
    <t>彩色数字盒 20格-木制-钟/棒</t>
  </si>
  <si>
    <t>木制拼图 A4-40片.60片</t>
  </si>
  <si>
    <t>木制世界地图拼图 A3</t>
  </si>
  <si>
    <t>藤条带花</t>
  </si>
  <si>
    <t>乖宝宝幼儿学习挂图（凸面）</t>
  </si>
  <si>
    <t>水晶学习挂图（凹凸面）</t>
  </si>
  <si>
    <t>96片拼图</t>
  </si>
  <si>
    <t>B4拼图</t>
  </si>
  <si>
    <t>塑料套桶 GT-0022</t>
  </si>
  <si>
    <t>木丸子认知多米诺 MWZ-1310</t>
  </si>
  <si>
    <t>阳光宝贝双面挂图 好吃的水果</t>
  </si>
  <si>
    <t>木制接力棒</t>
  </si>
  <si>
    <t>多款卡片玩具0.5*30</t>
  </si>
  <si>
    <t>乖宝宝单面发声挂图 凸</t>
  </si>
  <si>
    <t>五行计算器2572</t>
  </si>
  <si>
    <t>高级有声接力棒（塑料）</t>
  </si>
  <si>
    <t>日本木制梳妆台玩具</t>
  </si>
  <si>
    <t>记忆棋 TTM-0063</t>
  </si>
  <si>
    <t>荷木俄罗斯方块板 ST001</t>
  </si>
  <si>
    <t>木丸子精品七巧板</t>
  </si>
  <si>
    <t>木丸子交通知识多米诺 MWZ-1326</t>
  </si>
  <si>
    <t>叮当木果树串串乐</t>
  </si>
  <si>
    <t>塑料聪明蛋</t>
  </si>
  <si>
    <t>木丸子数字叠叠高 51PCS</t>
  </si>
  <si>
    <t>A4拼图（36片）多款图形</t>
  </si>
  <si>
    <t>友明四联棋</t>
  </si>
  <si>
    <t>木意天使知识分类盒 MY-1029</t>
  </si>
  <si>
    <t>木贝轨道立交桥 MB(A)-001</t>
  </si>
  <si>
    <t>原木几何体 18块/套</t>
  </si>
  <si>
    <t>创意原木七巧板 C5054</t>
  </si>
  <si>
    <t>小魔方 1000G （好）</t>
  </si>
  <si>
    <t>木制水果切拼盘 MY-1041</t>
  </si>
  <si>
    <t>木制数学彩虹圈 MY-1045</t>
  </si>
  <si>
    <t>木制水果切切看 MY-0313</t>
  </si>
  <si>
    <t>塑料钉抓手拼图 各种图案</t>
  </si>
  <si>
    <t>木制世界地图认识国旗 XY5835</t>
  </si>
  <si>
    <t>小猪布袋积木 木制</t>
  </si>
  <si>
    <t>同乐城100粒正方体积木</t>
  </si>
  <si>
    <t>木意天使模型组合 141PCS</t>
  </si>
  <si>
    <t>木丸子榉木原色积木 42块/套</t>
  </si>
  <si>
    <t>巴黎穿线板 3个/板</t>
  </si>
  <si>
    <t>益智拼图 （42片）多款图案 19*21CM</t>
  </si>
  <si>
    <t>宝宝益智教具 纽扣/拉链/魔术贴/穿衣练习</t>
  </si>
  <si>
    <t>草莓豪华厨房灶台</t>
  </si>
  <si>
    <t>日本草莓过家家帐篷儿童游戏房</t>
  </si>
  <si>
    <t>蝴蝶结收纳箱（带盖）两件套</t>
  </si>
  <si>
    <t>儿童系扣子拉链手工（青蛙）</t>
  </si>
  <si>
    <t>扣子拉链手工（小熊）</t>
  </si>
  <si>
    <t>扣子拉链手工（瓢虫）</t>
  </si>
  <si>
    <t>扣子拉链手工（螃蟹）</t>
  </si>
  <si>
    <t>扣子拉链手工（熊猫）</t>
  </si>
  <si>
    <t>纽扣拉链穿衣盒</t>
  </si>
  <si>
    <t>木制儿童玩具箱（收纳柜）</t>
  </si>
  <si>
    <t>草莓吐司组面包机</t>
  </si>
  <si>
    <t>草莓早餐仿真厨具做饭套装</t>
  </si>
  <si>
    <t>建造小木屋165PCS</t>
  </si>
  <si>
    <t>幼得乐木制打地鼠</t>
  </si>
  <si>
    <t>木制动物串珠</t>
  </si>
  <si>
    <t>木丸子城市交通串串珠</t>
  </si>
  <si>
    <t>计算架铭塔 A8027</t>
  </si>
  <si>
    <t>木制13绕串珠架</t>
  </si>
  <si>
    <t>五洲风情 儿童帐篷 超大游戏屋 草莓城堡</t>
  </si>
  <si>
    <t>野草莓 大号折叠厨房煤气灶台</t>
  </si>
  <si>
    <t>草莓豪华厨房灶台 有窗</t>
  </si>
  <si>
    <t>草莓早餐仿真厨具做饭套装 有窗帘</t>
  </si>
  <si>
    <t>墙面游戏板 屋子田野</t>
  </si>
  <si>
    <t>墙面游戏板 贴蔬菜</t>
  </si>
  <si>
    <t>墙面游戏板 蜗牛转盘</t>
  </si>
  <si>
    <t>墙面游戏板 火车滑珠FY</t>
  </si>
  <si>
    <t>墙面游戏板 城市交通</t>
  </si>
  <si>
    <t>墙面游戏板 日常学穿衣</t>
  </si>
  <si>
    <t>墙面游戏板 齿轮风车</t>
  </si>
  <si>
    <t>墙面游戏板 海底滚珠</t>
  </si>
  <si>
    <t>墙面游戏 多功能动物活动板架</t>
  </si>
  <si>
    <t>卡片赛尔号僵尸</t>
  </si>
  <si>
    <t>魔方111</t>
  </si>
  <si>
    <t>木贝数学对数板 MB(A)-005</t>
  </si>
  <si>
    <t>木制男孩女孩换衣</t>
  </si>
  <si>
    <t>小怪才木七巧板 大号.直径14cm</t>
  </si>
  <si>
    <t>木意天使新版世界地图 MY-0042</t>
  </si>
  <si>
    <t>华隆蘑菇钉板HL6110</t>
  </si>
  <si>
    <t>木丸子CCTV木制积木 52PCS</t>
  </si>
  <si>
    <t>老牌小魔方 3*3*3cm</t>
  </si>
  <si>
    <t>1319幼教数学多米诺</t>
  </si>
  <si>
    <t>沙画彩色折纸 2040</t>
  </si>
  <si>
    <t>儿童帐篷系列 内配海洋球50个 LR3131</t>
  </si>
  <si>
    <t>巧之木叠叠乐 54PCS</t>
  </si>
  <si>
    <t>塑料套桶 GT-0033</t>
  </si>
  <si>
    <t>蘑菇钉板 QY1057</t>
  </si>
  <si>
    <t>七巧板 EZ6006</t>
  </si>
  <si>
    <t>青蛙跳玩具 2k-01</t>
  </si>
  <si>
    <t>向天歌80片轨道桌 EZ5047.95*65*40cm</t>
  </si>
  <si>
    <t>过家家玩具（积木）</t>
  </si>
  <si>
    <t>MAGIC BEAD智力拼珠 6281A</t>
  </si>
  <si>
    <t>智力拼珠 动物系列 6283C</t>
  </si>
  <si>
    <t>智力拼珠 别墅系列 6282B</t>
  </si>
  <si>
    <t>趣怪叠叠套杯+发声动物 897F.11PSC</t>
  </si>
  <si>
    <t>益智叠叠六角套杯  618-2.11PSC</t>
  </si>
  <si>
    <t>益智叠叠圆形套杯  618.9PSC</t>
  </si>
  <si>
    <t>塑料对拼聪明蛋 6688-2A</t>
  </si>
  <si>
    <t>智力绕珠</t>
  </si>
  <si>
    <t>幼乐比粉色厨房 MSN14010</t>
  </si>
  <si>
    <t>幼乐比绿色厨房 MSN13025</t>
  </si>
  <si>
    <t>木意天使月亮平衡游戏 MY-1079</t>
  </si>
  <si>
    <t>正方体魔方229 大号.73mm</t>
  </si>
  <si>
    <t>梦摇多功能木鞋 高127*210mm</t>
  </si>
  <si>
    <t>幼儿多功能音乐积木</t>
  </si>
  <si>
    <t>吉祥猪玩具箱（收纳柜）</t>
  </si>
  <si>
    <t>阳光宝贝双面挂图 拼音字母</t>
  </si>
  <si>
    <t>藤条带花 长200cm</t>
  </si>
  <si>
    <t>六巧板</t>
  </si>
  <si>
    <t>四巧板</t>
  </si>
  <si>
    <t>木意天使农场拼拼乐画板 MY-1072</t>
  </si>
  <si>
    <t>乐高积木814</t>
  </si>
  <si>
    <t>木制虫吃苹果</t>
  </si>
  <si>
    <t>木意天使字母找位 MY-0138</t>
  </si>
  <si>
    <t>木意天使数字找位  1-20</t>
  </si>
  <si>
    <t>木丸子螺母拆装组合</t>
  </si>
  <si>
    <t>木丸子榉木原色积木  42块/套</t>
  </si>
  <si>
    <t>木丸子榉木原色积木 MWZ-5810.5009 100块/套</t>
  </si>
  <si>
    <t>欢木园动物敲球台 HMY-8007</t>
  </si>
  <si>
    <t>木意天使精品七彩套圈（套塔） MY-0450</t>
  </si>
  <si>
    <t>绿艺水果切切看 木制</t>
  </si>
  <si>
    <t>青蛙跳玩具 JT-01</t>
  </si>
  <si>
    <t>乖宝宝人体挂图（凸面）</t>
  </si>
  <si>
    <t>老牌魔方 DS-151</t>
  </si>
  <si>
    <t>叮当木多功能认知盒</t>
  </si>
  <si>
    <t>木制拼图 A4-XQ系列-24片</t>
  </si>
  <si>
    <t>A4拼图（25片）多款图案</t>
  </si>
  <si>
    <t>梦幻小厨房 535</t>
  </si>
  <si>
    <t>几何图形板 八合一</t>
  </si>
  <si>
    <t>塑料彩蛋</t>
  </si>
  <si>
    <t>木制中国地图拼图 MY-0902（22.5X30cm）.少儿版</t>
  </si>
  <si>
    <t>人体消化系统挂图</t>
  </si>
  <si>
    <t>塑料钉抓手拼图 手掌.脚掌</t>
  </si>
  <si>
    <t>木制对色游戏板 NO.104</t>
  </si>
  <si>
    <t>卡通立体小拼图 15*15cm</t>
  </si>
  <si>
    <t>木丸子3D立体拼图 0185-动物系列</t>
  </si>
  <si>
    <t>木多乐神奇魔方方块 MDL-9009</t>
  </si>
  <si>
    <t>木丸子俄罗斯方块积木 MWZ-3051</t>
  </si>
  <si>
    <t>树宝宝认图字母卡 XY5825</t>
  </si>
  <si>
    <t>木丸子几何形状认知板C MWZ-5050</t>
  </si>
  <si>
    <t>巧灵珑拼搭钓鱼游戏 QLL-0073</t>
  </si>
  <si>
    <t>木制形状积木穿绳</t>
  </si>
  <si>
    <t>木丸子拼装越野车模型 MWZ-6003</t>
  </si>
  <si>
    <t>木丸子3D拼装家居.化妆台 MWZ-0123</t>
  </si>
  <si>
    <t>木丸子拼装赛车模型 MWZ-6005</t>
  </si>
  <si>
    <t>木意天使外贸形状积木火车</t>
  </si>
  <si>
    <t>日本木制水果切切乐  9种类</t>
  </si>
  <si>
    <t>动物水果交通形状串珠 9930</t>
  </si>
  <si>
    <t>木制彩色叠叠乐 54PCS</t>
  </si>
  <si>
    <t>24段点盛老牌魔尺  809030</t>
  </si>
  <si>
    <t>角珠12MM</t>
  </si>
  <si>
    <t>益智拼图（64片）多款图案  25*25CM</t>
  </si>
  <si>
    <t>儿童拉哨 2118</t>
  </si>
  <si>
    <t>DIY蘑菇钉板 2208（80粒装）</t>
  </si>
  <si>
    <t>卡通彩虹圈灯笼 3302.带灯和杆</t>
  </si>
  <si>
    <t>升价 魔法画尺 7件套</t>
  </si>
  <si>
    <t>向天歌碳化积木 800块</t>
  </si>
  <si>
    <t>木制动物串珠（开心串珠）2461</t>
  </si>
  <si>
    <t>笔盒S08</t>
  </si>
  <si>
    <t>品优笔盒DMA001</t>
  </si>
  <si>
    <t>笔盒22-17</t>
  </si>
  <si>
    <t>笔盒A-207</t>
  </si>
  <si>
    <t>小灵精汽车套装铁笔盒 B-570</t>
  </si>
  <si>
    <t>香橙兔笔盒A-8G</t>
  </si>
  <si>
    <t>套装笔盒8889.SP-0999</t>
  </si>
  <si>
    <t>铁文具套装笔盒7件装</t>
  </si>
  <si>
    <t>毛公仔挂包动物系列</t>
  </si>
  <si>
    <t>卡通小挎包714-B</t>
  </si>
  <si>
    <t>卡通书包 小蜜蜂 6000D.可订做</t>
  </si>
  <si>
    <t>套装笔筒1092（7件套）</t>
  </si>
  <si>
    <t>吸卡筒装套装 JN-1098-2（7件套）</t>
  </si>
  <si>
    <t>香橙兔铁存钱罐DME305</t>
  </si>
  <si>
    <t>写字板388</t>
  </si>
  <si>
    <t>笔袋D1171-B/DX071</t>
  </si>
  <si>
    <t>笔袋11070</t>
  </si>
  <si>
    <t>PVC笔袋1003</t>
  </si>
  <si>
    <t>笔袋HX-155</t>
  </si>
  <si>
    <t>似真笔袋番茄猫TG5411（22cmX12.5cm）</t>
  </si>
  <si>
    <t>香橙兔笔盒A336</t>
  </si>
  <si>
    <t>笔盒KM-18A</t>
  </si>
  <si>
    <t>钥匙汽车本子XK-55572</t>
  </si>
  <si>
    <t>便条夹板+笔1000GX15EA</t>
  </si>
  <si>
    <t>小黑板+橡皮擦+笔1000G</t>
  </si>
  <si>
    <t>旋转抽屉式笔筒G08994</t>
  </si>
  <si>
    <t>精制礼品盒-0075</t>
  </si>
  <si>
    <t>动物吊饰大号动物系列</t>
  </si>
  <si>
    <t>书包挂件动物系列</t>
  </si>
  <si>
    <t>折叠儿童眼镜</t>
  </si>
  <si>
    <t>小凉夏装电池小风扇D812-2</t>
  </si>
  <si>
    <t>六色印刷画框DNV系列（20cmX20cm)</t>
  </si>
  <si>
    <t>晶晶写字板TK-909</t>
  </si>
  <si>
    <t>书包</t>
  </si>
  <si>
    <t>大和笔盒 A323</t>
  </si>
  <si>
    <t>生日祝福贺卡</t>
  </si>
  <si>
    <t>带茜草大闪光生日帽</t>
  </si>
  <si>
    <t>生日帽</t>
  </si>
  <si>
    <t>卡通笔袋</t>
  </si>
  <si>
    <t>无图学习拼音卡</t>
  </si>
  <si>
    <t>笔盒 A311</t>
  </si>
  <si>
    <t>汽车本子+钥匙笔 1000G*28EA</t>
  </si>
  <si>
    <t>反馈中手提袋27*30cm</t>
  </si>
  <si>
    <t>牛皮礼品袋15*20*7.5cm</t>
  </si>
  <si>
    <t>反馈大提袋29*34cm</t>
  </si>
  <si>
    <t>金禾子卡通笔袋 8451-8456</t>
  </si>
  <si>
    <t>手摇小风扇（塑料）</t>
  </si>
  <si>
    <t>红色礼品袋 13*36cm</t>
  </si>
  <si>
    <t>红色礼品袋 26*33cm</t>
  </si>
  <si>
    <t>动物吊饰 小号动物系列</t>
  </si>
  <si>
    <t>文具盒吸卡823/HHS-9/8件/套</t>
  </si>
  <si>
    <t>套装笔盒 KM-010/7件/套</t>
  </si>
  <si>
    <t>眼睛猫头鹰（花布）</t>
  </si>
  <si>
    <t>大白猫（花布）</t>
  </si>
  <si>
    <t>小白猫（花布）</t>
  </si>
  <si>
    <t>米老鼠（花布）小号</t>
  </si>
  <si>
    <t>米老鼠（花布）大号</t>
  </si>
  <si>
    <t>蝴蝶猫（花布）</t>
  </si>
  <si>
    <t>爱心熊（花布）</t>
  </si>
  <si>
    <t>生日贺卡 MK0703-02</t>
  </si>
  <si>
    <t>白木笔筒 各种形状</t>
  </si>
  <si>
    <t>笔盒 A50</t>
  </si>
  <si>
    <t>精制礼品盒 A92111-165*165mm</t>
  </si>
  <si>
    <t>新荣礼品袋 FG-191L.24*32*10cm</t>
  </si>
  <si>
    <t>祝福贺卡</t>
  </si>
  <si>
    <t>无图学习英语卡</t>
  </si>
  <si>
    <t>翻盖口礼品袋 大号-215*345mm</t>
  </si>
  <si>
    <t>石膏空白存钱罐中号</t>
  </si>
  <si>
    <t>牛皮礼品袋23*33cm</t>
  </si>
  <si>
    <t>圣诞帽</t>
  </si>
  <si>
    <t>石膏空白存钱罐 配颜料+笔 C系列</t>
  </si>
  <si>
    <t>圣诞礼品盒-LX系列</t>
  </si>
  <si>
    <t>圣诞小雪人</t>
  </si>
  <si>
    <t>圣诞雪花片 中号</t>
  </si>
  <si>
    <t>圣诞雪花片 大号</t>
  </si>
  <si>
    <t>圣诞雪花片 小号</t>
  </si>
  <si>
    <t>小孩圣诞帽</t>
  </si>
  <si>
    <t>大人圣诞帽</t>
  </si>
  <si>
    <t>牛皮礼品袋20*28cm</t>
  </si>
  <si>
    <t>品优摩托车存钱罐 DME026</t>
  </si>
  <si>
    <t>光面圣诞帽</t>
  </si>
  <si>
    <t>圣诞老人眼镜吹龙</t>
  </si>
  <si>
    <t>圣诞老人服装</t>
  </si>
  <si>
    <t>绒面圣诞帽 大人</t>
  </si>
  <si>
    <t>绒面圣诞帽 小孩</t>
  </si>
  <si>
    <t>圣诞袜子</t>
  </si>
  <si>
    <t>圣诞老人服装（好）</t>
  </si>
  <si>
    <t>祝福贺卡 M5-8300</t>
  </si>
  <si>
    <t>尖帽小雪人</t>
  </si>
  <si>
    <t>小雪人</t>
  </si>
  <si>
    <t>圣诞老人服装（小女孩）</t>
  </si>
  <si>
    <t>格子牛皮礼品袋 10*28*33cm</t>
  </si>
  <si>
    <t>香橙兔车型存钱罐 E311</t>
  </si>
  <si>
    <t>品优星星存钱罐 DME013</t>
  </si>
  <si>
    <t>品优小车存钱罐 DME034</t>
  </si>
  <si>
    <t>品优自行车存钱罐 DME015</t>
  </si>
  <si>
    <t>动物服装 狗.牛.狼.</t>
  </si>
  <si>
    <t>日本大创防水8格透明墙壁挂袋133</t>
  </si>
  <si>
    <t>多功能加厚防水环保PVC面料正版KT3格挂袋 170</t>
  </si>
  <si>
    <t>小镜子D-42</t>
  </si>
  <si>
    <t>卡通迷你小书包</t>
  </si>
  <si>
    <t>红酒礼品袋</t>
  </si>
  <si>
    <t>32*44牛皮袋A3</t>
  </si>
  <si>
    <t>鹏教礼品 低年级</t>
  </si>
  <si>
    <t>鹏教礼品 高年级</t>
  </si>
  <si>
    <t>无纺布礼品袋 30*35*10cm</t>
  </si>
  <si>
    <t>阳光宝贝动物卡片</t>
  </si>
  <si>
    <t>超厚大卡片</t>
  </si>
  <si>
    <t>晶晶写字板TK-908</t>
  </si>
  <si>
    <t>卡环动物卡片</t>
  </si>
  <si>
    <t>卡通书包 青蛙 6000D.可订做</t>
  </si>
  <si>
    <t>特价文具套装礼盒</t>
  </si>
  <si>
    <t>卡通牛皮礼品袋 37*27.8*9.8cm</t>
  </si>
  <si>
    <t>特价动物笔袋</t>
  </si>
  <si>
    <t>笔袋礼品盒</t>
  </si>
  <si>
    <t>卡通书包 长颈鹿 6000D.可订做</t>
  </si>
  <si>
    <t>卡通书包 斑马 6000D.可订做</t>
  </si>
  <si>
    <t>卡通书包 猫头鹰 6000D.可订做</t>
  </si>
  <si>
    <t>卡通书包 奶牛 6000D.可订做</t>
  </si>
  <si>
    <t>卡通书包 蜜蜂 6000D.可订做</t>
  </si>
  <si>
    <t>卡片动漫</t>
  </si>
  <si>
    <t>塑料镜子 A3</t>
  </si>
  <si>
    <t>磁性写字板 2087B</t>
  </si>
  <si>
    <t>牛皮礼品袋 10*30*40cm</t>
  </si>
  <si>
    <t>品优笔盒DMS002</t>
  </si>
  <si>
    <t>品优笔盒DMS013</t>
  </si>
  <si>
    <t>香橙兔汽车笔盒 A-316</t>
  </si>
  <si>
    <t>香橙兔动物笔盒 A-344</t>
  </si>
  <si>
    <t>卡通礼品袋 28*33cm</t>
  </si>
  <si>
    <t>牛皮礼品袋 10*15cm</t>
  </si>
  <si>
    <t>笔盒 A317</t>
  </si>
  <si>
    <t>香橙兔笔盒A291</t>
  </si>
  <si>
    <t>香橙兔笔盒A262</t>
  </si>
  <si>
    <t>爵士帽（金色）</t>
  </si>
  <si>
    <t>香橙兔笔盒A299</t>
  </si>
  <si>
    <t>DIY礼品袋 XL.12寸*16寸</t>
  </si>
  <si>
    <t>香橙兔动物存钱罐 E254</t>
  </si>
  <si>
    <t>香橙兔蛋形存钱罐 E4</t>
  </si>
  <si>
    <t>香橙兔大巴车存钱罐 E21</t>
  </si>
  <si>
    <t>卡通塑料礼品袋 12*15.5cm</t>
  </si>
  <si>
    <t>编织蛇皮袋 64*68cm</t>
  </si>
  <si>
    <t>新荣礼品袋 FG-4224L 28*15*37cm</t>
  </si>
  <si>
    <t>书包683</t>
  </si>
  <si>
    <t>小精灵笔袋 BD-361</t>
  </si>
  <si>
    <t>麻布袋 原色 13*18cm</t>
  </si>
  <si>
    <t>Rilakkuma笔袋 特价</t>
  </si>
  <si>
    <t>新荣礼品袋 FG-334L.19.4*8.6*27cm</t>
  </si>
  <si>
    <t>铁文具套装笔盒 2323-6件装</t>
  </si>
  <si>
    <t>德恩屋子存钱罐 DME041</t>
  </si>
  <si>
    <t>卡通套装笔袋 8828</t>
  </si>
  <si>
    <t>油袋 20*28cm</t>
  </si>
  <si>
    <t>油袋 25*33cm</t>
  </si>
  <si>
    <t>石膏板 10*10cm</t>
  </si>
  <si>
    <t>牛皮袋28*33cm</t>
  </si>
  <si>
    <t>牛皮袋30*40cm</t>
  </si>
  <si>
    <t>格子礼品袋 30*40cm.中号</t>
  </si>
  <si>
    <t>插杆小黑板 2个装</t>
  </si>
  <si>
    <t>牛皮袋23*28cm</t>
  </si>
  <si>
    <t>动物服装 鸡.蜜蜂</t>
  </si>
  <si>
    <t>A5贺卡</t>
  </si>
  <si>
    <t>卡环儿歌卡片</t>
  </si>
  <si>
    <t>卡通笔袋 6515</t>
  </si>
  <si>
    <t>彩色多宝吊饰</t>
  </si>
  <si>
    <t>彩色多宝吊饰 小号</t>
  </si>
  <si>
    <t>彩色多宝吊饰 大号</t>
  </si>
  <si>
    <t>棉布手袋 白色.36*36cm</t>
  </si>
  <si>
    <t>棉布娃娃 白色 高265mm</t>
  </si>
  <si>
    <t>小贺卡 67*94mm.BB-804</t>
  </si>
  <si>
    <t>圣诞服装套装 裤子.帽.衣服.胡子</t>
  </si>
  <si>
    <t>大人圣诞帽（星星）质量好</t>
  </si>
  <si>
    <t>圣诞饰品五角星</t>
  </si>
  <si>
    <t>万圣节韩版披风 130</t>
  </si>
  <si>
    <t>圣诞小方块礼品盒 6个装</t>
  </si>
  <si>
    <t>新年大贺卡</t>
  </si>
  <si>
    <t>圣诞老人服 6件套</t>
  </si>
  <si>
    <t>圣诞老人小挂件 8个装</t>
  </si>
  <si>
    <t>圣诞老人小挂件 6个装</t>
  </si>
  <si>
    <t>圣诞老人啪啪圈</t>
  </si>
  <si>
    <t>圣诞老人头笔</t>
  </si>
  <si>
    <t>圣诞礼品盒-小号</t>
  </si>
  <si>
    <t>大和笔盒 B-621</t>
  </si>
  <si>
    <t>大和笔盒 B-625</t>
  </si>
  <si>
    <t>塑料笔盒 LZ-0122</t>
  </si>
  <si>
    <t>笔袋 8011</t>
  </si>
  <si>
    <t>笔袋 205</t>
  </si>
  <si>
    <t>德懋笔盒 DMA002-T</t>
  </si>
  <si>
    <t>吸卡筒装套装 SP.7件套</t>
  </si>
  <si>
    <t>多用挂包 原色 45*74cm</t>
  </si>
  <si>
    <t>多用挂包 主白色 45*74cm</t>
  </si>
  <si>
    <t>白板擦（胶壳带磁性）</t>
  </si>
  <si>
    <t>竹园东昂黑板擦（带铁皮）</t>
  </si>
  <si>
    <t>黑板擦（布）</t>
  </si>
  <si>
    <t>双狮黑板擦 胶壳</t>
  </si>
  <si>
    <t>白板擦（胶壳带磁性）WT-072</t>
  </si>
  <si>
    <t>恒通白板擦</t>
  </si>
  <si>
    <t>小脚丫印贴纸 1对/包.10包/大包</t>
  </si>
  <si>
    <t>幼儿贴纸 多款 17*19cm</t>
  </si>
  <si>
    <t>幼儿小学奖励贴纸 HL系列</t>
  </si>
  <si>
    <t>贴纸 XDT系列</t>
  </si>
  <si>
    <t>大贴纸 JM8317</t>
  </si>
  <si>
    <t>圣诞夜光贴/圣诞系列</t>
  </si>
  <si>
    <t>圣诞老人头贴纸A903-35</t>
  </si>
  <si>
    <t>圣诞老人头贴纸HH806-2直径40cm</t>
  </si>
  <si>
    <t>长条钻石贴 彩色 NEW系列</t>
  </si>
  <si>
    <t>幼儿海棉贴纸 多款</t>
  </si>
  <si>
    <t>幼儿贴纸 多款 4张装</t>
  </si>
  <si>
    <t>立体卡通贴纸 YD系列</t>
  </si>
  <si>
    <t>钻石贴  彩色心形 NEW系列</t>
  </si>
  <si>
    <t>圣诞老人头贴纸 大号</t>
  </si>
  <si>
    <t>圣诞老人头贴纸 小号</t>
  </si>
  <si>
    <t>圣诞老人头贴纸 50cm</t>
  </si>
  <si>
    <t>圣诞老人头贴 44cm</t>
  </si>
  <si>
    <t>心形钻石贴 彩色 NEW系列  （小）</t>
  </si>
  <si>
    <t>静电贴（窗花）40#</t>
  </si>
  <si>
    <t>静电贴（窗花）30#</t>
  </si>
  <si>
    <t>教学算盘17栏 白珠</t>
  </si>
  <si>
    <t>向天歌木质大算盘 彩珠-12栏</t>
  </si>
  <si>
    <t>小太阳木算盘12栏 双色</t>
  </si>
  <si>
    <t>木质三角套尺（一个直角、一个锐角）</t>
  </si>
  <si>
    <t>木尺（1m)</t>
  </si>
  <si>
    <t>木质教学圆规</t>
  </si>
  <si>
    <t>马培德学生圆规 CH119410</t>
  </si>
  <si>
    <t>艾嘉儿童圆规 AJ-188</t>
  </si>
  <si>
    <t>塑料形状定规</t>
  </si>
  <si>
    <t>爱华学生圆规 AH-1039</t>
  </si>
  <si>
    <t>爱华学生圆规 AH-1001</t>
  </si>
  <si>
    <t>航天教学塑料三角尺70661-50cm</t>
  </si>
  <si>
    <t>榕申皮尺 RA-B20M</t>
  </si>
  <si>
    <t>航天教学圆规 塑料-70664</t>
  </si>
  <si>
    <t>木质教学量角器 A-06</t>
  </si>
  <si>
    <t>教鞭1.2米长</t>
  </si>
  <si>
    <t>掌中宝学生圆规 XZB-2103</t>
  </si>
  <si>
    <t>三圈皮尺 TA-B20M</t>
  </si>
  <si>
    <t>迪士尼圆规 塑料-6027</t>
  </si>
  <si>
    <t>百变魔尺 48节</t>
  </si>
  <si>
    <t>爱华圆规 套装AH-1217</t>
  </si>
  <si>
    <t>圆规套装 A-3288</t>
  </si>
  <si>
    <t>爱好学生圆规 7811</t>
  </si>
  <si>
    <t>榕申皮尺 RA-B30M</t>
  </si>
  <si>
    <t>百变插珠 2611</t>
  </si>
  <si>
    <t>绒面奖状16K/K-063</t>
  </si>
  <si>
    <t>科记粉红奖状芯 8开</t>
  </si>
  <si>
    <t>科记粉红奖状芯 12开</t>
  </si>
  <si>
    <t>科记粉红奖状芯 16开</t>
  </si>
  <si>
    <t>绒面奖状 6612D-12K</t>
  </si>
  <si>
    <t>动物头饰</t>
  </si>
  <si>
    <t>正悦大指偶（10个/包）</t>
  </si>
  <si>
    <t>手偶</t>
  </si>
  <si>
    <t>小指偶(10个装)</t>
  </si>
  <si>
    <t>山羊公仔-90280218</t>
  </si>
  <si>
    <t>毛绒公仔 80279913-4个装</t>
  </si>
  <si>
    <t>毛绒公仔 鼠形-30279864</t>
  </si>
  <si>
    <t>毛绒公仔 魔法小仙-90247827</t>
  </si>
  <si>
    <t>毛绒公仔 熊-50244883</t>
  </si>
  <si>
    <t>毛绒公仔 60279867</t>
  </si>
  <si>
    <t>毛绒公仔 10216085</t>
  </si>
  <si>
    <t>毛绒公仔 长颈鹿12寸</t>
  </si>
  <si>
    <t>毛绒公仔 泰迪熊</t>
  </si>
  <si>
    <t>毛绒公仔 HELLOKITTY</t>
  </si>
  <si>
    <t>圣诞小公仔</t>
  </si>
  <si>
    <t>打花器8833-04</t>
  </si>
  <si>
    <t>打花器 单款 JF822</t>
  </si>
  <si>
    <t>再朗百变造型打花器 ZL-8811</t>
  </si>
  <si>
    <t>再朗益智打花器 ZL-9910</t>
  </si>
  <si>
    <t>打花器 单款 821</t>
  </si>
  <si>
    <t>科丽KT板90cmX240cm（5厘）红色</t>
  </si>
  <si>
    <t>科丽KT板90cmX240cm（5厘）绿色</t>
  </si>
  <si>
    <t>科丽KT板90cmX240cm（5厘）蓝色</t>
  </si>
  <si>
    <t>科丽KT板90cmX240cm(5厘)黄色</t>
  </si>
  <si>
    <t>科丽KT板90cmX240cm(5厘)白色</t>
  </si>
  <si>
    <t>科丽KT板90cmX240cm(5厘)黑色</t>
  </si>
  <si>
    <t>科丽KT板90cmX240cm(5厘)灰色</t>
  </si>
  <si>
    <t>科丽KT板90cmX240cm(5厘)果绿色</t>
  </si>
  <si>
    <t>科丽KT板90cmX240cm(5厘)紫色</t>
  </si>
  <si>
    <t>科丽KT板90cmX240cm(5厘)橙色</t>
  </si>
  <si>
    <t>科丽KT板120cmX240cm(5厘)红色</t>
  </si>
  <si>
    <t>科丽KT板120cmX240cm（5厘）绿色</t>
  </si>
  <si>
    <t>科丽KT板120cmX240cm（5厘）蓝色</t>
  </si>
  <si>
    <t>科丽KT板120cmX240cm（5厘）黄色</t>
  </si>
  <si>
    <t>科丽KT板120cmX240cm(5厘)白色</t>
  </si>
  <si>
    <t>科丽KT板120cmX240cm(5厘)黑色</t>
  </si>
  <si>
    <t>科丽KT板120cmX240cm(5厘)灰色</t>
  </si>
  <si>
    <t>边条（长2.44米）</t>
  </si>
  <si>
    <t>纸板90cmX240cm（5厘）白色</t>
  </si>
  <si>
    <t>纸板120cmX240cm（5厘）白色</t>
  </si>
  <si>
    <t>科丽KT板90cmX180cm(5厘)白色</t>
  </si>
  <si>
    <t>万通板200cmX100cm 红色</t>
  </si>
  <si>
    <t>万通板200cmX100cm 黄色</t>
  </si>
  <si>
    <t>万通板200cmX100cm 蓝色</t>
  </si>
  <si>
    <t>万通板200cmX100cm 绿色</t>
  </si>
  <si>
    <t>万通板200cmX100cm 白色</t>
  </si>
  <si>
    <t>万通板200cmX100cm 黑色</t>
  </si>
  <si>
    <t>万通板200cmX100cm 灰色</t>
  </si>
  <si>
    <t>万通板200cmX100cm 透明</t>
  </si>
  <si>
    <t>科丽珍珠板90cmX240cm（5厘）</t>
  </si>
  <si>
    <t>珠光气球彩色（薄）1*100</t>
  </si>
  <si>
    <t>珠光气球粉红色（薄）1*100</t>
  </si>
  <si>
    <t>珠光气球红色（薄）1*100</t>
  </si>
  <si>
    <t>珠光气球黄色（薄）1*100</t>
  </si>
  <si>
    <t>珠光气球蓝色（薄）1*100</t>
  </si>
  <si>
    <t>珠光气球绿色（薄）1*100</t>
  </si>
  <si>
    <t>珠光气球紫色（薄）1*100</t>
  </si>
  <si>
    <t>珠光气球白色（薄）1*100</t>
  </si>
  <si>
    <t>爱华气球彩色（中厚）1*100</t>
  </si>
  <si>
    <t>爱华气球粉红色（中厚）1*100</t>
  </si>
  <si>
    <t>爱华气球红色（中厚）1*100</t>
  </si>
  <si>
    <t>爱华气球黄色（中厚）1*100</t>
  </si>
  <si>
    <t>爱华气球蓝色（中厚）1*100</t>
  </si>
  <si>
    <t>爱华气球绿色（中厚）1*100</t>
  </si>
  <si>
    <t>爱华气球紫色（中厚）1*100</t>
  </si>
  <si>
    <t>爱华气球白色（中厚）1*100</t>
  </si>
  <si>
    <t>仿美气球彩色（厚）1*100</t>
  </si>
  <si>
    <t>仿美气球粉红色（厚）1*100</t>
  </si>
  <si>
    <t>仿美气球红色（厚）1*100</t>
  </si>
  <si>
    <t>仿美气球蓝色（厚）1*100</t>
  </si>
  <si>
    <t>仿美气球绿色（厚）1*100</t>
  </si>
  <si>
    <t>仿美气球黄色（厚）1*100</t>
  </si>
  <si>
    <t>仿美气球紫色（厚）1*100</t>
  </si>
  <si>
    <t>仿美气球白色（厚）1*100</t>
  </si>
  <si>
    <t>仿美气球金色（厚）1*100</t>
  </si>
  <si>
    <t>仿美气球黑色（厚）1*100</t>
  </si>
  <si>
    <t>心形气球大红色1*100</t>
  </si>
  <si>
    <t>心形气球黄色1*100</t>
  </si>
  <si>
    <t>心形气球蓝色1*100</t>
  </si>
  <si>
    <t>心形气球 彩色1*100</t>
  </si>
  <si>
    <t>心形气球粉红色1*100</t>
  </si>
  <si>
    <t>心形气球橙色1*100</t>
  </si>
  <si>
    <t>心形气球紫色1*100</t>
  </si>
  <si>
    <t>手动打气筒12寸</t>
  </si>
  <si>
    <t>气球帽（200个）</t>
  </si>
  <si>
    <t>普通打气筒</t>
  </si>
  <si>
    <t>塑料脚踩打气筒</t>
  </si>
  <si>
    <t>星火打气筒HX103</t>
  </si>
  <si>
    <t>仿美心形气球 彩色 100个/包</t>
  </si>
  <si>
    <t>仿美心形气球 红色 100个/包</t>
  </si>
  <si>
    <t>仿美心形气球 黄色 100个/包</t>
  </si>
  <si>
    <t>仿美心形气球 蓝色 100个/包</t>
  </si>
  <si>
    <t>仿美心形气球 绿色 100个/包</t>
  </si>
  <si>
    <t>电动打气筒HT-501</t>
  </si>
  <si>
    <t>中派带表多功能打气筒 ZP-103</t>
  </si>
  <si>
    <t>仿美气球橙色（厚）1*100</t>
  </si>
  <si>
    <t>塑料进口打气筒</t>
  </si>
  <si>
    <t>爱华小气球 彩色 500个/包</t>
  </si>
  <si>
    <t>仿美心形气球 粉红色 100个/包</t>
  </si>
  <si>
    <t>仿美心形气球 紫色 100个/包</t>
  </si>
  <si>
    <t>心形气球彩色1*100</t>
  </si>
  <si>
    <t>仿美心形气球 橙色 100个/包</t>
  </si>
  <si>
    <t>仿美心形气球 白色 100个/包（特厚）</t>
  </si>
  <si>
    <t>仿美心形气球 蓝色 100个/包 （特厚）</t>
  </si>
  <si>
    <t>气球彩色1.5g（厚）1*100</t>
  </si>
  <si>
    <t>气球杆 长38CM （100支一扎）</t>
  </si>
  <si>
    <t>气球杆 长30cm-彩色（100支一扎）</t>
  </si>
  <si>
    <t>伊诺特电动气泵 230</t>
  </si>
  <si>
    <t>气球粗杆 白色 长30cm 100支/扎</t>
  </si>
  <si>
    <t>气球杆 长45CM （100支一扎）</t>
  </si>
  <si>
    <t>气球杆 白色 长30cm 100支/扎</t>
  </si>
  <si>
    <t>气球杆 长42CM 红</t>
  </si>
  <si>
    <t>进口长条气球 100PCS</t>
  </si>
  <si>
    <t>小太子长条气球 200PCS</t>
  </si>
  <si>
    <t>仿美气球银色（厚）1*100</t>
  </si>
  <si>
    <t>珠光气球橙色（薄）1*100</t>
  </si>
  <si>
    <t>电动打气泵 HS001.130g</t>
  </si>
  <si>
    <t>气球杆 长28CM （100支一扎）</t>
  </si>
  <si>
    <t>电动打气筒 73005</t>
  </si>
  <si>
    <t>心形气球 36寸.各色</t>
  </si>
  <si>
    <t>笑脸彩色气球 100个装</t>
  </si>
  <si>
    <t>气球杆 长32cm-彩色（100支一扎）</t>
  </si>
  <si>
    <t>中派打气筒 ZP-108</t>
  </si>
  <si>
    <t>中派多功能打气筒 ZP-1106</t>
  </si>
  <si>
    <t>万圣气球 橙色</t>
  </si>
  <si>
    <t>万圣气球 白色</t>
  </si>
  <si>
    <t>万圣气球 黑色</t>
  </si>
  <si>
    <t>中派打气筒 ZP-107</t>
  </si>
  <si>
    <t>3K即时贴60cmX8m大红色（H3001/H3031）</t>
  </si>
  <si>
    <t>3K即时贴60cmX8m大红色（H3002/H3032）</t>
  </si>
  <si>
    <t>3K即时贴60cmX8m橙色（H3003/H3033）</t>
  </si>
  <si>
    <t>3K即时贴60cmX8m浅紫色（H3004/H3034）</t>
  </si>
  <si>
    <t>3K即时贴60cmX8m深紫色（H3005/H3035）</t>
  </si>
  <si>
    <t>3K即时贴60cmX8m金黄色（H3006/H3036）</t>
  </si>
  <si>
    <t>3K即时贴60cmX8m中黄色(H3007/H3037)</t>
  </si>
  <si>
    <t>3K即时贴60cmX8m柠檬黄色(H3008/H3038)</t>
  </si>
  <si>
    <t>3K即时贴60cmX8m宝蓝色(H3009/H3039)</t>
  </si>
  <si>
    <t>3K即时贴60cmX8m深蓝色(H3010/H3040)</t>
  </si>
  <si>
    <t>3K即时贴60cmX8m钻色(H3011/H3041)</t>
  </si>
  <si>
    <t>3K即时贴60cmX8m湖蓝色(H3013/H3043)</t>
  </si>
  <si>
    <t>3K即时贴60cmX8m深绿色(H3014/H3044)</t>
  </si>
  <si>
    <t>3K即时贴60cmX8m中绿色(H3015/H3045)</t>
  </si>
  <si>
    <t>3K即时贴60cmX8m草绿色(H3016/H3046)</t>
  </si>
  <si>
    <t>3K即时贴60cmX8m白色(H3017/H3047)</t>
  </si>
  <si>
    <t>3K即时贴60cmX8m黑色(H3018/H3048)</t>
  </si>
  <si>
    <t>3K即时贴60cmX8m浅灰色(H3019/H3049)</t>
  </si>
  <si>
    <t>3K即时贴60cmX8m深灰色（H3020/H3050）</t>
  </si>
  <si>
    <t>3K即时贴60cmX8m咖啡色(H3021/H3051)</t>
  </si>
  <si>
    <t>3K即时贴60cmX8m桃红色(H3023/H3053)</t>
  </si>
  <si>
    <t>3K即时贴60cmX8m粉绿色(H3024/H3054)</t>
  </si>
  <si>
    <t>3K即时贴45cmX8m大红色(H3001/H3031)</t>
  </si>
  <si>
    <t>3K即时贴45cmX8m大红色(H3002/H3032)</t>
  </si>
  <si>
    <t>3K即时贴45cmX8m橙色(H3003/H3033)</t>
  </si>
  <si>
    <t>3K即时贴45cmX8m浅紫色(H3004/H3034)</t>
  </si>
  <si>
    <t>3K即时贴45cmX8m深紫色(H3005/H3035)</t>
  </si>
  <si>
    <t>3K即时贴45cmX8m金黄色(H3006/H3036)</t>
  </si>
  <si>
    <t>3K即时贴45cmX8m中黄色(H3007/H3037)</t>
  </si>
  <si>
    <t>3K即时贴45cmX8m柠檬黄色(H3008/H3038)</t>
  </si>
  <si>
    <t>3K即时贴45cmX8m宝蓝色(H3009/H3039)</t>
  </si>
  <si>
    <t>3K即时贴45cmX8m深蓝色(H3010/H3040)</t>
  </si>
  <si>
    <t>3K即时贴45cmX8m钻色(H3011/H3041)</t>
  </si>
  <si>
    <t>3K即时贴45cmX8m湖蓝色(H3013/H3043)</t>
  </si>
  <si>
    <t>3K即时贴45cmX8m深绿色(H3014/H3044)</t>
  </si>
  <si>
    <t>3K即时贴45cmX8m中绿色(H3015/H3045)</t>
  </si>
  <si>
    <t>3K即时贴45cmX8m草绿色(H3016/H3046)</t>
  </si>
  <si>
    <t>3K即时贴45cmX8m白色(H3017/H3047)</t>
  </si>
  <si>
    <t>3K即时贴45cmX8m黑色(H3018/H3048)</t>
  </si>
  <si>
    <t>3K即时贴45cmX8m浅灰色(H3019/H3049)</t>
  </si>
  <si>
    <t>3K即时贴45cmX8m深灰色(H3020/H3050)</t>
  </si>
  <si>
    <t>3K即时贴45cmX8m咖啡色(H3021/H3051)</t>
  </si>
  <si>
    <t>3K即时贴45cmX8m桃红色(H3023/H3053)</t>
  </si>
  <si>
    <t>3K即时贴45cmX8m粉绿色(H3024/H3054)</t>
  </si>
  <si>
    <t>申露海即时贴60cmX7m桃红色(G0810/G0910)</t>
  </si>
  <si>
    <t>申露海即时贴60cmX7m桔红色(G0811/G0911)</t>
  </si>
  <si>
    <t>申露海即时贴60cmX7m浅黄色(G0812/G0912)</t>
  </si>
  <si>
    <t>申露海即时贴60cmX7m柠檬黄色(G0813/G0913)</t>
  </si>
  <si>
    <t>申露海即时贴60cmX7m中黄色(G0815/G0915)</t>
  </si>
  <si>
    <t>申露海即时贴60cmX7m金黄色(G0816/G0916)</t>
  </si>
  <si>
    <t>申露海即时贴60cmX7m橙色(G0800/G0900)</t>
  </si>
  <si>
    <t>申露海即时贴60cmX7m大红色(G0801/G0901)</t>
  </si>
  <si>
    <t>申露海即时贴60cmX7m大红色(G0803/G0903)</t>
  </si>
  <si>
    <t>申露海即时贴60cmX7m咖啡色(G0831/G0931)</t>
  </si>
  <si>
    <t>申露海即时贴60cmX7m深咖啡色(G0832/G0932)</t>
  </si>
  <si>
    <t>申露海即时贴60cmX7m果绿色(G0860/G0960)</t>
  </si>
  <si>
    <t>申露海即时贴60cmX7m中绿色(G0807/G0907)</t>
  </si>
  <si>
    <t>申露海即时贴60cmX7m深绿色(G0809/G0909)</t>
  </si>
  <si>
    <t>申露海即时贴60cmX7m粉绿色(G0861/G0961)</t>
  </si>
  <si>
    <t>申露海即时贴60cmX7m翠绿色(G0863/G0963)</t>
  </si>
  <si>
    <t>申露海即时贴60cmX7m浅蓝色(G0868/G0968)</t>
  </si>
  <si>
    <t>申露海即时贴60cmX7m湖蓝色(G0819/G0919)</t>
  </si>
  <si>
    <t>申露海即时贴60cmX7m深蓝色(G0820/G0920)</t>
  </si>
  <si>
    <t>申露海即时贴60cmX7m粉红色(G0870/G0970)</t>
  </si>
  <si>
    <t>申露海即时贴60cmX7m玫瑰红色(G0871/G0971)</t>
  </si>
  <si>
    <t>申露海即时贴60cmX7m深紫色(G0875/G0975)</t>
  </si>
  <si>
    <t>申露海即时贴60cmX7m浅紫色(G0873/G0973)</t>
  </si>
  <si>
    <t>申露海即时贴60cmX7m浅灰色(G0877/G0977)</t>
  </si>
  <si>
    <t>申露海即时贴60cmX7m深灰色(G0878/G0978)</t>
  </si>
  <si>
    <t>申露海即时贴60cmX7m白色(G0817/G0917)</t>
  </si>
  <si>
    <t>申露海即时贴60cmX7m黑色(G0818/G0918)</t>
  </si>
  <si>
    <t>申露海即时贴45cmX8m桃红色(G0810/G0910)</t>
  </si>
  <si>
    <t>申露海即时贴45cmX8m桔红色(G0811/G0911)</t>
  </si>
  <si>
    <t>申露海即时贴45cmX8m浅黄色(G0812/G0912)</t>
  </si>
  <si>
    <t>申露海即时贴45cmX8m柠檬黄色(G0813/G0913)</t>
  </si>
  <si>
    <t>申露海即时贴45cmX8m中黄色(G0815/G0915)</t>
  </si>
  <si>
    <t>申露海即时贴45cmX8m金黄色(G0816/G0916)</t>
  </si>
  <si>
    <t>申露海即时贴45cmX8m橙色(G0800/G0900)</t>
  </si>
  <si>
    <t>申露海即时贴45cmX11m大红色(G0801/G0901)</t>
  </si>
  <si>
    <t>申露海即时贴45cmX8m大红色(G0803/G0903)</t>
  </si>
  <si>
    <t>申露海即时贴45cmX8m咖啡色(G0831/G0931)</t>
  </si>
  <si>
    <t>申露海即时贴45cmX8m深咖啡色(G0832/G0932)</t>
  </si>
  <si>
    <t>申露海即时贴45cmX8m果绿色(G0860/G0960)</t>
  </si>
  <si>
    <t>申露海即时贴45cmX8m中绿色(G0807/G0907)</t>
  </si>
  <si>
    <t>申露海即时贴45cmX8m深绿色(G0809/G0909)</t>
  </si>
  <si>
    <t>申露海即时贴45cmX8m粉绿色(G0861/G0961)</t>
  </si>
  <si>
    <t>申露海即时贴45cmX8m翠绿(G0863/G0963)</t>
  </si>
  <si>
    <t>申露海即时贴45cmX8m浅蓝色(G0868/G0968)</t>
  </si>
  <si>
    <t>申露海即时贴45cmX8m湖蓝色(G0819/G0919)</t>
  </si>
  <si>
    <t>申露海即时贴45cmX8m深蓝色(G0820/G0920)</t>
  </si>
  <si>
    <t>申露海即时贴45cmX8m粉红色(G0870/G0970)</t>
  </si>
  <si>
    <t>申露海即时贴45cmX8m玫瑰红色(G0871/G0971)</t>
  </si>
  <si>
    <t>申露海即时贴45cmX8m深紫色(G0872/G0972)</t>
  </si>
  <si>
    <t>申露海即时贴45cmX8m浅紫色(G0873/G0973)</t>
  </si>
  <si>
    <t>申露海即时贴45cmX8m浅灰色(G0877/G0977)</t>
  </si>
  <si>
    <t>申露海即时贴45cmX8m深灰色(G0878/G0978)</t>
  </si>
  <si>
    <t>申露海即时贴45cmX8m白色(G0817/G0917)</t>
  </si>
  <si>
    <t>申露海即时贴45cmX11m黑色（G0818/G0918）</t>
  </si>
  <si>
    <t>3K木纹贴45cm*10m</t>
  </si>
  <si>
    <t>45cm墙贴（墙纸）各种花纹</t>
  </si>
  <si>
    <t>60cm墙贴（墙纸）各种花纹</t>
  </si>
  <si>
    <t>申露海即时贴60cmX8m深紫色(G0875/G0975)</t>
  </si>
  <si>
    <t>申露海冷裱膜 005 107cm*50m</t>
  </si>
  <si>
    <t>威诗柏即时贴 45cm/60cm</t>
  </si>
  <si>
    <t>申露海即时贴60cmX8m浅绿色</t>
  </si>
  <si>
    <t>墙纸 各种颜色</t>
  </si>
  <si>
    <t>巴顿即时贴 45cm/60cm</t>
  </si>
  <si>
    <t>OPP卷纸 50cm*15m</t>
  </si>
  <si>
    <t>3K即时贴106cmX38m白色(H3017/H3047)</t>
  </si>
  <si>
    <t>3K即时贴60cmX8m白色(H3010/H3040)</t>
  </si>
  <si>
    <t>3K即时贴60cmX8m粉紫色（H3005/H3035）</t>
  </si>
  <si>
    <t>木纹贴45cm*10m（2034）</t>
  </si>
  <si>
    <t>申露海即时贴60cmX7m宝蓝色(G0831/G0931)</t>
  </si>
  <si>
    <t>3K镭射贴大格45cm金色</t>
  </si>
  <si>
    <t>3K镭射贴大格45cm银色</t>
  </si>
  <si>
    <t>3K镭射贴大格45cm蓝色</t>
  </si>
  <si>
    <t>3K镭射贴大格45cm绿色</t>
  </si>
  <si>
    <t>3K镭射贴大格45cm大红色</t>
  </si>
  <si>
    <t>3K镭射贴大格45cm玫瑰红色</t>
  </si>
  <si>
    <t>3K镭射贴小格45cm金色</t>
  </si>
  <si>
    <t>3K镭射贴小格45cm银色</t>
  </si>
  <si>
    <t>3K镭射贴小格45cm蓝色</t>
  </si>
  <si>
    <t>3K镭射贴小格45cm绿色</t>
  </si>
  <si>
    <t>3K镭射贴小格45cm大红色</t>
  </si>
  <si>
    <t>镭射亮光纸50cmX65cm金色   （5张一卷）</t>
  </si>
  <si>
    <t>镭射亮光纸50cmX65cm银色    （5张一卷）</t>
  </si>
  <si>
    <t>镭射亮光纸50cmX65cm大红色  （5张一卷）</t>
  </si>
  <si>
    <t>镭射亮光纸50cmX65cm蓝色   （5张一卷）</t>
  </si>
  <si>
    <t>镭射亮光纸50cmX65cm绿色   （5张一卷）</t>
  </si>
  <si>
    <t>镭射亮光纸50cmX65cm玫瑰红色  （5张一卷）</t>
  </si>
  <si>
    <t>镭射亮光纸50cmX65cm紫色    （5张一卷）</t>
  </si>
  <si>
    <t>3K镭射贴小格45cm银色（6米长的）</t>
  </si>
  <si>
    <t>3K镭射贴小格45cm金色（6米长的）</t>
  </si>
  <si>
    <t>6米镭射贴 大格 45cm-金色</t>
  </si>
  <si>
    <t>6米镭射贴 大格 45cm-蓝色</t>
  </si>
  <si>
    <t>6米镭射贴 大格 45cm-大红色</t>
  </si>
  <si>
    <t>3K镭射贴小格45cm玫瑰红色</t>
  </si>
  <si>
    <t>6米镭射贴 小格 45cm-蓝色</t>
  </si>
  <si>
    <t>镭射亮光纸50cmX65cm橙色   （5张一卷）</t>
  </si>
  <si>
    <t>8米镭射贴 大格 45cm-金色</t>
  </si>
  <si>
    <t>3K10米反光贴45cm金色</t>
  </si>
  <si>
    <t>3K10米反光贴45cm银色</t>
  </si>
  <si>
    <t>3K10米反光贴45cm大红色</t>
  </si>
  <si>
    <t>3K10米反光贴45cm绿色</t>
  </si>
  <si>
    <t>3K10米反光贴45cm蓝色</t>
  </si>
  <si>
    <t>3K10米反光贴45cm玫瑰红色</t>
  </si>
  <si>
    <t>亮光纸50cmX65cm金色  （5张一卷）</t>
  </si>
  <si>
    <t>亮光纸50cmX65cm银色  （5张一卷）</t>
  </si>
  <si>
    <t>亮光纸50cmX65cm蓝色  （5张一卷）</t>
  </si>
  <si>
    <t>亮光纸50cmX65cm绿色  （5张一卷）</t>
  </si>
  <si>
    <t>亮光纸50cmX65cm大红色  （5张一卷）</t>
  </si>
  <si>
    <t>亮光纸50cmX65cm玫瑰红色  （5张一卷）</t>
  </si>
  <si>
    <t>亮光纸50cmX65cm紫色  （5张一卷）</t>
  </si>
  <si>
    <t>3K10米反光贴45cm紫色</t>
  </si>
  <si>
    <t>6米反光贴45cm红色</t>
  </si>
  <si>
    <t>透明玻璃纸 红色</t>
  </si>
  <si>
    <t>花弗小子玻璃纸格子60cm白色-3010</t>
  </si>
  <si>
    <t>花弗小子玻璃纸格子60cm蓝色-3010</t>
  </si>
  <si>
    <t>花弗小子玻璃纸格子60cm绿色-3010</t>
  </si>
  <si>
    <t>花弗小子玻璃纸格子60cm咖啡色-3010</t>
  </si>
  <si>
    <t>花弗小子玻璃纸磨砂60cm白色-3005</t>
  </si>
  <si>
    <t>花弗小子玻璃纸磨砂60cm咖啡色</t>
  </si>
  <si>
    <t>3K透明即时贴（转移膜）60cm</t>
  </si>
  <si>
    <t>奥崎磨砂玻璃纸</t>
  </si>
  <si>
    <t>奥崎格子玻璃纸 白色</t>
  </si>
  <si>
    <t>荧光即时贴45cmX6M</t>
  </si>
  <si>
    <t>荧光即时贴60cmX80m橙色</t>
  </si>
  <si>
    <t>3K透明即时贴（转移膜）45cm</t>
  </si>
  <si>
    <t>3K即时贴45cmX5M  深红色</t>
  </si>
  <si>
    <t>新辉牌植绒布90cmX45m白色（T2801）</t>
  </si>
  <si>
    <t>新辉牌植绒布90cmX45m黑色（T2807）</t>
  </si>
  <si>
    <t>新辉牌植绒布90cmX45m柠檬黄色（T2805）</t>
  </si>
  <si>
    <t>新辉牌植绒布90cmX45m中黄色（T2811）</t>
  </si>
  <si>
    <t>新辉牌植绒布90cmX45m粉红色（T2819）</t>
  </si>
  <si>
    <t>新辉牌植绒布90cmX45m紫色（T2827）</t>
  </si>
  <si>
    <t>新辉牌植绒布90cmX45m果绿（T2831）</t>
  </si>
  <si>
    <t>新辉牌植绒布90cmX45m草绿（T2834）</t>
  </si>
  <si>
    <t>新辉牌植绒布90cmX45m翠绿（T2839）</t>
  </si>
  <si>
    <t>新辉牌植绒布90cmX45m肉色（T2849）</t>
  </si>
  <si>
    <t>新辉牌植绒布90cmX45m深灰色（T2860）</t>
  </si>
  <si>
    <t>新辉牌植绒布90cmX45m咖啡色（T2864）</t>
  </si>
  <si>
    <t>新辉牌植绒布90cmX45m大红色（T2873）</t>
  </si>
  <si>
    <t>新辉牌植绒布90cmX45m深红色（T2874）</t>
  </si>
  <si>
    <t>新辉牌植绒布90cmX45m橙色（T2893）</t>
  </si>
  <si>
    <t>新辉牌植绒布90cmX45m深紫色（T2903）</t>
  </si>
  <si>
    <t>新辉牌植绒布90cmX45m浅蓝色（T2910）</t>
  </si>
  <si>
    <t>新辉牌植绒布90cmX45m湖蓝色（T2913）</t>
  </si>
  <si>
    <t>新辉牌植绒布90cmX45m天蓝色（T2917）</t>
  </si>
  <si>
    <t>新辉牌植绒布90cmX45m深蓝色（T2924）</t>
  </si>
  <si>
    <t>新辉牌植绒布90cmX45m玫瑰红色（T2888）</t>
  </si>
  <si>
    <t>新辉牌植绒布90cmX45m金黄色（T2815）</t>
  </si>
  <si>
    <t>新辉牌植绒布90cmX45m深绿（T2836）</t>
  </si>
  <si>
    <t>新辉牌植绒布90cmX45m宝蓝色（T2908）</t>
  </si>
  <si>
    <t>新辉牌植绒布90cmX45m桃红色（T2824）</t>
  </si>
  <si>
    <t>新辉牌植绒布90cmX45m蓝色（T2926）</t>
  </si>
  <si>
    <t>新辉牌植绒布90cmX45m浅灰色（T2856）</t>
  </si>
  <si>
    <t>彩色植绒布40cmX46cm.大红色</t>
  </si>
  <si>
    <t>无纺布80cmX92m大红色</t>
  </si>
  <si>
    <t>无纺布80cmX92m黄色</t>
  </si>
  <si>
    <t>无纺布80cmX92m金黄色</t>
  </si>
  <si>
    <t>无纺布80cmX92m橙色</t>
  </si>
  <si>
    <t>无纺布80cmX92m玫瑰红色</t>
  </si>
  <si>
    <t>无纺布80cmX92m粉红色</t>
  </si>
  <si>
    <t>无纺布80cmX92m浅蓝色</t>
  </si>
  <si>
    <t>无纺布80cmX92m湖蓝色</t>
  </si>
  <si>
    <t>无纺布80cmX92m深蓝色</t>
  </si>
  <si>
    <t>无纺布80cmX92m果绿色</t>
  </si>
  <si>
    <t>无纺布80cmX92m翠绿色</t>
  </si>
  <si>
    <t>无纺布80cmX92m草绿色</t>
  </si>
  <si>
    <t>无纺布80cmX92m紫色</t>
  </si>
  <si>
    <t>无纺布80cmX92m白色</t>
  </si>
  <si>
    <t>无纺布80cmX92m黑色</t>
  </si>
  <si>
    <t>无纺布80cmX92m咖啡色</t>
  </si>
  <si>
    <t>无纺布80cmX92m灰色</t>
  </si>
  <si>
    <t>茜草（银色）</t>
  </si>
  <si>
    <t>茜草（金色）</t>
  </si>
  <si>
    <t>茜草（蓝色）</t>
  </si>
  <si>
    <t>茜草（绿色）</t>
  </si>
  <si>
    <t>茜草（红色）</t>
  </si>
  <si>
    <t>茜草（玫瑰红色）</t>
  </si>
  <si>
    <t>茜草（紫色）</t>
  </si>
  <si>
    <t>手摇花 50g-银色</t>
  </si>
  <si>
    <t>手摇花（带2个圆孔））蓝白色</t>
  </si>
  <si>
    <t>手摇花 50g-金色</t>
  </si>
  <si>
    <t>手摇花 50g-红色</t>
  </si>
  <si>
    <t>手摇花 50g-绿色</t>
  </si>
  <si>
    <t>手摇花 50g-蓝色</t>
  </si>
  <si>
    <t>手摇花 50g-玫瑰红色</t>
  </si>
  <si>
    <t>手摇花（带2个圆孔））银色</t>
  </si>
  <si>
    <t>好茜草（各色）</t>
  </si>
  <si>
    <t>粗密好茜草</t>
  </si>
  <si>
    <t>茜草带铜钱</t>
  </si>
  <si>
    <t>儿童花球手摇花 50g</t>
  </si>
  <si>
    <t>手摇花（带2个圆孔））金色</t>
  </si>
  <si>
    <t>粗茜草 红苹果</t>
  </si>
  <si>
    <t>原草帽 A0040.直径40cm</t>
  </si>
  <si>
    <t>渔民帽-直径36cm</t>
  </si>
  <si>
    <t>尖头叶子帽 42cm 配绳.竹条.帽斗</t>
  </si>
  <si>
    <t>大竹帽 大眼/直径46cm</t>
  </si>
  <si>
    <t>幼儿草席 114*60cm</t>
  </si>
  <si>
    <t>茜草坪 25*25cm</t>
  </si>
  <si>
    <t>升价 草坪 0930/厚3.5cm</t>
  </si>
  <si>
    <t>原草帽 直径50cm</t>
  </si>
  <si>
    <t>金钻幼儿竹席 114*60cm</t>
  </si>
  <si>
    <t>天涯海角牛仔帽 直径35cm</t>
  </si>
  <si>
    <t>草坪 30*30</t>
  </si>
  <si>
    <t>儿童安全帽 红色</t>
  </si>
  <si>
    <t>蛋形小藤筛-15x12cm</t>
  </si>
  <si>
    <t>蛋形黑边胶花篮22x11.4cm</t>
  </si>
  <si>
    <t>蛋形红边胶花篮22x17cm</t>
  </si>
  <si>
    <t>纯黄色花篮-底直径17cm</t>
  </si>
  <si>
    <t>蛋形胶花篮-22x26cm</t>
  </si>
  <si>
    <t>海棉栅栏-50cm-55cm</t>
  </si>
  <si>
    <t>编织工艺花篮-2个/套</t>
  </si>
  <si>
    <t>棕毛半壁挂篮-10寸</t>
  </si>
  <si>
    <t>蕾丝边蛋方形篮-22x29cm</t>
  </si>
  <si>
    <t>蕾丝边长方形篮-22x29cm</t>
  </si>
  <si>
    <t>编织煲托-直径22cm</t>
  </si>
  <si>
    <t>编织煲托-直径20cm</t>
  </si>
  <si>
    <t>编织煲托-直径18cm</t>
  </si>
  <si>
    <t>全白圆形篮-直径26cm</t>
  </si>
  <si>
    <t>全白长方形篮-32x21cm</t>
  </si>
  <si>
    <t>全白心形篮-28x25cm</t>
  </si>
  <si>
    <t>芒竹中藤饰-心形20x19cm</t>
  </si>
  <si>
    <t>编织煲托-直径24cm</t>
  </si>
  <si>
    <t>编织煲托-直径26cm</t>
  </si>
  <si>
    <t>编织煲托-直径28cm</t>
  </si>
  <si>
    <t>全白蛋形篮-32x21cm</t>
  </si>
  <si>
    <t>塑料围栏（栅栏）20*50cm</t>
  </si>
  <si>
    <t>竹盆草 方形8*8cm</t>
  </si>
  <si>
    <t>蛋形黑黄边胶花篮 20*26cm</t>
  </si>
  <si>
    <t>白色铁制花篮</t>
  </si>
  <si>
    <t>木制白藤筛 小号-高13cm*口直径18cm</t>
  </si>
  <si>
    <t>木制白藤筛 中号-高16cm*口直径25cm</t>
  </si>
  <si>
    <t>木制白藤筛 大号-高20cm*口直径32cm</t>
  </si>
  <si>
    <t>花布啡色藤筛 大号-长39cm*宽30cm</t>
  </si>
  <si>
    <t>花布啡色藤筛 小号-长34cm*宽25cm</t>
  </si>
  <si>
    <t>花布白色藤筛 大号-长39cm*宽30cm</t>
  </si>
  <si>
    <t>花布白色藤筛 小号-长34cm*宽25cm</t>
  </si>
  <si>
    <t>塑料围栏（栅栏）15*50cm</t>
  </si>
  <si>
    <t>EVA海棉特大栅栏 90*40cm</t>
  </si>
  <si>
    <t>EVA海棉新款波浪条 长90cm.红色</t>
  </si>
  <si>
    <t>EVA海棉新款波浪条 长90cm.黄色</t>
  </si>
  <si>
    <t>EVA海棉新款波浪条 长90cm.蓝色</t>
  </si>
  <si>
    <t>EVA海棉新款波浪条 长90cm.绿色</t>
  </si>
  <si>
    <t>EVA海棉新款波浪条 长90cm.橙色</t>
  </si>
  <si>
    <t>EVA海棉新款波浪条 长90cm.紫色</t>
  </si>
  <si>
    <t>EVA海棉新款波浪条 长90cm.粉红</t>
  </si>
  <si>
    <t>EVA海棉新款波浪条 长90cm.深绿</t>
  </si>
  <si>
    <t>木制手提篮 3个装</t>
  </si>
  <si>
    <t>Dream garden挂壁藤筛 29*17*26cm</t>
  </si>
  <si>
    <t>白色围栏 9510.4节.40*25cm/节</t>
  </si>
  <si>
    <t>白色围栏 9508.4节.30*30cm/节</t>
  </si>
  <si>
    <t>金竹蒸笼4.5寸-直径14cm</t>
  </si>
  <si>
    <t>金竹蒸笼7.5寸-直径：25cm</t>
  </si>
  <si>
    <t>金竹蒸笼8.5寸-直径27.5cm</t>
  </si>
  <si>
    <t>金竹蒸笼 5寸-直径16cm</t>
  </si>
  <si>
    <t>金竹蒸笼3.5寸-直径12.5cm</t>
  </si>
  <si>
    <t>金竹蒸笼 6寸-直径：21cm</t>
  </si>
  <si>
    <t>胶纸红灯笼-8寸/2个装</t>
  </si>
  <si>
    <t>胶纸红灯笼-10寸/2个装</t>
  </si>
  <si>
    <t>胶纸红灯笼-12寸/2个装</t>
  </si>
  <si>
    <t>胶纸红灯笼-14寸/2个装</t>
  </si>
  <si>
    <t>胶纸红灯笼-6寸/2个装</t>
  </si>
  <si>
    <t>热气球纸灯笼-直径40cm</t>
  </si>
  <si>
    <t>七彩灯笼-直径12cm</t>
  </si>
  <si>
    <t>纸灯笼（镂空）大红-直径20cm</t>
  </si>
  <si>
    <t>绒布灯笼 （直径67公分）</t>
  </si>
  <si>
    <t>印花灯笼 （直径80公分）</t>
  </si>
  <si>
    <t>纸灯笼（不镂空）大红-直径20cm</t>
  </si>
  <si>
    <t>元布红灯笼 12寸-2个/对</t>
  </si>
  <si>
    <t>纸灯笼（镂空）白色-直径20cm</t>
  </si>
  <si>
    <t>纸灯笼（镂空）柠黄-直径20cm</t>
  </si>
  <si>
    <t>纸灯笼（镂空）天蓝-直径20cm</t>
  </si>
  <si>
    <t>纸灯笼（镂空）粉红-直径20cm</t>
  </si>
  <si>
    <t>纸灯笼（镂空）玫红-直径20cm</t>
  </si>
  <si>
    <t>纸灯笼（镂空）浅蓝-直径20cm</t>
  </si>
  <si>
    <t>纸灯笼（镂空）土黄-直径20cm</t>
  </si>
  <si>
    <t>纸灯笼（镂空）浅绿-直径20cm</t>
  </si>
  <si>
    <t>纸灯笼（不镂空）白色-直径20cm</t>
  </si>
  <si>
    <t>纸灯笼（不镂空）黄色-直径20cm</t>
  </si>
  <si>
    <t>纸灯笼（不镂空）浅绿-直径20cm</t>
  </si>
  <si>
    <t>纸灯笼（不镂空）粉红-直径20cm</t>
  </si>
  <si>
    <t>纸灯笼（不镂空）深紫-直径20cm</t>
  </si>
  <si>
    <t>纸灯笼（不镂空）深绿-直径20cm</t>
  </si>
  <si>
    <t>纸灯笼（镂空）浅紫-直径20cm</t>
  </si>
  <si>
    <t>圆柱孔明灯（许愿灯）</t>
  </si>
  <si>
    <t>元布红灯笼 10寸-2个/对</t>
  </si>
  <si>
    <t>金边绸布灯笼 直径1m</t>
  </si>
  <si>
    <t>大鞭炮18头-985</t>
  </si>
  <si>
    <t>中鞭炮18头-986</t>
  </si>
  <si>
    <t>小鞭炮18头</t>
  </si>
  <si>
    <t>金边绸布灯笼 直径80cm</t>
  </si>
  <si>
    <t>金边绸布灯笼24寸-直径60cm</t>
  </si>
  <si>
    <t>元布红灯笼 16寸-2个/对</t>
  </si>
  <si>
    <t>元布红灯笼 18寸-2个/对</t>
  </si>
  <si>
    <t>元布红灯笼 20寸-2个/对</t>
  </si>
  <si>
    <t>金边绒布灯笼带坠灯 直径80cm</t>
  </si>
  <si>
    <t>植绒布灯笼 8cm-16个/包</t>
  </si>
  <si>
    <t>绸布灯笼 150cm</t>
  </si>
  <si>
    <t>彩灯-直径10m/2.5A/250v</t>
  </si>
  <si>
    <t>钢丝红边灯笼 40cm</t>
  </si>
  <si>
    <t>胶纸红灯笼-18寸/2个装</t>
  </si>
  <si>
    <t>胶纸红灯笼-20寸/2个装</t>
  </si>
  <si>
    <t>纸灯笼（镂空）橙色-直径20cm</t>
  </si>
  <si>
    <t>纸灯笼（镂空）橄榄绿-直径20cm</t>
  </si>
  <si>
    <t>彩灯LVD</t>
  </si>
  <si>
    <t>80L彩色闪光灯（彩灯）装电池 10米</t>
  </si>
  <si>
    <t>钢丝灯笼 8寸</t>
  </si>
  <si>
    <t>钢丝灯笼 10寸</t>
  </si>
  <si>
    <t>荧光灯启动器 S10.4-40W</t>
  </si>
  <si>
    <t>纸灯笼（不镂空）灰色-直径20cm</t>
  </si>
  <si>
    <t>纸灯笼（不镂空）湖色-直径20cm</t>
  </si>
  <si>
    <t>钢丝灯笼 100cm</t>
  </si>
  <si>
    <t>纸灯笼（不镂空）肉色-直径20cm</t>
  </si>
  <si>
    <t>绒布灯笼 1米</t>
  </si>
  <si>
    <t>空白红灯笼 直径80cm</t>
  </si>
  <si>
    <t>胶纸红灯笼-16寸/2个装</t>
  </si>
  <si>
    <t>A4相框大红色</t>
  </si>
  <si>
    <t>A4相框黄色</t>
  </si>
  <si>
    <t>A4相框蓝色</t>
  </si>
  <si>
    <t>A4相框粉红色</t>
  </si>
  <si>
    <t>A4相框白色</t>
  </si>
  <si>
    <t>A3相框大红色</t>
  </si>
  <si>
    <t>A3相框黄色</t>
  </si>
  <si>
    <t>A3相框蓝色</t>
  </si>
  <si>
    <t>A3相框粉红色</t>
  </si>
  <si>
    <t>A3相框白色</t>
  </si>
  <si>
    <t>振宇蓝边相框A4  29.7cmX21cm</t>
  </si>
  <si>
    <t>铝制磁铁小相框10203（三合一）</t>
  </si>
  <si>
    <t>二合一小相框16761</t>
  </si>
  <si>
    <t>相框 白色-40*45cm</t>
  </si>
  <si>
    <t>木纹镜框（相框）A3</t>
  </si>
  <si>
    <t>A3木纹相框</t>
  </si>
  <si>
    <t>白色相框 40*50cm</t>
  </si>
  <si>
    <t>蓝边镜框（相框） A3</t>
  </si>
  <si>
    <t>原木圣诞树-2片装</t>
  </si>
  <si>
    <t>原木圣诞树-3片装</t>
  </si>
  <si>
    <t>红边镜框（相框） A3</t>
  </si>
  <si>
    <t>A5相框 各种颜色 20*15cm</t>
  </si>
  <si>
    <t>亚克力相框</t>
  </si>
  <si>
    <t>威源相框 A4.29*21cm</t>
  </si>
  <si>
    <t>威源相框 A3</t>
  </si>
  <si>
    <t>圣诞树 210cm</t>
  </si>
  <si>
    <t>圣诞树 300cm</t>
  </si>
  <si>
    <t>圣诞树 150cm</t>
  </si>
  <si>
    <t>振宇镜框（相框）A3.木纹</t>
  </si>
  <si>
    <t>柳叶（10条/包）</t>
  </si>
  <si>
    <t>枫叶（12条/包）</t>
  </si>
  <si>
    <t>挂式中号树叶-长80cm</t>
  </si>
  <si>
    <t>丝麻大挂件-多形状</t>
  </si>
  <si>
    <t>丝麻梅花盆-多形状26cmX26cm</t>
  </si>
  <si>
    <t>丝麻小挂件-各种形状</t>
  </si>
  <si>
    <t>卡通PVC吊饰-1.5米/包-多形状</t>
  </si>
  <si>
    <t>葡萄叶 大叶</t>
  </si>
  <si>
    <t>彩灯 长3米.装电池</t>
  </si>
  <si>
    <t>仿真条装喇叭花 5条装</t>
  </si>
  <si>
    <t>彩灯扁三线</t>
  </si>
  <si>
    <t>仿真牵牛花</t>
  </si>
  <si>
    <t>牵牛花</t>
  </si>
  <si>
    <t>绿枫叶 长150cm 10条/包</t>
  </si>
  <si>
    <t>仿真豆芽</t>
  </si>
  <si>
    <t>柳叶 长1.8m/条</t>
  </si>
  <si>
    <t>挂式海棠叶 长90cm</t>
  </si>
  <si>
    <t>红枫叶 长150cm 10条/包</t>
  </si>
  <si>
    <t>彩灯 长5米</t>
  </si>
  <si>
    <t>绿枫叶  50条/包</t>
  </si>
  <si>
    <t>法莱克节能灯</t>
  </si>
  <si>
    <t>绿枫叶 150cm 20条/包（好）</t>
  </si>
  <si>
    <t>升价 常青藤 盆装</t>
  </si>
  <si>
    <t>葡萄叶 小叶</t>
  </si>
  <si>
    <t>口红花  盆装</t>
  </si>
  <si>
    <t>彩色纱布大红（宽：150cm）</t>
  </si>
  <si>
    <t>彩色纱布粉红（宽：150cm）</t>
  </si>
  <si>
    <t>彩色纱布玫瑰红（宽：150cm）</t>
  </si>
  <si>
    <t>彩色纱布草绿（宽：150cm）</t>
  </si>
  <si>
    <t>彩色纱布深绿（宽：150cm）</t>
  </si>
  <si>
    <t>彩色纱布翠绿（宽：150cm）</t>
  </si>
  <si>
    <t>彩色纱布浅绿（宽：150cm）</t>
  </si>
  <si>
    <t>彩色纱布浅蓝（宽：150cm）</t>
  </si>
  <si>
    <t>彩色纱布深蓝（宽：150cm）</t>
  </si>
  <si>
    <t>彩色纱布湖蓝（宽：150cm）</t>
  </si>
  <si>
    <t>彩色纱布柠檬黄（宽：150cm）</t>
  </si>
  <si>
    <t>彩色纱布金黄（宽：150cm）</t>
  </si>
  <si>
    <t>彩色纱布中黄（宽：150cm）</t>
  </si>
  <si>
    <t>彩色纱布浅紫色（宽：150cm）</t>
  </si>
  <si>
    <t>彩色纱布深紫色（宽：150cm）</t>
  </si>
  <si>
    <t>彩色纱布橙色（宽：150cm）</t>
  </si>
  <si>
    <t>彩色纱布白色（宽：150cm）</t>
  </si>
  <si>
    <t>150cm蕾丝布</t>
  </si>
  <si>
    <t>蕾丝布 125*300cm</t>
  </si>
  <si>
    <t>蕾丝布 140*440cm 黄色</t>
  </si>
  <si>
    <t>特价蕾丝布</t>
  </si>
  <si>
    <t>绸布大红（150cm）</t>
  </si>
  <si>
    <t>绸布粉红（150cm）</t>
  </si>
  <si>
    <t>绸布玫瑰红（150cm）</t>
  </si>
  <si>
    <t>绸布湖蓝（150cm）</t>
  </si>
  <si>
    <t>绸布浅蓝（150cm）</t>
  </si>
  <si>
    <t>绸布深绿（150cm）</t>
  </si>
  <si>
    <t>绸布浅绿（150cm）</t>
  </si>
  <si>
    <t>绸布草绿（150cm）</t>
  </si>
  <si>
    <t>绸布黄色（150cm）</t>
  </si>
  <si>
    <t>绸布金黄色（150cm）</t>
  </si>
  <si>
    <t>绸布白色（150cm）</t>
  </si>
  <si>
    <t>150cm金布</t>
  </si>
  <si>
    <t>150cm银布 15米/卷</t>
  </si>
  <si>
    <t>绸布橙色（150cm）</t>
  </si>
  <si>
    <t>绸布浅紫色（150cm）</t>
  </si>
  <si>
    <t>升价 120cm金布</t>
  </si>
  <si>
    <t>蚊帐纱150cm</t>
  </si>
  <si>
    <t>毛毛条大红色</t>
  </si>
  <si>
    <t>毛毛条拧黄</t>
  </si>
  <si>
    <t>毛毛条金黄色</t>
  </si>
  <si>
    <t>毛毛条天蓝色</t>
  </si>
  <si>
    <t>毛毛条深蓝色</t>
  </si>
  <si>
    <t>毛毛条草绿色</t>
  </si>
  <si>
    <t>毛毛条深绿色</t>
  </si>
  <si>
    <t>毛毛条白色</t>
  </si>
  <si>
    <t>毛毛条黑色</t>
  </si>
  <si>
    <t>毛毛条橙色</t>
  </si>
  <si>
    <t>毛毛条粉红色</t>
  </si>
  <si>
    <t>毛毛条玫瑰红色</t>
  </si>
  <si>
    <t>毛毛条咖啡色</t>
  </si>
  <si>
    <t>毛毛条闪光金色</t>
  </si>
  <si>
    <t>毛毛条闪光银色</t>
  </si>
  <si>
    <t>毛毛条闪光大红</t>
  </si>
  <si>
    <t>毛毛条闪光蓝色</t>
  </si>
  <si>
    <t>毛毛条闪光绿色</t>
  </si>
  <si>
    <t>毛毛条闪光紫色</t>
  </si>
  <si>
    <t>毛毛条闪光玫瑰红色</t>
  </si>
  <si>
    <t>毛毛条浅紫色</t>
  </si>
  <si>
    <t>毛毛条深紫色</t>
  </si>
  <si>
    <t>毛毛条浅蓝色</t>
  </si>
  <si>
    <t>毛毛条闪光黑色</t>
  </si>
  <si>
    <t>毛毛条 彩色</t>
  </si>
  <si>
    <t>毛线50g大红色</t>
  </si>
  <si>
    <t>毛线50g粉红色</t>
  </si>
  <si>
    <t>毛线50g橙色</t>
  </si>
  <si>
    <t>毛线50g柠黄色</t>
  </si>
  <si>
    <t>毛线50g金黄色</t>
  </si>
  <si>
    <t>毛线50g湖蓝色</t>
  </si>
  <si>
    <t>毛线50g浅蓝色</t>
  </si>
  <si>
    <t>毛线50g深蓝色</t>
  </si>
  <si>
    <t>毛线50g深绿色</t>
  </si>
  <si>
    <t>毛线50g草绿色</t>
  </si>
  <si>
    <t>毛线50g浅紫色</t>
  </si>
  <si>
    <t>毛线50g深紫色</t>
  </si>
  <si>
    <t>毛线50g白色</t>
  </si>
  <si>
    <t>毛线50g黑色</t>
  </si>
  <si>
    <t>毛线50g咖啡色</t>
  </si>
  <si>
    <t>毛线100g大红色</t>
  </si>
  <si>
    <t>毛线100g粉红色</t>
  </si>
  <si>
    <t>毛线100g橙色</t>
  </si>
  <si>
    <t>毛线100g柠黄色</t>
  </si>
  <si>
    <t>毛线100g金黄色</t>
  </si>
  <si>
    <t>毛线100g湖蓝色</t>
  </si>
  <si>
    <t>毛线100g浅蓝色</t>
  </si>
  <si>
    <t>毛线100g深蓝色</t>
  </si>
  <si>
    <t>毛线100g深绿色</t>
  </si>
  <si>
    <t>毛线100g草绿色</t>
  </si>
  <si>
    <t>毛线100g浅紫色</t>
  </si>
  <si>
    <t>毛线100g深紫色</t>
  </si>
  <si>
    <t>毛线100g白色</t>
  </si>
  <si>
    <t>毛线100g黑色</t>
  </si>
  <si>
    <t>毛线100g咖啡色</t>
  </si>
  <si>
    <t>毛线50g中黄色</t>
  </si>
  <si>
    <t>毛线100g中黄</t>
  </si>
  <si>
    <t>降价 银葱带3分25码</t>
  </si>
  <si>
    <t>降价 金葱带3分25码</t>
  </si>
  <si>
    <t>降价 金葱带6分25码</t>
  </si>
  <si>
    <t>降价 银葱带6分25码</t>
  </si>
  <si>
    <t>降价 金葱带6分50码</t>
  </si>
  <si>
    <t>布带6分50码 (2cm)大红色</t>
  </si>
  <si>
    <t>布带6分50码 (2cm)柠黄色</t>
  </si>
  <si>
    <t>布带6分50码（2cm）湖蓝色</t>
  </si>
  <si>
    <t>布带6分50码（2cm）草绿色</t>
  </si>
  <si>
    <t>布带6分50码（2cm）橙色</t>
  </si>
  <si>
    <t>布带6分50码（2cm）深紫色</t>
  </si>
  <si>
    <t>布带6分50码（2cm）浅紫色</t>
  </si>
  <si>
    <t>布带6分50码（2cm）黑色</t>
  </si>
  <si>
    <t>布带6分50码（2cm）白色</t>
  </si>
  <si>
    <t>布带6分50码（2cm）咖啡色</t>
  </si>
  <si>
    <t>布带6分50码（2cm）粉红色</t>
  </si>
  <si>
    <t>布带6分50码（2cm）玫瑰红色</t>
  </si>
  <si>
    <t>布带6分50码（2cm）深绿色</t>
  </si>
  <si>
    <t>布带6分50码（2cm）金黄色</t>
  </si>
  <si>
    <t>布带6分25码（2cm）大红色</t>
  </si>
  <si>
    <t>布带6分25码（2cm）柠黄色</t>
  </si>
  <si>
    <t>布带6分25码（2cm）湖蓝色</t>
  </si>
  <si>
    <t>布带6分25码（2cm）草绿色</t>
  </si>
  <si>
    <t>布带6分25码（2cm）橙色</t>
  </si>
  <si>
    <t>布带6分25码（2cm）深紫色</t>
  </si>
  <si>
    <t>布带6分25码（2cm）浅紫色</t>
  </si>
  <si>
    <t>布带6分25码（2cm）黑色</t>
  </si>
  <si>
    <t>布带6分25码（2cm）白色</t>
  </si>
  <si>
    <t>布带6分25码（2cm）咖啡色</t>
  </si>
  <si>
    <t>布带6分25码（2cm）粉红色</t>
  </si>
  <si>
    <t>布带6分25码（2cm）玫瑰红色</t>
  </si>
  <si>
    <t>布带6分25码（2cm）深绿色</t>
  </si>
  <si>
    <t>布带6分25码（2cm）金黄色</t>
  </si>
  <si>
    <t>布带3分50码(1cm)大红色</t>
  </si>
  <si>
    <t>布带3分50码(1cm)柠黄色</t>
  </si>
  <si>
    <t>布带3分50码(1cm)湖蓝色</t>
  </si>
  <si>
    <t>布带3分50码(1cm)草绿色</t>
  </si>
  <si>
    <t>布带3分50码(1cm)橙色</t>
  </si>
  <si>
    <t>布带3分50码(1cm)深紫色</t>
  </si>
  <si>
    <t>布带3分50码(1cm)浅紫色</t>
  </si>
  <si>
    <t>布带3分50码(1cm)黑色</t>
  </si>
  <si>
    <t>布带3分50码(1cm)白色</t>
  </si>
  <si>
    <t>布带3分50码(1cm)咖啡色</t>
  </si>
  <si>
    <t>布带3分50码(1cm)粉红色</t>
  </si>
  <si>
    <t>布带3分50码(1cm)玫瑰红色</t>
  </si>
  <si>
    <t>布带3分50码(1cm)深绿色</t>
  </si>
  <si>
    <t>布带3分50码(1cm)金黄色</t>
  </si>
  <si>
    <t>布带3分25码(1cm)大红色</t>
  </si>
  <si>
    <t>布带3分25码(1cm)柠黄色</t>
  </si>
  <si>
    <t>布带3分25码(1cm)湖蓝色</t>
  </si>
  <si>
    <t>布带3分25码(1cm)草绿色</t>
  </si>
  <si>
    <t>布带3分25码(1cm)橙色</t>
  </si>
  <si>
    <t>布带3分25码(1cm)深紫色</t>
  </si>
  <si>
    <t>布带3分25码(1cm)浅紫色</t>
  </si>
  <si>
    <t>布带3分25码(1cm)黑色</t>
  </si>
  <si>
    <t>布带3分25码(1cm)白色</t>
  </si>
  <si>
    <t>布带3分25码(1cm)咖啡色</t>
  </si>
  <si>
    <t>布带3分25码(1cm)粉红色</t>
  </si>
  <si>
    <t>布带3分25码(1cm)玫瑰红色</t>
  </si>
  <si>
    <t>布带3分25码(1cm)深绿色</t>
  </si>
  <si>
    <t>布带3分25码(1cm)金黄色</t>
  </si>
  <si>
    <t>彩带1.5cm大红色</t>
  </si>
  <si>
    <t>彩带1.5cm粉红色</t>
  </si>
  <si>
    <t>彩带1.5cm玫瑰红色</t>
  </si>
  <si>
    <t>彩带1.5cm柠黄色</t>
  </si>
  <si>
    <t>彩带1.5cm金黄色</t>
  </si>
  <si>
    <t>彩带1.5cm橙色</t>
  </si>
  <si>
    <t>彩带1.5cm湖蓝色</t>
  </si>
  <si>
    <t>彩带1.5cm浅蓝色</t>
  </si>
  <si>
    <t>彩带1.5cm深蓝色</t>
  </si>
  <si>
    <t>彩带1.5cm深绿色</t>
  </si>
  <si>
    <t>彩带1.5cm草绿色</t>
  </si>
  <si>
    <t>彩带1.5cm浅紫色</t>
  </si>
  <si>
    <t>彩带1.5cm深紫色</t>
  </si>
  <si>
    <t>降价 金葱带3分50码</t>
  </si>
  <si>
    <t>降价 银葱带3分50码</t>
  </si>
  <si>
    <t>布带12分（4cm）大红色</t>
  </si>
  <si>
    <t>布带12分（4cm）黄色</t>
  </si>
  <si>
    <t>布带12分（4cm）蓝色</t>
  </si>
  <si>
    <t>布带12分（4cm）绿色</t>
  </si>
  <si>
    <t>布带12分（4cm）紫色</t>
  </si>
  <si>
    <t>布带12分（4cm）粉红色</t>
  </si>
  <si>
    <t>金葱带12分</t>
  </si>
  <si>
    <t>银葱带12分</t>
  </si>
  <si>
    <t>金边彩带 宽1.8cm 各种颜色</t>
  </si>
  <si>
    <t>彩带1.5cm中黄色</t>
  </si>
  <si>
    <t>布带12分（4cm）白色</t>
  </si>
  <si>
    <t>布带4分25码(1cm) 各种颜色</t>
  </si>
  <si>
    <t>布带12分（4cm）橙色</t>
  </si>
  <si>
    <t>布带6分25码（2cm）浅蓝色</t>
  </si>
  <si>
    <t>宽彩带2.5cm</t>
  </si>
  <si>
    <t>金边彩带 宽3.2cm 各种颜色</t>
  </si>
  <si>
    <t>彩色网带（宽6cm长60m）</t>
  </si>
  <si>
    <t>布带2分25码(5mm)大红</t>
  </si>
  <si>
    <t>布带2分25码(5mm)柠黄色</t>
  </si>
  <si>
    <t>布带2分25码(5mm)荧光绿色</t>
  </si>
  <si>
    <t>降价 银葱带6分50码</t>
  </si>
  <si>
    <t>6分彩带 各色</t>
  </si>
  <si>
    <t>布带2分25码(5mm)深蓝</t>
  </si>
  <si>
    <t>布带2分25码(5mm)金黄色</t>
  </si>
  <si>
    <t>布带2分25码(5mm)粉红</t>
  </si>
  <si>
    <t>彩带1.5cm灰色</t>
  </si>
  <si>
    <t>布带3分25码(1cm)浅蓝</t>
  </si>
  <si>
    <t>雪点丝带 宽3cm.50码. 柠黄</t>
  </si>
  <si>
    <t>雪点丝带 宽3cm.50码. 宝蓝</t>
  </si>
  <si>
    <t>雪点丝带 宽3cm.50码. 橙色</t>
  </si>
  <si>
    <t>布带2分25码(5mm) 柴</t>
  </si>
  <si>
    <t>布带2分25码(5mm)浅兰</t>
  </si>
  <si>
    <t>布带2分25码(5mm)翠绿</t>
  </si>
  <si>
    <t>布带3分25码(1cm)深蓝色</t>
  </si>
  <si>
    <t>金葱带8分25码</t>
  </si>
  <si>
    <t>银葱带8分25码</t>
  </si>
  <si>
    <t>布带3分25码(1cm)橄榄绿</t>
  </si>
  <si>
    <t>进口折纸（15cmX15cm）100张/包</t>
  </si>
  <si>
    <t>卡通手工折纸（15cmX15cm）100张/包</t>
  </si>
  <si>
    <t>进口折纸（9cmX9cm）100张/包</t>
  </si>
  <si>
    <t>聪明狗折纸12色（15cmX15cm）60张/包</t>
  </si>
  <si>
    <t>真谛十字绣 30*30cm</t>
  </si>
  <si>
    <t>彩色折纸 ZLST008（18cmX18cm）11张/包</t>
  </si>
  <si>
    <t>彩色折纸 2018（15cmX15cm）24张/包</t>
  </si>
  <si>
    <t>智力神童彩色折纸 ZLST-004（15*15cm）10张/包</t>
  </si>
  <si>
    <t>29cm绣圈-紫色</t>
  </si>
  <si>
    <t>25cm绣圈-粉红</t>
  </si>
  <si>
    <t>十字绣 697</t>
  </si>
  <si>
    <t>永隆进口折纸（15cmX15cm）35k 329</t>
  </si>
  <si>
    <t>保利龙球蛋形35#（20个一包）</t>
  </si>
  <si>
    <t>保利龙球蛋形30#（20个一包）</t>
  </si>
  <si>
    <t>保利龙球蛋形60#（8个一包）</t>
  </si>
  <si>
    <t>保利龙球蛋形70#（9个一包）</t>
  </si>
  <si>
    <t>保利龙球蛋形85#（9个一包）</t>
  </si>
  <si>
    <t>保利龙球圆形50#（12个一包）</t>
  </si>
  <si>
    <t>保利龙球圆形60#（9个一包）</t>
  </si>
  <si>
    <t>保利龙球圆形70#（9个一包）</t>
  </si>
  <si>
    <t>保利龙球圆形80#（12个一包）</t>
  </si>
  <si>
    <t>保利龙球圆形40#（12个一包）</t>
  </si>
  <si>
    <t>保利龙球圆形35#（12个一包）</t>
  </si>
  <si>
    <t>保利龙球圆形30#（20个一包）</t>
  </si>
  <si>
    <t>保利龙球蛋形50#（12个一包）</t>
  </si>
  <si>
    <t>保利龙球圆形100#（直径10cm）</t>
  </si>
  <si>
    <t>保利龙球圆形150#（直径15cm）</t>
  </si>
  <si>
    <t>泡沫雪人 120#.6个装</t>
  </si>
  <si>
    <t>泡沫五角星 90#.10个装</t>
  </si>
  <si>
    <t>泡沫坐姿小熊 90#.8个装</t>
  </si>
  <si>
    <t>泡沫爱心 70#.10个装</t>
  </si>
  <si>
    <t>保利龙球蛋形 90#</t>
  </si>
  <si>
    <t>保利龙球蛋形85#</t>
  </si>
  <si>
    <t>保利龙球蛋形40#（12个一包）</t>
  </si>
  <si>
    <t>彩色眼睛15#-100粒/包（红色）</t>
  </si>
  <si>
    <t>活动眼睛30#-50粒/包</t>
  </si>
  <si>
    <t>活动眼睛8#-100粒/包</t>
  </si>
  <si>
    <t>活动眼睛10#-100粒/包</t>
  </si>
  <si>
    <t>活动眼睛12#-100粒/包</t>
  </si>
  <si>
    <t>活动眼睛15#-100粒/包</t>
  </si>
  <si>
    <t>活动眼睛18#-100粒/包</t>
  </si>
  <si>
    <t>活动眼睛20#-100粒/包</t>
  </si>
  <si>
    <t>活动眼睛22#-100粒/包</t>
  </si>
  <si>
    <t>活动眼睛25#-50粒/包</t>
  </si>
  <si>
    <t>彩色眼睛15#-100粒/包（黄色）</t>
  </si>
  <si>
    <t>彩色眼睛15#-100粒/包（蓝色）</t>
  </si>
  <si>
    <t>彩色眼睛15#-100粒/包（粉红色）</t>
  </si>
  <si>
    <t>彩色眼睛15#-100粒/包（绿色）</t>
  </si>
  <si>
    <t>活动眼睛35#-50个/包</t>
  </si>
  <si>
    <t>活动眼睛24#-50粒/包</t>
  </si>
  <si>
    <t>彩色活动眼睛12#-100粒/包 红色</t>
  </si>
  <si>
    <t>彩色活动眼睛12#-100粒/包 黄色</t>
  </si>
  <si>
    <t>彩色活动眼睛12#-100粒/包 蓝色</t>
  </si>
  <si>
    <t>彩色活动眼睛12#-100粒/包 绿色</t>
  </si>
  <si>
    <t>彩色活动眼睛12#-100粒/包 粉红色</t>
  </si>
  <si>
    <t>彩色活动眼睛12#-100粒/包 紫色</t>
  </si>
  <si>
    <t>彩色活动眼睛12#-100粒/包 白色</t>
  </si>
  <si>
    <t>彩色活动眼睛12#-100粒/包 玫瑰红色</t>
  </si>
  <si>
    <t>彩色活动眼睛12#-100粒/包 桃红色</t>
  </si>
  <si>
    <t>彩色眼睛15#-100粒/包（紫色）</t>
  </si>
  <si>
    <t>彩色眼睛15#-100粒/包（大红）</t>
  </si>
  <si>
    <t>宇球中国结绳-27米/卷（粉红103）</t>
  </si>
  <si>
    <t>宇球中国结绳-27米/卷（玫瑰红色129）</t>
  </si>
  <si>
    <t>宇球中国结绳-27米/卷（深红色122）</t>
  </si>
  <si>
    <t>宇球中国结绳-27米/卷（大红700）</t>
  </si>
  <si>
    <t>宇球中国结绳-27米/卷（白色800）</t>
  </si>
  <si>
    <t>宇球中国结绳-27米/卷（黑色900）</t>
  </si>
  <si>
    <t>宇球中国结绳-27米/卷（湖蓝374）</t>
  </si>
  <si>
    <t>宇球中国结绳-27米/卷（深蓝368）</t>
  </si>
  <si>
    <t>宇球中国结绳-27米/卷（浅紫672）</t>
  </si>
  <si>
    <t>宇球中国结绳-27米/卷（青莲色676）</t>
  </si>
  <si>
    <t>宇球中国结绳-27米/卷（橙色172）</t>
  </si>
  <si>
    <t>宇球中国结绳-27米/卷（草绿233）</t>
  </si>
  <si>
    <t>宇球中国结绳-27米/卷（浅蓝02）</t>
  </si>
  <si>
    <t>宇球中国结绳-27米/卷（柠檬黄540）</t>
  </si>
  <si>
    <t>宇球中国结绳-27米/卷（金黄色543）</t>
  </si>
  <si>
    <t>如意结10盘/1#-30cm</t>
  </si>
  <si>
    <t>宇球中国结绳-27米/卷（米黄色520）</t>
  </si>
  <si>
    <t>宇球中国结绳-27米/卷（桔黄色523）</t>
  </si>
  <si>
    <t>兰珠如意结8cm-5#</t>
  </si>
  <si>
    <t>宇球中国结绳-27米/卷（咖啡色）</t>
  </si>
  <si>
    <t>中国结绳-120码/卷 各种颜色</t>
  </si>
  <si>
    <t>灯笼结 4号</t>
  </si>
  <si>
    <t>如意结 3号</t>
  </si>
  <si>
    <t>国产红绳 约20米</t>
  </si>
  <si>
    <t>国产白色股绳</t>
  </si>
  <si>
    <t>中国结 30*30</t>
  </si>
  <si>
    <t>中国结 50*50</t>
  </si>
  <si>
    <t>美丝牌中国结绳 各种颜色</t>
  </si>
  <si>
    <t>中国结 3#</t>
  </si>
  <si>
    <t>金线小结中国结</t>
  </si>
  <si>
    <t>棉绳大红色</t>
  </si>
  <si>
    <t>棉绳柠黄色</t>
  </si>
  <si>
    <t>棉绳浅蓝色</t>
  </si>
  <si>
    <t>棉绳湖蓝色</t>
  </si>
  <si>
    <t>棉绳深蓝色</t>
  </si>
  <si>
    <t>棉绳橙色</t>
  </si>
  <si>
    <t>棉绳浅紫色</t>
  </si>
  <si>
    <t>棉绳粉红色</t>
  </si>
  <si>
    <t>棉绳玫瑰红色</t>
  </si>
  <si>
    <t>棉绳黑色</t>
  </si>
  <si>
    <t>棉绳白色</t>
  </si>
  <si>
    <t>棉绳咖啡色</t>
  </si>
  <si>
    <t>棉绳灰色</t>
  </si>
  <si>
    <t>棉绳果绿色</t>
  </si>
  <si>
    <t>棉绳翠绿色</t>
  </si>
  <si>
    <t>棉绳金黄色</t>
  </si>
  <si>
    <t>草球 红色-250g</t>
  </si>
  <si>
    <t>草球 黄色-250g</t>
  </si>
  <si>
    <t>草球 蓝色-250g</t>
  </si>
  <si>
    <t>草球 绿色-250g</t>
  </si>
  <si>
    <t>草球 白色-250g</t>
  </si>
  <si>
    <t>尼龙绳 彩色</t>
  </si>
  <si>
    <t>警戒线 大号</t>
  </si>
  <si>
    <t>草球 红色-200g</t>
  </si>
  <si>
    <t>草球 黄色-200g</t>
  </si>
  <si>
    <t>纸皮箱 70*60*65cm</t>
  </si>
  <si>
    <t>草球 白色-200g</t>
  </si>
  <si>
    <t>粗尼龙绳 白色</t>
  </si>
  <si>
    <t>警戒线 小号</t>
  </si>
  <si>
    <t>警戒线 大号  好</t>
  </si>
  <si>
    <t>藤球8#大红色-6个/包</t>
  </si>
  <si>
    <t>藤球8#黄色-6个/包</t>
  </si>
  <si>
    <t>藤球8# 蓝色-6个/包</t>
  </si>
  <si>
    <t>藤球8#绿色-6个/包</t>
  </si>
  <si>
    <t>藤球8#白色-6个/包</t>
  </si>
  <si>
    <t>藤球8#橙色-6个/包</t>
  </si>
  <si>
    <t>藤球10#-白色-6个/包</t>
  </si>
  <si>
    <t>藤球10#-大红色-6个/包</t>
  </si>
  <si>
    <t>藤球10#-黄色-6个/包</t>
  </si>
  <si>
    <t>藤球10#-蓝色-6个/包</t>
  </si>
  <si>
    <t>藤球10#-绿色-6个/包</t>
  </si>
  <si>
    <t>藤球10#-橙色-6个/包</t>
  </si>
  <si>
    <t>藤球6#-白色-6个/包</t>
  </si>
  <si>
    <t>藤球6#-大红色-6个/包</t>
  </si>
  <si>
    <t>藤球6#-黄色-6个/包</t>
  </si>
  <si>
    <t>藤球6#-蓝色-6个/包</t>
  </si>
  <si>
    <t>藤球6#-绿色-6个/包</t>
  </si>
  <si>
    <t>藤球6#-橙色-6个/包</t>
  </si>
  <si>
    <t>藤球 15#（白色）</t>
  </si>
  <si>
    <t>藤球 15#（红色）</t>
  </si>
  <si>
    <t>藤球 15#（蓝色）</t>
  </si>
  <si>
    <t>藤球 15#（绿色）</t>
  </si>
  <si>
    <t>藤球 15#（黄色）</t>
  </si>
  <si>
    <t>藤球 15#（橙色）</t>
  </si>
  <si>
    <t>仿真秋小菊花24头</t>
  </si>
  <si>
    <t>仿真花YD2239</t>
  </si>
  <si>
    <t>星星苞秋花15头</t>
  </si>
  <si>
    <t>仿真海棠花5叉15头</t>
  </si>
  <si>
    <t>仿真四季梅蕾花5叉10头</t>
  </si>
  <si>
    <t>仿真花珠光江南菊花</t>
  </si>
  <si>
    <t>仿真花YB1941-2</t>
  </si>
  <si>
    <t>仿真花（大跳兰）7头</t>
  </si>
  <si>
    <t>仿真夹竹桃花5头</t>
  </si>
  <si>
    <t>仿真樱花18头</t>
  </si>
  <si>
    <t>仿真四角花 5头</t>
  </si>
  <si>
    <t>仿真花YD2246</t>
  </si>
  <si>
    <t>仿真花YD0024</t>
  </si>
  <si>
    <t>仿真拉力花</t>
  </si>
  <si>
    <t>仿真金心菊花</t>
  </si>
  <si>
    <t>仿真米兰花</t>
  </si>
  <si>
    <t>仿真紫罗兰花 5叉12头</t>
  </si>
  <si>
    <t>仿真秋米兰蕾花 6叉36头</t>
  </si>
  <si>
    <t>仿真路边玫瑰花 5头</t>
  </si>
  <si>
    <t>仿真球菊花6叉18头</t>
  </si>
  <si>
    <t>剪彩花</t>
  </si>
  <si>
    <t>仿真5叉玫瑰花</t>
  </si>
  <si>
    <t>干花</t>
  </si>
  <si>
    <t>细麻绳500g</t>
  </si>
  <si>
    <t>细麻绳（万绳）</t>
  </si>
  <si>
    <t>麻绳0.8cm</t>
  </si>
  <si>
    <t>麻绳1.0cm</t>
  </si>
  <si>
    <t>麻绳1.2cm</t>
  </si>
  <si>
    <t>麻绳1.4cm</t>
  </si>
  <si>
    <t>万绳细麻绳 约250g</t>
  </si>
  <si>
    <t>麻绳1.0cm（按包出售）</t>
  </si>
  <si>
    <t>进口硬皱纹纸 浅绿 50*250cm</t>
  </si>
  <si>
    <t>进口硬皱纹纸 白色 50*250cm</t>
  </si>
  <si>
    <t>进口硬皱纹纸 深蓝色.50*250cm</t>
  </si>
  <si>
    <t>进口硬皱纹纸 肉色 51*260cm</t>
  </si>
  <si>
    <t>进口硬皱纹纸 紫色 50*250cm</t>
  </si>
  <si>
    <t>进口硬皱纹纸 浅紫色 50*250cm</t>
  </si>
  <si>
    <t>进口硬皱纹纸 橙色 50*250cm</t>
  </si>
  <si>
    <t>进口硬皱纹纸 大红色 50*250cm</t>
  </si>
  <si>
    <t>进口硬皱纹纸 柠黄色 50*250cm</t>
  </si>
  <si>
    <t>进口硬皱纹纸 咖啡色 50*250cm</t>
  </si>
  <si>
    <t>进口硬皱纹纸 橄榄绿 50*250cm</t>
  </si>
  <si>
    <t>进口硬皱纹纸 玫瑰红 50*250cm</t>
  </si>
  <si>
    <t>进口硬皱纹纸 浅蓝色 50*250cm</t>
  </si>
  <si>
    <t>进口硬皱纹纸 粉红色 50*250cm</t>
  </si>
  <si>
    <t>进口硬皱纹纸 天蓝色 50*250cm</t>
  </si>
  <si>
    <t>进口硬皱纹纸 鹅黄色 50*250cm</t>
  </si>
  <si>
    <t>进口硬皱纹纸 桃红色 51*260cm</t>
  </si>
  <si>
    <t>进口硬皱纹纸 深紫色 50*250cm</t>
  </si>
  <si>
    <t>进口硬皱纹纸 乳白色 50*250cm</t>
  </si>
  <si>
    <t>雪花网卷55cmX420cm</t>
  </si>
  <si>
    <t>金白双色线网卷 52*450cm</t>
  </si>
  <si>
    <t>兰花网卷 52*450cm</t>
  </si>
  <si>
    <t>纱网管 5mm(38-40米)宝蓝色</t>
  </si>
  <si>
    <t>纱网管 9mm(20-22米)豆沙红</t>
  </si>
  <si>
    <t>纱网管 5mm(38-40米)黄色</t>
  </si>
  <si>
    <t>纱网管 5mm(38-40米)橙色</t>
  </si>
  <si>
    <t>纱网管 5mm(38-40米)浅绿色</t>
  </si>
  <si>
    <t>纱网管 9mm(20-22米)银色</t>
  </si>
  <si>
    <t>纱网管 9mm(20-22米)玫红</t>
  </si>
  <si>
    <t>纱网管 9mm(20-22米)乳白色</t>
  </si>
  <si>
    <t>纱网管 5mm(38-40米)紫色</t>
  </si>
  <si>
    <t>纱网管 5mm(38-40米)深紫色</t>
  </si>
  <si>
    <t>纱网管 5mm(38-40米)浅粉红色</t>
  </si>
  <si>
    <t>纱网管 5mm(38-40米)桃红色</t>
  </si>
  <si>
    <t>纱网管 5mm(38-40米)玫红色</t>
  </si>
  <si>
    <t>纱网管 5mm(38-40米)深红色</t>
  </si>
  <si>
    <t>纱网管 5mm(38-40米)浅蓝色</t>
  </si>
  <si>
    <t>纱网管 5mm(38-40米)黑色</t>
  </si>
  <si>
    <t>纱网管 5mm(38-40米)白色</t>
  </si>
  <si>
    <t>纱网管 9mm(20-22米)红色</t>
  </si>
  <si>
    <t>纱网管 9mm(20-22米)中黄色</t>
  </si>
  <si>
    <t>纱网带 2cm(36米)肉色</t>
  </si>
  <si>
    <t>纱网管 9mm(20-22米)黄色</t>
  </si>
  <si>
    <t>纱网 15cm 各种颜色</t>
  </si>
  <si>
    <t>松紧带3cm（21码）</t>
  </si>
  <si>
    <t>松紧带2cm(21码)</t>
  </si>
  <si>
    <t>松紧带6mm(70码)</t>
  </si>
  <si>
    <t>白扁带</t>
  </si>
  <si>
    <t>升价 长城松紧带10mm（20米）</t>
  </si>
  <si>
    <t>圆形松紧带0.3cm  100码/卷  白色</t>
  </si>
  <si>
    <t>圆形松紧带彩色0.3cm  100码/卷</t>
  </si>
  <si>
    <t>彩色圆形松紧带0.2cm（10m/包）</t>
  </si>
  <si>
    <t>彩色圆形松紧带0.23cm（10m/包）</t>
  </si>
  <si>
    <t>彩色圆形松紧带0.25cm（10m/包）</t>
  </si>
  <si>
    <t>彩色圆形松紧带-2x10米/包</t>
  </si>
  <si>
    <t>松紧带9mm 120码（内部做围裙用）</t>
  </si>
  <si>
    <t>松紧带9mm（100码）</t>
  </si>
  <si>
    <t>奇妙多橡皮泥(七色)七彩小提桶彩泥套装玩具8819</t>
  </si>
  <si>
    <t>奇妙多橡皮泥提桶彩泥套装玩具8308</t>
  </si>
  <si>
    <t>奇妙多橡皮泥中提桶彩泥套装玩具8218</t>
  </si>
  <si>
    <t>贝比乐橡皮泥（七色）七彩小提桶彩泥套装玩具3307</t>
  </si>
  <si>
    <t>奇妙多橡皮泥（单色）六安彩泥套装玩具8821</t>
  </si>
  <si>
    <t>贝比乐橡皮泥（单色）六安彩泥套装玩具3306</t>
  </si>
  <si>
    <t>奇妙多橡皮泥 W567</t>
  </si>
  <si>
    <t>奇妙多橡皮泥 W568</t>
  </si>
  <si>
    <t>奇妙多小饭盒橡皮泥16色 8728</t>
  </si>
  <si>
    <t>乐事高超轻粘土 CM-8870-12色</t>
  </si>
  <si>
    <t>奇妙多彩泥套装玩具（橡皮泥） 8629-QQ甲虫</t>
  </si>
  <si>
    <t>屋屋橡皮泥16色-W-603</t>
  </si>
  <si>
    <t>泥泥课堂超轻粘土 袋装 12色</t>
  </si>
  <si>
    <t>泥泥课堂超轻粘土 袋装 24色</t>
  </si>
  <si>
    <t>泥泥课堂超轻粘土 盒装 12色</t>
  </si>
  <si>
    <t>泥泥课堂超轻粘土 盒装 24色</t>
  </si>
  <si>
    <t>童话王国4D超轻粘土 盒装 魔幻36色</t>
  </si>
  <si>
    <t>屋屋彩泥套装玩具（橡皮泥）16色 W-602.时钟</t>
  </si>
  <si>
    <t>奇妙多彩泥套装玩具（橡皮泥）8638-12色 .小鱼缸</t>
  </si>
  <si>
    <t>彩泥宝宝3D橡皮泥 DK-876</t>
  </si>
  <si>
    <t>3D立体组合墙贴-EWA系列</t>
  </si>
  <si>
    <t>果冻贴DE001-024</t>
  </si>
  <si>
    <t>海绵立体相框贴-PF系列</t>
  </si>
  <si>
    <t>立体贴画-DD系列</t>
  </si>
  <si>
    <t>手工方块贴-A4-9块/包</t>
  </si>
  <si>
    <t>手工方块贴-A5-10块/包</t>
  </si>
  <si>
    <t>圣诞相框贴-SON1001系列</t>
  </si>
  <si>
    <t>立体贴画-CD系列</t>
  </si>
  <si>
    <t>海绵贴小号卡通系列</t>
  </si>
  <si>
    <t>立体图形绒布圣诞树11cmX15cm</t>
  </si>
  <si>
    <t>阳光男孩贴画 ZL系列</t>
  </si>
  <si>
    <t>海绵贴大号卡通系列</t>
  </si>
  <si>
    <t>海棉贴EVA-太阳花.10片装</t>
  </si>
  <si>
    <t>海棉数字贴-EVA-数字</t>
  </si>
  <si>
    <t>海绵字母贴-EVA英文</t>
  </si>
  <si>
    <t>大型海绵字母-大号</t>
  </si>
  <si>
    <t>可移墙贴画HD系列-50x78cm</t>
  </si>
  <si>
    <t>卡通泡泡贴HAP系列</t>
  </si>
  <si>
    <t>闪粉贴画LZ系列</t>
  </si>
  <si>
    <t>墙壁贴画XSD系列（4张/包）</t>
  </si>
  <si>
    <t>立体贴画JDA系列</t>
  </si>
  <si>
    <t>蕾丝贴中号 宽2.5cm</t>
  </si>
  <si>
    <t>大公仔贴画 LCC系列</t>
  </si>
  <si>
    <t>阳光男孩门把泡沫贴 TSM系列</t>
  </si>
  <si>
    <t>3D立体蝴蝶贴画</t>
  </si>
  <si>
    <t>闪粉贴画8色</t>
  </si>
  <si>
    <t>圣诞树贴纸 2个/包</t>
  </si>
  <si>
    <t>小鹿圣诞拉车贴纸 50cm</t>
  </si>
  <si>
    <t>圣诞老人头  小号</t>
  </si>
  <si>
    <t>蕾丝贴大号 宽3.5cm</t>
  </si>
  <si>
    <t>闪粉画 30*40cm</t>
  </si>
  <si>
    <t>海棉贴EVA-笑脸花.7片装</t>
  </si>
  <si>
    <t>海棉贴EVA-向日葵.4片装</t>
  </si>
  <si>
    <t>海棉贴EVA-雪花片.26片装</t>
  </si>
  <si>
    <t>海棉贴EVA-芯形.花形 30片装</t>
  </si>
  <si>
    <t>海棉贴EVA-小熊+花.30片装</t>
  </si>
  <si>
    <t>SUNBOY墙壁贴画 FKB系列</t>
  </si>
  <si>
    <t>SUNBOY墙壁挂画 HPF系列.4张装.40*40cm</t>
  </si>
  <si>
    <t>海绵动物吊式相框-NDK系列</t>
  </si>
  <si>
    <t>海绵贴中号卡通系列</t>
  </si>
  <si>
    <t>阳光男孩卡通贴纸 VPT1083</t>
  </si>
  <si>
    <t>R00M圣诞贴画 POH1001系列</t>
  </si>
  <si>
    <t>3D海绵栅栏墙贴-EWA系列</t>
  </si>
  <si>
    <t>三角圣诞旗 小号-2条/包</t>
  </si>
  <si>
    <t>锡箔纸60cmX60cm</t>
  </si>
  <si>
    <t>中国元素纸-60x60cm</t>
  </si>
  <si>
    <t>水立方纸-60x60cm</t>
  </si>
  <si>
    <t>珠光纸-60x64cm</t>
  </si>
  <si>
    <t>花纹PVC包装纸-60x60cm</t>
  </si>
  <si>
    <t>彩烙纸-60x64cm</t>
  </si>
  <si>
    <t>点金纸-64x80cm</t>
  </si>
  <si>
    <t>艺术纸-59x62cm</t>
  </si>
  <si>
    <t>蚕丝纸-60x60cm</t>
  </si>
  <si>
    <t>麻丝纸-60x60cm 各种颜色</t>
  </si>
  <si>
    <t>彩色纸绳-12色</t>
  </si>
  <si>
    <t>圆形花底纸4.5寸-11.5cm-180个/包</t>
  </si>
  <si>
    <t>圆形花底纸5.5寸-直径14cm-180个/包</t>
  </si>
  <si>
    <t>圆形花底纸6.5寸-直径16.5cm-180个/包</t>
  </si>
  <si>
    <t>圆形花底纸8.5寸-直径21.5cm-180个/包</t>
  </si>
  <si>
    <t>棉纸-50张/包彩色</t>
  </si>
  <si>
    <t>6孔网片-彩色</t>
  </si>
  <si>
    <t>菱形网片-50*70cm 彩色</t>
  </si>
  <si>
    <t>花纸-直径61cm彩色</t>
  </si>
  <si>
    <t>防水牛油纸-58x60cm-20张/包</t>
  </si>
  <si>
    <t>梦幻纸-深紫色-50x70cm.10张/包</t>
  </si>
  <si>
    <t>LV彩色纸-50x70cm</t>
  </si>
  <si>
    <t>手揉纸-50x60cm</t>
  </si>
  <si>
    <t>纸花蛋糕托-直径9cm-400个/条</t>
  </si>
  <si>
    <t>梦幻纸-红色-50x70cm.10张/包</t>
  </si>
  <si>
    <t>梦幻纸-橙色-50x70cm.10张/包</t>
  </si>
  <si>
    <t>梦幻纸-苔藓绿-50x70cm.10张/包</t>
  </si>
  <si>
    <t>梦幻纸-粉红色-50x70cm.10张/包</t>
  </si>
  <si>
    <t>梦幻纸-湖蓝色-50x70cm.10张/包</t>
  </si>
  <si>
    <t>梦幻纸-浅咖啡-50*70cm 10张/包</t>
  </si>
  <si>
    <t>梦幻纸-肉色-50*70cm.10张/包</t>
  </si>
  <si>
    <t>梦幻纸-白色-50*70cm.10张/包</t>
  </si>
  <si>
    <t>梦幻纸-深蓝色-50*70cm.10张/包</t>
  </si>
  <si>
    <t>六孔网片 50*70cm</t>
  </si>
  <si>
    <t>卡通包装纸（厚）</t>
  </si>
  <si>
    <t>珍珠纸70*50.5cm/张</t>
  </si>
  <si>
    <t>卷丝网 52*450cm</t>
  </si>
  <si>
    <t>綄纱纸（幻纱纸） 60*60cm各种颜色</t>
  </si>
  <si>
    <t>手工石纹纸 60*60cm</t>
  </si>
  <si>
    <t>大POP纸 各款</t>
  </si>
  <si>
    <t>包装纸包装袋 口3cm-100个装</t>
  </si>
  <si>
    <t>新款泡沫雪点纸 60*60cm</t>
  </si>
  <si>
    <t>纯色富贵纸-52*80cm 各色</t>
  </si>
  <si>
    <t>小格富贵纸 52*80cm-各色</t>
  </si>
  <si>
    <t>大格富贵纸 52*80cm-各色</t>
  </si>
  <si>
    <t>提花网纸 50*70cm大红</t>
  </si>
  <si>
    <t>提花网纸 50*70cm深红</t>
  </si>
  <si>
    <t>提花网纸 50*70cm白色</t>
  </si>
  <si>
    <t>太阳花网纸 50*70cm粉红</t>
  </si>
  <si>
    <t>太阳花网纸 50*70cm草绿</t>
  </si>
  <si>
    <t>太阳花网纸 50*70cm深蓝</t>
  </si>
  <si>
    <t>太阳花网纸 50*70cm浅蓝</t>
  </si>
  <si>
    <t>太阳花网纸 50*70cm深紫</t>
  </si>
  <si>
    <t>太阳花网纸 50*70cm浅紫</t>
  </si>
  <si>
    <t>太阳花网纸 50*70cm浅黄</t>
  </si>
  <si>
    <t>太阳花网纸 50*70cm咖啡</t>
  </si>
  <si>
    <t>提花网纸 50*70cm粉红</t>
  </si>
  <si>
    <t>提花网纸 50*70cm米黄</t>
  </si>
  <si>
    <t>提花网纸 50*70cm深蓝</t>
  </si>
  <si>
    <t>提花网纸 50*70cm浅蓝</t>
  </si>
  <si>
    <t>提花网纸 50*70cm深紫</t>
  </si>
  <si>
    <t>圆形花底纸7.5寸-直径19cm-180个/包</t>
  </si>
  <si>
    <t>太阳花网纸 50*70cm白色</t>
  </si>
  <si>
    <t>提花网纸 50*70cm草绿</t>
  </si>
  <si>
    <t>太阳花网纸 50*70cm大红</t>
  </si>
  <si>
    <t>彩色花瓣杯 直径12cm-25个装</t>
  </si>
  <si>
    <t>纸花蛋糕托 R-792220.直径11cm.50个装</t>
  </si>
  <si>
    <t>彩盒纸花蛋糕托 直径11cm.100个装</t>
  </si>
  <si>
    <t>纸质三层蛋糕架 CMG-7501.蓝色</t>
  </si>
  <si>
    <t>纸质三层蛋糕架 CMG-7502.粉红</t>
  </si>
  <si>
    <t>太阳花网纸 50*70cm深红</t>
  </si>
  <si>
    <t>提花网纸 50*70cm咖啡</t>
  </si>
  <si>
    <t>藕形纸 50*70cm</t>
  </si>
  <si>
    <t>碎纸 彩色装</t>
  </si>
  <si>
    <t>细条碎纸 单色装</t>
  </si>
  <si>
    <t>薄页纸 510*660mm</t>
  </si>
  <si>
    <t>纸箱 42*21*27cm</t>
  </si>
  <si>
    <t>DIY玉米棒 大号-约70g/包</t>
  </si>
  <si>
    <t>彩色绒球45mm-50粒</t>
  </si>
  <si>
    <t>彩色绒球-96粒</t>
  </si>
  <si>
    <t>亮片-多款 25g</t>
  </si>
  <si>
    <t>彩色羽毛-20支/包</t>
  </si>
  <si>
    <t>鞋带-彩色-10条/包</t>
  </si>
  <si>
    <t>彩色雪条棒8字-50支/包</t>
  </si>
  <si>
    <t>彩色雪条棒-10x114mm-50支/包</t>
  </si>
  <si>
    <t>原木雪条棒-2x15cm-50支/包</t>
  </si>
  <si>
    <t>彩色雪条棒-2x15cm-50支/包</t>
  </si>
  <si>
    <t>海绵扭扭棒-长24cm-10支/包-多色</t>
  </si>
  <si>
    <t>弯头珠光吸管10001-B长21cm</t>
  </si>
  <si>
    <t>弯头艺术吸管-长26cm彩色</t>
  </si>
  <si>
    <t>纸花球-20cm各色</t>
  </si>
  <si>
    <t>纸花球-30cm各色</t>
  </si>
  <si>
    <t>纸花球-40cm各色</t>
  </si>
  <si>
    <t>DIY贺卡套装-10张/包</t>
  </si>
  <si>
    <t>DIY迷你相册-迷你型</t>
  </si>
  <si>
    <t>DIY3张贺卡-彩色</t>
  </si>
  <si>
    <t>绒布手工画-16开</t>
  </si>
  <si>
    <t>DIY手工绳-实色/闪光</t>
  </si>
  <si>
    <t>蜡绳 按斤算 500g/斤</t>
  </si>
  <si>
    <t>单支带杆小纸花-长34cm</t>
  </si>
  <si>
    <t>铁圈-5mm-50粒/包</t>
  </si>
  <si>
    <t>圆珠子-20粒/包</t>
  </si>
  <si>
    <t>带轴扎带-金/银</t>
  </si>
  <si>
    <t>叶片-20粒/包</t>
  </si>
  <si>
    <t>四方片-20粒/包</t>
  </si>
  <si>
    <t>粉彩丝</t>
  </si>
  <si>
    <t>闪粉-15g-多色</t>
  </si>
  <si>
    <t>蜡绳链-5条/包</t>
  </si>
  <si>
    <t>小链子1.6cmX17cm  10条/包</t>
  </si>
  <si>
    <t>两脚钉10#银色30粒</t>
  </si>
  <si>
    <t>两脚钉10#金色30粒</t>
  </si>
  <si>
    <t>两脚钉12#银色20粒</t>
  </si>
  <si>
    <t>两脚钉12#金色20粒</t>
  </si>
  <si>
    <t>弹性金银线-金色</t>
  </si>
  <si>
    <t>弹性金银线-银色</t>
  </si>
  <si>
    <t>原木火柴棒-长5cm-1000支/包</t>
  </si>
  <si>
    <t>彩色火柴棒-长5cm-1000支/包</t>
  </si>
  <si>
    <t>木制排插汽车-汽车系列</t>
  </si>
  <si>
    <t>木制彩棒长15cm-50支/包-200包/件</t>
  </si>
  <si>
    <t>独立装珍珠吸管-长19.5cm彩色</t>
  </si>
  <si>
    <t>花形粒-20粒/包</t>
  </si>
  <si>
    <t>杯扣针-25mm-20粒/包</t>
  </si>
  <si>
    <t>原木雪条-50根/扎</t>
  </si>
  <si>
    <t>粉色心形木珠-50粒/包</t>
  </si>
  <si>
    <t>彩色小钢丝-10米-10卷/条</t>
  </si>
  <si>
    <t>贝壳-多种类-500g</t>
  </si>
  <si>
    <t>玻璃珠-50粒/包</t>
  </si>
  <si>
    <t>珠托-金/银-50粒/包</t>
  </si>
  <si>
    <t>U型别针-50粒/包</t>
  </si>
  <si>
    <t>挂饰绳-20条/包</t>
  </si>
  <si>
    <t>珍珠吸管（短）3530-15cm</t>
  </si>
  <si>
    <t>9字钉-50粒/包</t>
  </si>
  <si>
    <t>耳环托-六孔-20粒/包</t>
  </si>
  <si>
    <t>小挂绳-10条/包</t>
  </si>
  <si>
    <t>六角竹片（小）9眼</t>
  </si>
  <si>
    <t>六角竹片（中）11眼</t>
  </si>
  <si>
    <t>六角竹片（大）13眼</t>
  </si>
  <si>
    <t>DIY手工海棉笔筒 多款</t>
  </si>
  <si>
    <t>兴盛牌DIY海棉皇冠 XS系列</t>
  </si>
  <si>
    <t>兴盛牌DIY海棉卡通包 XS系列</t>
  </si>
  <si>
    <t>DIY公仔手编 DMF-11</t>
  </si>
  <si>
    <t>DIY数字油画（10cmX15cm）</t>
  </si>
  <si>
    <t>DIY数字油画（20cmX30cm）</t>
  </si>
  <si>
    <t>博可思纸团手工画BKS系列（24cmX24cm）</t>
  </si>
  <si>
    <t>博可思纸团手工画框（23.5cmX23.5cm）</t>
  </si>
  <si>
    <t>自编吸管粗  长37cm-约40支装</t>
  </si>
  <si>
    <t>带轴鱼线</t>
  </si>
  <si>
    <t>空白蛋-5x7cm-20个/包</t>
  </si>
  <si>
    <t>120g白牛皮纸袋 白色-27x21x11cm20个/包</t>
  </si>
  <si>
    <t>120g白牛皮纸袋 Z638.白色-22x13.5cm20个/包</t>
  </si>
  <si>
    <t>棉芯（8cmX7m）</t>
  </si>
  <si>
    <t>工艺吊须-10个/包-多色</t>
  </si>
  <si>
    <t>魔法玉米棒工具 3件/套</t>
  </si>
  <si>
    <t>原木雪条棒-10*114mm.50支/扎</t>
  </si>
  <si>
    <t>彩色海绵雪条棒2*15cm 60支一包</t>
  </si>
  <si>
    <t>DIY6张贺卡-彩色</t>
  </si>
  <si>
    <t>扎带-金/银 15cm</t>
  </si>
  <si>
    <t>扎带4*200mm</t>
  </si>
  <si>
    <t>闪粉-500g-多色</t>
  </si>
  <si>
    <t>DIY海棉3D卡通眼镜</t>
  </si>
  <si>
    <t>弯头条纹吸管 5*185mm-40支装</t>
  </si>
  <si>
    <t>珠托+针 50付-金/银</t>
  </si>
  <si>
    <t>扎带5*250mm</t>
  </si>
  <si>
    <t>扎带4*150mm（500p）</t>
  </si>
  <si>
    <t>扎带-金/银 8cm</t>
  </si>
  <si>
    <t>木制彩色挂饰（字母26款装）</t>
  </si>
  <si>
    <t>双头艺术吸管长22cm-约65支装</t>
  </si>
  <si>
    <t>木制甲虫小夹板（2个装）</t>
  </si>
  <si>
    <t>铁发夹 50mm 10个/包</t>
  </si>
  <si>
    <t>扎带3*150mm</t>
  </si>
  <si>
    <t>DIY手编 45cm(彩色/闪光色)</t>
  </si>
  <si>
    <t>大号4号针穗（吊须）</t>
  </si>
  <si>
    <t>圣诞老人风铃 7件套</t>
  </si>
  <si>
    <t>原木桃心树</t>
  </si>
  <si>
    <t>仿真鸡蛋 20个装</t>
  </si>
  <si>
    <t>无弹性金银线-金色</t>
  </si>
  <si>
    <t>无弹性金银线-银色</t>
  </si>
  <si>
    <t>铁发夹 78mm 10个/包</t>
  </si>
  <si>
    <t>项链扣 12mm 20粒/包</t>
  </si>
  <si>
    <t>仿真鸭蛋 10个装</t>
  </si>
  <si>
    <t>仿真鹅蛋 6个/包</t>
  </si>
  <si>
    <t>大号翻盖纸袋（礼品袋）801#</t>
  </si>
  <si>
    <t>圣诞球 4cm</t>
  </si>
  <si>
    <t>圣诞球 8cm</t>
  </si>
  <si>
    <t>灯笼吊须 1.2cm</t>
  </si>
  <si>
    <t>扎带4*250mm</t>
  </si>
  <si>
    <t>木制彩色钮扣-250g</t>
  </si>
  <si>
    <t>灯笼吊须 8cm</t>
  </si>
  <si>
    <t>铁花杆小</t>
  </si>
  <si>
    <t>铁花杆大</t>
  </si>
  <si>
    <t>扎带5*300mm</t>
  </si>
  <si>
    <t>四针穗（吊须）小号</t>
  </si>
  <si>
    <t>鞋刷</t>
  </si>
  <si>
    <t>工艺红色吊须</t>
  </si>
  <si>
    <t>图形彩色木珠 小虫-50粒</t>
  </si>
  <si>
    <t>彩绘蛋-5x7cm-6个/包</t>
  </si>
  <si>
    <t>独立装珍珠吸管-长19.5cm黑色</t>
  </si>
  <si>
    <t>博可思纸绳手工画BKS系列（24cmX24cm）</t>
  </si>
  <si>
    <t>博可思纸绳纸团手工画BKS系列（24cmX24cm）</t>
  </si>
  <si>
    <t>塑料鸭子 20个/包</t>
  </si>
  <si>
    <t>DIY玉米棒 小号-约68g.</t>
  </si>
  <si>
    <t>120g白牛皮纸袋 Z624.果绿-22x13.5cm20个/包</t>
  </si>
  <si>
    <t>120g白牛皮纸袋 Z601.金黄-22x13.5cm20个/包</t>
  </si>
  <si>
    <t>弯头珠光吸管10002-橙白色 长21cm</t>
  </si>
  <si>
    <t>120g白牛皮纸袋 橙色-22x13.5cm20个/包</t>
  </si>
  <si>
    <t>120g白牛皮纸袋 Z605蓝色-22x13.5cm20个/包</t>
  </si>
  <si>
    <t>120g白牛皮纸袋 Z609.粉红色-22x13.5cm20个/包</t>
  </si>
  <si>
    <t>仿真鸟蛋 20个装</t>
  </si>
  <si>
    <t>网袋仿真鸭蛋 24个装</t>
  </si>
  <si>
    <t>网袋仿真鸡蛋 30个装</t>
  </si>
  <si>
    <t>扎带4*150mm</t>
  </si>
  <si>
    <t>扎带5*400mm</t>
  </si>
  <si>
    <t>扎带5*450mm</t>
  </si>
  <si>
    <t>小贺卡-9*12.5cm</t>
  </si>
  <si>
    <t>弹力白色水晶线 10卷装.7米一卷</t>
  </si>
  <si>
    <t>弹力彩色水晶线 10色.单色7米一卷</t>
  </si>
  <si>
    <t>韩国彩色蜡绳12色 单色5米一卷</t>
  </si>
  <si>
    <t>彩色特大别针 20粒装</t>
  </si>
  <si>
    <t>120g白牛皮纸袋 大红色-27x21x11cm20个/包</t>
  </si>
  <si>
    <t>120g白牛皮纸袋 果绿色-27x21x11cm20个/包</t>
  </si>
  <si>
    <t>120g白牛皮纸袋 翠绿色-27x21x11cm20个/包</t>
  </si>
  <si>
    <t>120g白牛皮纸袋 Z149.蓝色-27x21x11cm20个/包</t>
  </si>
  <si>
    <t>120g白牛皮纸袋 粉红色-27x21x11cm20个/包</t>
  </si>
  <si>
    <t>120g白牛皮纸袋 原色-22x13.5cm20个/包</t>
  </si>
  <si>
    <t>彩色木珠 细粒-约500g/包</t>
  </si>
  <si>
    <t>彩色罐装木珠 单色-约500g</t>
  </si>
  <si>
    <t>钻石水晶鱼线 0.45mm 长12米</t>
  </si>
  <si>
    <t>120g白牛皮纸袋 Z123.金黄色-27x21x11cm20个/包</t>
  </si>
  <si>
    <t>120g白牛皮纸袋 Z119.浅紫色-27x21x11cm20个/包</t>
  </si>
  <si>
    <t>120g白牛皮纸袋 Z616.浅紫-22x13.5cm20个/包</t>
  </si>
  <si>
    <t>彩色罐装木珠 单色-净重约250g</t>
  </si>
  <si>
    <t>彩色罐装木珠 彩色-净重约250g</t>
  </si>
  <si>
    <t>木制彩色圈 椭圆形.250g</t>
  </si>
  <si>
    <t>彩色绒球 20mm-150粒</t>
  </si>
  <si>
    <t>彩色绒球 25mm-100粒</t>
  </si>
  <si>
    <t>彩色绒球 30mm-50粒</t>
  </si>
  <si>
    <t>塑料彩色钮扣-罐装.净重约250g</t>
  </si>
  <si>
    <t>钮扣贴画纸 NK系列</t>
  </si>
  <si>
    <t>扎带5*350mm 250条/包</t>
  </si>
  <si>
    <t>罐装彩色木圈 400g</t>
  </si>
  <si>
    <t>鱼线  0.7MM</t>
  </si>
  <si>
    <t>闪粉-瓶装 100g T112.金色</t>
  </si>
  <si>
    <t>闪粉-瓶装 100g T102.银色</t>
  </si>
  <si>
    <t>闪粉-瓶装 100g Q338.大红色</t>
  </si>
  <si>
    <t>闪粉-瓶装 100g T172.浅紫色</t>
  </si>
  <si>
    <t>闪粉-瓶装 100g T176.湖蓝色</t>
  </si>
  <si>
    <t>七彩闪粉-瓶装 100g T224.草绿色</t>
  </si>
  <si>
    <t>七彩闪粉-瓶装 100g T170.柠黄色</t>
  </si>
  <si>
    <t>四方盒圣诞球</t>
  </si>
  <si>
    <t>彩色罐装木珠 混装-约570g/罐</t>
  </si>
  <si>
    <t>七彩闪粉-瓶装 100g T171.粉红色</t>
  </si>
  <si>
    <t>七彩闪粉-瓶装 100g Q335.橙色</t>
  </si>
  <si>
    <t>闪粉-瓶装 100g T174.玫红色</t>
  </si>
  <si>
    <t>闪粉-瓶装 100g T173.深绿色</t>
  </si>
  <si>
    <t>圣诞彩色铃铛</t>
  </si>
  <si>
    <t>圣诞球 6cm</t>
  </si>
  <si>
    <t>圣诞球 7cm</t>
  </si>
  <si>
    <t>圣诞球 10cm</t>
  </si>
  <si>
    <t>小挂饰 小熊</t>
  </si>
  <si>
    <t>闪粉-瓶装 100g T163.白色</t>
  </si>
  <si>
    <t>闪粉-瓶装 100g T177.深蓝色</t>
  </si>
  <si>
    <t>闪粉-瓶装 100g T175.深紫色</t>
  </si>
  <si>
    <t>闪粉-瓶装 100g T112.橙色</t>
  </si>
  <si>
    <t>8寸空白扇-长21cm</t>
  </si>
  <si>
    <t>蕾丝小雨伞</t>
  </si>
  <si>
    <t>精品绸布扇-长21cm 白色</t>
  </si>
  <si>
    <t>平板塑胶扇-长24cm</t>
  </si>
  <si>
    <t>空白油纸伞42#-86x52cm</t>
  </si>
  <si>
    <t>江南伞(小)直径52cm</t>
  </si>
  <si>
    <t>江南伞(大)直径76cm</t>
  </si>
  <si>
    <t>风筝-配绳</t>
  </si>
  <si>
    <t>空白宫扇 面直径24cm</t>
  </si>
  <si>
    <t>蒲扇（葵扇）</t>
  </si>
  <si>
    <t>飞悦卡通大风筝 配线</t>
  </si>
  <si>
    <t>精品绸布扇-长21cm 大红</t>
  </si>
  <si>
    <t>精品绸布扇-长21cm 黄色</t>
  </si>
  <si>
    <t>精品绸布扇-长21cm 天蓝色</t>
  </si>
  <si>
    <t>精品绸布扇-长21cm 深蓝色</t>
  </si>
  <si>
    <t>精品绸布扇-长21cm 粉红色</t>
  </si>
  <si>
    <t>精品绸布扇-长21cm 深绿色</t>
  </si>
  <si>
    <t>精品绸布扇-长21cm 浅绿色</t>
  </si>
  <si>
    <t>精品绸布扇-长21cm 深紫色</t>
  </si>
  <si>
    <t>精品绸布扇-长21cm 浅紫色</t>
  </si>
  <si>
    <t>精品绸布扇-长21cm 黑色</t>
  </si>
  <si>
    <t>空白油纸伞28#-56x32cm</t>
  </si>
  <si>
    <t>有花油纸伞42#-86x52cm</t>
  </si>
  <si>
    <t>空白团扇 木底</t>
  </si>
  <si>
    <t>透明江南伞(大)直径76cm</t>
  </si>
  <si>
    <t>165雨伞</t>
  </si>
  <si>
    <t>空白团扇 胶底.扇面23cm</t>
  </si>
  <si>
    <t>空白花边扇 木柄.扇面215mm</t>
  </si>
  <si>
    <t>8寸彩色纸扇-长21cm-红色</t>
  </si>
  <si>
    <t>8寸彩色纸扇-长21cm-柠黄色</t>
  </si>
  <si>
    <t>8寸彩色纸扇-长21cm-粉红色</t>
  </si>
  <si>
    <t>8寸彩色纸扇-长21cm-金黄色</t>
  </si>
  <si>
    <t>8寸彩色纸扇-长21cm-橙色</t>
  </si>
  <si>
    <t>8寸彩色纸扇-长21cm-浅绿色</t>
  </si>
  <si>
    <t>8寸彩色纸扇-长21cm-草绿色</t>
  </si>
  <si>
    <t>8寸彩色纸扇-长21cm-深绿色</t>
  </si>
  <si>
    <t>8寸彩色纸扇-长21cm-深蓝色</t>
  </si>
  <si>
    <t>8寸彩色纸扇-长21cm-浅蓝色</t>
  </si>
  <si>
    <t>8寸彩色纸扇-长21cm-浅紫色</t>
  </si>
  <si>
    <t>8寸彩色纸扇-长21cm-深紫色</t>
  </si>
  <si>
    <t>8寸彩色纸扇-长21cm-黑色</t>
  </si>
  <si>
    <t>8寸彩色纸扇-长21cm-浅黄色</t>
  </si>
  <si>
    <t>七彩扇花 波点.七彩 6把装</t>
  </si>
  <si>
    <t>空白油纸伞13#-26x23.5cm</t>
  </si>
  <si>
    <t>三层纸串150cm 多款</t>
  </si>
  <si>
    <t>黄色圆形海绵 HMS1044.2个/包</t>
  </si>
  <si>
    <t>双面海绵印花-8个/包</t>
  </si>
  <si>
    <t>胶柄海绵印花HMS1014-12支/包</t>
  </si>
  <si>
    <t>白色海绵（棉花）7米/斤</t>
  </si>
  <si>
    <t>胶柄印花海绵滚筒903-70，2个/包</t>
  </si>
  <si>
    <t>绿色套装手工盘 5件/套</t>
  </si>
  <si>
    <t>蓝色套装手工盘 5件/套</t>
  </si>
  <si>
    <t>SPN方块海棉块 6款式-SPN01</t>
  </si>
  <si>
    <t>SPN方块海棉块 6款式-SPN02</t>
  </si>
  <si>
    <t>SPN方块海棉块 6款式-SPN03</t>
  </si>
  <si>
    <t>SPN方块海棉块 6款式-SPN04</t>
  </si>
  <si>
    <t>SPN方块海棉块 6款式-SPN05</t>
  </si>
  <si>
    <t>SPN方块海棉块 6款式-SPN06</t>
  </si>
  <si>
    <t>木柄黄色海绵刷 HMS-1041（1005）4个装</t>
  </si>
  <si>
    <t>胶柄黄绵菊花 12个/包</t>
  </si>
  <si>
    <t>胶柄扁头海绵刷 HMS1031.4个装</t>
  </si>
  <si>
    <t>橙色套装手工盘 5件/套</t>
  </si>
  <si>
    <t>海绵方形印章 小号 白色 10*11.5cm</t>
  </si>
  <si>
    <t>硬胶带图滚筒 7寸.4*18cm</t>
  </si>
  <si>
    <t>新款海棉花 粉红色.6个装</t>
  </si>
  <si>
    <t>新款海棉花 玫红色.6个装</t>
  </si>
  <si>
    <t>新款海棉花 黄色.6个装</t>
  </si>
  <si>
    <t>新款海棉花 蓝色.6个装</t>
  </si>
  <si>
    <t>新款海棉花 橙色.6个装</t>
  </si>
  <si>
    <t>新款海棉花 紫色.6个装</t>
  </si>
  <si>
    <t>胶柄海绵印章-1041.圆头.8个装</t>
  </si>
  <si>
    <t>圣诞白色海绵（棉花）</t>
  </si>
  <si>
    <t>魔术贴 钩</t>
  </si>
  <si>
    <t>魔术贴 棉</t>
  </si>
  <si>
    <t>魔术贴 黑色 钩</t>
  </si>
  <si>
    <t>魔术贴 黑色 棉</t>
  </si>
  <si>
    <t>升价 艾美丝梳子2731</t>
  </si>
  <si>
    <t>安吉拉优雅唇彩AN037 6ml</t>
  </si>
  <si>
    <t>名涛摩丝 300ml特硬 升价</t>
  </si>
  <si>
    <t>黄卡发夹（40个/排）4.5cm</t>
  </si>
  <si>
    <t>发夹套装（3件/套）</t>
  </si>
  <si>
    <t>升价 奇伟眉笔 咖啡色 P1402 NO.016 1.0g</t>
  </si>
  <si>
    <t>升价口红 P8001（3.5g）</t>
  </si>
  <si>
    <t>梳子2211</t>
  </si>
  <si>
    <t>梳子2743</t>
  </si>
  <si>
    <t>时代玫瑰精华润泽唇彩AE034（5ml）</t>
  </si>
  <si>
    <t>名涛型啫喱水MT2016 250ml</t>
  </si>
  <si>
    <t>名涛啫喱水MT2018  400ml</t>
  </si>
  <si>
    <t>名涛摩丝 300ml保湿 升价</t>
  </si>
  <si>
    <t>套装化妆品A388（38g）</t>
  </si>
  <si>
    <t>彩色发筋-约50g</t>
  </si>
  <si>
    <t>黑色发筋-约50g</t>
  </si>
  <si>
    <t>绢布头花（5个一包）</t>
  </si>
  <si>
    <t>蝴蝶结头酷</t>
  </si>
  <si>
    <t>条装发夹-12个/条</t>
  </si>
  <si>
    <t>干湿粉扑-H2F039 升价</t>
  </si>
  <si>
    <t>拉发器</t>
  </si>
  <si>
    <t>卡通发筋 各款动物</t>
  </si>
  <si>
    <t>发夹套装（2件/套）</t>
  </si>
  <si>
    <t>马可彩色划线笔0.4mm OP-1288-12CB/修补棒</t>
  </si>
  <si>
    <t>升价 眉笔 黑色.P08005 No.03 1.1g</t>
  </si>
  <si>
    <t>头扎</t>
  </si>
  <si>
    <t>韩姿眼影棒 HZF289</t>
  </si>
  <si>
    <t>羽西假睫毛</t>
  </si>
  <si>
    <t>泰源梳子 6621</t>
  </si>
  <si>
    <t>卡通梳子 895</t>
  </si>
  <si>
    <t>泰源梳子 6623</t>
  </si>
  <si>
    <t>卡通梳子 898</t>
  </si>
  <si>
    <t>卡通梳子 701</t>
  </si>
  <si>
    <t>ARMANI组合眼影 NO.B-007</t>
  </si>
  <si>
    <t>升价 BB霜 NO.388-F12011.45ml</t>
  </si>
  <si>
    <t>爱梳梳子 818</t>
  </si>
  <si>
    <t>眉笔 CFP26</t>
  </si>
  <si>
    <t>俏艳眼影 1832.10色</t>
  </si>
  <si>
    <t>升价  绮菜伊眉笔 70-P12004 No.03 1.5g</t>
  </si>
  <si>
    <t>闪光头酷 兔子</t>
  </si>
  <si>
    <t>假睫毛胶水3321</t>
  </si>
  <si>
    <t>men ow腮红刷 5666   升价</t>
  </si>
  <si>
    <t>艳红发筋 黑色</t>
  </si>
  <si>
    <t>黄卡发夹0024</t>
  </si>
  <si>
    <t>名涛型啫喱水MT2014-150ml</t>
  </si>
  <si>
    <t>绮菜伊眉笔  黑</t>
  </si>
  <si>
    <t>梳子 8311A</t>
  </si>
  <si>
    <t>梳子 8330A</t>
  </si>
  <si>
    <t>梳子M966</t>
  </si>
  <si>
    <t>梳子D902</t>
  </si>
  <si>
    <t>梳子D960</t>
  </si>
  <si>
    <t>梳子  328</t>
  </si>
  <si>
    <t>梳子 9405</t>
  </si>
  <si>
    <t>梳子 245</t>
  </si>
  <si>
    <t>梳子 9397</t>
  </si>
  <si>
    <t>梳子 D122</t>
  </si>
  <si>
    <t>梳子 3961</t>
  </si>
  <si>
    <t>梳子 8329A</t>
  </si>
  <si>
    <t>睫毛膏 5807</t>
  </si>
  <si>
    <t>两用起跑器 ST-3</t>
  </si>
  <si>
    <t>Kiss Beauty腮红 8620.8g</t>
  </si>
  <si>
    <t>Kiss Beauty眼影 6色 9540</t>
  </si>
  <si>
    <t>MeNow干粉+粉扑+笔 321B-F10007</t>
  </si>
  <si>
    <t>Kiss Beauty眼影 25色 8891</t>
  </si>
  <si>
    <t>MeNow干粉 355-F11013</t>
  </si>
  <si>
    <t>Kiss Beauty双色腮红 9231.10g</t>
  </si>
  <si>
    <t>Kiss Beauty腮红+眼影 9366.16g</t>
  </si>
  <si>
    <t>发网（小号）</t>
  </si>
  <si>
    <t>MenNowBB霜 233-F08015.30ML</t>
  </si>
  <si>
    <t>Kiss Beauty双色腮红 9411.10g</t>
  </si>
  <si>
    <t>Kiss Beauty腮红 9734.8g</t>
  </si>
  <si>
    <t>Kiss Beauty组合眼影 9444.8色</t>
  </si>
  <si>
    <t>唇彩7622  CED</t>
  </si>
  <si>
    <t>粉扑 2个装</t>
  </si>
  <si>
    <t>胶框昆虫标本（20种/3盒/套）</t>
  </si>
  <si>
    <t>大型仿真水果-三头菇</t>
  </si>
  <si>
    <t>大型仿真水果-菜花</t>
  </si>
  <si>
    <t>大型仿真水果-包菜</t>
  </si>
  <si>
    <t>大型仿真水果-大白菜</t>
  </si>
  <si>
    <t>大型仿真水果-小白菜</t>
  </si>
  <si>
    <t>仿真水果-轻</t>
  </si>
  <si>
    <t>条装仿真水果-花生</t>
  </si>
  <si>
    <t>条装仿真水果-辣椒</t>
  </si>
  <si>
    <t>条装仿真水果-大蒜</t>
  </si>
  <si>
    <t>大型仿真水果-大苦瓜</t>
  </si>
  <si>
    <t>大型仿真水果-大木瓜</t>
  </si>
  <si>
    <t>大型仿真水果-火龙果</t>
  </si>
  <si>
    <t>大型仿真水果-黑布林</t>
  </si>
  <si>
    <t>升价 大型仿真水果-大上海青</t>
  </si>
  <si>
    <t>升价 大型仿真水果-小上海青</t>
  </si>
  <si>
    <t>大型仿真水果-大青菜</t>
  </si>
  <si>
    <t>大型仿真水果-姜</t>
  </si>
  <si>
    <t>大型仿真水果-甘笋</t>
  </si>
  <si>
    <t>大型仿真水果-葱</t>
  </si>
  <si>
    <t>大型仿真水果-生菜</t>
  </si>
  <si>
    <t>仿真蔬菜-轻</t>
  </si>
  <si>
    <t>仿真套装塑料水果 10个/套</t>
  </si>
  <si>
    <t>623仿真套装塑料蔬菜 10个/套</t>
  </si>
  <si>
    <t>大型仿真水果100#-小菠萝</t>
  </si>
  <si>
    <t>大型仿真水果-85头葡萄</t>
  </si>
  <si>
    <t>正悦仿真套装水果 10个/套</t>
  </si>
  <si>
    <t>正悦仿真套装蔬菜 10个/套</t>
  </si>
  <si>
    <t>套装水果包装网袋 白色 长60cm</t>
  </si>
  <si>
    <t>大型仿真水果-柚子</t>
  </si>
  <si>
    <t>仿真水果藤条 5条/包</t>
  </si>
  <si>
    <t>人体半身模型</t>
  </si>
  <si>
    <t>条装仿真水果-玉米</t>
  </si>
  <si>
    <t>牙齿保健模型</t>
  </si>
  <si>
    <t>仿真大型面包 2个装</t>
  </si>
  <si>
    <t>仿真面包-三明治</t>
  </si>
  <si>
    <t>大型仿真水果-丝瓜</t>
  </si>
  <si>
    <t>升价 大型仿真水果-青瓜</t>
  </si>
  <si>
    <t>大型仿真水果-豆角.5支装</t>
  </si>
  <si>
    <t>大型仿真水果-芹菜</t>
  </si>
  <si>
    <t>大型仿真水果-青麦菜</t>
  </si>
  <si>
    <t>轻型仿真水果-香蕉</t>
  </si>
  <si>
    <t>仿真水果蔬菜-重</t>
  </si>
  <si>
    <t>仿真大型长面包 单个装</t>
  </si>
  <si>
    <t>仿真小型面包 2个装</t>
  </si>
  <si>
    <t>仿真重型水果-黑布林</t>
  </si>
  <si>
    <t>大型仿真水果-桃子</t>
  </si>
  <si>
    <t>仿真面包-汉堡</t>
  </si>
  <si>
    <t>大型仿真水果125#-大菠萝</t>
  </si>
  <si>
    <t>仿真小面包 花卷</t>
  </si>
  <si>
    <t>仿真小面包 镘头</t>
  </si>
  <si>
    <t>仿真小面包 奶黄包</t>
  </si>
  <si>
    <t>木框蝴蝶标本90678（15种）</t>
  </si>
  <si>
    <t>植物标本（20种）</t>
  </si>
  <si>
    <t>仿真塑料面包 网袋装</t>
  </si>
  <si>
    <t>条装仿真水果-苦瓜</t>
  </si>
  <si>
    <t>条装仿真水果-茄子</t>
  </si>
  <si>
    <t>条装仿真水果-红萝卜</t>
  </si>
  <si>
    <t>红玫瑰条装仿真水果-花生</t>
  </si>
  <si>
    <t>红玫瑰条装仿真水果-辣椒</t>
  </si>
  <si>
    <t>红玫瑰条装仿真水果-红萝卜</t>
  </si>
  <si>
    <t>红玫瑰条装仿真水果-茄子</t>
  </si>
  <si>
    <t>红玫瑰条装仿真水果-苦瓜</t>
  </si>
  <si>
    <t>量杯（100ml）</t>
  </si>
  <si>
    <t>量杯（250ml）</t>
  </si>
  <si>
    <t>量杯(500ml)</t>
  </si>
  <si>
    <t>量杯(1000ml)</t>
  </si>
  <si>
    <t>量杯（2000ml）</t>
  </si>
  <si>
    <t>圆柱形量勺（5个一套）蓝色</t>
  </si>
  <si>
    <t>单杯（赠送品）</t>
  </si>
  <si>
    <t>8字沙漏（小）6.6cmX9cmX2.8cm</t>
  </si>
  <si>
    <t>8字沙漏（中）7.2cmX11.2cmX4cm CFY0632</t>
  </si>
  <si>
    <t>8字沙漏（大）98mmX145mmX50mm</t>
  </si>
  <si>
    <t>细彩沙 各色 500g/包</t>
  </si>
  <si>
    <t>粗彩沙 各色 500g/包</t>
  </si>
  <si>
    <t>童话王国魔星沙 1800g</t>
  </si>
  <si>
    <t>放大镜（80mm）</t>
  </si>
  <si>
    <t>放大镜 TZ-75mm</t>
  </si>
  <si>
    <t>放大镜（60mm）</t>
  </si>
  <si>
    <t>放大镜（50mm）</t>
  </si>
  <si>
    <t>望远镜 JYW-1810</t>
  </si>
  <si>
    <t>放大镜(90mm)</t>
  </si>
  <si>
    <t>放大镜（100mm）</t>
  </si>
  <si>
    <t>小小科学家望远镜 4002A</t>
  </si>
  <si>
    <t>升价 望远镜 1138</t>
  </si>
  <si>
    <t>放大镜(70mm)</t>
  </si>
  <si>
    <t>YAN HUI望远镜 FY-315</t>
  </si>
  <si>
    <t>趣味光学望远镜 7810D3</t>
  </si>
  <si>
    <t>小科家望远镜 1018</t>
  </si>
  <si>
    <t>望远镜 JYW-1811</t>
  </si>
  <si>
    <t>蔬菜望远镜 4027A</t>
  </si>
  <si>
    <t>动物放大镜 500A-3</t>
  </si>
  <si>
    <t>放大镜  9090</t>
  </si>
  <si>
    <t>放大镜  9091</t>
  </si>
  <si>
    <t>放大镜  9094</t>
  </si>
  <si>
    <t>大头万花筒</t>
  </si>
  <si>
    <t>凸镜万花筒（大号）</t>
  </si>
  <si>
    <t>凸镜万花筒（小号）</t>
  </si>
  <si>
    <t>凹面镜25002</t>
  </si>
  <si>
    <t>凸面镜 J25003</t>
  </si>
  <si>
    <t>三棱镜 J25007</t>
  </si>
  <si>
    <t>升价  马头天平秤</t>
  </si>
  <si>
    <t>塑料风速器</t>
  </si>
  <si>
    <t>塑料风向标</t>
  </si>
  <si>
    <t>双鱼家用温度计A-1型</t>
  </si>
  <si>
    <t>视力表</t>
  </si>
  <si>
    <t>指南针</t>
  </si>
  <si>
    <t>三星大指南针</t>
  </si>
  <si>
    <t>温度计TH101B</t>
  </si>
  <si>
    <t>阳光宝贝双面挂图 可爱的动物</t>
  </si>
  <si>
    <t>全套儿童假币</t>
  </si>
  <si>
    <t>A4泥工板（垫板）</t>
  </si>
  <si>
    <t>A5泥工板（垫板）</t>
  </si>
  <si>
    <t>太阳岛八彩泡泡水C113</t>
  </si>
  <si>
    <t>电蜡烛</t>
  </si>
  <si>
    <t>卡通印章</t>
  </si>
  <si>
    <t>闪光陀螺 3608</t>
  </si>
  <si>
    <t>八彩泡泡水大号C104</t>
  </si>
  <si>
    <t>八彩泡泡水小号85ml</t>
  </si>
  <si>
    <t>八彩泡泡水 GT012151 50ml</t>
  </si>
  <si>
    <t>八彩泡泡枪M006</t>
  </si>
  <si>
    <t>八彩泡泡枪6110-6113系列</t>
  </si>
  <si>
    <t>木制印章 中文-A.B款.</t>
  </si>
  <si>
    <t>铝皮底蜡烛</t>
  </si>
  <si>
    <t>八彩泡泡枪63909</t>
  </si>
  <si>
    <t>吹泡泡棒 长36cm</t>
  </si>
  <si>
    <t>八彩泡泡枪 HB8568.6212</t>
  </si>
  <si>
    <t>儿童玩具水枪 6675</t>
  </si>
  <si>
    <t>儿童玩具水枪 50000</t>
  </si>
  <si>
    <t>闪光戒指</t>
  </si>
  <si>
    <t>树德A4泥工板A1722（垫板）</t>
  </si>
  <si>
    <t>阳光宝贝双面挂图 新鲜的蔬菜.水果</t>
  </si>
  <si>
    <t>阳光宝贝双面挂图 汽车标志.交通工具</t>
  </si>
  <si>
    <t>锦明鸟枪7号玩具枪（终极版）M905</t>
  </si>
  <si>
    <t>卡通环保泡泡枪632</t>
  </si>
  <si>
    <t>透明泡泡枪 A061-2号</t>
  </si>
  <si>
    <t>太阳岛八彩泡泡水C114  100ml</t>
  </si>
  <si>
    <t>太阳岛八彩泡泡枪  005</t>
  </si>
  <si>
    <t>八彩泡泡枪 77777.6211.6621</t>
  </si>
  <si>
    <t>交通工具 2254</t>
  </si>
  <si>
    <t>吹泡泡胶 0017</t>
  </si>
  <si>
    <t>A4卡通泥工板</t>
  </si>
  <si>
    <t>青蛙泡泡枪 A012</t>
  </si>
  <si>
    <t>木制印章 英文版-C款.</t>
  </si>
  <si>
    <t>B5泥工板</t>
  </si>
  <si>
    <t>太阳岛八彩泡泡枪 M007</t>
  </si>
  <si>
    <t>太阳岛八彩泡泡枪 配泡泡水 C008</t>
  </si>
  <si>
    <t>泡泡小子泡泡水 008-200Ml</t>
  </si>
  <si>
    <t>BU bble solution小泡泡水</t>
  </si>
  <si>
    <t>立体交通标志 标志12个.基座24个.连接件12个.路障4个.支柱68cm12根.斑马线1幅</t>
  </si>
  <si>
    <t>玛丽牌课文薄16开16页</t>
  </si>
  <si>
    <t>金太阳牌作文薄16开16页</t>
  </si>
  <si>
    <t>英语薄B5-YY919-40</t>
  </si>
  <si>
    <t>金太阳英语本（A4）16开16页（19cmX25cm）</t>
  </si>
  <si>
    <t>中马牌英语本（A4）16开16页（19cmX25cm）</t>
  </si>
  <si>
    <t>中马牌课文本（A4）16开16页（19cmX25cm）</t>
  </si>
  <si>
    <t>金太阳牌课文本(A4)16开16页(19cmX25cm)</t>
  </si>
  <si>
    <t>数学本（A4）16开16页（19cmX25cm）</t>
  </si>
  <si>
    <t>中马牌数学本（A4）16开16页（19cmX25cm）</t>
  </si>
  <si>
    <t>中马牌单行本（A4）16开-16页</t>
  </si>
  <si>
    <t>金太阳牌图画本（A4）16开-16页</t>
  </si>
  <si>
    <t>学生作业记录本32K-NO-32039</t>
  </si>
  <si>
    <t>金太阳牌作文本（A4）16开-16页</t>
  </si>
  <si>
    <t>中马牌英语簿24开-30页</t>
  </si>
  <si>
    <t>中马数学簿 24K/30页</t>
  </si>
  <si>
    <t>中马牌单行簿 24开/30页</t>
  </si>
  <si>
    <t>中马牌中方格簿 16开22页</t>
  </si>
  <si>
    <t>中马牌图画簿 16开/22页</t>
  </si>
  <si>
    <t>玛丽牌单行本A4 16K-16页</t>
  </si>
  <si>
    <t>大明拼音簿 32K-20页</t>
  </si>
  <si>
    <t>嘉顺达单行本16开-16页</t>
  </si>
  <si>
    <t>A4硬皮图画本 20页</t>
  </si>
  <si>
    <t>牛皮面英语本16开22页/3022</t>
  </si>
  <si>
    <t>牛皮面作文本16开22页/3023</t>
  </si>
  <si>
    <t>A4硬皮图画本 40页/TH01116</t>
  </si>
  <si>
    <t>中马牌图画本（A4）16开-16页</t>
  </si>
  <si>
    <t>中马牌作文簿 16开/30页</t>
  </si>
  <si>
    <t>M7学生作业记录本A5-30-R08</t>
  </si>
  <si>
    <t>A3图画硬皮TH1102</t>
  </si>
  <si>
    <t>九年义务统一拼音薄 A5-20页</t>
  </si>
  <si>
    <t>M7学生作业登记本A5-60-D1136</t>
  </si>
  <si>
    <t>小学数学 作业本</t>
  </si>
  <si>
    <t>中马牌图画簿 16开/30页</t>
  </si>
  <si>
    <t>金太阳单行薄16开-16页</t>
  </si>
  <si>
    <t>玛丽牌图画本（A4）16开-16页</t>
  </si>
  <si>
    <t>A4硬皮图画本 16开-14页（坚）</t>
  </si>
  <si>
    <t>A4硬皮图画薄16开-40页</t>
  </si>
  <si>
    <t>中马牌图画簿32开-30页（14.5cmX19cm）</t>
  </si>
  <si>
    <t>中马牌大方格簿32开-30页（14.5cmX19cm）</t>
  </si>
  <si>
    <t>中马牌中方格簿32开-30页（14.5cmX19cm）</t>
  </si>
  <si>
    <t>中马牌小方格簿32开-30页（14.5cmX19cm）</t>
  </si>
  <si>
    <t>中马牌单行簿32开-30页（14.5cmX19cm）</t>
  </si>
  <si>
    <t>中马牌田字簿32开-30页（14.5cmX19cm）</t>
  </si>
  <si>
    <t>中马牌田字拼音簿32开-30页（14.5cmX19cm）</t>
  </si>
  <si>
    <t>中马牌汉语拼音簿32开-30页（14.5cmX19cm）</t>
  </si>
  <si>
    <t>中马牌英语簿32开-30页（14.5cmX19cm）</t>
  </si>
  <si>
    <t>中马牌数学簿32开-30页（14.5cmX19cm）</t>
  </si>
  <si>
    <t>学生作业记录本 A5.096</t>
  </si>
  <si>
    <t>伟盛卡里木学生作业记录簿 A5-MC036.34页</t>
  </si>
  <si>
    <t>中马牌作文本（A4）16开-16页</t>
  </si>
  <si>
    <t>中马牌拼音写字簿16开-16页</t>
  </si>
  <si>
    <t>深圳市教育局幼儿出勤登记册 26cmX18.3cm  10页</t>
  </si>
  <si>
    <t>深圳市教育局交接班登记册  25.9cmX18.5cm 34页</t>
  </si>
  <si>
    <t>深圳市教育局值班记录册   26cmX18.4cm  16页</t>
  </si>
  <si>
    <t>深圳市教育局全园性活动大事记录本  26.1cmX18.5cm</t>
  </si>
  <si>
    <t>深圳市教育局行政工作日记 23cmX14cm  60页</t>
  </si>
  <si>
    <t>深圳市教育局幼儿花名册 18.5cmX13cm  12页</t>
  </si>
  <si>
    <t>深圳市教育局听课记录本 22cmX14cm 50页</t>
  </si>
  <si>
    <t>深圳市幼儿园家庭联系手册(22页17.4cmX19cm)</t>
  </si>
  <si>
    <t>深圳市教师工作手册26cmX18.5cm</t>
  </si>
  <si>
    <t>幼儿身心发展情况测查记录册大班 40页 25</t>
  </si>
  <si>
    <t>幼儿身心发展情况测查记录册中班 40页 25</t>
  </si>
  <si>
    <t>幼儿身心发展情况测查记录册小班 40页 25</t>
  </si>
  <si>
    <t>添美备课本MB16K7218</t>
  </si>
  <si>
    <t>图书 1.00</t>
  </si>
  <si>
    <t>图书 1.50</t>
  </si>
  <si>
    <t>图书 2.00</t>
  </si>
  <si>
    <t>商务新华字典（第11版）</t>
  </si>
  <si>
    <t>书博士精品书套A4-C-10</t>
  </si>
  <si>
    <t>书博士活动书套（书皮）16K-C-9</t>
  </si>
  <si>
    <t>环保防滑书皮（书套） A-9-16K</t>
  </si>
  <si>
    <t>吉林出版新华字典（2015版）</t>
  </si>
  <si>
    <t>吉祥鹰活动可绸书套16K</t>
  </si>
  <si>
    <t>贝比兔书套</t>
  </si>
  <si>
    <t>活动可绸书套A4</t>
  </si>
  <si>
    <t>汉语拼音卡</t>
  </si>
  <si>
    <t>图书 2.50</t>
  </si>
  <si>
    <t>书皮（吉祥鸟）中号</t>
  </si>
  <si>
    <t>书皮（小天使）小号</t>
  </si>
  <si>
    <t>幼儿数字卡</t>
  </si>
  <si>
    <t>韩国贝妮透明书套 A4</t>
  </si>
  <si>
    <t>入学必备.心算口算册</t>
  </si>
  <si>
    <t>秘密花园（书册）</t>
  </si>
  <si>
    <t>烦了就想画几笔（书册）</t>
  </si>
  <si>
    <t>城市漫步（书册）</t>
  </si>
  <si>
    <t>魔法森林：秘密花园第二部（书册）</t>
  </si>
  <si>
    <t>爱的秘密（书册）</t>
  </si>
  <si>
    <t>黑白花意（书册）</t>
  </si>
  <si>
    <t>藏书阁：芥子园画谱（书册）</t>
  </si>
  <si>
    <t>幼儿园画优美术活动优秀设计99例</t>
  </si>
  <si>
    <t>幼儿园教研活动设计与实施</t>
  </si>
  <si>
    <t>幼儿园优秀健康活动设计80例</t>
  </si>
  <si>
    <t>幼儿园语言活动创新设计</t>
  </si>
  <si>
    <t>幼儿园保育员工作指南</t>
  </si>
  <si>
    <t>幼儿园一日活动教育细节69例</t>
  </si>
  <si>
    <t>幼儿园教学针对技巧与对策58例</t>
  </si>
  <si>
    <t>幼儿园班级安全管理</t>
  </si>
  <si>
    <t>幼儿园园长的领导艺术</t>
  </si>
  <si>
    <t>幼儿园优秀科学活动设计88例</t>
  </si>
  <si>
    <t>幼儿园行为的观察与记录 第五版</t>
  </si>
  <si>
    <t>幼儿园园长临场应变技巧50例</t>
  </si>
  <si>
    <t>幼儿园园长易犯的80个错误</t>
  </si>
  <si>
    <t>幸福生活绘：素描也好玩II（书册）</t>
  </si>
  <si>
    <t>幸福生活绘：速写也好玩（书册）</t>
  </si>
  <si>
    <t>数学拼音卡</t>
  </si>
  <si>
    <t>软陶教材资料册</t>
  </si>
  <si>
    <t>特价图书 1.50</t>
  </si>
  <si>
    <t>超帅礼炮1m</t>
  </si>
  <si>
    <t>充气棒</t>
  </si>
  <si>
    <t>花好月圆喷雪</t>
  </si>
  <si>
    <t>吹龙</t>
  </si>
  <si>
    <t>23#拉花 23*41cm</t>
  </si>
  <si>
    <t>拉花18#/18mm*390mm</t>
  </si>
  <si>
    <t>30#拉花 46*30cm</t>
  </si>
  <si>
    <t>28#拉花</t>
  </si>
  <si>
    <t>印花拉花 18#</t>
  </si>
  <si>
    <t>金色拉花 35#</t>
  </si>
  <si>
    <t>魔术闪光拉花</t>
  </si>
  <si>
    <t>荧光棒0001-12（100支装）</t>
  </si>
  <si>
    <t>万能红包（大）WN-205 6个装</t>
  </si>
  <si>
    <t>超帅礼炮 40cm</t>
  </si>
  <si>
    <t>30cm中国结 5头-红色</t>
  </si>
  <si>
    <t>模片（各种形状）</t>
  </si>
  <si>
    <t>荧光棒（50支装）</t>
  </si>
  <si>
    <t>细尖穗 大号</t>
  </si>
  <si>
    <t>白色蜘蛛 2.5米</t>
  </si>
  <si>
    <t>普通中国结 8盘</t>
  </si>
  <si>
    <t>红包（小）cy-079-1</t>
  </si>
  <si>
    <t>竹蜻蜓两片叶</t>
  </si>
  <si>
    <t>万能红包（大）WN-208/211 6个装</t>
  </si>
  <si>
    <t>万能红包（小）WN-311 6个装</t>
  </si>
  <si>
    <t>喷雪模板</t>
  </si>
  <si>
    <t>彩带喷雪</t>
  </si>
  <si>
    <t>小红包 309</t>
  </si>
  <si>
    <t>万能红包（小）WN-312 6个装</t>
  </si>
  <si>
    <t>拉花12# 宽12mm</t>
  </si>
  <si>
    <t>中国结 大-红色</t>
  </si>
  <si>
    <t>中国结 中-红色</t>
  </si>
  <si>
    <t>中国结 小-红色</t>
  </si>
  <si>
    <t>红包（大）4493C 6个装</t>
  </si>
  <si>
    <t>无烟特效银喷泉（烟花）银色-2米.30秒</t>
  </si>
  <si>
    <t>福字贴 鱼图</t>
  </si>
  <si>
    <t>中国结1米普通</t>
  </si>
  <si>
    <t>红包（小）3009</t>
  </si>
  <si>
    <t>好凤尾对联纸1.8</t>
  </si>
  <si>
    <t>大金红包806-08</t>
  </si>
  <si>
    <t>福字大红包</t>
  </si>
  <si>
    <t>大吉大利小红包</t>
  </si>
  <si>
    <t>小红包 367</t>
  </si>
  <si>
    <t>福字红字拉花2米</t>
  </si>
  <si>
    <t>植绒布对联 长160cm</t>
  </si>
  <si>
    <t>大吉大利大红包201A</t>
  </si>
  <si>
    <t>喜羊羊红包</t>
  </si>
  <si>
    <t>绒布闪粉对联 长160cm</t>
  </si>
  <si>
    <t>悦欢堂红包（大）210A</t>
  </si>
  <si>
    <t>龙凤喜字贴 33cm</t>
  </si>
  <si>
    <t>万能红包（小）T28-9 6个装</t>
  </si>
  <si>
    <t>好凤尾对联纸1.6</t>
  </si>
  <si>
    <t>悦欢堂红包（大）1526</t>
  </si>
  <si>
    <t>小仙天使</t>
  </si>
  <si>
    <t>18#拉花 银色</t>
  </si>
  <si>
    <t>18#拉花 红色</t>
  </si>
  <si>
    <t>进口中国结 5#6盘.红色</t>
  </si>
  <si>
    <t>彩色花混款模片 6片装.14*15cm</t>
  </si>
  <si>
    <t>对联纸 2.2米</t>
  </si>
  <si>
    <t>方形玻璃烟缸 小号</t>
  </si>
  <si>
    <t>18#拉花 金色</t>
  </si>
  <si>
    <t>晚会牵手拉条 长300cm</t>
  </si>
  <si>
    <t>晚会三角拉条 长300cm</t>
  </si>
  <si>
    <t>镂空大蝴蝶  24个装</t>
  </si>
  <si>
    <t>锦上添花喷雪</t>
  </si>
  <si>
    <t>三友喷雪 220ML</t>
  </si>
  <si>
    <t>红包（小） 3301</t>
  </si>
  <si>
    <t>超帅礼炮80cm</t>
  </si>
  <si>
    <t>三铂对联 长160cm</t>
  </si>
  <si>
    <t>空白对联纸 20*110cm</t>
  </si>
  <si>
    <t>福字红包 H305-06</t>
  </si>
  <si>
    <t>福字红包 28个装</t>
  </si>
  <si>
    <t>福字贴 蓝月亮B141</t>
  </si>
  <si>
    <t>绒纸对联 1.1米</t>
  </si>
  <si>
    <t>B款对联 130cm</t>
  </si>
  <si>
    <t>卡通绒布福字 D115</t>
  </si>
  <si>
    <t>对联纸 有花.110cm</t>
  </si>
  <si>
    <t>对联纸 有花.130cm</t>
  </si>
  <si>
    <t>对联纸 有花.160cm</t>
  </si>
  <si>
    <t>空白方形红纸（福字纸） 带花.35*35cm</t>
  </si>
  <si>
    <t>0.13m³液晶显示全智能高温电窑</t>
  </si>
  <si>
    <t>景德镇水流星陶瓷文化传播有限公司</t>
  </si>
  <si>
    <t>2015.5</t>
  </si>
  <si>
    <t>窑具</t>
  </si>
  <si>
    <t>变速拉坯机</t>
  </si>
  <si>
    <t>烤花窑</t>
  </si>
  <si>
    <t>陶艺干燥箱</t>
  </si>
  <si>
    <t>气动泥条机</t>
  </si>
  <si>
    <t>泥板机</t>
  </si>
  <si>
    <t>水洗无尘喷釉台</t>
  </si>
  <si>
    <t>变速打浆机</t>
  </si>
  <si>
    <t>魔王磨底机</t>
  </si>
  <si>
    <t>石膏车</t>
  </si>
  <si>
    <t>转台</t>
  </si>
  <si>
    <t>氧化铝粉</t>
  </si>
  <si>
    <t>教师工具包</t>
  </si>
  <si>
    <t>学生工具包</t>
  </si>
  <si>
    <t>拉坯工具包</t>
  </si>
  <si>
    <t>烧制工具包</t>
  </si>
  <si>
    <t>特白瓷泥</t>
  </si>
  <si>
    <t>高温陶泥</t>
  </si>
  <si>
    <t>彩泥</t>
  </si>
  <si>
    <t>透明釉</t>
  </si>
  <si>
    <t>中温单色釉</t>
  </si>
  <si>
    <t>中温结晶釉</t>
  </si>
  <si>
    <t>釉上彩</t>
  </si>
  <si>
    <t>釉下彩绘料</t>
  </si>
  <si>
    <t>6色釉下彩绘料</t>
  </si>
  <si>
    <t>6色釉上彩绘料</t>
  </si>
  <si>
    <t>青花料</t>
  </si>
  <si>
    <t>青花料碟</t>
  </si>
  <si>
    <t>大围裙</t>
  </si>
  <si>
    <t>袖套</t>
  </si>
  <si>
    <t>釉下彩花纸
—青花</t>
  </si>
  <si>
    <t>釉上彩花纸</t>
  </si>
  <si>
    <t>陶艺彩绘笔</t>
  </si>
  <si>
    <t>注浆模具</t>
  </si>
  <si>
    <t>釉下彩素坯盘</t>
  </si>
  <si>
    <t>釉下素坯杯</t>
  </si>
  <si>
    <t>釉上彩瓷板</t>
  </si>
  <si>
    <t>揉泥凳</t>
  </si>
  <si>
    <t>水桶水盆</t>
  </si>
  <si>
    <t>球磨机（中型）</t>
  </si>
  <si>
    <t>景德镇百陶会陶艺装备有限公司</t>
  </si>
  <si>
    <t>2015.4</t>
  </si>
  <si>
    <t>泥浆压滤机</t>
  </si>
  <si>
    <t>瓷瓶球磨机</t>
  </si>
  <si>
    <t>隔膜泵</t>
  </si>
  <si>
    <t>柱塞泵</t>
  </si>
  <si>
    <t>磁选机</t>
  </si>
  <si>
    <t>高速打浆机</t>
  </si>
  <si>
    <t>搅拌机</t>
  </si>
  <si>
    <t>颚式破碎机</t>
  </si>
  <si>
    <t>真空练泥机</t>
  </si>
  <si>
    <t>快速球磨机</t>
  </si>
  <si>
    <t>甩釉机</t>
  </si>
  <si>
    <t>喷釉机</t>
  </si>
  <si>
    <t>小型电磁式空气泵</t>
  </si>
  <si>
    <t>喷壶</t>
  </si>
  <si>
    <t>空气压缩机</t>
  </si>
  <si>
    <t>拉坯机（锥轮变速）</t>
  </si>
  <si>
    <t>滚压成型机</t>
  </si>
  <si>
    <t>旋坯机</t>
  </si>
  <si>
    <t>修坯机</t>
  </si>
  <si>
    <t>石膏车模机</t>
  </si>
  <si>
    <t>注浆用模具</t>
  </si>
  <si>
    <t>滚压成型用模具、模座</t>
  </si>
  <si>
    <t>旋压成型用模具、模座</t>
  </si>
  <si>
    <t>磨光机</t>
  </si>
  <si>
    <t>烘干箱</t>
  </si>
  <si>
    <t>干燥箱</t>
  </si>
  <si>
    <t>工具</t>
  </si>
  <si>
    <t>手工转盘</t>
  </si>
  <si>
    <t>凳子</t>
  </si>
  <si>
    <t>水洗喷釉台</t>
  </si>
  <si>
    <t>高温电窑</t>
  </si>
  <si>
    <t>烤花炉</t>
  </si>
  <si>
    <t>棚板</t>
  </si>
  <si>
    <t>支柱</t>
  </si>
  <si>
    <t>版画机</t>
  </si>
  <si>
    <t>釉上彩料</t>
  </si>
  <si>
    <t>釉下彩料</t>
  </si>
  <si>
    <t>釉下青花料</t>
  </si>
  <si>
    <t>釉上彩笔</t>
  </si>
  <si>
    <t>料碟</t>
  </si>
  <si>
    <t>泥料（中白泥，180目）</t>
  </si>
  <si>
    <t>泥料（高白泥，220目）</t>
  </si>
  <si>
    <t>泥料（黄陶泥，120目）</t>
  </si>
  <si>
    <t>接头泥</t>
  </si>
  <si>
    <t>釉料（中温无铅颜色釉）</t>
  </si>
  <si>
    <t>釉料（中温透明釉）</t>
  </si>
  <si>
    <t>棚板防粘剂</t>
  </si>
  <si>
    <t>佛山荆楚源机械有限公司</t>
  </si>
  <si>
    <t>小型真空练泥机</t>
  </si>
  <si>
    <t xml:space="preserve">无级变速拉坯机
（锥轮变速）
</t>
  </si>
  <si>
    <t>手动旋坯机</t>
  </si>
  <si>
    <t xml:space="preserve">不锈钢水帘吸尘
修坯机
</t>
  </si>
  <si>
    <t>无尘排放水帘喷釉台</t>
  </si>
  <si>
    <t xml:space="preserve">微电脑多用途自动电窑
</t>
  </si>
  <si>
    <t>微电脑多用途
自动电窑</t>
  </si>
  <si>
    <t>自动烤花炉</t>
  </si>
  <si>
    <t>陶瓷展品</t>
  </si>
  <si>
    <t>办公桌</t>
  </si>
  <si>
    <t>办公椅</t>
  </si>
  <si>
    <t>柜台</t>
  </si>
  <si>
    <t>填单台</t>
  </si>
  <si>
    <t>等候椅</t>
  </si>
  <si>
    <t>柜台椅</t>
  </si>
  <si>
    <t>实训五角桌</t>
  </si>
  <si>
    <t>实训六角桌</t>
  </si>
  <si>
    <t>银行智能终端</t>
  </si>
  <si>
    <t>排队机</t>
  </si>
  <si>
    <t>呼叫器</t>
  </si>
  <si>
    <t>窗口屏</t>
  </si>
  <si>
    <t>评价器</t>
  </si>
  <si>
    <t>对讲机</t>
  </si>
  <si>
    <t>存折/票据打印机</t>
  </si>
  <si>
    <t>票据打印机</t>
  </si>
  <si>
    <t>磁条刷卡器</t>
  </si>
  <si>
    <t>小密码键盘</t>
  </si>
  <si>
    <t>印章</t>
  </si>
  <si>
    <t>点钞机</t>
  </si>
  <si>
    <t>扎把机</t>
  </si>
  <si>
    <t>银行耗财</t>
  </si>
  <si>
    <t>多媒体讲台</t>
  </si>
  <si>
    <t>电脑桌</t>
  </si>
  <si>
    <t>弧形电脑桌</t>
  </si>
  <si>
    <t>弧形升降电脑桌</t>
  </si>
  <si>
    <t>学生电脑</t>
  </si>
  <si>
    <t>虚拟桌面云管理软件</t>
  </si>
  <si>
    <t>云桌面终端（配显示器、鼠标、键盘）</t>
  </si>
  <si>
    <t>云计算服务器</t>
  </si>
  <si>
    <t>教师电脑</t>
  </si>
  <si>
    <t>投影系统</t>
  </si>
  <si>
    <t>82寸电子白板</t>
  </si>
  <si>
    <t>87寸电子白板</t>
  </si>
  <si>
    <t>92寸电子白板</t>
  </si>
  <si>
    <t>100寸电子白板</t>
  </si>
  <si>
    <t>65寸触控一体机</t>
  </si>
  <si>
    <t>70寸触控一体机</t>
  </si>
  <si>
    <t>46寸液晶拼接显示器*4</t>
  </si>
  <si>
    <t>46寸液晶拼接显示器*6</t>
  </si>
  <si>
    <t>46寸液晶拼接显示器*8</t>
  </si>
  <si>
    <t>46寸液晶拼接显示器*9</t>
  </si>
  <si>
    <t>55寸液晶拼接显示器*4</t>
  </si>
  <si>
    <t>55寸液晶拼接显示器*6</t>
  </si>
  <si>
    <t>55寸液晶拼接显示器*8</t>
  </si>
  <si>
    <t>55寸液晶拼接显示器*9</t>
  </si>
  <si>
    <t>功放1</t>
  </si>
  <si>
    <t>功放2</t>
  </si>
  <si>
    <t>音箱</t>
  </si>
  <si>
    <t>无线话筒</t>
  </si>
  <si>
    <t>有线话筒</t>
  </si>
  <si>
    <t>调音台</t>
  </si>
  <si>
    <t>中央控制系统</t>
  </si>
  <si>
    <t>智能中央控制系统</t>
  </si>
  <si>
    <t>服务器1</t>
  </si>
  <si>
    <t>服务器2</t>
  </si>
  <si>
    <t>交换机24口</t>
  </si>
  <si>
    <t>交换机48口</t>
  </si>
  <si>
    <t>机柜（22U）</t>
  </si>
  <si>
    <t>机柜（42U）</t>
  </si>
  <si>
    <t>手工会计耗材1套（60人）</t>
  </si>
  <si>
    <t>金融大数据教育</t>
  </si>
  <si>
    <t>励志家具、立捷家具、东港家具</t>
  </si>
  <si>
    <t>洽谈桌</t>
  </si>
  <si>
    <t>洽谈椅</t>
  </si>
  <si>
    <t>升腾资讯有限公司</t>
  </si>
  <si>
    <t>中意恒信</t>
  </si>
  <si>
    <t>爱普生</t>
  </si>
  <si>
    <t>顶航科技</t>
  </si>
  <si>
    <t>国泰安定制</t>
  </si>
  <si>
    <t>广州康艺电子有限公司</t>
  </si>
  <si>
    <t>戴尔、HP、联想</t>
  </si>
  <si>
    <t>双屏电脑</t>
  </si>
  <si>
    <t>索尼、松下、爱普生</t>
  </si>
  <si>
    <t>南京酷彩、康佳壹视、创维</t>
  </si>
  <si>
    <t>46寸液晶拼接显示器*12</t>
  </si>
  <si>
    <t>55寸液晶拼接显示器*12</t>
  </si>
  <si>
    <t>工作站</t>
  </si>
  <si>
    <t>戴尔、HP、联想、宝德</t>
  </si>
  <si>
    <t>智慧显示处理器</t>
  </si>
  <si>
    <t>爱特尔、广州讯控、东方中原</t>
  </si>
  <si>
    <t>广州佳比、ITC、升谱达、启拓电子</t>
  </si>
  <si>
    <t>爱特尔、ITC、广州讯控、东方中原</t>
  </si>
  <si>
    <t>戴尔、HP、联想、浪潮、曙光、宝德</t>
  </si>
  <si>
    <t>交换机1</t>
  </si>
  <si>
    <t>华三、戴尔、华为、TP-LINK、宝德</t>
  </si>
  <si>
    <t>交换机2</t>
  </si>
  <si>
    <t>机柜1</t>
  </si>
  <si>
    <t>精致机柜、图腾机柜、大唐保镖、大唐卫士</t>
  </si>
  <si>
    <t>机柜2</t>
  </si>
  <si>
    <t>瘦客户机（教师机）</t>
  </si>
  <si>
    <t>HP、联想、清华同方</t>
  </si>
  <si>
    <t>瘦客户机（学生机）</t>
  </si>
  <si>
    <t>环形LED跑马灯系统</t>
  </si>
  <si>
    <t>天合光电、联骏光电、高亮光电</t>
  </si>
  <si>
    <t>条形LED跑马灯系统</t>
  </si>
  <si>
    <t>利率屏1</t>
  </si>
  <si>
    <t>利率屏2</t>
  </si>
  <si>
    <t>触摸一体机1</t>
  </si>
  <si>
    <t>南京酷彩、康佳壹视、熊猫电子、灵畅互动</t>
  </si>
  <si>
    <t>触摸一体机2</t>
  </si>
  <si>
    <t>录播系统1</t>
  </si>
  <si>
    <t>奥威亚、ITC、锐取</t>
  </si>
  <si>
    <t>录播系统2</t>
  </si>
  <si>
    <t>电子翻书系统</t>
  </si>
  <si>
    <t>千鼎科技、苏州能欣、华堂科技</t>
  </si>
  <si>
    <t>视频会议系统1</t>
  </si>
  <si>
    <t>科达云视讯，思科网真、华为智真</t>
  </si>
  <si>
    <t>视频会议系统2</t>
  </si>
  <si>
    <t>虚拟演播室</t>
  </si>
  <si>
    <t>福建大娱号</t>
  </si>
  <si>
    <t>2015年</t>
  </si>
  <si>
    <t>华科飞扬</t>
  </si>
  <si>
    <t>2016年</t>
  </si>
  <si>
    <t>同声传译</t>
  </si>
  <si>
    <t>东方正龙</t>
  </si>
  <si>
    <t>普通车床</t>
  </si>
  <si>
    <t>滕州市成海机床有限公司</t>
  </si>
  <si>
    <t>2013年</t>
  </si>
  <si>
    <t>普通铣床</t>
  </si>
  <si>
    <t>数控车床</t>
  </si>
  <si>
    <t>大连机床厂</t>
  </si>
  <si>
    <t>数控铣床</t>
  </si>
  <si>
    <t>2014年</t>
  </si>
  <si>
    <t>加工中心</t>
  </si>
  <si>
    <t>南京德西数控新技术有限公司</t>
  </si>
  <si>
    <t>多轴加工中心</t>
  </si>
  <si>
    <t>线切割机</t>
  </si>
  <si>
    <t>苏州宝时格数控设备制造有限公司</t>
  </si>
  <si>
    <t>磨床</t>
  </si>
  <si>
    <t>上海巨佳机床有限公司</t>
  </si>
  <si>
    <t>火花机</t>
  </si>
  <si>
    <t>东莞市拓普机械有限公司</t>
  </si>
  <si>
    <t>三坐标测量机</t>
  </si>
  <si>
    <t>沈阳凝华机床有限公司</t>
  </si>
  <si>
    <t>焊接操作台</t>
  </si>
  <si>
    <t>东莞力生</t>
  </si>
  <si>
    <t>UT超声波探伤仪</t>
  </si>
  <si>
    <t>伦捷</t>
  </si>
  <si>
    <t>MT磁粉探伤仪</t>
  </si>
  <si>
    <t>珀泰</t>
  </si>
  <si>
    <t>RT射线探伤仪</t>
  </si>
  <si>
    <t>冲击试验机</t>
  </si>
  <si>
    <t>济南时光</t>
  </si>
  <si>
    <t>金相显微镜</t>
  </si>
  <si>
    <t>比目</t>
  </si>
  <si>
    <t>激光切割</t>
  </si>
  <si>
    <t>深圳迪能激光</t>
  </si>
  <si>
    <t>剪板机</t>
  </si>
  <si>
    <t>中原锻压厂</t>
  </si>
  <si>
    <t>滚圆机</t>
  </si>
  <si>
    <t>电动叉车</t>
  </si>
  <si>
    <t>江苏中燕</t>
  </si>
  <si>
    <t>逆变式一体焊机（含送丝机构））</t>
  </si>
  <si>
    <t>上海通用</t>
  </si>
  <si>
    <t>埋弧焊机</t>
  </si>
  <si>
    <t>上海沪工</t>
  </si>
  <si>
    <t>粉末等离子喷焊机</t>
  </si>
  <si>
    <t>武汉材料保护研究所</t>
  </si>
  <si>
    <t>超声波焊接机</t>
  </si>
  <si>
    <t>深圳市鸿超顺机电设备有限公司</t>
  </si>
  <si>
    <t>3D打印产线</t>
  </si>
  <si>
    <t>3D打印机 Smart225</t>
  </si>
  <si>
    <t>西锐三维打印科技有限公司</t>
  </si>
  <si>
    <t>3D打印机 Smart300M</t>
  </si>
  <si>
    <t>3D打印机 Super300Plus</t>
  </si>
  <si>
    <t>3D打印机 Vision300</t>
  </si>
  <si>
    <t>3D打印机 Z-603S</t>
  </si>
  <si>
    <t>深圳市极光尔沃科技有限公司</t>
  </si>
  <si>
    <t>3D打印机 A-8</t>
  </si>
  <si>
    <t>耗材PLA</t>
  </si>
  <si>
    <t>3D打印机 UP BOX</t>
  </si>
  <si>
    <t>北京太尔时代科技有限公司</t>
  </si>
  <si>
    <t>三维扫描仪 HL-3DH-3M</t>
  </si>
  <si>
    <t>深圳市华朗科技有限公司</t>
  </si>
  <si>
    <t>三维扫描仪 HSCAN-300</t>
  </si>
  <si>
    <t>杭州思看科技有限公司</t>
  </si>
  <si>
    <t>三维扫描仪 PTS-H400M</t>
  </si>
  <si>
    <t>深圳市精易迅科技有限公司</t>
  </si>
  <si>
    <t>3D打印机 wiiboox one</t>
  </si>
  <si>
    <t>南京威布信息科技中心</t>
  </si>
  <si>
    <t>工业机器人产线</t>
  </si>
  <si>
    <t>mBot教育机器人实训模块</t>
  </si>
  <si>
    <t>深圳市创客工场科技有限公司</t>
  </si>
  <si>
    <t>人形机器人一代</t>
  </si>
  <si>
    <t>深圳市优必选科技有限公司</t>
  </si>
  <si>
    <t>人形机器人二代</t>
  </si>
  <si>
    <t>服务型机器人</t>
  </si>
  <si>
    <t>深圳市欧铠机器人有限公司</t>
  </si>
  <si>
    <t>六自由度可拆装机器人</t>
  </si>
  <si>
    <t>哈尔滨宇坤科技发展有限公司</t>
  </si>
  <si>
    <t>IRB120</t>
  </si>
  <si>
    <t>深圳市鸿汉科技有限公司</t>
  </si>
  <si>
    <t>IRB1410</t>
  </si>
  <si>
    <t>焊接机器人工作站</t>
  </si>
  <si>
    <t>搬运机器人工作站</t>
  </si>
  <si>
    <t>码垛机器人工作站</t>
  </si>
  <si>
    <t>打磨抛光机器人工作站</t>
  </si>
  <si>
    <t>RobotStudio</t>
  </si>
  <si>
    <t>计算机教育事业部</t>
  </si>
  <si>
    <t>液晶触摸一体机</t>
  </si>
  <si>
    <t>东方中原</t>
  </si>
  <si>
    <t>移动互联网实训室</t>
  </si>
  <si>
    <t>嵌入式教学实验平台</t>
  </si>
  <si>
    <t>海天雄</t>
  </si>
  <si>
    <t>嵌入式开发实验（训）室</t>
  </si>
  <si>
    <t>智能移动互联实训平台</t>
  </si>
  <si>
    <t>伍杰科技</t>
  </si>
  <si>
    <t>云计算实验（训）室</t>
  </si>
  <si>
    <t>云终端一体机</t>
  </si>
  <si>
    <t>京华科讯</t>
  </si>
  <si>
    <t>青少年创客编程空间</t>
  </si>
  <si>
    <t>红外多点触摸一体机</t>
  </si>
  <si>
    <t>灵畅互动</t>
  </si>
  <si>
    <t>功放</t>
  </si>
  <si>
    <t>智能机器球</t>
  </si>
  <si>
    <t>艾普客</t>
  </si>
  <si>
    <t>编程活动道具</t>
  </si>
  <si>
    <t>仿真机器人</t>
  </si>
  <si>
    <t>美达克</t>
  </si>
  <si>
    <t>云计算实验室</t>
  </si>
  <si>
    <t>服务器</t>
  </si>
  <si>
    <t>浪潮英信</t>
  </si>
  <si>
    <t>机柜</t>
  </si>
  <si>
    <t>大唐卫士</t>
  </si>
  <si>
    <t>交换机</t>
  </si>
  <si>
    <t>锐捷</t>
  </si>
  <si>
    <t>网络基础实训室</t>
  </si>
  <si>
    <t>三层交换机</t>
  </si>
  <si>
    <t>H3C</t>
  </si>
  <si>
    <t>二层交换机</t>
  </si>
  <si>
    <t>云学堂</t>
  </si>
  <si>
    <t>钢筋调直机</t>
  </si>
  <si>
    <t>上海富同机械有限公司</t>
  </si>
  <si>
    <t>钢筋切断机</t>
  </si>
  <si>
    <t>水泥净浆搅拌机</t>
  </si>
  <si>
    <t>沧州筑龙工程仪器有限司</t>
  </si>
  <si>
    <t>水泥胶砂搅拌机</t>
  </si>
  <si>
    <t>水泥全自动压力机</t>
  </si>
  <si>
    <t>彩色激光打印机</t>
  </si>
  <si>
    <t>北京汇才创业科技有限公司</t>
  </si>
  <si>
    <t>平面的投影模型</t>
  </si>
  <si>
    <t>长沙学府教学仪器有限公司</t>
  </si>
  <si>
    <t>直线与平面、平面与平面的平行关系、相交关系、垂直关系 模型</t>
  </si>
  <si>
    <t>房屋的剖面图模型</t>
  </si>
  <si>
    <t>建筑房屋（水平、垂直剖）模型</t>
  </si>
  <si>
    <t>民用房屋施工测量模型</t>
  </si>
  <si>
    <t>工业厂房基础施工及构件安装测量模型</t>
  </si>
  <si>
    <t>根据立体图找投影图模型</t>
  </si>
  <si>
    <t>点的投影模型</t>
  </si>
  <si>
    <t>直线的投影模型</t>
  </si>
  <si>
    <t>可见分光光度计</t>
  </si>
  <si>
    <t>上海舜宇恒平科学仪器有限公司</t>
  </si>
  <si>
    <t>电子分析天平</t>
  </si>
  <si>
    <t>分析实验室离子交换器</t>
  </si>
  <si>
    <t>上海和泰仪器有限公司</t>
  </si>
  <si>
    <t>全自动再生软水系统</t>
  </si>
  <si>
    <t>台式高速离心机</t>
  </si>
  <si>
    <t>金坛市晨阳电子仪器厂</t>
  </si>
  <si>
    <t>电热鼓风干燥箱</t>
  </si>
  <si>
    <t>紫外可见分光光度计1</t>
  </si>
  <si>
    <t>超纯水机</t>
  </si>
  <si>
    <t>流体力学综合实验装置</t>
  </si>
  <si>
    <t>湘潭金凯化工装备技术有限公司</t>
  </si>
  <si>
    <t>紫外可见分光光度计2</t>
  </si>
  <si>
    <t>高速冷冻离心机</t>
  </si>
  <si>
    <t>液相色谱仪</t>
  </si>
  <si>
    <t>艺术</t>
  </si>
  <si>
    <t>电脑</t>
  </si>
  <si>
    <t>公司通用代理商</t>
  </si>
  <si>
    <t>IT设备</t>
  </si>
  <si>
    <t>台式电脑1（教师机）</t>
  </si>
  <si>
    <t>深圳市俊鹏优创科技有限公司</t>
  </si>
  <si>
    <t>2016.6.28</t>
  </si>
  <si>
    <t>台式电脑2（学生机）</t>
  </si>
  <si>
    <t>台式电脑3（教师机）</t>
  </si>
  <si>
    <t>深圳市中科创威科技有限公司</t>
  </si>
  <si>
    <t>台式电脑4</t>
  </si>
  <si>
    <t>深圳市志合伟创云科技有限公司</t>
  </si>
  <si>
    <t>2016.3.14</t>
  </si>
  <si>
    <t>台式电脑5（学生机）</t>
  </si>
  <si>
    <t>理光（中国）投资有限公司</t>
  </si>
  <si>
    <t>2016.1.12</t>
  </si>
  <si>
    <t>台式电脑6（学生机）</t>
  </si>
  <si>
    <t xml:space="preserve">深圳市中科创威科技有限公司
</t>
  </si>
  <si>
    <t>服务器3</t>
  </si>
  <si>
    <t xml:space="preserve">深圳市神州联诚科技有限公司  </t>
  </si>
  <si>
    <t>转码服务器</t>
  </si>
  <si>
    <t>深圳市神州联诚科技有限公司</t>
  </si>
  <si>
    <t>流媒体服务器</t>
  </si>
  <si>
    <t xml:space="preserve">深圳市神州联诚科技有限公司 </t>
  </si>
  <si>
    <t>无线路由器1</t>
  </si>
  <si>
    <t xml:space="preserve">供应商：深圳米联科信息技术有限公司
</t>
  </si>
  <si>
    <t>智能中控系统1
（标准型中控）</t>
  </si>
  <si>
    <t xml:space="preserve">供应商：深圳市爱特天宇科技有限公司
</t>
  </si>
  <si>
    <t>智能中控系统2
（IPAD中控）</t>
  </si>
  <si>
    <t>投影仪1</t>
  </si>
  <si>
    <t xml:space="preserve">供应商：广州市新峰龙电子科技有限公司
</t>
  </si>
  <si>
    <t>电动投影幕1</t>
  </si>
  <si>
    <t>投影机吊架</t>
  </si>
  <si>
    <t>LED1触摸显示器</t>
  </si>
  <si>
    <t xml:space="preserve">供应商：南京酷彩数码科技有限公司
</t>
  </si>
  <si>
    <t>LED2（室内全彩屏）</t>
  </si>
  <si>
    <t xml:space="preserve">供应商：深圳市联诚发科技股份有限公司（陈工）
</t>
  </si>
  <si>
    <t>0.7/平方米</t>
  </si>
  <si>
    <t>录播工作站1</t>
  </si>
  <si>
    <t>品牌：北京中庆现代技术有限公司
型号：JP100HDII</t>
  </si>
  <si>
    <t>全高清编码卡</t>
  </si>
  <si>
    <t>品牌：北京中庆现代技术有限公司
型号：2685</t>
  </si>
  <si>
    <t>高清摄像机</t>
  </si>
  <si>
    <t>品牌：北京中庆现代技术有限公司
型号：ZQ-HDC30A</t>
  </si>
  <si>
    <t>高清辅助摄像机</t>
  </si>
  <si>
    <t>品牌：北京中庆现代技术有限公司
型号：ZQ-HDC20</t>
  </si>
  <si>
    <t>支架</t>
  </si>
  <si>
    <t>品牌：北京中庆现代技术有限公司
型号：CM-02</t>
  </si>
  <si>
    <t>全场景智能调音台</t>
  </si>
  <si>
    <t>品牌：北京中庆现代技术有限公司
型号：4820</t>
  </si>
  <si>
    <t>指向性话筒</t>
  </si>
  <si>
    <t>品牌：北京中庆现代技术有限公司
型号：MK240</t>
  </si>
  <si>
    <t>话筒吊架</t>
  </si>
  <si>
    <t>品牌：北京中庆现代技术有限公司
型号：CM-05</t>
  </si>
  <si>
    <t>自动跟踪主机</t>
  </si>
  <si>
    <t>品牌：北京中庆现代技术有限公司
型号：7440AS+</t>
  </si>
  <si>
    <t>智能探测发射器</t>
  </si>
  <si>
    <t>品牌：北京中庆现代技术有限公司
型号：2560</t>
  </si>
  <si>
    <t>智能探测接收器</t>
  </si>
  <si>
    <t>品牌：北京中庆现代技术有限公司
型号：3560</t>
  </si>
  <si>
    <t>图像识别主机</t>
  </si>
  <si>
    <t>品牌：北京中庆现代技术有限公司
型号：7470</t>
  </si>
  <si>
    <t>智能图像探测器</t>
  </si>
  <si>
    <t>品牌：北京中庆现代技术有限公司
型号：3570D/E</t>
  </si>
  <si>
    <t>录播机柜</t>
  </si>
  <si>
    <t>品牌：北京中庆现代技术有限公司
型号：R30</t>
  </si>
  <si>
    <t>双通道数字功放</t>
  </si>
  <si>
    <t>品牌：北京中庆现代技术有限公司
型号：DPA1200</t>
  </si>
  <si>
    <t>线阵列音箱</t>
  </si>
  <si>
    <t>嵌入式中控</t>
  </si>
  <si>
    <t>品牌：北京中庆现代技术有限公司
型号：3110</t>
  </si>
  <si>
    <t>单反照相机(套机)</t>
  </si>
  <si>
    <t>深圳泽艺达摄影器材有公司</t>
  </si>
  <si>
    <t>单反镜头</t>
  </si>
  <si>
    <t>数码相机(套机，含闪光灯)</t>
  </si>
  <si>
    <t>闪光灯套装</t>
  </si>
  <si>
    <t>造型灯泡</t>
  </si>
  <si>
    <t>柔光箱</t>
  </si>
  <si>
    <t>机顶闪光灯</t>
  </si>
  <si>
    <t>拍摄台</t>
  </si>
  <si>
    <t>摄影亮棚</t>
  </si>
  <si>
    <t>背景架</t>
  </si>
  <si>
    <t>背景布</t>
  </si>
  <si>
    <t>相机三脚架</t>
  </si>
  <si>
    <t>四灯头柔光箱</t>
  </si>
  <si>
    <t>柔光箱灯泡</t>
  </si>
  <si>
    <t>金银反光板</t>
  </si>
  <si>
    <t>背景纸</t>
  </si>
  <si>
    <t>全音域主音箱</t>
  </si>
  <si>
    <t xml:space="preserve">瑞崎（广州）电子机构        </t>
  </si>
  <si>
    <t>全音域辅助音箱</t>
  </si>
  <si>
    <t>专业功率放大器</t>
  </si>
  <si>
    <t>专业调音台</t>
  </si>
  <si>
    <t>数字效果器</t>
  </si>
  <si>
    <t>数字音频处理器</t>
  </si>
  <si>
    <t>数字混音器</t>
  </si>
  <si>
    <t>手持无线话筒</t>
  </si>
  <si>
    <t>微控电源时序器</t>
  </si>
  <si>
    <t>音箱落地安装配件</t>
  </si>
  <si>
    <t>专业防震机柜</t>
  </si>
  <si>
    <t>线箱</t>
  </si>
  <si>
    <t>扩声机柜跳线、接插件</t>
  </si>
  <si>
    <t>LED筒灯</t>
  </si>
  <si>
    <t>电脑灯控台</t>
  </si>
  <si>
    <t>信号放大器</t>
  </si>
  <si>
    <t>电源直通箱</t>
  </si>
  <si>
    <t>灯钩</t>
  </si>
  <si>
    <t>筒灯移动支架</t>
  </si>
  <si>
    <t>广州佳比亚电子科技有限公司</t>
  </si>
  <si>
    <t>成都图腾网络设备有限公司</t>
  </si>
  <si>
    <t>铁皮储物柜</t>
  </si>
  <si>
    <t>家具</t>
  </si>
  <si>
    <t xml:space="preserve">深圳市励志家具有限公司   </t>
  </si>
  <si>
    <t>学生电脑桌、凳</t>
  </si>
  <si>
    <t>教师电脑桌</t>
  </si>
  <si>
    <t>电脑座椅</t>
  </si>
  <si>
    <t>工作台</t>
  </si>
  <si>
    <t>学生椅</t>
  </si>
  <si>
    <t>讲师椅子</t>
  </si>
  <si>
    <t>休闲桌</t>
  </si>
  <si>
    <t>休闲椅</t>
  </si>
  <si>
    <t>长形桌</t>
  </si>
  <si>
    <t>多媒体讲台桌</t>
  </si>
  <si>
    <t>家电</t>
  </si>
  <si>
    <t>5匹立柜式空调</t>
  </si>
  <si>
    <t>定安定城镇寰格力专卖店</t>
  </si>
  <si>
    <t>1匹挂式空调</t>
  </si>
  <si>
    <t>空调</t>
  </si>
  <si>
    <t>烹饪实训室</t>
  </si>
  <si>
    <t>电热式多功能蒸烤柜 (GN1/1 x 6)（万能蒸烤箱）</t>
  </si>
  <si>
    <t>瑞仙贸易（上海）有限公司</t>
  </si>
  <si>
    <t>电热式多功能蒸烤柜 (GN1/1 x 10)万能蒸烤箱</t>
  </si>
  <si>
    <t>烤箱醒发箱三层</t>
  </si>
  <si>
    <t>斯巴达能食品设备（深圳）有限公司</t>
  </si>
  <si>
    <t>保鲜工作台</t>
  </si>
  <si>
    <t xml:space="preserve">深圳市润辉机电有限公司 </t>
  </si>
  <si>
    <t>四门冰柜</t>
  </si>
  <si>
    <t>制冰机</t>
  </si>
  <si>
    <t>四头燃气煲仔炉连焗炉</t>
  </si>
  <si>
    <t>英联斯特（广州）餐饮设备有限公司</t>
  </si>
  <si>
    <t>四头燃气煲仔炉连柜座</t>
  </si>
  <si>
    <t>四头电煮食炉连电焗炉</t>
  </si>
  <si>
    <t>双缸双筛燃气炸炉连柜座</t>
  </si>
  <si>
    <t>双缸双筛电炸炉连柜座</t>
  </si>
  <si>
    <t>燃气煮面炉连柜座</t>
  </si>
  <si>
    <t>燃气意粉炉连柜座</t>
  </si>
  <si>
    <t>电意粉炉连柜座</t>
  </si>
  <si>
    <t>燃气1/3坑扒炉连柜座</t>
  </si>
  <si>
    <t>电1/3坑扒炉连柜座</t>
  </si>
  <si>
    <t>电1/3坑扒炉连焗炉</t>
  </si>
  <si>
    <t>燃气1/3坑扒炉连焗炉</t>
  </si>
  <si>
    <t>四头燃气炉连扒炉连焗炉</t>
  </si>
  <si>
    <t>四头燃气炉连扒炉连电焗炉</t>
  </si>
  <si>
    <t>法式燃气热铁板炉连焗炉</t>
  </si>
  <si>
    <t>法式燃气热铁板炉连柜座</t>
  </si>
  <si>
    <t>燃气倾斜式炒锅</t>
  </si>
  <si>
    <t>电倾斜式炒锅</t>
  </si>
  <si>
    <t>电烧烤炉连柜座</t>
  </si>
  <si>
    <t>燃气烧烤炉连柜座</t>
  </si>
  <si>
    <t>燃气夹层汤锅</t>
  </si>
  <si>
    <t>电夹层汤锅</t>
  </si>
  <si>
    <t>电保温炉连柜座</t>
  </si>
  <si>
    <t>电四头光波炉连焗炉</t>
  </si>
  <si>
    <t>电四头光波炉连柜</t>
  </si>
  <si>
    <t>电磁炉</t>
  </si>
  <si>
    <t>四头电磁炉连焗炉</t>
  </si>
  <si>
    <t>西式炒炉</t>
  </si>
  <si>
    <t>四层电子版万能蒸烤箱</t>
  </si>
  <si>
    <t>六层电子版万能蒸烤箱</t>
  </si>
  <si>
    <t>十层电子版万能蒸烤箱</t>
  </si>
  <si>
    <t>二十层电脑版万能蒸烤箱</t>
  </si>
  <si>
    <t>四头电煮食炉连柜座</t>
  </si>
  <si>
    <t>台式电炸炉</t>
  </si>
  <si>
    <t>升降面火炉</t>
  </si>
  <si>
    <t xml:space="preserve">低温慢煮炉 </t>
  </si>
  <si>
    <t>热风循环式喷雾电焗炉</t>
  </si>
  <si>
    <t>保温餐车</t>
  </si>
  <si>
    <t>电热保温暖碟车</t>
  </si>
  <si>
    <t>弧形保温柜</t>
  </si>
  <si>
    <t>多士炉</t>
  </si>
  <si>
    <t>单层电比萨炉</t>
  </si>
  <si>
    <t>台式燃气炸炉</t>
  </si>
  <si>
    <t>台式燃气四头煲仔炉</t>
  </si>
  <si>
    <t>台式电煮面机</t>
  </si>
  <si>
    <t>台式电扒炉</t>
  </si>
  <si>
    <t>台式燃气扒炉</t>
  </si>
  <si>
    <t>台式燃气烤炉</t>
  </si>
  <si>
    <t>台式电火山石烤炉</t>
  </si>
  <si>
    <t>台式电四头煮食炉</t>
  </si>
  <si>
    <t>台式电保温汤池</t>
  </si>
  <si>
    <t>单缸单筛电炸炉</t>
  </si>
  <si>
    <t>双缸双筛电炸炉</t>
  </si>
  <si>
    <t>台式单缸单筛电炸炉</t>
  </si>
  <si>
    <t>落地式电炸炉</t>
  </si>
  <si>
    <t>台下式洗碗机</t>
  </si>
  <si>
    <t>揭盖式洗碗机</t>
  </si>
  <si>
    <t>篮传式洗碗机（左进右出）</t>
  </si>
  <si>
    <t>篮传式洗碗机（右进左出）</t>
  </si>
  <si>
    <t>台下式洗杯机</t>
  </si>
  <si>
    <t>洁碟台</t>
  </si>
  <si>
    <t>污碟台</t>
  </si>
  <si>
    <t>消毒柜</t>
  </si>
  <si>
    <t>广东康宝电器股份有限公司</t>
  </si>
  <si>
    <t>平台冷冻柜</t>
  </si>
  <si>
    <t>星崎电机（苏州）有限公司</t>
  </si>
  <si>
    <t>打蛋机</t>
  </si>
  <si>
    <t>广州三麦机械设备有限公司</t>
  </si>
  <si>
    <t>广州市赛思达机械设备有限公司</t>
  </si>
  <si>
    <t>鲜奶打发机</t>
  </si>
  <si>
    <t>打粉机</t>
  </si>
  <si>
    <t>和面机</t>
  </si>
  <si>
    <t>醒发箱</t>
  </si>
  <si>
    <t>广州市荣麦烘焙食品机械制造有限公司</t>
  </si>
  <si>
    <t>土司切片机</t>
  </si>
  <si>
    <t>分割滚圆机</t>
  </si>
  <si>
    <t>吐司整形机</t>
  </si>
  <si>
    <t>法棍整形机</t>
  </si>
  <si>
    <t>开酥机</t>
  </si>
  <si>
    <t>上烤下醒电炉</t>
  </si>
  <si>
    <t>电烤炉</t>
  </si>
  <si>
    <t>燃气烤炉</t>
  </si>
  <si>
    <t>电热风炉</t>
  </si>
  <si>
    <t>燃气热风炉</t>
  </si>
  <si>
    <t>广东胜利集团有限公司</t>
  </si>
  <si>
    <t>广州市旭众食品机械有限公司</t>
  </si>
  <si>
    <t>新麦机械（无锡）有限公司</t>
  </si>
  <si>
    <t>绞切两用机</t>
  </si>
  <si>
    <t>锯骨机（台式）</t>
  </si>
  <si>
    <t>锯骨机（立式）</t>
  </si>
  <si>
    <t>全自动切片机</t>
  </si>
  <si>
    <t>搅拌机/和面机</t>
  </si>
  <si>
    <t>冻藏醒发箱</t>
  </si>
  <si>
    <t>整形机</t>
  </si>
  <si>
    <t>重型酥皮机/开酥机</t>
  </si>
  <si>
    <t>自动压面机</t>
  </si>
  <si>
    <t>高速压面机</t>
  </si>
  <si>
    <t>亚洲式电烤炉/三层九盘电炉烤箱</t>
  </si>
  <si>
    <t>冰激凌机</t>
  </si>
  <si>
    <t>不锈钢绞肉机</t>
  </si>
  <si>
    <t>压面面条机</t>
  </si>
  <si>
    <t>饺子机</t>
  </si>
  <si>
    <t>电饼铛(烙饼机)</t>
  </si>
  <si>
    <t>微电脑蒸饭柜</t>
  </si>
  <si>
    <t>全自动包子机</t>
  </si>
  <si>
    <t>米粉机</t>
  </si>
  <si>
    <t>刀切馒头机</t>
  </si>
  <si>
    <t>多功能普通蒸饭柜</t>
  </si>
  <si>
    <t>方包切片机</t>
  </si>
  <si>
    <t>蒸包炉</t>
  </si>
  <si>
    <t>土豆脱皮机</t>
  </si>
  <si>
    <t>洗菜机</t>
  </si>
  <si>
    <t>蔬菜清洗机</t>
  </si>
  <si>
    <t>广州煌子西厨设备制造有限公司</t>
  </si>
  <si>
    <t>未谈</t>
  </si>
  <si>
    <t>黑色暖脆柜/保温柜</t>
  </si>
  <si>
    <t>速冻柜</t>
  </si>
  <si>
    <t>平背直冷工作台</t>
  </si>
  <si>
    <t>台式双缸双筛电炸炉</t>
  </si>
  <si>
    <t>台式单缸双筛电炸炉</t>
  </si>
  <si>
    <t>立式单缸双筛电炸炉</t>
  </si>
  <si>
    <t>立式双缸双筛电炸炉</t>
  </si>
  <si>
    <t>立式单缸双筛燃气炸炉</t>
  </si>
  <si>
    <t>立式双缸双筛燃气炸炉</t>
  </si>
  <si>
    <t>6L单缸单筛电炸炉</t>
  </si>
  <si>
    <t>6L双缸双筛电炸炉</t>
  </si>
  <si>
    <t>8L单缸单筛电炸炉</t>
  </si>
  <si>
    <t>8L双缸双筛电炸炉</t>
  </si>
  <si>
    <t>12L单缸单筛电炸炉</t>
  </si>
  <si>
    <t>12L双缸双筛电炸炉</t>
  </si>
  <si>
    <t>单缸燃气炸炉</t>
  </si>
  <si>
    <t>双缸双筛燃气炸炉</t>
  </si>
  <si>
    <t>台式单缸燃气炸炉</t>
  </si>
  <si>
    <t>台式双缸燃气炸炉</t>
  </si>
  <si>
    <t>立式双缸四筛电炸炉</t>
  </si>
  <si>
    <t>立式三缸三筛电炸炉</t>
  </si>
  <si>
    <t>立式单缸燃气炸炉</t>
  </si>
  <si>
    <t>台式单缸豪华炸炉</t>
  </si>
  <si>
    <t>台式双缸豪华炸炉</t>
  </si>
  <si>
    <t>立式单缸双筛电脑板炸炉</t>
  </si>
  <si>
    <t>立式双缸双筛电脑板炸炉</t>
  </si>
  <si>
    <t>立式电脑双缸四筛炸炉连滤油车</t>
  </si>
  <si>
    <t>甜甜圈电炸炉</t>
  </si>
  <si>
    <t>燃气平扒炉</t>
  </si>
  <si>
    <t>台式燃气平扒炉</t>
  </si>
  <si>
    <t>燃气半平半坑扒炉</t>
  </si>
  <si>
    <t>电平扒炉</t>
  </si>
  <si>
    <t>电半平半坑扒炉</t>
  </si>
  <si>
    <t>新款单头电班戟炉</t>
  </si>
  <si>
    <t>新款双头电班戟炉</t>
  </si>
  <si>
    <t>新款单头燃气班戟炉</t>
  </si>
  <si>
    <t>新款双头燃气班戟炉</t>
  </si>
  <si>
    <t>新款单压板扒炉</t>
  </si>
  <si>
    <t>新款双压板扒炉</t>
  </si>
  <si>
    <t>压板扒炉</t>
  </si>
  <si>
    <t>扒炸连体炉</t>
  </si>
  <si>
    <t>日式燃气铁板烧</t>
  </si>
  <si>
    <t>日式电热铁板烧</t>
  </si>
  <si>
    <t>二盆电热保温汤池</t>
  </si>
  <si>
    <t>三盆电热保温汤池</t>
  </si>
  <si>
    <t>四盆电热保温汤池</t>
  </si>
  <si>
    <t>六盆电热保温汤池</t>
  </si>
  <si>
    <t>立式六头电热煮面炉</t>
  </si>
  <si>
    <t>立式六头燃气煮面炉</t>
  </si>
  <si>
    <t>立式九头电热煮面炉</t>
  </si>
  <si>
    <t>立式九头燃气煮面炉</t>
  </si>
  <si>
    <t>台式四头电热煮面炉</t>
  </si>
  <si>
    <t>台式六头电热煮面炉</t>
  </si>
  <si>
    <t>台式四头燃气煮面炉</t>
  </si>
  <si>
    <t>台式六头燃气煮面炉</t>
  </si>
  <si>
    <t>煮面炉连保温柜</t>
  </si>
  <si>
    <t>红色弧形保温展示柜</t>
  </si>
  <si>
    <t>黑色暖脆柜</t>
  </si>
  <si>
    <t>食品保温柜</t>
  </si>
  <si>
    <t>三头热肉保温灯</t>
  </si>
  <si>
    <t>保温刀箱</t>
  </si>
  <si>
    <t>台式蒸包机</t>
  </si>
  <si>
    <t>豪华型蒸包柜</t>
  </si>
  <si>
    <t>电热无烟烧烤炉</t>
  </si>
  <si>
    <t>陶瓷板燃气无烟烧烤炉</t>
  </si>
  <si>
    <t>迷你煮蛋器</t>
  </si>
  <si>
    <t>九孔迷你小甜甜圈</t>
  </si>
  <si>
    <t>四孔迷你甜甜圈</t>
  </si>
  <si>
    <t>两板方型华夫炉</t>
  </si>
  <si>
    <t>四板方形华夫炉</t>
  </si>
  <si>
    <t>迷你小饼机</t>
  </si>
  <si>
    <t>单头华夫炉</t>
  </si>
  <si>
    <t>双头华夫炉</t>
  </si>
  <si>
    <t>单头雪糕皮机</t>
  </si>
  <si>
    <t>双头雪糕皮机</t>
  </si>
  <si>
    <t>新款五轴香肠机</t>
  </si>
  <si>
    <t>新款七轴香肠机</t>
  </si>
  <si>
    <t>新款九轴香肠机</t>
  </si>
  <si>
    <t>单板电热鱼丸炉</t>
  </si>
  <si>
    <t>单板燃气鱼丸炉</t>
  </si>
  <si>
    <t>二板电热鱼丸炉</t>
  </si>
  <si>
    <t>二板燃气鱼丸炉</t>
  </si>
  <si>
    <t>三板电热鱼丸炉</t>
  </si>
  <si>
    <t>三板燃气鱼丸炉</t>
  </si>
  <si>
    <t>二板电鱼丸炉</t>
  </si>
  <si>
    <t>二十格章鱼小丸子机</t>
  </si>
  <si>
    <t>九格彩色关东煮</t>
  </si>
  <si>
    <t>十八格彩色关东煮</t>
  </si>
  <si>
    <t>九格关东煮</t>
  </si>
  <si>
    <t>关东煮</t>
  </si>
  <si>
    <t>台式电热棉花糖机（小盆）</t>
  </si>
  <si>
    <t>台式电热棉花糖机（大盆）</t>
  </si>
  <si>
    <t>不锈钢台式棉花糖机(小盆)</t>
  </si>
  <si>
    <t>不锈钢台式棉花糖机(大盆）</t>
  </si>
  <si>
    <t>不锈钢棉花糖机带车仔（小盆）</t>
  </si>
  <si>
    <t>不锈钢棉花糖机带车仔（大盆）</t>
  </si>
  <si>
    <t>燃气棉花糖机</t>
  </si>
  <si>
    <t>四片多士炉</t>
  </si>
  <si>
    <t>六片多士炉</t>
  </si>
  <si>
    <t>链式多士炉</t>
  </si>
  <si>
    <t>挂式面火炉</t>
  </si>
  <si>
    <t>台式面火炉</t>
  </si>
  <si>
    <t>电升降式面火炉</t>
  </si>
  <si>
    <t>日式面火炉</t>
  </si>
  <si>
    <t>燃气四头升降面火炉</t>
  </si>
  <si>
    <t>燃气六头升降面火炉</t>
  </si>
  <si>
    <t>燃气八头升降面火炉</t>
  </si>
  <si>
    <t>燃气十头升降面火炉</t>
  </si>
  <si>
    <t>蛋糕仔机</t>
  </si>
  <si>
    <t>法式热狗棒机</t>
  </si>
  <si>
    <t>韩式鱼仔饼机</t>
  </si>
  <si>
    <t>锤镙饼机</t>
  </si>
  <si>
    <t>澳式玉米香脆棒饼机</t>
  </si>
  <si>
    <t>电热红豆饼机</t>
  </si>
  <si>
    <t>燃气红豆饼机</t>
  </si>
  <si>
    <t>甜甜圈机</t>
  </si>
  <si>
    <t>日式夹酥机</t>
  </si>
  <si>
    <t>鱼鳞饼机</t>
  </si>
  <si>
    <t>日式华夫炉</t>
  </si>
  <si>
    <t>全自动下料甜甜圈机</t>
  </si>
  <si>
    <t>大型传动油炸甜甜圈</t>
  </si>
  <si>
    <t>手动下料梅花甜甜圈</t>
  </si>
  <si>
    <t>2014迷奇煎甜甜圈</t>
  </si>
  <si>
    <t>QQ蛋仔保温机</t>
  </si>
  <si>
    <t>切肉机</t>
  </si>
  <si>
    <t>燃气单头鲷鱼烧</t>
  </si>
  <si>
    <t>燃气双头鲷鱼烧</t>
  </si>
  <si>
    <t>电热单头鲷鱼烧</t>
  </si>
  <si>
    <t>电热双头鲷鱼烧</t>
  </si>
  <si>
    <t>碎冰机</t>
  </si>
  <si>
    <t>电烤鸡炉</t>
  </si>
  <si>
    <t>喷流式双缸冷饮机</t>
  </si>
  <si>
    <t>喷流式双缸冷热饮机</t>
  </si>
  <si>
    <t>喷流式三缸冷饮机</t>
  </si>
  <si>
    <t>喷流式三缸冷热饮机</t>
  </si>
  <si>
    <t>单头奶昔机</t>
  </si>
  <si>
    <t>双头奶昔机</t>
  </si>
  <si>
    <t>单缸雪融机</t>
  </si>
  <si>
    <t>双缸雪融机</t>
  </si>
  <si>
    <t>三缸雪融机</t>
  </si>
  <si>
    <t>榨果汁机</t>
  </si>
  <si>
    <t>台式沙冰机</t>
  </si>
  <si>
    <t>刨冰机</t>
  </si>
  <si>
    <t>手动薯塔机</t>
  </si>
  <si>
    <t>电动薯塔机</t>
  </si>
  <si>
    <t>单头煲咖啡炉</t>
  </si>
  <si>
    <t>单头暖咖啡炉</t>
  </si>
  <si>
    <t>双头煲咖啡炉</t>
  </si>
  <si>
    <t>双头暖咖啡炉</t>
  </si>
  <si>
    <t>单煲单暖咖啡炉</t>
  </si>
  <si>
    <t>双煲双暖咖啡炉</t>
  </si>
  <si>
    <t>即出式咖啡机</t>
  </si>
  <si>
    <t>燃气烤鸡炉</t>
  </si>
  <si>
    <t>电热旋转烤鸡炉</t>
  </si>
  <si>
    <t>电热旋转式烤鸡炉</t>
  </si>
  <si>
    <t>燃气旋转式烤鸡炉</t>
  </si>
  <si>
    <t>电热中东烤炉</t>
  </si>
  <si>
    <t>三头燃气中东烤炉</t>
  </si>
  <si>
    <t>四头燃气中东烤炉</t>
  </si>
  <si>
    <t>大型电热双头中东烧炉</t>
  </si>
  <si>
    <t>大型燃气双头中东烧炉</t>
  </si>
  <si>
    <t>小型电烤地瓜机</t>
  </si>
  <si>
    <t>小型燃气烤地瓜机</t>
  </si>
  <si>
    <t>新款2015烤红薯机</t>
  </si>
  <si>
    <t>旋转烤鸭炉</t>
  </si>
  <si>
    <t>不锈钢巴西电热烤炉</t>
  </si>
  <si>
    <t>黑色巴西电热烤炉</t>
  </si>
  <si>
    <t>不锈钢巴西燃气烤炉</t>
  </si>
  <si>
    <t>黑色巴西燃气烤炉</t>
  </si>
  <si>
    <t>旧款二头煲仔炉</t>
  </si>
  <si>
    <t>旧款四头煲仔炉</t>
  </si>
  <si>
    <t>旧款六头煲仔炉</t>
  </si>
  <si>
    <t>2014新款二头煲仔炉</t>
  </si>
  <si>
    <t>2014新款四头煲仔炉</t>
  </si>
  <si>
    <t>2014新款六头煲仔炉</t>
  </si>
  <si>
    <t>揭盖式洗碗机连工作台</t>
  </si>
  <si>
    <t>单头暖碟车</t>
  </si>
  <si>
    <t>双头暖碟车</t>
  </si>
  <si>
    <t>电火山石烧烤炉连柜座</t>
  </si>
  <si>
    <t>四头电煮食炉连柜座(圆形)</t>
  </si>
  <si>
    <t>四头电煮食炉连电焗炉(圆形)</t>
  </si>
  <si>
    <t>四头电煮食炉连柜座(方形)</t>
  </si>
  <si>
    <t>四头电煮食炉连电焗炉（方形）</t>
  </si>
  <si>
    <t>六头电煮食炉连柜炉（方形）</t>
  </si>
  <si>
    <t>六头电煮食炉连电焗炉（方形）</t>
  </si>
  <si>
    <t>电保温汤池连柜座</t>
  </si>
  <si>
    <t>电煮面炉连柜座（圆形12筛）</t>
  </si>
  <si>
    <t>电煮面炉连柜座（方形4筛）</t>
  </si>
  <si>
    <t>电扒炉连柜座</t>
  </si>
  <si>
    <t>立式电热夹层汤锅</t>
  </si>
  <si>
    <t>立式电热倾斜式炒锅</t>
  </si>
  <si>
    <t>燃气煮面炉连柜座（圆形16筛）</t>
  </si>
  <si>
    <t>燃气煮面炉连柜座（方形4筛）</t>
  </si>
  <si>
    <t>燃气四头煲仔炉连柜座</t>
  </si>
  <si>
    <t>燃气四头煲仔炉连燃气焗炉</t>
  </si>
  <si>
    <t>燃气四头煲仔炉连电焗炉</t>
  </si>
  <si>
    <t>燃气六头煲仔炉连柜座</t>
  </si>
  <si>
    <t>燃气六头煲仔炉连燃气焗炉</t>
  </si>
  <si>
    <t>燃气六头煲仔炉连电焗炉</t>
  </si>
  <si>
    <t>燃气保温汤池连柜座</t>
  </si>
  <si>
    <t>燃气扒炉连柜座</t>
  </si>
  <si>
    <t>燃气火山石烧烤炉连柜座</t>
  </si>
  <si>
    <t>立式燃气夹层汤锅</t>
  </si>
  <si>
    <t>可倾斜式燃气炒锅</t>
  </si>
  <si>
    <t>台式电火山石烧烤炉</t>
  </si>
  <si>
    <t>台式四头电煮食炉</t>
  </si>
  <si>
    <t>台式六头电煮面炉</t>
  </si>
  <si>
    <t>台式电四盆保温汤池</t>
  </si>
  <si>
    <t>台式工作台</t>
  </si>
  <si>
    <t>立式电火山石烧烤炉连柜座</t>
  </si>
  <si>
    <t>立式四头电煮食炉连柜座</t>
  </si>
  <si>
    <t>立式六头电煮面炉连柜座</t>
  </si>
  <si>
    <t>立式电扒炉连柜座</t>
  </si>
  <si>
    <t>立式电四盆保温汤池连柜座</t>
  </si>
  <si>
    <t>立式双缸双筛电炸炉连柜座</t>
  </si>
  <si>
    <t>台式燃气火山石烧烤炉</t>
  </si>
  <si>
    <t>台式燃气六头电煮面炉</t>
  </si>
  <si>
    <t>台式燃气电扒炉</t>
  </si>
  <si>
    <t>台式燃气四盆保温汤池</t>
  </si>
  <si>
    <t>台式燃气双缸双筛电炸炉</t>
  </si>
  <si>
    <t>电磁汤池连柜座</t>
  </si>
  <si>
    <t>电磁炸炉连柜座</t>
  </si>
  <si>
    <t>电磁扒炉连柜座</t>
  </si>
  <si>
    <t>电磁意粉炉连柜座</t>
  </si>
  <si>
    <t>电磁四头圆形煲仔炉连柜座</t>
  </si>
  <si>
    <t>电磁四头圆形煲仔炉连电焗炉</t>
  </si>
  <si>
    <t>电磁四头方形煲仔炉连柜座</t>
  </si>
  <si>
    <t>电磁四头方形煲仔炉连电焗炉</t>
  </si>
  <si>
    <t>电磁抛炒炉连柜座</t>
  </si>
  <si>
    <t>电磁立式夹层汤锅</t>
  </si>
  <si>
    <t>保温柜</t>
  </si>
  <si>
    <t>六层保温柜</t>
  </si>
  <si>
    <t>九层保温柜</t>
  </si>
  <si>
    <t>双层保温陈列柜</t>
  </si>
  <si>
    <t>1.2米双层保温柜</t>
  </si>
  <si>
    <t>1.5米双层保温柜</t>
  </si>
  <si>
    <t>1.2米4门双层保温柜</t>
  </si>
  <si>
    <t>1.5米4门双层保温柜</t>
  </si>
  <si>
    <t>1.5米8门双层保温柜</t>
  </si>
  <si>
    <t>1.8米4门双层保温柜</t>
  </si>
  <si>
    <t>1.8米8门双层保温柜</t>
  </si>
  <si>
    <t>1.8米12门双层保温柜</t>
  </si>
  <si>
    <t>新款三层豪华保温柜</t>
  </si>
  <si>
    <t>台式薯条保温柜</t>
  </si>
  <si>
    <t>立式薯条保温柜</t>
  </si>
  <si>
    <t>8格巧克力溶化机</t>
  </si>
  <si>
    <t>二头可乐分杯器</t>
  </si>
  <si>
    <t>三头可乐分杯器</t>
  </si>
  <si>
    <t>1.2米中心岛</t>
  </si>
  <si>
    <t>1.5米中心岛</t>
  </si>
  <si>
    <t>1.8米中心岛</t>
  </si>
  <si>
    <t>新款1.2米中心岛</t>
  </si>
  <si>
    <t>新款1.5米中心岛</t>
  </si>
  <si>
    <t>烘双层汉堡包机</t>
  </si>
  <si>
    <t>双层汉堡包机</t>
  </si>
  <si>
    <t>普通型腌制机</t>
  </si>
  <si>
    <t>抽真空腌制机</t>
  </si>
  <si>
    <t>果粉台</t>
  </si>
  <si>
    <t>手动果粉台</t>
  </si>
  <si>
    <t>电动裹份台</t>
  </si>
  <si>
    <t>热风循环电焗炉</t>
  </si>
  <si>
    <t>电焗炉</t>
  </si>
  <si>
    <t>单层披萨炉</t>
  </si>
  <si>
    <t>双层披萨炉</t>
  </si>
  <si>
    <t>滤油车</t>
  </si>
  <si>
    <t>豪华保温送餐车</t>
  </si>
  <si>
    <t>四门冷柜</t>
  </si>
  <si>
    <t>六门冷柜</t>
  </si>
  <si>
    <t>1.5米冷藏工作台</t>
  </si>
  <si>
    <t>1.8米冷藏工作台</t>
  </si>
  <si>
    <t>手动刨冰机</t>
  </si>
  <si>
    <t>小三层巧克力喷泉机</t>
  </si>
  <si>
    <t>三层腿炸篮</t>
  </si>
  <si>
    <t>茄酱枪</t>
  </si>
  <si>
    <t>酱桶</t>
  </si>
  <si>
    <t>薯条铲</t>
  </si>
  <si>
    <t>裹粉抖篮</t>
  </si>
  <si>
    <t>八段计时器</t>
  </si>
  <si>
    <t>双层暖杯机</t>
  </si>
  <si>
    <t>检测实训室</t>
  </si>
  <si>
    <t>浙江福立分析仪器有限公司</t>
  </si>
  <si>
    <t>气相色谱仪</t>
  </si>
  <si>
    <t>紫外可见分光光度计</t>
  </si>
  <si>
    <t>上海元析仪器有限公司</t>
  </si>
  <si>
    <t>旋光仪</t>
  </si>
  <si>
    <t>上海仪电物理光学仪器有限公司</t>
  </si>
  <si>
    <t>阿贝折射仪</t>
  </si>
  <si>
    <t>泽拉布仪器科技（上海）有限公司</t>
  </si>
  <si>
    <t>超声波清洗器</t>
  </si>
  <si>
    <t>昆山市超声仪器有限公司</t>
  </si>
  <si>
    <t>分析天平</t>
  </si>
  <si>
    <t>天美（中国）科学仪器有限公司</t>
  </si>
  <si>
    <t>酸度计(PH计）</t>
  </si>
  <si>
    <t>上海仪电科学仪器股份有限公司</t>
  </si>
  <si>
    <t>自动电位滴定仪</t>
  </si>
  <si>
    <t xml:space="preserve">上海光谱仪器有限公司 </t>
  </si>
  <si>
    <t>上海一恒科学仪器有限公司</t>
  </si>
  <si>
    <t>立式高压灭菌器</t>
  </si>
  <si>
    <t>上海博迅实业有限公司</t>
  </si>
  <si>
    <t>农药残留快速检测仪</t>
  </si>
  <si>
    <t>无锡华卫德朗仪器有限公司</t>
  </si>
  <si>
    <t>二氧化碳培养箱</t>
  </si>
  <si>
    <t>氮吹仪</t>
  </si>
  <si>
    <t>杭州奥盛仪器有限公司</t>
  </si>
  <si>
    <t>气相、液相色谱操作软件(Vi色谱工作站)</t>
  </si>
  <si>
    <t>赛智科技（杭州）有限公司</t>
  </si>
  <si>
    <t>恒温培养摇床</t>
  </si>
  <si>
    <t>程控霉菌培养箱</t>
  </si>
  <si>
    <t>浊度仪</t>
  </si>
  <si>
    <t>智能人工气候箱</t>
  </si>
  <si>
    <t>浙江托普云农科技股份有限公司</t>
  </si>
  <si>
    <t>立式冷冻干燥机</t>
  </si>
  <si>
    <t>宁波新芝生物科技股份有限公司</t>
  </si>
  <si>
    <t>台式冷冻干燥机</t>
  </si>
  <si>
    <t>超声波细胞粉碎机</t>
  </si>
  <si>
    <t>超声波清洗机</t>
  </si>
  <si>
    <t>沈阳龙腾电子有限公司</t>
  </si>
  <si>
    <t xml:space="preserve">数显阿贝折光仪 </t>
  </si>
  <si>
    <t>ATAGO</t>
  </si>
  <si>
    <t>液体阿贝折光仪</t>
  </si>
  <si>
    <t>上海美谱达仪器有限公司</t>
  </si>
  <si>
    <t>快速农残检测仪</t>
  </si>
  <si>
    <t>广州格丹纳仪器有限公司</t>
  </si>
  <si>
    <t>索氏提取器</t>
  </si>
  <si>
    <t>上海洪纪仪器设备有限公司</t>
  </si>
  <si>
    <t>无菌操作台</t>
  </si>
  <si>
    <t>苏州净化设备有限公司</t>
  </si>
  <si>
    <t>单道可调移液枪（0-2ul）</t>
  </si>
  <si>
    <t>宝予德(中国)有限公司</t>
  </si>
  <si>
    <t>单道可调移液枪（0-10ul）</t>
  </si>
  <si>
    <t>单道可调移液枪（0-100ul）</t>
  </si>
  <si>
    <t>单道可调移液枪（0-200ul）</t>
  </si>
  <si>
    <t>单道可调移液枪（0-1000ul）</t>
  </si>
  <si>
    <t>高压蒸汽灭菌锅</t>
  </si>
  <si>
    <t>上海三申医疗器械有限公司</t>
  </si>
  <si>
    <t>水质分析仪</t>
  </si>
  <si>
    <t>北京智云达科技股份有限公司</t>
  </si>
  <si>
    <t>气相质谱联用仪</t>
  </si>
  <si>
    <t>电化学工作站</t>
  </si>
  <si>
    <t>液相色谱等度</t>
  </si>
  <si>
    <t>液相色谱梯度</t>
  </si>
  <si>
    <t>过程气体质谱分析仪</t>
  </si>
  <si>
    <t>在线质谱仪</t>
  </si>
  <si>
    <t>水分测定仪</t>
  </si>
  <si>
    <t>奥豪斯仪器（上海）有限公司</t>
  </si>
  <si>
    <t>余氯测定仪</t>
  </si>
  <si>
    <t>长春吉大·小天鹅仪器有限公司</t>
  </si>
  <si>
    <t>旋转式粘度计</t>
  </si>
  <si>
    <t>上海昌吉地质仪器有限公司</t>
  </si>
  <si>
    <t>精密酸度计</t>
  </si>
  <si>
    <t>超净工作台</t>
  </si>
  <si>
    <t>苏州安泰空气技术有限公司</t>
  </si>
  <si>
    <t>电子天平</t>
  </si>
  <si>
    <t>质构仪</t>
  </si>
  <si>
    <t>美国BROOKFIELD博勒飞</t>
  </si>
  <si>
    <t>旋转粘度计</t>
  </si>
  <si>
    <t>法国来美</t>
  </si>
  <si>
    <t>美国FTC</t>
  </si>
  <si>
    <t>快速水分测定仪</t>
  </si>
  <si>
    <t>数显酸度计</t>
  </si>
  <si>
    <t>塞默飞</t>
  </si>
  <si>
    <t>多媒体</t>
  </si>
  <si>
    <t>录播系统</t>
  </si>
  <si>
    <t>广州盈可视电子科技有限公司</t>
  </si>
  <si>
    <t>深圳市中科卓软科技有限公司</t>
  </si>
  <si>
    <t>深圳市智合科技有限公司</t>
  </si>
  <si>
    <t>直播系统</t>
  </si>
  <si>
    <t>触摸一体机</t>
  </si>
  <si>
    <t>深圳市艾博德科技股份有限公司</t>
  </si>
  <si>
    <t>深圳市摩拓触摸科技有限公司</t>
  </si>
  <si>
    <t>电子白板+投影</t>
  </si>
  <si>
    <t>电子白板</t>
  </si>
  <si>
    <t>锐达互动科技股份有限公司</t>
  </si>
  <si>
    <t>广告机</t>
  </si>
  <si>
    <t>广州方雅电子有限公司</t>
  </si>
  <si>
    <t>教学一体机</t>
  </si>
  <si>
    <t>济南方圆教学设备有限公司</t>
  </si>
  <si>
    <t>基础教育事业部</t>
  </si>
  <si>
    <t>心理</t>
  </si>
  <si>
    <t>沙盘器材（简易型）</t>
  </si>
  <si>
    <t>上海惠诚科教仪器有限公司</t>
  </si>
  <si>
    <t>沙盘器材（标准型）</t>
  </si>
  <si>
    <t>沙盘器材（专业型）</t>
  </si>
  <si>
    <t>沙盘器材（团体型）</t>
  </si>
  <si>
    <t>智能身心反馈训练系统（标准版）</t>
  </si>
  <si>
    <t>智能身心反馈训练系统（专业版）</t>
  </si>
  <si>
    <t>智能身心反馈训练系统（高级版）</t>
  </si>
  <si>
    <t>智能身心反馈训练系统（10寸平板型）</t>
  </si>
  <si>
    <t>心理自助查询系统</t>
  </si>
  <si>
    <t>团体活动训练专用器具包（A包）</t>
  </si>
  <si>
    <t>团体活动训练专用器具包（B包）</t>
  </si>
  <si>
    <t>团体活动训练专用器具包（C包）</t>
  </si>
  <si>
    <t>团体活动训练专用器具包（D包）</t>
  </si>
  <si>
    <t>智能音乐放松系统（非反馈豪华型）</t>
  </si>
  <si>
    <t>智能音乐放松系统（一代反馈型）</t>
  </si>
  <si>
    <t>智能音乐放松系统（二代反馈催眠型）</t>
  </si>
  <si>
    <t>智能反馈团体无线减压系统(12端口）</t>
  </si>
  <si>
    <t>智能反馈团体无线减压系统(24端口）</t>
  </si>
  <si>
    <t>智能音乐放松系统（便携版）</t>
  </si>
  <si>
    <t>智能击打宣泄放松系统（一代）</t>
  </si>
  <si>
    <t>智能击打宣泄放松系统（二代）</t>
  </si>
  <si>
    <t>智能呐喊宣泄放松系统（一代）</t>
  </si>
  <si>
    <t>智能呐喊宣泄放松系统（二代）</t>
  </si>
  <si>
    <t>互动宣泄系统（标准版）</t>
  </si>
  <si>
    <t>智能拥抱引导系统（一代）</t>
  </si>
  <si>
    <t>自信天使引导系统（新一代）</t>
  </si>
  <si>
    <t>宣泄放松系统（Ⅱ代基础版）</t>
  </si>
  <si>
    <t>表达性艺术心理辅导工具包（标准型）</t>
  </si>
  <si>
    <t>团体身心反馈训练系统（16端口）</t>
  </si>
  <si>
    <t>Psy-Cloud智能心理云平台</t>
  </si>
  <si>
    <t>智能减压放松系统（新II代反馈催眠型）</t>
  </si>
  <si>
    <t>智能减压放松系统（新I代反馈型）</t>
  </si>
  <si>
    <t>M&amp;D智能多维互动宣泄系统（三代击打）</t>
  </si>
  <si>
    <t>M&amp;D智能多维互动宣泄系统（三代呐喊）</t>
  </si>
  <si>
    <t>B&amp;M智能身心反馈训练系统（标准版）</t>
  </si>
  <si>
    <t>B&amp;M智能身心反馈训练系统（高级版）</t>
  </si>
  <si>
    <t>M&amp;P智能多维互动积极心理训练系统（二代自信天使）</t>
  </si>
  <si>
    <t>M&amp;P智能多维互动积极心理训练系统（二代爱心抱抱人）</t>
  </si>
  <si>
    <t>iRelax-C智能心理减压舱（Ⅱ型）</t>
  </si>
  <si>
    <t>沙盘器材（团体版）</t>
  </si>
  <si>
    <t>上海心灵伙伴览育信息技术有限公司</t>
  </si>
  <si>
    <t>团体活动训练专用包</t>
  </si>
  <si>
    <t>心理挂图</t>
  </si>
  <si>
    <t>宣泄地板</t>
  </si>
  <si>
    <t>心理成长大数据平台</t>
  </si>
  <si>
    <t>表达性艺术心理辅导工具包</t>
  </si>
  <si>
    <t>团体智能心理自助眼镜系统</t>
  </si>
  <si>
    <t>团体智能3D心理电子沙盘</t>
  </si>
  <si>
    <t>智能感应爱心拥抱系统</t>
  </si>
  <si>
    <t>智能多维互动宣泄系统</t>
  </si>
  <si>
    <t>自助学习训练系统</t>
  </si>
  <si>
    <t>智能击打宣泄放松系统</t>
  </si>
  <si>
    <t>智能音乐放松系统</t>
  </si>
  <si>
    <t>智能呐喊宣泄放松系统</t>
  </si>
  <si>
    <t>心灵倾诉系统</t>
  </si>
  <si>
    <t>生涯规划云平台</t>
  </si>
  <si>
    <t>认知行为训练系统</t>
  </si>
  <si>
    <t>校园安全评估系统</t>
  </si>
  <si>
    <t>中小学心理测评预警系统（网络版）</t>
  </si>
  <si>
    <t>创客</t>
  </si>
  <si>
    <t>RAPIRO - DIY高达人形机器人套件</t>
  </si>
  <si>
    <t>深圳矽递科技有限公司</t>
  </si>
  <si>
    <t>精密机械臂</t>
  </si>
  <si>
    <t>导电墨水线路主控板</t>
  </si>
  <si>
    <t>穿戴式电子墨水屏</t>
  </si>
  <si>
    <t>彩虹光立方</t>
  </si>
  <si>
    <t>LED字母呈像时钟</t>
  </si>
  <si>
    <t>创客护照</t>
  </si>
  <si>
    <t>深圳创客地图</t>
  </si>
  <si>
    <t>造物吧主题系列产品—跟随小车</t>
  </si>
  <si>
    <t>造物吧主题系列产品—音乐宝宝</t>
  </si>
  <si>
    <t>造物吧锦囊系列产品—锦囊扩展包</t>
  </si>
  <si>
    <t>造物吧主题系列产品—蜜蜂与花朵</t>
  </si>
  <si>
    <t>造物吧主题系列产品—跳舞的精灵</t>
  </si>
  <si>
    <t>造物吧主题系列产品—会说话的章鱼</t>
  </si>
  <si>
    <t>造物吧主题系列产品—声控旋转盒</t>
  </si>
  <si>
    <t>造物吧锦囊系列产品—造物锦囊</t>
  </si>
  <si>
    <t>造物吧主题系列产品—趣味台灯</t>
  </si>
  <si>
    <t>造物吧主题系列产品—测声小偶</t>
  </si>
  <si>
    <t>造物吧主题系列产品—久坐提醒贴</t>
  </si>
  <si>
    <t>造物吧主题系列产品—小暖灯</t>
  </si>
  <si>
    <t>造物吧主题系列产品—翻转木灯</t>
  </si>
  <si>
    <t>造物吧主题系列产品—惊喜礼盒</t>
  </si>
  <si>
    <t>造物吧主题系列产品—发光的魔法帽</t>
  </si>
  <si>
    <t>造物吧主题系列产品—硬币读数盒</t>
  </si>
  <si>
    <t>造物吧主题系列产品—数字沙漏</t>
  </si>
  <si>
    <t>造物吧主题系列产品—选择困难终端机</t>
  </si>
  <si>
    <t>造物吧主题系列产品—魔法城堡</t>
  </si>
  <si>
    <t xml:space="preserve">造物吧主题系列产品—会发光的小鼓 </t>
  </si>
  <si>
    <t>造物吧主题系列产品—提醒喝水杯座</t>
  </si>
  <si>
    <t>造物吧主题系列产品—手提灯</t>
  </si>
  <si>
    <t>造物吧主题系列产品—羞羞兔</t>
  </si>
  <si>
    <t>造物吧主题系列产品—红外小夜灯</t>
  </si>
  <si>
    <t>造物吧主题系列产品—光感风扇</t>
  </si>
  <si>
    <t>Grove系列-树莓派专用兼容grove接口模块拓展套件</t>
  </si>
  <si>
    <t>Grove系列-智能家居室内环境传感套件</t>
  </si>
  <si>
    <t>贴纸电路传感器和微控制器套件（声音/光敏/触摸传感器）</t>
  </si>
  <si>
    <t>模拟钢琴键盘主控板</t>
  </si>
  <si>
    <t>太阳能驱动机器人</t>
  </si>
  <si>
    <t>巡线机器人</t>
  </si>
  <si>
    <t>小型金属机械臂</t>
  </si>
  <si>
    <t>Sparki - 大众适用型两轮简易机器人</t>
  </si>
  <si>
    <t xml:space="preserve">Skeleton Bot - 四轮大力神移动机器人小车平台 </t>
  </si>
  <si>
    <t>Hexy蜘蛛机器人套件</t>
  </si>
  <si>
    <t>焊接手表初学套件套件</t>
  </si>
  <si>
    <t>导电笔套件</t>
  </si>
  <si>
    <t>导电墨水DIY套装</t>
  </si>
  <si>
    <t>电子导电墨水应用套件</t>
  </si>
  <si>
    <t>电子导电墨水10毫升装</t>
  </si>
  <si>
    <t>电子导电墨水50毫升装</t>
  </si>
  <si>
    <t>点阵屏电子时钟</t>
  </si>
  <si>
    <t>立方体点阵屏</t>
  </si>
  <si>
    <t>时光倒流 DIY时钟</t>
  </si>
  <si>
    <t>Littlebits基础入门版电子积木套件</t>
  </si>
  <si>
    <t>Littlebits校园教学版电子积木套件</t>
  </si>
  <si>
    <t>Littlebits高级完善版电子积木套件</t>
  </si>
  <si>
    <t>电子元器件基础套件（适用于Arduino主控）</t>
  </si>
  <si>
    <t>Grove系列-基础传感器及模块入门套件（适用于arduino）</t>
  </si>
  <si>
    <t>Grove系列-植物盆栽智能养护套件</t>
  </si>
  <si>
    <t>Grove系列-物理结构套件</t>
  </si>
  <si>
    <t>Arduino电子入门学习套件（含Arduino uno 主控板）</t>
  </si>
  <si>
    <t>树莓派时钟发生器模块</t>
  </si>
  <si>
    <t>树莓派0.96寸有机发光二极管显示屏模块</t>
  </si>
  <si>
    <t>树莓派万用扩展板v1.0</t>
  </si>
  <si>
    <t>树莓派7寸触摸显示屏模块</t>
  </si>
  <si>
    <t>树莓派2.2寸TFT显示屏模块带触摸</t>
  </si>
  <si>
    <t>3.5寸液晶显示屏（适用于树莓派开发板）</t>
  </si>
  <si>
    <t>树莓派通用输入/输出扩展板</t>
  </si>
  <si>
    <t>树莓派多传感器连接拓展板</t>
  </si>
  <si>
    <t>树莓派串口扩展板</t>
  </si>
  <si>
    <t>树莓派全彩发光二极管点阵扩展模块</t>
  </si>
  <si>
    <t>树莓派电机扩展板</t>
  </si>
  <si>
    <t>树莓派专用500万像素摄像头模块</t>
  </si>
  <si>
    <t>树莓派继电器扩展板</t>
  </si>
  <si>
    <t>Raspberry Pi开发板</t>
  </si>
  <si>
    <t>电子逻辑控制器模块</t>
  </si>
  <si>
    <t>因特尔伽利略开发板V2</t>
  </si>
  <si>
    <t>4.3寸触摸显示屏扩展板（适用于BBB主控板）</t>
  </si>
  <si>
    <t>BBG单板电脑（基于AM3358 1GHz ARM® Cortex-A8）开发板</t>
  </si>
  <si>
    <t>金属底盘坦克（救援版）机器人平台</t>
  </si>
  <si>
    <t>2轮机器人运动平台（兼容Arduino平台）</t>
  </si>
  <si>
    <t>金属底盘四轮机器人套件 (ATV version)</t>
  </si>
  <si>
    <t>4轮机器人运动平台（兼容Arduino平台）</t>
  </si>
  <si>
    <t>麦克纳姆4WD轮式机器人套件</t>
  </si>
  <si>
    <t>Grove系列-非接触式红外温度传感器</t>
  </si>
  <si>
    <t>Grove系列-噪音传感器</t>
  </si>
  <si>
    <t>Grove系列-旋转角度传感器</t>
  </si>
  <si>
    <t>Grove系列-紫外线传感器模块</t>
  </si>
  <si>
    <t>Grove系列-线性滑动电位器模块</t>
  </si>
  <si>
    <t>Grove系列-手势识别传感器</t>
  </si>
  <si>
    <t>Grove系列-小风扇带驱动模块</t>
  </si>
  <si>
    <t>Grove系列-3轴数字陀螺仪/角速度传感器</t>
  </si>
  <si>
    <t>Grove系列-发光二极管串驱动器模块</t>
  </si>
  <si>
    <t>Grove系列-编码器模块</t>
  </si>
  <si>
    <t>Grove系列-扬声器模块</t>
  </si>
  <si>
    <t>Grove系列-开关(背面连接)模块</t>
  </si>
  <si>
    <t>Grove系列-有机发光二极管0.96寸显示屏</t>
  </si>
  <si>
    <t>Grove系列-按键模块</t>
  </si>
  <si>
    <t>Grove系列-碰撞传感器</t>
  </si>
  <si>
    <t>Grove系列-绿色发光二极管</t>
  </si>
  <si>
    <t>Grove系列-NFC模块</t>
  </si>
  <si>
    <t>Grove系列-光学指纹传感器模块</t>
  </si>
  <si>
    <t>Grove系列-冷光条驱动模块</t>
  </si>
  <si>
    <t>Grove系列-I2C电机驱动模块</t>
  </si>
  <si>
    <t>Grove系列-蓝色发光二极管</t>
  </si>
  <si>
    <t>Grove系列-315兆赫兹无线发射接收模组</t>
  </si>
  <si>
    <t>Grove系列-倾斜开关模块</t>
  </si>
  <si>
    <t>Grove系列-指夹心率传感器</t>
  </si>
  <si>
    <t>Grove系列-超声波雾化器模块</t>
  </si>
  <si>
    <t>Grove系列-震动马达模块</t>
  </si>
  <si>
    <t>Grove系列-紫色发光二极管(3毫米)</t>
  </si>
  <si>
    <t>Grove系列-压电振动传感器</t>
  </si>
  <si>
    <t>Grove系列-数字红外温度传感器</t>
  </si>
  <si>
    <t>Grove系列-干簧继电器</t>
  </si>
  <si>
    <t>Grove系列-双模低功耗蓝牙模块</t>
  </si>
  <si>
    <t>Grove系列-自锁继电器</t>
  </si>
  <si>
    <t>Grove系列-红外反射距离传感器模块</t>
  </si>
  <si>
    <t>Grove系列-I2C迷你电机驱动模块</t>
  </si>
  <si>
    <t>Grove系列-红外发射模块</t>
  </si>
  <si>
    <t>Grove系列-蜂鸣器模块</t>
  </si>
  <si>
    <t>Grove系列-串口无线射频通讯模块</t>
  </si>
  <si>
    <t>Grove系列-声音传感器模块</t>
  </si>
  <si>
    <t>Grove系列-RJ45转接模块</t>
  </si>
  <si>
    <t>Grove系列-串口Wifi模块</t>
  </si>
  <si>
    <t>Grove系列-I2C收音机模块</t>
  </si>
  <si>
    <t>Grove系列-GPS卫星定位模块</t>
  </si>
  <si>
    <t>Grove系列-四位数码管</t>
  </si>
  <si>
    <t>Grove系列-触觉震动马达模块</t>
  </si>
  <si>
    <t>Grove系列-皮肤电导率传感器</t>
  </si>
  <si>
    <t>Grove系列-变色灯彩灯模块</t>
  </si>
  <si>
    <t>Grove系列-收音机模块</t>
  </si>
  <si>
    <t>Grove系列-固态继电器模块</t>
  </si>
  <si>
    <t>Grove系列-I2C多点触摸传感器</t>
  </si>
  <si>
    <t>Grove系列-电压分压器模块</t>
  </si>
  <si>
    <t>Grove系列-肌电传感器</t>
  </si>
  <si>
    <t>Grove系列-交流电流传感器模块</t>
  </si>
  <si>
    <t>Grove系列-差分放大器传感器</t>
  </si>
  <si>
    <t>Grove系列-轨迹球</t>
  </si>
  <si>
    <t>Grove系列-超声波测距传感器模块</t>
  </si>
  <si>
    <t>Grove系列-NFC标签模块</t>
  </si>
  <si>
    <t>Grove系列-高精度时钟模块</t>
  </si>
  <si>
    <t>Grove系列-彩色发光二极管模块</t>
  </si>
  <si>
    <t>Grove系列-串口摄像头模块</t>
  </si>
  <si>
    <t>Grove系列-触摸传感器</t>
  </si>
  <si>
    <t>Grove系列-I2C颜色传感器</t>
  </si>
  <si>
    <t>Grove系列-霍尔传感器</t>
  </si>
  <si>
    <t>Grove系列-氧气传感器</t>
  </si>
  <si>
    <t>Grove系列-耳夹心率传感器</t>
  </si>
  <si>
    <t>Grove系列-微型舵机</t>
  </si>
  <si>
    <t>Grove系列-I2C模数转换模块</t>
  </si>
  <si>
    <t>Grove系列-多通道气体传感器</t>
  </si>
  <si>
    <t>Grove系列-场效应管开关模块</t>
  </si>
  <si>
    <t>Grove系列-磁力开关模块</t>
  </si>
  <si>
    <t>Grove系列-I2C接口扩展板</t>
  </si>
  <si>
    <t>Grove系列-阳光强度传感器</t>
  </si>
  <si>
    <t>Grove系列-MP3播放器模块</t>
  </si>
  <si>
    <t>Grove系列-二氧化碳传感器</t>
  </si>
  <si>
    <t>Grove系列-串口蓝牙模块</t>
  </si>
  <si>
    <t>Grove系列-拇指遥杆模块</t>
  </si>
  <si>
    <t>Grove系列-高温热电偶温度传感器</t>
  </si>
  <si>
    <t>Grove系列-6轴加速度罗盘传感器</t>
  </si>
  <si>
    <t>Grove系列-土壤水分传感器</t>
  </si>
  <si>
    <t>Grove系列-粉尘浓度检测传感器模块</t>
  </si>
  <si>
    <t>Grove系列-发光二极管灯条驱动模块</t>
  </si>
  <si>
    <t>Grove系列-红外接收器</t>
  </si>
  <si>
    <t>Grove系列-背光1602LCD显示屏</t>
  </si>
  <si>
    <t>Grove系列-9轴姿态传感器</t>
  </si>
  <si>
    <t>Grove系列-气体传感器(液化石油气/天然气模块)</t>
  </si>
  <si>
    <t>Grove系列-发光二极管指示灯模块</t>
  </si>
  <si>
    <t>Grove系列-水滴传感器</t>
  </si>
  <si>
    <t>Grove系列-寻线传感器</t>
  </si>
  <si>
    <t>Grove系列-红色发光二极管</t>
  </si>
  <si>
    <t>Grove系列-10轴姿态传感器</t>
  </si>
  <si>
    <t>Grove系列-125KHz射频识别模块</t>
  </si>
  <si>
    <t>Grove系列-火焰传感器</t>
  </si>
  <si>
    <t>Grove系列-电磁铁模块</t>
  </si>
  <si>
    <t>Grove系列-433兆赫兹无线发射接收模组</t>
  </si>
  <si>
    <t>Grove系列-空气质量传感器模块</t>
  </si>
  <si>
    <t>Grove系列-3轴数字加速传感器模块(±16g)</t>
  </si>
  <si>
    <t>Grove系列-白色发光二极管模块</t>
  </si>
  <si>
    <t>Grove系列-温度及湿度传感器</t>
  </si>
  <si>
    <t>Grove系列-红外距离检测模块</t>
  </si>
  <si>
    <t>Grove系列-全彩发光二极管</t>
  </si>
  <si>
    <t>Grove系列-三轴数字电子罗盘</t>
  </si>
  <si>
    <t>Grove系列-温度传感器</t>
  </si>
  <si>
    <t>Grove系列-酒精传感器</t>
  </si>
  <si>
    <t>Grove系列-人体红外热释电运动传感器</t>
  </si>
  <si>
    <t>Grove系列-继电器模块</t>
  </si>
  <si>
    <t>Arduino兼容主控板（基于Atmel328P芯片）</t>
  </si>
  <si>
    <t>Grove接口模块拓展板</t>
  </si>
  <si>
    <t xml:space="preserve">兼容Arduino的因特尔爱迪生开发套件 </t>
  </si>
  <si>
    <t>电机驱动扩展板</t>
  </si>
  <si>
    <t>RS232串口通信扩展板</t>
  </si>
  <si>
    <t>电源扩展板</t>
  </si>
  <si>
    <t>冷光条驱动扩展板</t>
  </si>
  <si>
    <t>3x3x3 发光二极管光方体扩展模块</t>
  </si>
  <si>
    <t>LED点阵屏拓展模块</t>
  </si>
  <si>
    <t>4A电机驱动扩展板</t>
  </si>
  <si>
    <t>Wifi功能扩展板V2.0</t>
  </si>
  <si>
    <t>0.5寸有机发光二极管显示屏扩展板</t>
  </si>
  <si>
    <t>CAN-BUS汽车总线扩展板</t>
  </si>
  <si>
    <t>可扩展红外循迹小车</t>
  </si>
  <si>
    <t>摄像头扩展板</t>
  </si>
  <si>
    <t>继电器扩展板</t>
  </si>
  <si>
    <t>以太网控制扩展板</t>
  </si>
  <si>
    <t xml:space="preserve">造物盒子-勇闯造物岛
</t>
  </si>
  <si>
    <t xml:space="preserve">造物盒子-造物超能战队
</t>
  </si>
  <si>
    <t>高级机器人套件（Ultimate高级机器人）</t>
  </si>
  <si>
    <t>XY绘图仪套件</t>
  </si>
  <si>
    <t>XY激光雕刻机套件包</t>
  </si>
  <si>
    <t>四合一画图机器人（标准版）</t>
  </si>
  <si>
    <t>机械手</t>
  </si>
  <si>
    <t>3D打印机</t>
  </si>
  <si>
    <t>初级机器人套件-红外版-蓝色-国内版</t>
  </si>
  <si>
    <t>音乐套件V2.0-蓝色</t>
  </si>
  <si>
    <t>初级机器人套件-蓝牙版-蓝色-国内版</t>
  </si>
  <si>
    <t>mbot-蓝色（2.4G版）-国内版</t>
  </si>
  <si>
    <t>mbot-蓝色（蓝牙版）-国内版</t>
  </si>
  <si>
    <t>mDrawbot-蓝色（含蓝牙版）</t>
  </si>
  <si>
    <t>mDrawbot-蓝色（含激光版）</t>
  </si>
  <si>
    <t>mDrawbot-蓝色（含蓝牙+激光版）</t>
  </si>
  <si>
    <t>高级机器人机械套件-蓝色（不含电子模块）</t>
  </si>
  <si>
    <t>终级机器人机械套件-蓝色（不含电子模块）</t>
  </si>
  <si>
    <t>实验室机器人机械套件-蓝色（不含电子模块）</t>
  </si>
  <si>
    <t>小发明家电子套件</t>
  </si>
  <si>
    <t>初级套件的电子扩展包</t>
  </si>
  <si>
    <t>同步带传动零件包-蓝色</t>
  </si>
  <si>
    <t>舵机零件包-蓝色</t>
  </si>
  <si>
    <t>25直流电机零件包-蓝色</t>
  </si>
  <si>
    <t>37直流电机零件包-蓝色</t>
  </si>
  <si>
    <t>螺纹传动零件包V1.0-蓝色</t>
  </si>
  <si>
    <t>螺丝盒</t>
  </si>
  <si>
    <t>螺丝盒-镀镍螺丝</t>
  </si>
  <si>
    <t>螺纹传动零件包V2.0-蓝色</t>
  </si>
  <si>
    <t>9g小舵机包</t>
  </si>
  <si>
    <t>MG995舵机包</t>
  </si>
  <si>
    <t>同步带传动包-蓝色</t>
  </si>
  <si>
    <t>直线传动包</t>
  </si>
  <si>
    <t>支架及连接片包</t>
  </si>
  <si>
    <t>25mm直流编码电机包</t>
  </si>
  <si>
    <t>直线导轨零件包</t>
  </si>
  <si>
    <t>气动零件接头包</t>
  </si>
  <si>
    <t>两位三通电磁阀包</t>
  </si>
  <si>
    <t>100mm麦轮全套(2*左旋+2右旋） - 含4mm紧固件</t>
  </si>
  <si>
    <t>摩擦轮发射器零件包</t>
  </si>
  <si>
    <t>机械臂包-蓝色</t>
  </si>
  <si>
    <t>激光雕刻包（500mV）</t>
  </si>
  <si>
    <t xml:space="preserve"> mBot连接片扩展包</t>
  </si>
  <si>
    <t>mBot动感扩展包</t>
  </si>
  <si>
    <t>大班教学小学套件</t>
  </si>
  <si>
    <t>大班教学中学套件</t>
  </si>
  <si>
    <t>创客空间套装-双孔梁结构件</t>
  </si>
  <si>
    <t>创客空间套装-单孔梁结构件</t>
  </si>
  <si>
    <t>创客空间套装-连接件</t>
  </si>
  <si>
    <t>创客空间套装-基本传动部件</t>
  </si>
  <si>
    <t>创客空间套装-轴类传动部件</t>
  </si>
  <si>
    <t>创客空间套装-五金及工具</t>
  </si>
  <si>
    <t>创客空间套装-电子模块</t>
  </si>
  <si>
    <t>创客空间套装-电机模块</t>
  </si>
  <si>
    <t>创客空间套装-运动部件</t>
  </si>
  <si>
    <t>创客空间套装-高级传动部件</t>
  </si>
  <si>
    <t>创客空间套装-大型零件扩展包</t>
  </si>
  <si>
    <t>创客空间套装</t>
  </si>
  <si>
    <t>锂电池</t>
  </si>
  <si>
    <t>1.75mmPLA打印机耗材(红色)</t>
  </si>
  <si>
    <t>1.75mm PLA打印机耗材（蓝色）</t>
  </si>
  <si>
    <t>小创客玩转机器人 V1</t>
  </si>
  <si>
    <t>55寸红外触控一体机</t>
  </si>
  <si>
    <t>深圳市灵畅互动科技有限公司</t>
  </si>
  <si>
    <t>65寸红外触控一体机</t>
  </si>
  <si>
    <t>70寸红外触控一体机</t>
  </si>
  <si>
    <t>84寸红外触控一体机</t>
  </si>
  <si>
    <t>55寸触控一体机</t>
  </si>
  <si>
    <t>优色触控</t>
  </si>
  <si>
    <t>47寸智能液晶拼接显示系统</t>
  </si>
  <si>
    <t>索拓(青岛)显示设备有限公司</t>
  </si>
  <si>
    <t>电脑（高端，内置,配合一体机）</t>
  </si>
  <si>
    <t>电脑（中端，内置,配合一体机）</t>
  </si>
  <si>
    <t>投影机</t>
  </si>
  <si>
    <t>深圳市爱特天宇科技有限公司</t>
  </si>
  <si>
    <t>正投金属幕布</t>
  </si>
  <si>
    <t>图形控制主机
（融合器）</t>
  </si>
  <si>
    <t>专业投影支架</t>
  </si>
  <si>
    <t>DVI信号传输器</t>
  </si>
  <si>
    <t>47寸大屏显示系统</t>
  </si>
  <si>
    <t>深圳市创维群欣安防科技有限公司</t>
  </si>
  <si>
    <t>49寸大屏显示系统</t>
  </si>
  <si>
    <t>投影机DLP技术，3000流明，0.55DMD*1，100cm投射80寸</t>
  </si>
  <si>
    <t>北京鸿合科技集团</t>
  </si>
  <si>
    <t>投影机LCD技术，2600流明短焦，98cm投射80寸</t>
  </si>
  <si>
    <t>投影机LCD技术，3000流明短焦，98cm投射80寸</t>
  </si>
  <si>
    <t>投影机DLP技术，2700流明超短焦，2000：1，24.1cm投射80寸</t>
  </si>
  <si>
    <t>投影机DLP技术，3200流明超短焦，3000：1，24.1cm投射80寸</t>
  </si>
  <si>
    <t xml:space="preserve">82寸电子白板     </t>
  </si>
  <si>
    <t>3D打印机（WT 200）</t>
  </si>
  <si>
    <t>深圳市维示泰克技术有限公司</t>
  </si>
  <si>
    <t>3D打印机（Ideawerk speed）</t>
  </si>
  <si>
    <t>3D打印机（WT280A）</t>
  </si>
  <si>
    <t>3D打印机（E-Master ）</t>
  </si>
  <si>
    <t>3D打印耗材</t>
  </si>
  <si>
    <t>小型3D打印机</t>
  </si>
  <si>
    <t>青岛尤尼</t>
  </si>
  <si>
    <t>中型3D打印机</t>
  </si>
  <si>
    <t>魔方机</t>
  </si>
  <si>
    <t>学生创造3D打印机</t>
  </si>
  <si>
    <t>高韧性耗材</t>
  </si>
  <si>
    <t>手持扫描仪</t>
  </si>
  <si>
    <t>梦想家Dreamer</t>
  </si>
  <si>
    <t>浙江闪铸三维科技有限公司</t>
  </si>
  <si>
    <t>发现者Finder</t>
  </si>
  <si>
    <t>打印耗材</t>
  </si>
  <si>
    <t>人型机器人</t>
  </si>
  <si>
    <t>亚太机器人</t>
  </si>
  <si>
    <t>AP-CT-SD</t>
  </si>
  <si>
    <t>墨攻竞赛套装（AP-BW-T2）</t>
  </si>
  <si>
    <t>创客空间科技创新教育在线教学平台</t>
  </si>
  <si>
    <t>小阳家政服务机器人
（学习红外码、不配摄像头）</t>
  </si>
  <si>
    <t>广州小阳机器人公司</t>
  </si>
  <si>
    <t>小阳家政服务机器人(配置摄像头、兼容学习红外、射频433、315信号)</t>
  </si>
  <si>
    <t>小阳家政服务机器人(配置摄像头；支持语音命令控制；兼容学习红外、射频433、315控制信号；配置安防报警系统；门磁传感器、红外人体感应器、气敏、烟感等多传感器兼容)</t>
  </si>
  <si>
    <t>智能扫地机器人
（带手机遥控和家电控制）</t>
  </si>
  <si>
    <t>娱乐陪伴机器人</t>
  </si>
  <si>
    <t>自动扫地机器人</t>
  </si>
  <si>
    <t>消防安全</t>
  </si>
  <si>
    <t>119报警体验系统</t>
  </si>
  <si>
    <t>南京火眼金睛信息科技有限公司</t>
  </si>
  <si>
    <t xml:space="preserve">大屏幕模拟灭火体验                    </t>
  </si>
  <si>
    <t xml:space="preserve">结绳自救                   </t>
  </si>
  <si>
    <t>模拟烟雾逃生通道（不含装修）【提供占地面积范围】</t>
  </si>
  <si>
    <t>知识展板制作</t>
  </si>
  <si>
    <t>智能家居</t>
  </si>
  <si>
    <t>4键场景面板</t>
  </si>
  <si>
    <t>万益图科技（深圳）有限公司</t>
  </si>
  <si>
    <t>HAS智能化套装-产品墙</t>
  </si>
  <si>
    <t>多功能无线通信模块</t>
  </si>
  <si>
    <t>指纹门锁</t>
  </si>
  <si>
    <t>灯带</t>
  </si>
  <si>
    <t>网络功放</t>
  </si>
  <si>
    <t>喇叭</t>
  </si>
  <si>
    <t>溢水传感器</t>
  </si>
  <si>
    <t>开关模块</t>
  </si>
  <si>
    <t>燃气传感器</t>
  </si>
  <si>
    <t>2键开关面板</t>
  </si>
  <si>
    <t>RGB灯带控制器+电源</t>
  </si>
  <si>
    <t>摄像机</t>
  </si>
  <si>
    <t>推窗器</t>
  </si>
  <si>
    <t>电磁阀</t>
  </si>
  <si>
    <t>魔球灯</t>
  </si>
  <si>
    <t>空气净化器</t>
  </si>
  <si>
    <t>空气质量检测仪</t>
  </si>
  <si>
    <t>窗帘控制器</t>
  </si>
  <si>
    <t>Z转红外</t>
  </si>
  <si>
    <t>红外传感器</t>
  </si>
  <si>
    <t>SOS</t>
  </si>
  <si>
    <t>中控</t>
  </si>
  <si>
    <t>背景音乐主机</t>
  </si>
  <si>
    <t>影音服务器</t>
  </si>
  <si>
    <t>4 x 4多媒体交换中心标准版</t>
  </si>
  <si>
    <t>10GT接收器标准版</t>
  </si>
  <si>
    <t>雕刻机</t>
  </si>
  <si>
    <t>激光雕刻
机（Spark II）</t>
  </si>
  <si>
    <t>杭州先临三维科技股份有限公司</t>
  </si>
  <si>
    <t>激光切割
机（6040C-90W)</t>
  </si>
  <si>
    <t>模型</t>
  </si>
  <si>
    <t>6*10米航海模型教学专用水池</t>
  </si>
  <si>
    <t>杭州中天模型有限公司</t>
  </si>
  <si>
    <t>3*10米航海模型竞赛专用水池</t>
  </si>
  <si>
    <t>3*6米航海模型教学专用水池</t>
  </si>
  <si>
    <t>2*3米航海模型推广水池</t>
  </si>
  <si>
    <t>迷你帆船
专用风机</t>
  </si>
  <si>
    <t>循线车专用赛道</t>
  </si>
  <si>
    <t>机床系列</t>
  </si>
  <si>
    <t>台式砂带机</t>
  </si>
  <si>
    <t>台钻</t>
  </si>
  <si>
    <t>砂轮机</t>
  </si>
  <si>
    <t>台虎钳</t>
  </si>
  <si>
    <t>电动曲线锯</t>
  </si>
  <si>
    <t>电动手钻</t>
  </si>
  <si>
    <t>数字万用表</t>
  </si>
  <si>
    <t>四驱车专用跑道(含套材)</t>
  </si>
  <si>
    <t>“缤纷童年”涂装木屋模型</t>
  </si>
  <si>
    <t>“巴黎春天”欧式建筑创意模型</t>
  </si>
  <si>
    <t>“绿野春天”花园别墅模型</t>
  </si>
  <si>
    <t>“城市梦想”区域规划模型</t>
  </si>
  <si>
    <t>“锦绣江南”古典园林创意模型</t>
  </si>
  <si>
    <t>“中华庭院”古典民居创意模型</t>
  </si>
  <si>
    <t>“梦想家园”创意小筑模型</t>
  </si>
  <si>
    <t>“烽火春秋”古长城模型</t>
  </si>
  <si>
    <t>木结构桥梁模型</t>
  </si>
  <si>
    <t>“红军号”智能循线车</t>
  </si>
  <si>
    <t>“开拓者”太阳能动力赛车</t>
  </si>
  <si>
    <t>“幻影F1”创意电动赛车</t>
  </si>
  <si>
    <t>“未来之星II”初级遥控平跑车</t>
  </si>
  <si>
    <t xml:space="preserve"> “白马湖号”2.4G迷你遥控帆船</t>
  </si>
  <si>
    <t>“中国海警”2.4G电动遥控舰艇</t>
  </si>
  <si>
    <t>“中国海警船”电动拼装模型</t>
  </si>
  <si>
    <t>“新自由号”2.4G电动遥控游艇</t>
  </si>
  <si>
    <t>“梦想号”航空母舰电动模型</t>
  </si>
  <si>
    <t>“银河战士”空气动力快艇拼装模型</t>
  </si>
  <si>
    <t>“奋进号”电动训练帆船拼装模型</t>
  </si>
  <si>
    <t>“极光”2.4G电动遥控双体快艇</t>
  </si>
  <si>
    <t>“强弩号”明轮电动拼装模型</t>
  </si>
  <si>
    <t>“温州号”导弹护卫舰电动拼装模型</t>
  </si>
  <si>
    <t>铁犁（1:1）</t>
  </si>
  <si>
    <t>许昌高迪科技有限公司</t>
  </si>
  <si>
    <t>龙骨水车（1:1）</t>
  </si>
  <si>
    <t>光岳楼模型（1:100）</t>
  </si>
  <si>
    <t>都江堰模型（3m*1m)</t>
  </si>
  <si>
    <t>万里长城模型(3m*1m)</t>
  </si>
  <si>
    <t>人物雕塑(1:1)</t>
  </si>
  <si>
    <t>大庆油田沙盘(2m*1m)</t>
  </si>
  <si>
    <t>三峡水电站模型(1:1000)</t>
  </si>
  <si>
    <t>华野模型有限公司</t>
  </si>
  <si>
    <t>万里长城模型(3m*1m）</t>
  </si>
  <si>
    <t>人物雕塑（1:1 玻璃钢）</t>
  </si>
  <si>
    <t>铁犁(1.1米）</t>
  </si>
  <si>
    <t>北京艺久盛雕塑艺术有限公司</t>
  </si>
  <si>
    <t>大庆油田沙盘（2m*1m)</t>
  </si>
  <si>
    <t>三峡水电站模型（1:100）</t>
  </si>
  <si>
    <t>沙画</t>
  </si>
  <si>
    <t>沙画台</t>
  </si>
  <si>
    <t>上海闪朵文化传播有限公司</t>
  </si>
  <si>
    <t>X支架</t>
  </si>
  <si>
    <t>沙画专用沙子</t>
  </si>
  <si>
    <t>教学仪器设备</t>
  </si>
  <si>
    <t>磁悬浮列车</t>
  </si>
  <si>
    <t>南京师范大学课程资源研究所</t>
  </si>
  <si>
    <t>避雷针</t>
  </si>
  <si>
    <t>电磁感应电流的方向</t>
  </si>
  <si>
    <t>雅各布天梯</t>
  </si>
  <si>
    <t>静电摆球</t>
  </si>
  <si>
    <t>静电跳球</t>
  </si>
  <si>
    <t>静电除尘</t>
  </si>
  <si>
    <t>静电屏蔽</t>
  </si>
  <si>
    <t>尖端放电与电风轮</t>
  </si>
  <si>
    <t>静电滚筒（静电马达）</t>
  </si>
  <si>
    <t>火焰导电</t>
  </si>
  <si>
    <t>无线电报机</t>
  </si>
  <si>
    <t>电磁弹簧振子</t>
  </si>
  <si>
    <t>电磁秋千</t>
  </si>
  <si>
    <t>司南</t>
  </si>
  <si>
    <t>磁悬转轮</t>
  </si>
  <si>
    <t>开尔文滴水起电演示仪</t>
  </si>
  <si>
    <t>电磁炮</t>
  </si>
  <si>
    <t>温差发电</t>
  </si>
  <si>
    <t>光电效应演示实验</t>
  </si>
  <si>
    <t>磁悬浮地球仪</t>
  </si>
  <si>
    <t>手触式蓄电池演示仪</t>
  </si>
  <si>
    <t>磁场力</t>
  </si>
  <si>
    <t>涡流演示仪1</t>
  </si>
  <si>
    <t>电磁起重机</t>
  </si>
  <si>
    <t>电磁学问题探究套件</t>
  </si>
  <si>
    <t>光控台灯（学生分组）</t>
  </si>
  <si>
    <t>怒发冲冠</t>
  </si>
  <si>
    <t>奥运悬浮球</t>
  </si>
  <si>
    <t>无形的力</t>
  </si>
  <si>
    <t>光电板</t>
  </si>
  <si>
    <t>发电锚</t>
  </si>
  <si>
    <t>电磁加速器</t>
  </si>
  <si>
    <t>电磁锤</t>
  </si>
  <si>
    <t>曲线运动速度方向演示仪</t>
  </si>
  <si>
    <t>功与速度变化的关系演示器</t>
  </si>
  <si>
    <t>潜水艇仿真实验系统</t>
  </si>
  <si>
    <t>反冲螺旋桨车</t>
  </si>
  <si>
    <t>圆周运动演示仪2</t>
  </si>
  <si>
    <t>机翼升力演示仪</t>
  </si>
  <si>
    <t>二力平衡</t>
  </si>
  <si>
    <t>重力方向探究仪</t>
  </si>
  <si>
    <t>角动量守恒原理演示仪</t>
  </si>
  <si>
    <t>会翻跟头的魔丸</t>
  </si>
  <si>
    <t>模拟傅科摆实验</t>
  </si>
  <si>
    <t>水的反冲实验系统</t>
  </si>
  <si>
    <t>桥梁的研究</t>
  </si>
  <si>
    <t>滚动的方轮</t>
  </si>
  <si>
    <t>奇怪的碰撞</t>
  </si>
  <si>
    <t>袋鼠下坡</t>
  </si>
  <si>
    <t>自动上坡的旋转体</t>
  </si>
  <si>
    <t>钢球爬坡</t>
  </si>
  <si>
    <t>三轨竞速</t>
  </si>
  <si>
    <t>多轨竞速</t>
  </si>
  <si>
    <t>奇异的翻转环</t>
  </si>
  <si>
    <t>多功能滚摆</t>
  </si>
  <si>
    <t>筋斗鼠</t>
  </si>
  <si>
    <t>啄木鸟</t>
  </si>
  <si>
    <t>起重机工作原理</t>
  </si>
  <si>
    <t>表面张力实验器</t>
  </si>
  <si>
    <t>压力与压强实验仪</t>
  </si>
  <si>
    <t>液体内部不同深度同一方向压强演示仪</t>
  </si>
  <si>
    <t>液体内部同一深度不同方向压强演示仪</t>
  </si>
  <si>
    <t>彩色喷泉</t>
  </si>
  <si>
    <t>离心力演示仪1</t>
  </si>
  <si>
    <t>离心力演示仪2（地球自转对地球形状影响演示仪）</t>
  </si>
  <si>
    <t>逆风行舟实验</t>
  </si>
  <si>
    <t>浮沉的小鱼</t>
  </si>
  <si>
    <t>气流飞球</t>
  </si>
  <si>
    <t>伯努利原理</t>
  </si>
  <si>
    <t>动量守恒（碰碰球）</t>
  </si>
  <si>
    <t>杠杆原理</t>
  </si>
  <si>
    <t>线轴的运动</t>
  </si>
  <si>
    <t>喷气反冲演示仪</t>
  </si>
  <si>
    <t>绕轴转动的火焰</t>
  </si>
  <si>
    <t>圆周运动演示仪1</t>
  </si>
  <si>
    <t>角动力的保存</t>
  </si>
  <si>
    <t>流速大小对流体压强的影响</t>
  </si>
  <si>
    <t>火箭演示仪</t>
  </si>
  <si>
    <t>受迫振动周期分析仪</t>
  </si>
  <si>
    <t>匀强磁场中的单摆</t>
  </si>
  <si>
    <t>可控气垫船</t>
  </si>
  <si>
    <t>气流炮</t>
  </si>
  <si>
    <t>滴水迷宫</t>
  </si>
  <si>
    <t>水时钟</t>
  </si>
  <si>
    <t>自动筛子</t>
  </si>
  <si>
    <t>龙卷风</t>
  </si>
  <si>
    <t>撬地球</t>
  </si>
  <si>
    <t>吹不开的苹果</t>
  </si>
  <si>
    <t>风洞戏球</t>
  </si>
  <si>
    <t>曹冲称象</t>
  </si>
  <si>
    <t>气浮平台</t>
  </si>
  <si>
    <t>欹器</t>
  </si>
  <si>
    <t>光的彩色偏振实验器</t>
  </si>
  <si>
    <t>神奇莫尔条纹实验片（学生分组实验）</t>
  </si>
  <si>
    <t>光控系统</t>
  </si>
  <si>
    <t>光控台灯</t>
  </si>
  <si>
    <t>指纹提取探究</t>
  </si>
  <si>
    <t>魔 箱</t>
  </si>
  <si>
    <t>变色龙</t>
  </si>
  <si>
    <t>角反射器</t>
  </si>
  <si>
    <t>翻转的镜像</t>
  </si>
  <si>
    <t>小球变大球</t>
  </si>
  <si>
    <t>你中有我、我中有你</t>
  </si>
  <si>
    <t>笼中鸟</t>
  </si>
  <si>
    <t>牛顿盘</t>
  </si>
  <si>
    <t>光通讯实验系统</t>
  </si>
  <si>
    <t>辉光球</t>
  </si>
  <si>
    <t>光电盘</t>
  </si>
  <si>
    <t>多像镜</t>
  </si>
  <si>
    <t>窥视无穷</t>
  </si>
  <si>
    <t>光控风扇</t>
  </si>
  <si>
    <t>光的折射与反射演示仪2</t>
  </si>
  <si>
    <t>三棱镜</t>
  </si>
  <si>
    <t>光的合成探究实验仪</t>
  </si>
  <si>
    <t>红光外侧的热效应</t>
  </si>
  <si>
    <t>学生探究立体镜（学生分组实验）</t>
  </si>
  <si>
    <t>虚物成像探究</t>
  </si>
  <si>
    <t>夜视望远镜</t>
  </si>
  <si>
    <t>彩虹</t>
  </si>
  <si>
    <t>光学问题探究套件</t>
  </si>
  <si>
    <t>光琴</t>
  </si>
  <si>
    <t>东方明珠塔</t>
  </si>
  <si>
    <t>放虎归山</t>
  </si>
  <si>
    <t>到底动不动</t>
  </si>
  <si>
    <t>穿 针 引 线</t>
  </si>
  <si>
    <t>电影的原理</t>
  </si>
  <si>
    <t>泉水幻影</t>
  </si>
  <si>
    <t>声音的特征</t>
  </si>
  <si>
    <t>声驻波</t>
  </si>
  <si>
    <t>无弦琴</t>
  </si>
  <si>
    <t>伽利略针和单摆实验</t>
  </si>
  <si>
    <t>共振摆球</t>
  </si>
  <si>
    <t>绳驻波</t>
  </si>
  <si>
    <t>纵波与横波演示仪</t>
  </si>
  <si>
    <t>声悬浮</t>
  </si>
  <si>
    <t>振动与转动能量的转化</t>
  </si>
  <si>
    <t>强迫振动与共振实验仪</t>
  </si>
  <si>
    <t>超声雾化</t>
  </si>
  <si>
    <t>鱼洗</t>
  </si>
  <si>
    <t>空中排萧</t>
  </si>
  <si>
    <t>铝棒发声</t>
  </si>
  <si>
    <t>共振小兔</t>
  </si>
  <si>
    <t>单摆振动图像演示仪</t>
  </si>
  <si>
    <t>无皮鼓</t>
  </si>
  <si>
    <t>共振鼓</t>
  </si>
  <si>
    <t>喊泉</t>
  </si>
  <si>
    <t>声波看得见</t>
  </si>
  <si>
    <t>鹦鹉学舌</t>
  </si>
  <si>
    <t>热辐射演示仪1</t>
  </si>
  <si>
    <t>升华与凝华</t>
  </si>
  <si>
    <t>固体热胀冷缩演示仪</t>
  </si>
  <si>
    <t>热辐射演示仪2</t>
  </si>
  <si>
    <t>富兰克林沸腾球</t>
  </si>
  <si>
    <t>魔灯</t>
  </si>
  <si>
    <t>风力发电</t>
  </si>
  <si>
    <t>人体导电</t>
  </si>
  <si>
    <t>捕捉磁场</t>
  </si>
  <si>
    <t>磁共振</t>
  </si>
  <si>
    <t>电压秤</t>
  </si>
  <si>
    <t>交流异步感应电动机</t>
  </si>
  <si>
    <t>脚踏发电机</t>
  </si>
  <si>
    <t>静电花</t>
  </si>
  <si>
    <t>懒惰的管子</t>
  </si>
  <si>
    <t>无线电能传输</t>
  </si>
  <si>
    <t>电流曲线</t>
  </si>
  <si>
    <t>流沙发电</t>
  </si>
  <si>
    <t>水力发电</t>
  </si>
  <si>
    <t>背道而驰</t>
  </si>
  <si>
    <t>静电喷泉</t>
  </si>
  <si>
    <t>漩涡</t>
  </si>
  <si>
    <t>比腕力</t>
  </si>
  <si>
    <t>听话的小球(循环小球)</t>
  </si>
  <si>
    <t>离心现象2</t>
  </si>
  <si>
    <t>虹吸</t>
  </si>
  <si>
    <t>气浮平台－１型</t>
  </si>
  <si>
    <t>苹果树</t>
  </si>
  <si>
    <t>惯量笆蕾</t>
  </si>
  <si>
    <t>准确通过</t>
  </si>
  <si>
    <t>准确投球</t>
  </si>
  <si>
    <t>过山车</t>
  </si>
  <si>
    <t>水流射程</t>
  </si>
  <si>
    <t>自己拉自己</t>
  </si>
  <si>
    <t>力看得见</t>
  </si>
  <si>
    <t>会飞的碗</t>
  </si>
  <si>
    <t>看谁跑得快</t>
  </si>
  <si>
    <t>永动机神话</t>
  </si>
  <si>
    <t>缓慢的气泡</t>
  </si>
  <si>
    <t>光井</t>
  </si>
  <si>
    <t>吃钱的箱子</t>
  </si>
  <si>
    <t>一窗两景</t>
  </si>
  <si>
    <t>旋转镜像</t>
  </si>
  <si>
    <t>无源之水-1</t>
  </si>
  <si>
    <t>光压风车</t>
  </si>
  <si>
    <t>井底捞月</t>
  </si>
  <si>
    <t>投篮歪手</t>
  </si>
  <si>
    <t>看得见摸不着</t>
  </si>
  <si>
    <t>你我换脸</t>
  </si>
  <si>
    <t>狭缝错觉</t>
  </si>
  <si>
    <t>哈哈镜</t>
  </si>
  <si>
    <t>大瞪小眼</t>
  </si>
  <si>
    <t>穿墙而过</t>
  </si>
  <si>
    <t>腾空而起</t>
  </si>
  <si>
    <t>一变多</t>
  </si>
  <si>
    <t>动态立体造型</t>
  </si>
  <si>
    <t>同自己握手</t>
  </si>
  <si>
    <t>神奇的光导</t>
  </si>
  <si>
    <t>潜望镜</t>
  </si>
  <si>
    <t>彩色的影子</t>
  </si>
  <si>
    <t>隐身人（小）</t>
  </si>
  <si>
    <t>三维错觉画</t>
  </si>
  <si>
    <t>万丈深渊</t>
  </si>
  <si>
    <t>摩尔条纹</t>
  </si>
  <si>
    <t>激光炮</t>
  </si>
  <si>
    <t>光纤传声</t>
  </si>
  <si>
    <t>忽明忽暗</t>
  </si>
  <si>
    <t>菲涅尔透镜</t>
  </si>
  <si>
    <t>光纤星空图</t>
  </si>
  <si>
    <t>透视墙</t>
  </si>
  <si>
    <t xml:space="preserve">柱面镜成像 </t>
  </si>
  <si>
    <t>画五星</t>
  </si>
  <si>
    <t>错觉画</t>
  </si>
  <si>
    <t>普氏摆</t>
  </si>
  <si>
    <t>波纹共振</t>
  </si>
  <si>
    <t>鸟语林</t>
  </si>
  <si>
    <t>蛇形摆</t>
  </si>
  <si>
    <t>天籁之声</t>
  </si>
  <si>
    <t>雪浪声波</t>
  </si>
  <si>
    <t>克拉尼图形</t>
  </si>
  <si>
    <t>奇妙的音乐</t>
  </si>
  <si>
    <t>双耳变向</t>
  </si>
  <si>
    <t>有声有色</t>
  </si>
  <si>
    <t>奇妙的乐器</t>
  </si>
  <si>
    <t>气流音乐转盘</t>
  </si>
  <si>
    <t>超微教学型扫描隧道显微镜</t>
  </si>
  <si>
    <t>苏州海兹思纳米科技有限公司</t>
  </si>
  <si>
    <t>高端教学型原子力显微镜</t>
  </si>
  <si>
    <t>纳米触控智能黑板（互动软件、平板电脑、课程）</t>
  </si>
  <si>
    <t>纳米触控智能课桌（互动软件、平板电脑、课程）</t>
  </si>
  <si>
    <t>多功能数码显微镜</t>
  </si>
  <si>
    <t>DNA和RAN在细胞中的分布</t>
  </si>
  <si>
    <t>山东鄄城致远仪器有限公司</t>
  </si>
  <si>
    <t>胞间连丝切片</t>
  </si>
  <si>
    <t>表皮细胞装片</t>
  </si>
  <si>
    <t>剥线钳</t>
  </si>
  <si>
    <t>蚕豆叶下表皮装片</t>
  </si>
  <si>
    <t>草履虫分裂生殖装片</t>
  </si>
  <si>
    <t>测电笔</t>
  </si>
  <si>
    <t>磁力加热搅拌器</t>
  </si>
  <si>
    <t>打孔器</t>
  </si>
  <si>
    <t>大肠杆菌涂片</t>
  </si>
  <si>
    <t>电冰箱</t>
  </si>
  <si>
    <t>动物细胞有丝分裂(马蛔虫受精卵切片)</t>
  </si>
  <si>
    <t>方座支架</t>
  </si>
  <si>
    <t>放大镜</t>
  </si>
  <si>
    <t>钢手锯</t>
  </si>
  <si>
    <t>钢丝钳</t>
  </si>
  <si>
    <t>高压灭菌锅</t>
  </si>
  <si>
    <t>工作服</t>
  </si>
  <si>
    <t>骨骼肌纵横切</t>
  </si>
  <si>
    <t>黑藻叶装片</t>
  </si>
  <si>
    <t>恒温培养箱</t>
  </si>
  <si>
    <t>护目镜</t>
  </si>
  <si>
    <t>蝗虫精巢减数分裂切片</t>
  </si>
  <si>
    <t>活扳手</t>
  </si>
  <si>
    <t>急救包</t>
  </si>
  <si>
    <t>计数器</t>
  </si>
  <si>
    <t>酵母菌装片</t>
  </si>
  <si>
    <t>接种环</t>
  </si>
  <si>
    <t>木工锤</t>
  </si>
  <si>
    <t>平滑肌分离装片</t>
  </si>
  <si>
    <t>乳胶手套</t>
  </si>
  <si>
    <t>三脚架</t>
  </si>
  <si>
    <t>生物显微镜</t>
  </si>
  <si>
    <t>十字螺丝刀</t>
  </si>
  <si>
    <t>始祖鸟化石及复原模型</t>
  </si>
  <si>
    <t>试管架</t>
  </si>
  <si>
    <t>水绵装片</t>
  </si>
  <si>
    <t>酸度计</t>
  </si>
  <si>
    <t>托盘天平</t>
  </si>
  <si>
    <t>蛙血涂片</t>
  </si>
  <si>
    <t>温度计</t>
  </si>
  <si>
    <t>洗眼器</t>
  </si>
  <si>
    <t>细胞膜结构模型</t>
  </si>
  <si>
    <t>细胞亚显微结构模型</t>
  </si>
  <si>
    <t>线粒体切片</t>
  </si>
  <si>
    <t>心肌切片</t>
  </si>
  <si>
    <t>研磨过滤器</t>
  </si>
  <si>
    <t>验证基因分离规律玉米标本</t>
  </si>
  <si>
    <t>一字螺丝刀</t>
  </si>
  <si>
    <t>仪器车</t>
  </si>
  <si>
    <t>胰腺切片(示胰岛)</t>
  </si>
  <si>
    <t>银幕</t>
  </si>
  <si>
    <t>运动神经元装片</t>
  </si>
  <si>
    <t>整理箱</t>
  </si>
  <si>
    <t>正常人染色体装片</t>
  </si>
  <si>
    <t>植物细胞有丝分裂</t>
  </si>
  <si>
    <t>注射器</t>
  </si>
  <si>
    <t>比特实验室</t>
  </si>
  <si>
    <t>3D造型模块</t>
  </si>
  <si>
    <t>无锡爱睿芯电子有限公司</t>
  </si>
  <si>
    <t xml:space="preserve">传感电子创意设计智能模块及组件-Level I
</t>
  </si>
  <si>
    <t xml:space="preserve">传感电子创意设计智能模块及组件-Level II
</t>
  </si>
  <si>
    <t xml:space="preserve">传感电子创意设计智能模块及组件-Level III
</t>
  </si>
  <si>
    <t>物联网实验室专用教学控制平台</t>
  </si>
  <si>
    <t>智能动车套件</t>
  </si>
  <si>
    <t>数字气象站</t>
  </si>
  <si>
    <t>远程相机拍照系统(千里眼）</t>
  </si>
  <si>
    <t>创新思维科学探索系列画</t>
  </si>
  <si>
    <t>实验室挂牌</t>
  </si>
  <si>
    <t>教室挂钟</t>
  </si>
  <si>
    <t>工具类</t>
  </si>
  <si>
    <t>创新思维教材</t>
  </si>
  <si>
    <t>智慧感知农业（手机版）（生态家园实验箱</t>
  </si>
  <si>
    <t>智能小博士</t>
  </si>
  <si>
    <t>智慧家居(智能家居)</t>
  </si>
  <si>
    <t>三维扫描仪</t>
  </si>
  <si>
    <t>水果钢琴</t>
  </si>
  <si>
    <t>十二生肖</t>
  </si>
  <si>
    <t>地磁感应收音机</t>
  </si>
  <si>
    <t>感知中国馆</t>
  </si>
  <si>
    <t>感知恐龙</t>
  </si>
  <si>
    <t>感知流水喷泉系统</t>
  </si>
  <si>
    <t>木工坊</t>
  </si>
  <si>
    <t>上海木作堂教育科技有限公司</t>
  </si>
  <si>
    <t>折叠耳罩</t>
  </si>
  <si>
    <t>口罩</t>
  </si>
  <si>
    <t>防刮手套</t>
  </si>
  <si>
    <t>可调头戴式面罩</t>
  </si>
  <si>
    <t>袖套、围裙</t>
  </si>
  <si>
    <t>吸尘器</t>
  </si>
  <si>
    <t>欧式木工刨（1号刨）</t>
  </si>
  <si>
    <t>欧式木工刨（鸟刨）</t>
  </si>
  <si>
    <t>欧式木工刨（20度短刨）</t>
  </si>
  <si>
    <t>欧式木工刨（1号肩刨）</t>
  </si>
  <si>
    <t>木井方红木中式刨</t>
  </si>
  <si>
    <t>木工凿</t>
  </si>
  <si>
    <t>划线器</t>
  </si>
  <si>
    <t>音响</t>
  </si>
  <si>
    <t>合并式 功放</t>
  </si>
  <si>
    <t>广州佳比音响</t>
  </si>
  <si>
    <t>无源音箱</t>
  </si>
  <si>
    <t>泥陶</t>
  </si>
  <si>
    <t>电窑</t>
  </si>
  <si>
    <t>佛山力昕机械</t>
  </si>
  <si>
    <t>拉坯机</t>
  </si>
  <si>
    <t>泥条机</t>
  </si>
  <si>
    <t>练泥机</t>
  </si>
  <si>
    <t>转盘</t>
  </si>
  <si>
    <t>挤泥枪</t>
  </si>
  <si>
    <t>泥塑刀</t>
  </si>
  <si>
    <t>打孔刀</t>
  </si>
  <si>
    <t>拉坯工具</t>
  </si>
  <si>
    <t>泥拍</t>
  </si>
  <si>
    <t>泥棍</t>
  </si>
  <si>
    <t>陶泥</t>
  </si>
  <si>
    <t>陶铀</t>
  </si>
  <si>
    <t>3D影院</t>
  </si>
  <si>
    <t>主扬声器</t>
  </si>
  <si>
    <t>深圳市一禾音视频科技有限公司</t>
  </si>
  <si>
    <t>左右功率放大器</t>
  </si>
  <si>
    <t>中央声道扬声器</t>
  </si>
  <si>
    <t>功率放大器</t>
  </si>
  <si>
    <t>环绕扬声器</t>
  </si>
  <si>
    <t>环绕功率放大器</t>
  </si>
  <si>
    <t>超低扬声器</t>
  </si>
  <si>
    <t>超低功率放大器</t>
  </si>
  <si>
    <t>高清硬盘点歌机（含19寸触摸屏 2T）</t>
  </si>
  <si>
    <t>专业7.1声道4Kx2K极高清解码器</t>
  </si>
  <si>
    <t>双手持无线话筒</t>
  </si>
  <si>
    <t>12路电源时序器（带净化）</t>
  </si>
  <si>
    <t>录播一体机（硬件+软件，WX-X5）</t>
  </si>
  <si>
    <t>北京文香信息技术有限公司</t>
  </si>
  <si>
    <t>录播一体机（硬件+软件，WX-X6）</t>
  </si>
  <si>
    <t>录播一体机（硬件+软件，WX-X7）</t>
  </si>
  <si>
    <t>录播一体机（硬件+软件WX-X9）</t>
  </si>
  <si>
    <t>图像跟踪一体机（硬件+软件WX-T3）</t>
  </si>
  <si>
    <t>图像跟踪一体机（硬件+软件WX-T6）</t>
  </si>
  <si>
    <t>便携式录播一体机（14.3寸）</t>
  </si>
  <si>
    <t>便携式录播一体机（15.6寸）</t>
  </si>
  <si>
    <t>云录播服务系统</t>
  </si>
  <si>
    <t>资源管理平台（区域版）</t>
  </si>
  <si>
    <t>资源管理平台（高教版）</t>
  </si>
  <si>
    <t>资源管理平台（普教版）</t>
  </si>
  <si>
    <t>校长评估系统</t>
  </si>
  <si>
    <t>数字音频矩阵</t>
  </si>
  <si>
    <t>拾音器（全向mic）</t>
  </si>
  <si>
    <t>跟踪半球</t>
  </si>
  <si>
    <t>高清云台摄像机</t>
  </si>
  <si>
    <t>桌面式触摸面板</t>
  </si>
  <si>
    <t>键盘控制器</t>
  </si>
  <si>
    <t>多媒体导播控制平台</t>
  </si>
  <si>
    <t>深圳锐取信息技术股份有限公司</t>
  </si>
  <si>
    <t>录播跟踪主机</t>
  </si>
  <si>
    <t>图像自动跟踪系统</t>
  </si>
  <si>
    <t>音频处理主机</t>
  </si>
  <si>
    <t>媒体控制主机</t>
  </si>
  <si>
    <t>高清编码器</t>
  </si>
  <si>
    <t>导播控制键盘</t>
  </si>
  <si>
    <t>讲台全景/学生全景 摄像机</t>
  </si>
  <si>
    <t>板书摄像机</t>
  </si>
  <si>
    <t>老师/学生跟踪摄像头</t>
  </si>
  <si>
    <t>6.5寸语音音箱</t>
  </si>
  <si>
    <t>拾音话筒</t>
  </si>
  <si>
    <t>科学探究</t>
  </si>
  <si>
    <t>宁波华茂文教股份有限公司</t>
  </si>
  <si>
    <t>水漩涡</t>
  </si>
  <si>
    <t>柔和电击</t>
  </si>
  <si>
    <t>万有引力</t>
  </si>
  <si>
    <t>拔河比赛</t>
  </si>
  <si>
    <t>看谁滚得快</t>
  </si>
  <si>
    <t>手不能抖</t>
  </si>
  <si>
    <t>空中排箫</t>
  </si>
  <si>
    <t>天上水</t>
  </si>
  <si>
    <t>太阳能发电系列</t>
  </si>
  <si>
    <t>气垫导轨</t>
  </si>
  <si>
    <t>脚踏发电</t>
  </si>
  <si>
    <t>华容道</t>
  </si>
  <si>
    <t>七巧板</t>
  </si>
  <si>
    <t>鲁班系列</t>
  </si>
  <si>
    <t>勾股定理</t>
  </si>
  <si>
    <t>莫比乌斯带</t>
  </si>
  <si>
    <t>九连环</t>
  </si>
  <si>
    <t>最速降线</t>
  </si>
  <si>
    <t>神奇的椭圆</t>
  </si>
  <si>
    <t>地理</t>
  </si>
  <si>
    <t>GIS地理教学辅助系统</t>
  </si>
  <si>
    <t>无锡羿飞科技有限公司</t>
  </si>
  <si>
    <t>基于GIS的研究性学习系统</t>
  </si>
  <si>
    <t>基于三维GIS的地理教学辅助系统</t>
  </si>
  <si>
    <t>全球定位实验教学系统</t>
  </si>
  <si>
    <t>遥感空间信息教学实验系统</t>
  </si>
  <si>
    <t>虚拟三维仿真教学系统</t>
  </si>
  <si>
    <t>数字星球仿真教学系统</t>
  </si>
  <si>
    <t>黄土地貌</t>
  </si>
  <si>
    <t>冰川地貌</t>
  </si>
  <si>
    <t>海岸侵蚀地貌</t>
  </si>
  <si>
    <t>丹霞地貌</t>
  </si>
  <si>
    <t>重力地貌</t>
  </si>
  <si>
    <t>喀斯特地貌</t>
  </si>
  <si>
    <t>火山熔岩地貌</t>
  </si>
  <si>
    <t>探究实验室</t>
  </si>
  <si>
    <t>一体化滴定计数传感器</t>
  </si>
  <si>
    <t>深圳创能亿科科技公司</t>
  </si>
  <si>
    <t>温度传感器</t>
  </si>
  <si>
    <t>高温传感器</t>
  </si>
  <si>
    <t>压强传感器</t>
  </si>
  <si>
    <t>电导率传感器</t>
  </si>
  <si>
    <t>PH传感器</t>
  </si>
  <si>
    <t>彩屏电压传感器</t>
  </si>
  <si>
    <t>电流传感器</t>
  </si>
  <si>
    <t>二氧化碳传感器</t>
  </si>
  <si>
    <t>微电流传感器</t>
  </si>
  <si>
    <t>浊度计传感器</t>
  </si>
  <si>
    <t>氧气传感器</t>
  </si>
  <si>
    <t>土壤湿度传感器</t>
  </si>
  <si>
    <t>湿度传感器</t>
  </si>
  <si>
    <t>色度传感器</t>
  </si>
  <si>
    <t>中文图形计算器（学生用机）</t>
  </si>
  <si>
    <t>北京龙戴特信息技术有限公司</t>
  </si>
  <si>
    <t>中文图形计算器（教师用机）</t>
  </si>
  <si>
    <t>智能管理实验车</t>
  </si>
  <si>
    <t>智能充电平台</t>
  </si>
  <si>
    <t>电脑（教师用机）</t>
  </si>
  <si>
    <t>无线接收器
（学生用）</t>
  </si>
  <si>
    <t>无线发射器
（教师用）</t>
  </si>
  <si>
    <t>Connkit
课堂互动管理软件</t>
  </si>
  <si>
    <t>云服务控制中心(99800)</t>
  </si>
  <si>
    <t>立体几何模型（简版）</t>
  </si>
  <si>
    <t>立体几何演示软件</t>
  </si>
  <si>
    <t>数据采集器</t>
  </si>
  <si>
    <t>光照传感器</t>
  </si>
  <si>
    <t>气压传感器</t>
  </si>
  <si>
    <t>距离传感器</t>
  </si>
  <si>
    <t>声音传感器</t>
  </si>
  <si>
    <t>数学知识窗帘</t>
  </si>
  <si>
    <t>数学知识展板</t>
  </si>
  <si>
    <t>数学文化网络壁挂机</t>
  </si>
  <si>
    <t>数学文化管理和发布系统</t>
  </si>
  <si>
    <t>展示架</t>
  </si>
  <si>
    <t>背景墙</t>
  </si>
  <si>
    <t>实验室基础装修</t>
  </si>
  <si>
    <t>仪器柜</t>
  </si>
  <si>
    <t>学生实验桌</t>
  </si>
  <si>
    <t>实验凳</t>
  </si>
  <si>
    <t xml:space="preserve"> 教师演示台</t>
  </si>
  <si>
    <t>上海中科</t>
  </si>
  <si>
    <t>六边型学生实验台</t>
  </si>
  <si>
    <t>教师电源控制台</t>
  </si>
  <si>
    <t>教师转椅</t>
  </si>
  <si>
    <t>学生电源</t>
  </si>
  <si>
    <t>学生凳</t>
  </si>
  <si>
    <t>电气布线</t>
  </si>
  <si>
    <t>传动实验箱</t>
  </si>
  <si>
    <t>电与磁实验箱</t>
  </si>
  <si>
    <t>磁学实验箱</t>
  </si>
  <si>
    <t>水实验箱</t>
  </si>
  <si>
    <t>空气实验箱</t>
  </si>
  <si>
    <t>声学实验箱</t>
  </si>
  <si>
    <t>人体结构实验箱</t>
  </si>
  <si>
    <t>生物实验箱</t>
  </si>
  <si>
    <t>机械实验箱</t>
  </si>
  <si>
    <t>力学实验箱</t>
  </si>
  <si>
    <t>光学实验箱</t>
  </si>
  <si>
    <t>热学实验箱</t>
  </si>
  <si>
    <t>电学实验箱</t>
  </si>
  <si>
    <t>生命科学标本实验箱</t>
  </si>
  <si>
    <t>地球科学实验箱</t>
  </si>
  <si>
    <t>宇宙科学实验箱</t>
  </si>
  <si>
    <t>地球科学标本实验箱</t>
  </si>
  <si>
    <t>野外探究实验箱</t>
  </si>
  <si>
    <t>建筑结构实验箱</t>
  </si>
  <si>
    <t>再生纸实验箱</t>
  </si>
  <si>
    <t>气象实验箱</t>
  </si>
  <si>
    <t>能源实验箱</t>
  </si>
  <si>
    <t>水的供应实验箱</t>
  </si>
  <si>
    <t>实验技能教学系统</t>
  </si>
  <si>
    <t>视频识别系统</t>
  </si>
  <si>
    <t>化学实验柜</t>
  </si>
  <si>
    <t>实验控制仪</t>
  </si>
  <si>
    <t>实验操作设备</t>
  </si>
  <si>
    <t>初识化学实验</t>
  </si>
  <si>
    <t>认识水的组成与性质</t>
  </si>
  <si>
    <t>水的净化、蒸馏水制取</t>
  </si>
  <si>
    <t>微粒运动 溶解与结晶 溶液配制</t>
  </si>
  <si>
    <t>空气组成 氧气制取及性质</t>
  </si>
  <si>
    <t>粉尘爆炸、燃烧与灭火的研究</t>
  </si>
  <si>
    <t>碳单质 一氧化碳的制取及性质</t>
  </si>
  <si>
    <t>二氧化碳的制取及性质</t>
  </si>
  <si>
    <t>氢气的实验室制取及性质</t>
  </si>
  <si>
    <t>酸、碱、盐的性质</t>
  </si>
  <si>
    <t>金属、质量守恒定律、有机物</t>
  </si>
  <si>
    <t>通用组合实验箱1</t>
  </si>
  <si>
    <t>通用组合实验箱2</t>
  </si>
  <si>
    <t>物理实验柜</t>
  </si>
  <si>
    <t>★高中物理力学组合仪器</t>
  </si>
  <si>
    <t>高中物理轨道小车</t>
  </si>
  <si>
    <t>高中物理气垫导轨</t>
  </si>
  <si>
    <t>高中物理电学组合仪器</t>
  </si>
  <si>
    <t>★高中物理光学组合仪器</t>
  </si>
  <si>
    <t>高中物理磁学组合仪器</t>
  </si>
  <si>
    <t>高中物理静电学组合仪器</t>
  </si>
  <si>
    <t>高中物理热学组合仪器</t>
  </si>
  <si>
    <t>基础和热能组合仪器</t>
  </si>
  <si>
    <t>★太阳能、水能、风能组合仪器</t>
  </si>
  <si>
    <t>燃料电池组合仪器</t>
  </si>
  <si>
    <t>★移动式多功能电源</t>
  </si>
  <si>
    <t>计时器</t>
  </si>
  <si>
    <t>投影设备</t>
  </si>
  <si>
    <t>投影仪（PT-WX3300）</t>
  </si>
  <si>
    <t>广州艾弗网络科技有限公司</t>
  </si>
  <si>
    <t>投影仪（PT-WX3800）</t>
  </si>
  <si>
    <t>投影仪（PT-WX4100）</t>
  </si>
  <si>
    <t>投影仪（PT-BW405NC）</t>
  </si>
  <si>
    <t>投影仪（I500）</t>
  </si>
  <si>
    <t>投影仪（ES6299）</t>
  </si>
  <si>
    <t>投影仪（MS527 ）</t>
  </si>
  <si>
    <t>投影仪（MX528 ）</t>
  </si>
  <si>
    <t>投影仪（MX570）</t>
  </si>
  <si>
    <t>投影仪（CP2570）</t>
  </si>
  <si>
    <t>投影仪（MX666+）</t>
  </si>
  <si>
    <t>投影仪（EP7635）</t>
  </si>
  <si>
    <t>投影仪（MX726）</t>
  </si>
  <si>
    <t>投影仪（MW603）</t>
  </si>
  <si>
    <t>投影仪（CP3529）</t>
  </si>
  <si>
    <t>投影仪（CP3603）</t>
  </si>
  <si>
    <t>投影仪（MW769）</t>
  </si>
  <si>
    <t>投影仪（SW916）</t>
  </si>
  <si>
    <t>投影仪（SX914）</t>
  </si>
  <si>
    <t>投影仪（HMP-4000X）</t>
  </si>
  <si>
    <t>投影仪（HMP-4000WX）</t>
  </si>
  <si>
    <t>投影仪（HMP-5000X）</t>
  </si>
  <si>
    <t>投影仪（HMP-5000DX）</t>
  </si>
  <si>
    <t>投影仪（HMP-5500DWX）</t>
  </si>
  <si>
    <t>投影仪（HMP-6000DX）</t>
  </si>
  <si>
    <t>投影仪（HMP-6500DWX）</t>
  </si>
  <si>
    <t>投影仪（HMP-7000DX）</t>
  </si>
  <si>
    <t>投影仪（HCP-K28）</t>
  </si>
  <si>
    <t>投影仪（HCP-K33）</t>
  </si>
  <si>
    <t>投影仪（HCP-Q210）</t>
  </si>
  <si>
    <t>投影仪（HCP-Q310）</t>
  </si>
  <si>
    <t>投影仪（HCP-Q310W）</t>
  </si>
  <si>
    <t>投影仪（HCP-245X）</t>
  </si>
  <si>
    <t>投影仪（HCP-347X）</t>
  </si>
  <si>
    <t>投影仪（HCP-839X）</t>
  </si>
  <si>
    <t>投影仪（HCP-850X）</t>
  </si>
  <si>
    <t>户外拓展</t>
  </si>
  <si>
    <t>巨人梯</t>
  </si>
  <si>
    <t>河南建培实业发展有限公司</t>
  </si>
  <si>
    <t>高空断桥</t>
  </si>
  <si>
    <t>合力制胜</t>
  </si>
  <si>
    <t>高空抓杠</t>
  </si>
  <si>
    <t>简易版信任背摔</t>
  </si>
  <si>
    <t>简易版模拟电网</t>
  </si>
  <si>
    <t>齐心协力</t>
  </si>
  <si>
    <t>盲目障碍</t>
  </si>
  <si>
    <t>移花接木</t>
  </si>
  <si>
    <t>简易版毕业墙</t>
  </si>
  <si>
    <t>梅花桩</t>
  </si>
  <si>
    <t>硫酸池</t>
  </si>
  <si>
    <t>大挂钩</t>
  </si>
  <si>
    <t>主锁</t>
  </si>
  <si>
    <t>钢锁</t>
  </si>
  <si>
    <t>主绳</t>
  </si>
  <si>
    <t>坐式安全带</t>
  </si>
  <si>
    <t>8字环</t>
  </si>
  <si>
    <t>扁带</t>
  </si>
  <si>
    <t>全身安全带</t>
  </si>
  <si>
    <t>安全帽</t>
  </si>
  <si>
    <t>仿真实验</t>
  </si>
  <si>
    <t>虚拟仿真实验软件</t>
  </si>
  <si>
    <t>广州市同实网络科技</t>
  </si>
  <si>
    <t>模拟体验</t>
  </si>
  <si>
    <t>模拟射击</t>
  </si>
  <si>
    <t>北京数维.亿润科技有限公司</t>
  </si>
  <si>
    <t>模拟高尔夫</t>
  </si>
  <si>
    <t>模拟飞行</t>
  </si>
  <si>
    <t>漳州惠智信息技术有限公司</t>
  </si>
  <si>
    <t>模拟驾驶器</t>
  </si>
  <si>
    <t>农耕设备</t>
  </si>
  <si>
    <t>温室调节温度专用设备</t>
  </si>
  <si>
    <t>上海立定模型</t>
  </si>
  <si>
    <t>冬天加温要用锅炉和相关取暖设备</t>
  </si>
  <si>
    <t>夏天降温需水帘和风机</t>
  </si>
  <si>
    <t>灌溉设备</t>
  </si>
  <si>
    <t>地震</t>
  </si>
  <si>
    <t>地震科普展板</t>
  </si>
  <si>
    <t>泰州维尔</t>
  </si>
  <si>
    <t>张衡地动仪（模型）</t>
  </si>
  <si>
    <t>张衡地动仪（动态）</t>
  </si>
  <si>
    <t>地球构造模型</t>
  </si>
  <si>
    <t>板块结构模型</t>
  </si>
  <si>
    <t>褶皱及地表结构模型</t>
  </si>
  <si>
    <t>褶皱与断层结构模型</t>
  </si>
  <si>
    <t>纵横波演示仪</t>
  </si>
  <si>
    <t>地震波传播演示仪（动态展示）</t>
  </si>
  <si>
    <t>地震波传播演示仪（多媒体展示）</t>
  </si>
  <si>
    <t>地震发生台</t>
  </si>
  <si>
    <t>建筑抗震演示台</t>
  </si>
  <si>
    <r>
      <rPr>
        <sz val="9"/>
        <rFont val="微软雅黑"/>
        <charset val="134"/>
      </rPr>
      <t>全球火山地震带多媒体演示</t>
    </r>
    <r>
      <rPr>
        <sz val="9"/>
        <rFont val="微软雅黑"/>
        <charset val="134"/>
      </rPr>
      <t xml:space="preserve"> </t>
    </r>
  </si>
  <si>
    <t>大陆漂移假说多媒体演示</t>
  </si>
  <si>
    <t>虚拟翻书</t>
  </si>
  <si>
    <t>单人地震台</t>
  </si>
  <si>
    <t>火山喷发模拟器</t>
  </si>
  <si>
    <t>互动知识抢答</t>
  </si>
  <si>
    <t>震后倾斜屋</t>
  </si>
  <si>
    <t>烟雾逃生通道</t>
  </si>
  <si>
    <t>震后救护</t>
  </si>
  <si>
    <t>VR</t>
  </si>
  <si>
    <t>9DVR单人座</t>
  </si>
  <si>
    <t>广州卓远机型有限公司</t>
  </si>
  <si>
    <t>9DVR双人座</t>
  </si>
  <si>
    <t>9DVR三人座</t>
  </si>
  <si>
    <t>9DVR6人座</t>
  </si>
  <si>
    <t>VR万向跑步机</t>
  </si>
  <si>
    <t xml:space="preserve">振动式VR </t>
  </si>
  <si>
    <t>站立飞行VR</t>
  </si>
  <si>
    <t>720飞行模拟器</t>
  </si>
  <si>
    <t>360旋转赛车</t>
  </si>
  <si>
    <t>F1赛车</t>
  </si>
  <si>
    <t>健康养老事业部群</t>
  </si>
  <si>
    <t>高级全功能老年护理人（男性、女性）</t>
  </si>
  <si>
    <t>华恩医博</t>
  </si>
  <si>
    <t>5480-7000</t>
  </si>
  <si>
    <t>多功能护理床</t>
  </si>
  <si>
    <t>河北君缘</t>
  </si>
  <si>
    <t>1600-3850</t>
  </si>
  <si>
    <t>按摩推拿床</t>
  </si>
  <si>
    <t>450-600</t>
  </si>
  <si>
    <t>轮椅车</t>
  </si>
  <si>
    <t>康泰健</t>
  </si>
  <si>
    <t>800-1500</t>
  </si>
  <si>
    <t>高级着装式老年偏瘫护理模拟服</t>
  </si>
  <si>
    <r>
      <rPr>
        <sz val="9"/>
        <color theme="1"/>
        <rFont val="微软雅黑"/>
        <charset val="134"/>
      </rPr>
      <t>2015年</t>
    </r>
  </si>
  <si>
    <t>高级心肺复苏训练模拟人（两款控制盒可选）</t>
  </si>
  <si>
    <t>智能清洁护理机</t>
  </si>
  <si>
    <t>日照旭日</t>
  </si>
  <si>
    <t>OT综合训练工作台</t>
  </si>
  <si>
    <t>上海博冉</t>
  </si>
  <si>
    <t>9600-12000</t>
  </si>
  <si>
    <t>多功能训练器(七件组合)</t>
  </si>
  <si>
    <t>15840-19800</t>
  </si>
  <si>
    <t>熏蒸治疗仪</t>
  </si>
  <si>
    <t>广州科安</t>
  </si>
  <si>
    <t>32000-37000</t>
  </si>
  <si>
    <t>中医体质辨识仪</t>
  </si>
  <si>
    <t>长沙国软</t>
  </si>
  <si>
    <t>38000-45000</t>
  </si>
  <si>
    <t>健康管理一体机</t>
  </si>
  <si>
    <t>双佳</t>
  </si>
  <si>
    <t>智慧社区健康亭</t>
  </si>
  <si>
    <t>倍泰</t>
  </si>
  <si>
    <t>智能药盒</t>
  </si>
  <si>
    <t>盈佳</t>
  </si>
  <si>
    <t>养老、家政</t>
  </si>
  <si>
    <t>智能适老全程辅助护理功能床</t>
  </si>
  <si>
    <t>寿百瑞</t>
  </si>
  <si>
    <t>智能拐杖</t>
  </si>
  <si>
    <t>烨美科技</t>
  </si>
  <si>
    <t>智能扫地机</t>
  </si>
  <si>
    <t>未来天使</t>
  </si>
  <si>
    <t>心理健康自助仪</t>
  </si>
  <si>
    <t>京师博仁</t>
  </si>
  <si>
    <t>家政</t>
  </si>
  <si>
    <t>按摩美胸仪</t>
  </si>
  <si>
    <t>美丽邦</t>
  </si>
  <si>
    <t>产后康复治疗仪</t>
  </si>
  <si>
    <t>信达医疗</t>
  </si>
  <si>
    <t>20000-50000</t>
  </si>
  <si>
    <t>QTS实时行情终端</t>
  </si>
  <si>
    <t>市场种类</t>
  </si>
  <si>
    <t>重点注意事项</t>
  </si>
  <si>
    <t>年费（万元）
第1个账号</t>
  </si>
  <si>
    <t>年费（万元）
第2个账号</t>
  </si>
  <si>
    <t>年费（万元/个）
第3-5个账号</t>
  </si>
  <si>
    <t>单独报价</t>
  </si>
  <si>
    <t>深交所L1</t>
  </si>
  <si>
    <t>需签定终端销售合同</t>
  </si>
  <si>
    <t>上交所L1</t>
  </si>
  <si>
    <t>大商所L1</t>
  </si>
  <si>
    <t>郑商所L1</t>
  </si>
  <si>
    <t>上期所L1</t>
  </si>
  <si>
    <t>大商所L2</t>
  </si>
  <si>
    <t>个股期权L2</t>
  </si>
  <si>
    <t>中金所L2</t>
  </si>
  <si>
    <t>沪深L2账号
限制代码级别分类</t>
  </si>
  <si>
    <t>沪深L2
第一个账号
（年费，单位：万元）</t>
  </si>
  <si>
    <t>沪深L2
追加账号
（年费，单位：万元）</t>
  </si>
  <si>
    <t>0-50个代码</t>
  </si>
  <si>
    <t>50-300个代码</t>
  </si>
  <si>
    <t>300-500个代码</t>
  </si>
  <si>
    <t>500-800个代码</t>
  </si>
  <si>
    <t>800-1000个代码</t>
  </si>
  <si>
    <t>全量代码（1000-2000个及以上）</t>
  </si>
  <si>
    <t>Quantrader终端报价列表（机构研究版）</t>
  </si>
  <si>
    <t>品种/频率</t>
  </si>
  <si>
    <t>日频（万元）</t>
  </si>
  <si>
    <t>分钟频（万元）</t>
  </si>
  <si>
    <t>秒频（万元）</t>
  </si>
  <si>
    <t>全频段（万元）</t>
  </si>
  <si>
    <t>报价</t>
  </si>
  <si>
    <t>最低折扣价</t>
  </si>
  <si>
    <t>全品种</t>
  </si>
  <si>
    <t>沪深证券</t>
  </si>
  <si>
    <t>--</t>
  </si>
  <si>
    <t>金融期货</t>
  </si>
  <si>
    <t>商品期货</t>
  </si>
  <si>
    <t>个股期权</t>
  </si>
  <si>
    <t>四大期货</t>
  </si>
  <si>
    <t>注：1、机构研究版不含实盘交易及模拟盘交易功能。
    2、上述价格的产品可取对应品种对应频率的全部历史数据。
    3、如客户仅需部分时间段的数据，可与运营、产品人员协定价格。
    4、上述为1个账号使用1年的价格。</t>
  </si>
  <si>
    <t>Quantrader终端报价列表（机构交易版）</t>
  </si>
  <si>
    <t>注：1、机构交易版含有实盘交易及模拟盘交易功能，并附带VE柜台账号一套。
    2、上述价格的产品可取对应品种对应频率的全部历史数据。
    3、如客户仅需部分时间段的数据，可与运营、产品人员协定价格。
    4、上述为1个账号使用1年的价格。</t>
  </si>
  <si>
    <t>Quantrader学术套餐</t>
  </si>
  <si>
    <t>套餐</t>
  </si>
  <si>
    <t>版本</t>
  </si>
  <si>
    <t>账户数量（个）</t>
  </si>
  <si>
    <t>使用年限（年）</t>
  </si>
  <si>
    <t>权限</t>
  </si>
  <si>
    <t>报价
（万元）</t>
  </si>
  <si>
    <t>最低折扣价（万元）</t>
  </si>
  <si>
    <t>套餐一</t>
  </si>
  <si>
    <t>学术教学版</t>
  </si>
  <si>
    <t>全市场代码+日频2年+分钟频1月+秒频5天</t>
  </si>
  <si>
    <t>套餐二</t>
  </si>
  <si>
    <t>学术教学版（含模拟交易）</t>
  </si>
  <si>
    <t>全市场代码+日频2年+分钟频1月+秒频5天+模拟交易+VE柜台账号一套</t>
  </si>
  <si>
    <t>套餐三</t>
  </si>
  <si>
    <t>学术研究版</t>
  </si>
  <si>
    <t>研究版终端+全市场代码+全部频率数据</t>
  </si>
  <si>
    <t>最低合5066/年/账号</t>
  </si>
  <si>
    <t>套餐四</t>
  </si>
  <si>
    <t>学术交易版</t>
  </si>
  <si>
    <t>交易版终端+全市场代码+全部频率数据+模拟交易+VE柜台账号一套(4个）</t>
  </si>
  <si>
    <t>最低合6000/年/账号</t>
  </si>
  <si>
    <t>增量包1</t>
  </si>
  <si>
    <t>一次性购买30个账号（含）以上可采用套餐三的折扣方式售卖</t>
  </si>
  <si>
    <t>增量包2</t>
  </si>
  <si>
    <t>一次性购买30个账号（含）以上可采用套餐四的折扣方式售卖</t>
  </si>
  <si>
    <t>GTA财经数据库</t>
  </si>
  <si>
    <t>整库报价：</t>
  </si>
  <si>
    <t>分主题报价</t>
  </si>
  <si>
    <t>分主题底价</t>
  </si>
  <si>
    <t>一、系统公用主题</t>
  </si>
  <si>
    <t>整库底价：</t>
  </si>
  <si>
    <t xml:space="preserve"> 1.公共基本信息</t>
  </si>
  <si>
    <t xml:space="preserve">    PUB_SecurityInfo</t>
  </si>
  <si>
    <t xml:space="preserve">    PUB_InstitutionIDChange</t>
  </si>
  <si>
    <t xml:space="preserve">    PUB_PERSONNELINFO</t>
  </si>
  <si>
    <t xml:space="preserve">    PUB_InstitutionInfo</t>
  </si>
  <si>
    <t xml:space="preserve">    PUB_CODINGSCHEMA</t>
  </si>
  <si>
    <t xml:space="preserve">    PUB_EVENTTYPE</t>
  </si>
  <si>
    <t xml:space="preserve">    PUB_INDCLASSIFYVERSION</t>
  </si>
  <si>
    <t xml:space="preserve">    PUB_INDCLASSIFYSETS</t>
  </si>
  <si>
    <t xml:space="preserve">    PUB_ISOCONTRYCODE</t>
  </si>
  <si>
    <t xml:space="preserve">    PUB_ISOCURRENCYCODE</t>
  </si>
  <si>
    <t xml:space="preserve">    PUB_CHNADMDIVISIONCODE</t>
  </si>
  <si>
    <t xml:space="preserve">    PUB_EXCHANGEINFO</t>
  </si>
  <si>
    <t xml:space="preserve">    PUB_SecurityConstant</t>
  </si>
  <si>
    <t xml:space="preserve">    STK_EVENTLIST</t>
  </si>
  <si>
    <t xml:space="preserve">    STK_MKT_ExchangeRate</t>
  </si>
  <si>
    <t xml:space="preserve">    Cost_RiskFree</t>
  </si>
  <si>
    <t xml:space="preserve">    SH_SecurityInfo</t>
  </si>
  <si>
    <t xml:space="preserve">    SZ_SecurityInfo</t>
  </si>
  <si>
    <t xml:space="preserve">    STK_CalendarD</t>
  </si>
  <si>
    <t xml:space="preserve">    STK_MKT_NightCale</t>
  </si>
  <si>
    <t xml:space="preserve"> 2.板块信息</t>
  </si>
  <si>
    <t xml:space="preserve">    plate_PlateTree</t>
  </si>
  <si>
    <t xml:space="preserve">    plate_PlateTree_State2</t>
  </si>
  <si>
    <t xml:space="preserve">    Plate_Concept</t>
  </si>
  <si>
    <t xml:space="preserve">    Plate_StockChange</t>
  </si>
  <si>
    <t xml:space="preserve">    Plate_StockSampleChange</t>
  </si>
  <si>
    <t xml:space="preserve">    Plate_StockChangelatest</t>
  </si>
  <si>
    <t xml:space="preserve">    Plate_IndexChange</t>
  </si>
  <si>
    <t xml:space="preserve">    Plate_IndexSampleChange</t>
  </si>
  <si>
    <t xml:space="preserve">    Plate_IndexChangeLatest</t>
  </si>
  <si>
    <t xml:space="preserve">    Plate_FutureChange</t>
  </si>
  <si>
    <t xml:space="preserve">    Plate_FutureSampleChange</t>
  </si>
  <si>
    <t xml:space="preserve">    Plate_FutureChangelatest</t>
  </si>
  <si>
    <t xml:space="preserve">    Plate_FundChange</t>
  </si>
  <si>
    <t xml:space="preserve">    Plate_FundSampleChange</t>
  </si>
  <si>
    <t xml:space="preserve">    Plate_FundChangelatest</t>
  </si>
  <si>
    <t xml:space="preserve">    Plate_BondChange</t>
  </si>
  <si>
    <t xml:space="preserve">    Plate_BondSampleChange</t>
  </si>
  <si>
    <t xml:space="preserve">    Plate_BondChangelatest</t>
  </si>
  <si>
    <t xml:space="preserve">    Plate_SoChange</t>
  </si>
  <si>
    <t xml:space="preserve">    Plate_SoChangelatest</t>
  </si>
  <si>
    <t xml:space="preserve">    Plate_SoSampleChange</t>
  </si>
  <si>
    <t xml:space="preserve"> 3.盘前基本信息</t>
  </si>
  <si>
    <t xml:space="preserve">    PUB_PreTradingInfo</t>
  </si>
  <si>
    <t xml:space="preserve">    STK_View_StockInfo</t>
  </si>
  <si>
    <t xml:space="preserve">    STK_View_StockInfoHistory</t>
  </si>
  <si>
    <t xml:space="preserve">    STK_PreTrdInfo</t>
  </si>
  <si>
    <t xml:space="preserve">    STK_PreTrdInfoHistory</t>
  </si>
  <si>
    <t xml:space="preserve">    FUT_PreTrdInfo</t>
  </si>
  <si>
    <t xml:space="preserve">    FUT_PreTrdInfoHistory</t>
  </si>
  <si>
    <t xml:space="preserve">    FFUT_PreTrdInfo</t>
  </si>
  <si>
    <t xml:space="preserve">    FFUT_PreTrdInfoHistory</t>
  </si>
  <si>
    <t xml:space="preserve">    Fund_PreTrdInfo</t>
  </si>
  <si>
    <t xml:space="preserve">    Fund_PreTrdInfoHistory</t>
  </si>
  <si>
    <t xml:space="preserve">    Bond_PreTrdInfo</t>
  </si>
  <si>
    <t xml:space="preserve">    Bond_PreTrdInfoHistory</t>
  </si>
  <si>
    <t xml:space="preserve">    FFUT_CalPreTrdInfo</t>
  </si>
  <si>
    <t xml:space="preserve">    FUT_CalPreTrdInfo</t>
  </si>
  <si>
    <t xml:space="preserve">    SO_PreTrdInfoHistory</t>
  </si>
  <si>
    <t xml:space="preserve">    SO_PreTrdInfo</t>
  </si>
  <si>
    <t xml:space="preserve">    SO_CalPreTrdInfo</t>
  </si>
  <si>
    <t xml:space="preserve">    IO_CalPreTrdInfo</t>
  </si>
  <si>
    <t xml:space="preserve">    IO_PreTrdInfo</t>
  </si>
  <si>
    <t xml:space="preserve">    IO_PreTrdInfoHistory</t>
  </si>
  <si>
    <t>二、上市公司市场研究</t>
  </si>
  <si>
    <t xml:space="preserve"> 1.基本信息</t>
  </si>
  <si>
    <t xml:space="preserve">    STK_StockInfo</t>
  </si>
  <si>
    <t xml:space="preserve">    STK_InstitutionInfo</t>
  </si>
  <si>
    <t xml:space="preserve">    STK_ItemChange</t>
  </si>
  <si>
    <t xml:space="preserve">    STK_IndustryClass</t>
  </si>
  <si>
    <t xml:space="preserve"> 2.上市公司财务</t>
  </si>
  <si>
    <t xml:space="preserve">  1）财务报表</t>
  </si>
  <si>
    <t xml:space="preserve">    STK_FIN_Balance</t>
  </si>
  <si>
    <t xml:space="preserve">    STK_FIN_Income</t>
  </si>
  <si>
    <t xml:space="preserve">    STK_FIN_CashFlow</t>
  </si>
  <si>
    <t xml:space="preserve">    STK_FIN_CashFlowIndrect</t>
  </si>
  <si>
    <t xml:space="preserve">    STK_FIN_CashFlowTTM</t>
  </si>
  <si>
    <t xml:space="preserve">    STK_FIN_CashFlowIndrectTTM</t>
  </si>
  <si>
    <t xml:space="preserve">    STK_FIN_IncomeTTM</t>
  </si>
  <si>
    <t xml:space="preserve">    STK_FIN_FinancialIndexQ</t>
  </si>
  <si>
    <t xml:space="preserve">  2）财务指标</t>
  </si>
  <si>
    <t xml:space="preserve">    STK_FIN_DebtPay</t>
  </si>
  <si>
    <t xml:space="preserve">    STK_FIN_Construct</t>
  </si>
  <si>
    <t xml:space="preserve">    STK_FIN_Operate</t>
  </si>
  <si>
    <t xml:space="preserve">    STK_FIN_EarnPower</t>
  </si>
  <si>
    <t xml:space="preserve">    STK_FIN_CashFlowIndex</t>
  </si>
  <si>
    <t xml:space="preserve">    STK_FIN_Risk</t>
  </si>
  <si>
    <t xml:space="preserve">    STK_FIN_Development</t>
  </si>
  <si>
    <t xml:space="preserve">    STK_FIN_PerShare</t>
  </si>
  <si>
    <t xml:space="preserve">    STK_FIN_RelativeValue</t>
  </si>
  <si>
    <t xml:space="preserve">    STK_FIN_DiviDistrib</t>
  </si>
  <si>
    <t xml:space="preserve">    STK_FIN_LCDiscloseIndex</t>
  </si>
  <si>
    <t xml:space="preserve">    STK_FIN_IpoDiscloseIndex</t>
  </si>
  <si>
    <t xml:space="preserve">  3）财务附注</t>
  </si>
  <si>
    <t xml:space="preserve">    STK_Notes_AssetImpairment</t>
  </si>
  <si>
    <t xml:space="preserve">    STK_Notes_EquityInvest</t>
  </si>
  <si>
    <t xml:space="preserve">    STK_Notes_EquityInvestCOInfo</t>
  </si>
  <si>
    <t xml:space="preserve">    STK_Notes_LongtermPrepaidFee</t>
  </si>
  <si>
    <t xml:space="preserve">    STK_Notes_DeferredIncomeTax</t>
  </si>
  <si>
    <t xml:space="preserve">    STK_Notes_OperateIncomeCosts</t>
  </si>
  <si>
    <t xml:space="preserve">    STK_Notes_FinanceCosts</t>
  </si>
  <si>
    <t xml:space="preserve">    STK_Notes_BusinessTaxAppend</t>
  </si>
  <si>
    <t xml:space="preserve">    STK_Notes_NOMTaxRate</t>
  </si>
  <si>
    <t xml:space="preserve">    STK_Notes_MonetaryFunds</t>
  </si>
  <si>
    <t xml:space="preserve">    STK_Notes_TradFINAssect</t>
  </si>
  <si>
    <t xml:space="preserve">    STK_Notes_AFSFINAssect</t>
  </si>
  <si>
    <t xml:space="preserve">    STK_Notes_BasicContent</t>
  </si>
  <si>
    <t xml:space="preserve">    STK_Notes_AccountingPolicy</t>
  </si>
  <si>
    <t xml:space="preserve">    STK_Notes_RealEstate</t>
  </si>
  <si>
    <t xml:space="preserve">    STK_Notes_InvAssect</t>
  </si>
  <si>
    <t xml:space="preserve">    STK_Notes_DevExpense</t>
  </si>
  <si>
    <t xml:space="preserve">    STK_Notes_FixedAssect</t>
  </si>
  <si>
    <t xml:space="preserve">    STK_Notes_Inventories</t>
  </si>
  <si>
    <t xml:space="preserve">    STK_Notes_OCAssect</t>
  </si>
  <si>
    <t xml:space="preserve">    STK_Notes_AR</t>
  </si>
  <si>
    <t xml:space="preserve">    STK_Notes_ARSD</t>
  </si>
  <si>
    <t xml:space="preserve">    STK_Notes_CBD</t>
  </si>
  <si>
    <t xml:space="preserve">    STK_Notes_CBDSD</t>
  </si>
  <si>
    <t xml:space="preserve">    STK_Notes_OAR</t>
  </si>
  <si>
    <t xml:space="preserve">    STK_Notes_OARSD</t>
  </si>
  <si>
    <t xml:space="preserve">    STK_Notes_AP</t>
  </si>
  <si>
    <t xml:space="preserve">    STK_Notes_APSD</t>
  </si>
  <si>
    <t xml:space="preserve">    STK_Notes_DR</t>
  </si>
  <si>
    <t xml:space="preserve">    STK_Notes_DRSD</t>
  </si>
  <si>
    <t xml:space="preserve">    STK_Notes_OPerateIncomeCosts</t>
  </si>
  <si>
    <t xml:space="preserve">    STK_Notes_OPSD</t>
  </si>
  <si>
    <t xml:space="preserve">    STK_Notes_PaySalary</t>
  </si>
  <si>
    <t xml:space="preserve">    STK_Notes_InvestmentInc</t>
  </si>
  <si>
    <t xml:space="preserve">    STK_Notes_ShortTermLoan</t>
  </si>
  <si>
    <t xml:space="preserve">    STK_Notes_LongTermLoan</t>
  </si>
  <si>
    <t xml:space="preserve">    STK_Notes_NLDOneYear</t>
  </si>
  <si>
    <t xml:space="preserve">    STK_Notes_NonBusInc</t>
  </si>
  <si>
    <t xml:space="preserve">    STK_Notes_NonBusExp</t>
  </si>
  <si>
    <t xml:space="preserve">    STK_Notes_GovGrants</t>
  </si>
  <si>
    <t xml:space="preserve">    STK_Notes_CapitalStock</t>
  </si>
  <si>
    <t xml:space="preserve">    STK_Notes_BondsPayable</t>
  </si>
  <si>
    <t xml:space="preserve">    STK_Notes_SellExpense</t>
  </si>
  <si>
    <t xml:space="preserve">    STK_Notes_AdminExpense</t>
  </si>
  <si>
    <t xml:space="preserve">    STK_Notes_BillRAndP</t>
  </si>
  <si>
    <t xml:space="preserve">    STK_Notes_BillRAndPSpecial</t>
  </si>
  <si>
    <t xml:space="preserve">    STK_Notes_TaxPayable</t>
  </si>
  <si>
    <t xml:space="preserve">    STK_Notes_InterestPayable</t>
  </si>
  <si>
    <t xml:space="preserve">    STK_Notes_DividendPayable</t>
  </si>
  <si>
    <t xml:space="preserve">    STK_Notes_CapitalReserve</t>
  </si>
  <si>
    <t xml:space="preserve">    STK_Notes_SurplusReserve</t>
  </si>
  <si>
    <t xml:space="preserve">    STK_Notes_NonRecurring</t>
  </si>
  <si>
    <t xml:space="preserve">    STK_Notes_TopFiveBP</t>
  </si>
  <si>
    <t xml:space="preserve">    STK_Notes_MaChabalance</t>
  </si>
  <si>
    <t xml:space="preserve">    STK_Notes_FairValueB</t>
  </si>
  <si>
    <t xml:space="preserve">    STK_Notes_GoodWill</t>
  </si>
  <si>
    <t xml:space="preserve">    STK_Notes_CIP</t>
  </si>
  <si>
    <t xml:space="preserve">    STK_Notes_CIPChange</t>
  </si>
  <si>
    <t xml:space="preserve">    STK_Notes_UDP</t>
  </si>
  <si>
    <t xml:space="preserve">  4）银行财务</t>
  </si>
  <si>
    <t xml:space="preserve">    STK_BANK_BankCoInfo</t>
  </si>
  <si>
    <t xml:space="preserve">    STK_BANK_FinIndex</t>
  </si>
  <si>
    <t xml:space="preserve">    STK_BANK_LoanAnalysis</t>
  </si>
  <si>
    <t xml:space="preserve">    STK_BANK_BankBalance</t>
  </si>
  <si>
    <t xml:space="preserve">    STK_BANK_BankIncome</t>
  </si>
  <si>
    <t xml:space="preserve">    STK_BANK_BankCashFlow</t>
  </si>
  <si>
    <t xml:space="preserve">    STK_BANK_BankCashFlowInd</t>
  </si>
  <si>
    <t xml:space="preserve">  5）其他</t>
  </si>
  <si>
    <t xml:space="preserve">    STK_FIN_AuditOpin</t>
  </si>
  <si>
    <t xml:space="preserve">    STK_FIN_RelForcDate</t>
  </si>
  <si>
    <t xml:space="preserve">    STK_FIN_ForecFin</t>
  </si>
  <si>
    <t xml:space="preserve">    STK_FIN_QuiTraFin</t>
  </si>
  <si>
    <t xml:space="preserve">    STK_FIN_SimForecFin</t>
  </si>
  <si>
    <t xml:space="preserve">    STK_FIN_QuiTraSimFin</t>
  </si>
  <si>
    <t xml:space="preserve">    STK_FIN_ForecFinNew</t>
  </si>
  <si>
    <t xml:space="preserve">    STK_FIN_QuiTraFinNew</t>
  </si>
  <si>
    <t xml:space="preserve"> 3.股票行情</t>
  </si>
  <si>
    <t xml:space="preserve">  1）基础行情</t>
  </si>
  <si>
    <t xml:space="preserve">    STK_MKT_Quotation</t>
  </si>
  <si>
    <t xml:space="preserve">    STK_MKT_QuotationLatest</t>
  </si>
  <si>
    <t xml:space="preserve">    STK_MKT_QuotationWeek</t>
  </si>
  <si>
    <t xml:space="preserve">    STK_MKT_QuotationMonth</t>
  </si>
  <si>
    <t xml:space="preserve">    STK_MKT_QuotationYear</t>
  </si>
  <si>
    <t xml:space="preserve">    STK_MKT_LastQuotationWeek</t>
  </si>
  <si>
    <t xml:space="preserve">    STK_MKT_LastQuotationMonth</t>
  </si>
  <si>
    <t xml:space="preserve">    STK_MKT_LastQuotationQuarter</t>
  </si>
  <si>
    <t xml:space="preserve">    STK_MKT_LastQuotationYear</t>
  </si>
  <si>
    <t xml:space="preserve">    STK_MKT_Returns</t>
  </si>
  <si>
    <t xml:space="preserve">    STK_MKT_ReturnDay</t>
  </si>
  <si>
    <t xml:space="preserve">    STK_MKT_ReturnWeek</t>
  </si>
  <si>
    <t xml:space="preserve">    STK_MKT_ReturnMonth</t>
  </si>
  <si>
    <t xml:space="preserve">    STK_MKT_ReturnDayInd</t>
  </si>
  <si>
    <t xml:space="preserve">    STK_SuspentionInfo</t>
  </si>
  <si>
    <t xml:space="preserve">    STK_MKT_AbnormalFlucture</t>
  </si>
  <si>
    <t xml:space="preserve">    STK_MKT_blockTrade</t>
  </si>
  <si>
    <t xml:space="preserve">  2）复权行情</t>
  </si>
  <si>
    <t xml:space="preserve">    STK_MKT_FwardQuotation</t>
  </si>
  <si>
    <t xml:space="preserve">    STK_MKT_FwardQuotationWeek</t>
  </si>
  <si>
    <t xml:space="preserve">    STK_MKT_FwardQuotationMonth</t>
  </si>
  <si>
    <t xml:space="preserve">    STK_MKT_FwardQuotationYear</t>
  </si>
  <si>
    <t xml:space="preserve">    STK_MKT_BwardQuotation</t>
  </si>
  <si>
    <t xml:space="preserve">    STK_MKT_BwardQuotationWeek</t>
  </si>
  <si>
    <t xml:space="preserve">    STK_MKT_BwardQuotationMonth</t>
  </si>
  <si>
    <t xml:space="preserve">    STK_MKT_BwardQuotationYear</t>
  </si>
  <si>
    <t xml:space="preserve">    STK_MKT_LastFwardQuotationW</t>
  </si>
  <si>
    <t xml:space="preserve">    STK_MKT_LastFwardQuotationM</t>
  </si>
  <si>
    <t xml:space="preserve">    STK_MKT_LastFwardQuotationY</t>
  </si>
  <si>
    <t xml:space="preserve">    STK_MKT_LastBwardQuotationW</t>
  </si>
  <si>
    <t xml:space="preserve">    STK_MKT_LastBwardQuotationM</t>
  </si>
  <si>
    <t xml:space="preserve">    STK_MKT_LastBwardQuotationY</t>
  </si>
  <si>
    <t xml:space="preserve">    STK_MKT_AdjustFactor</t>
  </si>
  <si>
    <t xml:space="preserve">    STK_MKT_RepriceFactor</t>
  </si>
  <si>
    <t xml:space="preserve">  3）衍生指标</t>
  </si>
  <si>
    <t xml:space="preserve">    STK_MKT_ValuationMetrics</t>
  </si>
  <si>
    <t xml:space="preserve">    STK_MKT_StyleBox</t>
  </si>
  <si>
    <t xml:space="preserve">    STK_MKT_SytleStandard</t>
  </si>
  <si>
    <t xml:space="preserve">    STK_MKT_RiskIndex</t>
  </si>
  <si>
    <t xml:space="preserve">    STK_MKT_Stkbtal</t>
  </si>
  <si>
    <t xml:space="preserve">    STK_MKT_Stkbtyl</t>
  </si>
  <si>
    <t xml:space="preserve">    STK_MKT_Indbtal</t>
  </si>
  <si>
    <t xml:space="preserve">    STK_MKT_Indbtyl</t>
  </si>
  <si>
    <t xml:space="preserve">    STK_MKT_ThrfacDay</t>
  </si>
  <si>
    <t xml:space="preserve">    STK_MKT_ThrfacWeek</t>
  </si>
  <si>
    <t xml:space="preserve">    STK_MKT_ThrfacMonth</t>
  </si>
  <si>
    <t xml:space="preserve">  4）沪港通</t>
  </si>
  <si>
    <t xml:space="preserve">    STK_MKTLink_StockInfo</t>
  </si>
  <si>
    <t xml:space="preserve">    STK_MKTLink_StockInfoChg</t>
  </si>
  <si>
    <t xml:space="preserve">    STK_SSEHKEX_ExchangeRate</t>
  </si>
  <si>
    <t xml:space="preserve">    STK_MKTLink_Calendar</t>
  </si>
  <si>
    <t xml:space="preserve">    STK_SSEHKEX_MarketView</t>
  </si>
  <si>
    <t xml:space="preserve">    STK_SSEtoHKEX_Top10</t>
  </si>
  <si>
    <t xml:space="preserve">    STK_HKEXtoSSE_Top10</t>
  </si>
  <si>
    <t xml:space="preserve">    STK_SSEtoHKEX_Quotation</t>
  </si>
  <si>
    <t xml:space="preserve">    STK_HKEXtoSSE_Quotation</t>
  </si>
  <si>
    <t xml:space="preserve">    STK_SSEandHKEX_AHRatio</t>
  </si>
  <si>
    <t xml:space="preserve"> 4.重大事项</t>
  </si>
  <si>
    <t xml:space="preserve">    STK_Violation_Main</t>
  </si>
  <si>
    <t xml:space="preserve">    STK_Violation_Son</t>
  </si>
  <si>
    <t xml:space="preserve">    STK_Debt_BankLoan</t>
  </si>
  <si>
    <t xml:space="preserve">    Stk_imm_merger</t>
  </si>
  <si>
    <t xml:space="preserve">    STK_Guarantee_Main</t>
  </si>
  <si>
    <t xml:space="preserve">    STK_Guarantee_Son</t>
  </si>
  <si>
    <t xml:space="preserve">    STK_Guarantee_Statistics</t>
  </si>
  <si>
    <t xml:space="preserve">    STK_MA_TradingMain</t>
  </si>
  <si>
    <t xml:space="preserve">    STK_MA_Participant</t>
  </si>
  <si>
    <t xml:space="preserve">    STK_MA_OtherParty</t>
  </si>
  <si>
    <t xml:space="preserve">    STK_MA_TradingSchedule</t>
  </si>
  <si>
    <t xml:space="preserve">    STK_MA_AssetTrans</t>
  </si>
  <si>
    <t xml:space="preserve">    STK_MA_Merger</t>
  </si>
  <si>
    <t xml:space="preserve">    STK_MA_AssetReplace</t>
  </si>
  <si>
    <t xml:space="preserve">    STK_MA_CDR</t>
  </si>
  <si>
    <t xml:space="preserve">    STK_MA_TenderOffer</t>
  </si>
  <si>
    <t xml:space="preserve">    STK_MA_EquityTransfer</t>
  </si>
  <si>
    <t xml:space="preserve">    STK_MA_Underlying</t>
  </si>
  <si>
    <t xml:space="preserve">    STK_MA_CashPayment</t>
  </si>
  <si>
    <t xml:space="preserve">    STK_MA_AssetsToPay</t>
  </si>
  <si>
    <t xml:space="preserve">    STK_MA_StockPayment</t>
  </si>
  <si>
    <t xml:space="preserve">    STK_RPT_RalatedParty</t>
  </si>
  <si>
    <t xml:space="preserve">    STK_RPT_Transactions</t>
  </si>
  <si>
    <t xml:space="preserve">    STK_RPT_Transfer</t>
  </si>
  <si>
    <t xml:space="preserve"> 5.公司治理</t>
  </si>
  <si>
    <t xml:space="preserve">    STK_Manage_Structure</t>
  </si>
  <si>
    <t xml:space="preserve">    STK_Manage_Salary</t>
  </si>
  <si>
    <t xml:space="preserve">    STK_Manage_SalarySummary</t>
  </si>
  <si>
    <t xml:space="preserve">    STK_Manage_Position</t>
  </si>
  <si>
    <t xml:space="preserve">    STK_Manage_Concurrent</t>
  </si>
  <si>
    <t xml:space="preserve">    STK_Manage_SalaryRange</t>
  </si>
  <si>
    <t xml:space="preserve">    STK_Manage_SharesChange</t>
  </si>
  <si>
    <t xml:space="preserve">    STK_Manage_DetailHistory</t>
  </si>
  <si>
    <t xml:space="preserve">    STK_Manage_Supplement</t>
  </si>
  <si>
    <t xml:space="preserve">    STK_Manage_Excitation</t>
  </si>
  <si>
    <t xml:space="preserve">    STK_Manage_MeetingsStats</t>
  </si>
  <si>
    <t xml:space="preserve">    STK_Manage_SMeetings</t>
  </si>
  <si>
    <t xml:space="preserve">    STK_Manage_Schange</t>
  </si>
  <si>
    <t xml:space="preserve">    STK_Manage_INDAttended</t>
  </si>
  <si>
    <t xml:space="preserve">    STK_Manage_INDOpinion</t>
  </si>
  <si>
    <t xml:space="preserve">    STK_Manage_Cmembers</t>
  </si>
  <si>
    <t xml:space="preserve">    STK_Manage_EIPlan</t>
  </si>
  <si>
    <t xml:space="preserve">    STK_Manage_EISchedule</t>
  </si>
  <si>
    <t xml:space="preserve"> 6.分配及股本股东</t>
  </si>
  <si>
    <t xml:space="preserve">  1）分配</t>
  </si>
  <si>
    <t xml:space="preserve">    STK_MKT_Divident</t>
  </si>
  <si>
    <t xml:space="preserve">    STK_MKT_DividentNEW</t>
  </si>
  <si>
    <t xml:space="preserve">    STK_Dividend</t>
  </si>
  <si>
    <t xml:space="preserve">    STK_EQ_IPO_Info</t>
  </si>
  <si>
    <t xml:space="preserve">    STK_EQ_IPO_Result</t>
  </si>
  <si>
    <t xml:space="preserve">    STK_EQ_IPO_OverAllot</t>
  </si>
  <si>
    <t xml:space="preserve">    STK_EQ_IPO_EmployeeInfo</t>
  </si>
  <si>
    <t xml:space="preserve">    STK_EQ_IPO_MarketExhibit</t>
  </si>
  <si>
    <t xml:space="preserve">    STK_EQ_IPO_CoInfo</t>
  </si>
  <si>
    <t xml:space="preserve">    STK_EQ_SEO_Plan</t>
  </si>
  <si>
    <t xml:space="preserve">    STK_EQ_SEO_Private</t>
  </si>
  <si>
    <t xml:space="preserve">    STK_EQ_SEO_PublicInfo</t>
  </si>
  <si>
    <t xml:space="preserve">    STK_EQ_SEO_PublicResult</t>
  </si>
  <si>
    <t xml:space="preserve">    STK_EQ_RS_Plan</t>
  </si>
  <si>
    <t xml:space="preserve">    STK_EQ_RS_Info</t>
  </si>
  <si>
    <t xml:space="preserve">    STK_EQ_RS_Result</t>
  </si>
  <si>
    <t xml:space="preserve">    STK_EQ_PUB_Events</t>
  </si>
  <si>
    <t xml:space="preserve">    STK_EQ_PUB_EarnForecast</t>
  </si>
  <si>
    <t xml:space="preserve">    STK_EQ_PUB_ExpenseList</t>
  </si>
  <si>
    <t xml:space="preserve">    STK_EQ_PUB_Invesment</t>
  </si>
  <si>
    <t xml:space="preserve">    STK_EQ_PUB_Agency</t>
  </si>
  <si>
    <t xml:space="preserve">    STK_EQ_PUB_Schedule</t>
  </si>
  <si>
    <t xml:space="preserve">    STK_EQ_PUB_IssueObject</t>
  </si>
  <si>
    <t xml:space="preserve">  2）股本和股东</t>
  </si>
  <si>
    <t xml:space="preserve">    STK_shares_Structure</t>
  </si>
  <si>
    <t xml:space="preserve">    STK_shares_Structure_Daily</t>
  </si>
  <si>
    <t xml:space="preserve">    STK_InstitutionHolderAlias</t>
  </si>
  <si>
    <t xml:space="preserve">    STK_PersonalHolderAlias</t>
  </si>
  <si>
    <t xml:space="preserve">    STK_OriginalHolders</t>
  </si>
  <si>
    <t xml:space="preserve">    STK_Lock_Shares</t>
  </si>
  <si>
    <t xml:space="preserve">    STK_Holder_Top10</t>
  </si>
  <si>
    <t xml:space="preserve">    STK_Holder_Top10Floating</t>
  </si>
  <si>
    <t xml:space="preserve">    STK_Holder_Number</t>
  </si>
  <si>
    <t xml:space="preserve">    STK_Holder_Pledge</t>
  </si>
  <si>
    <t xml:space="preserve">    STK_Holder_Controller</t>
  </si>
  <si>
    <t xml:space="preserve">    STK_Relationship_Background</t>
  </si>
  <si>
    <t xml:space="preserve">    STK_Holder_Relation</t>
  </si>
  <si>
    <t xml:space="preserve">    STK_Holder_ControlChart</t>
  </si>
  <si>
    <t xml:space="preserve">    STK_LockShares_Summary</t>
  </si>
  <si>
    <t xml:space="preserve">    STK_Holder_Systematics</t>
  </si>
  <si>
    <t xml:space="preserve"> 7.分析师预测、股票池</t>
  </si>
  <si>
    <t xml:space="preserve">  1）分析师预测</t>
  </si>
  <si>
    <t xml:space="preserve">    STK_AF_Forecast</t>
  </si>
  <si>
    <t xml:space="preserve">    STK_AF_RatingChange</t>
  </si>
  <si>
    <t xml:space="preserve">    STK_AF_AnalystRank</t>
  </si>
  <si>
    <t xml:space="preserve">    STK_AF_TargetValue</t>
  </si>
  <si>
    <t xml:space="preserve">    STK_AF_RatingStatistic</t>
  </si>
  <si>
    <t xml:space="preserve">  2）股票池</t>
  </si>
  <si>
    <t xml:space="preserve">    STP_StockPool</t>
  </si>
  <si>
    <t xml:space="preserve">    STP_Style</t>
  </si>
  <si>
    <t xml:space="preserve">    STP_Parameters</t>
  </si>
  <si>
    <t xml:space="preserve">    STP_Sample</t>
  </si>
  <si>
    <t xml:space="preserve">    STP_DailyReturn</t>
  </si>
  <si>
    <t xml:space="preserve"> 8.其他</t>
  </si>
  <si>
    <t xml:space="preserve">   1）股权分置改革</t>
  </si>
  <si>
    <t xml:space="preserve">    STK_SHGSYSTFM_BasisPlan</t>
  </si>
  <si>
    <t xml:space="preserve">    STK_SHGSYSTFM_Calendar</t>
  </si>
  <si>
    <t xml:space="preserve">    STK_SHGSYSTFM_SHGFLTop10</t>
  </si>
  <si>
    <t xml:space="preserve">    STK_SHGSYSTFM_GNSHRSCRLFO</t>
  </si>
  <si>
    <t xml:space="preserve">    STK_SHGSYSTFM_SHRSCSHRLFO</t>
  </si>
  <si>
    <t xml:space="preserve">    STK_Reform_ListedShares</t>
  </si>
  <si>
    <t xml:space="preserve">   2）内控、对外投资、调研、社会责任、资产评估、专利等</t>
  </si>
  <si>
    <t xml:space="preserve">    BD_ListedCoInfo</t>
  </si>
  <si>
    <t xml:space="preserve">    BD_DateInfo</t>
  </si>
  <si>
    <t xml:space="preserve">    STK_IC_EvaRepInfo</t>
  </si>
  <si>
    <t xml:space="preserve">    STK_IC_AudRepInfo</t>
  </si>
  <si>
    <t xml:space="preserve">    STK_IC_DefInfo</t>
  </si>
  <si>
    <t xml:space="preserve">    STK_IC_DefDetails</t>
  </si>
  <si>
    <t xml:space="preserve">    STK_SOS_TradingSum</t>
  </si>
  <si>
    <t xml:space="preserve">    STK_SOS_PartyInfo</t>
  </si>
  <si>
    <t xml:space="preserve">    STK_IV_SecurityIV</t>
  </si>
  <si>
    <t xml:space="preserve">    STK_IV_SecurityIV_Stat</t>
  </si>
  <si>
    <t xml:space="preserve">    STK_IV_EquityIV</t>
  </si>
  <si>
    <t xml:space="preserve">    STK_IV_ShareTrade</t>
  </si>
  <si>
    <t xml:space="preserve">    STK_IV_TrustFinace</t>
  </si>
  <si>
    <t xml:space="preserve">    STK_IV_Stat</t>
  </si>
  <si>
    <t xml:space="preserve">    IRM_ResearchInfo</t>
  </si>
  <si>
    <t xml:space="preserve">    IRM_Institution</t>
  </si>
  <si>
    <t xml:space="preserve">    IRM_ActiveRecord</t>
  </si>
  <si>
    <t xml:space="preserve">    IRM_MeetingMinutes</t>
  </si>
  <si>
    <t xml:space="preserve">    IRM_InstitutionClass</t>
  </si>
  <si>
    <t xml:space="preserve">    IRM_ResearchStatistics</t>
  </si>
  <si>
    <t xml:space="preserve">    STK_CSR_BasicInfo</t>
  </si>
  <si>
    <t xml:space="preserve">    STK_CSR_Details</t>
  </si>
  <si>
    <t xml:space="preserve">    STK_AA_Info</t>
  </si>
  <si>
    <t xml:space="preserve">    STK_AA_Value</t>
  </si>
  <si>
    <t xml:space="preserve">    STK_AA_SpecialAudit</t>
  </si>
  <si>
    <t xml:space="preserve">    STK_AA_InteredParInfo</t>
  </si>
  <si>
    <t xml:space="preserve">    STK_AA_InteredParHold</t>
  </si>
  <si>
    <t xml:space="preserve">    STK_AA_FinancialInfo</t>
  </si>
  <si>
    <t xml:space="preserve">    STK_QUA_QualifInfo</t>
  </si>
  <si>
    <t xml:space="preserve">    PT_LCApplication</t>
  </si>
  <si>
    <t xml:space="preserve">    PT_LCInForce</t>
  </si>
  <si>
    <t>三、中国基金主题</t>
  </si>
  <si>
    <t xml:space="preserve"> 1.基金表现</t>
  </si>
  <si>
    <t xml:space="preserve">    Fund_NAV</t>
  </si>
  <si>
    <t xml:space="preserve">    Fund_Performance_Compare</t>
  </si>
  <si>
    <t xml:space="preserve">    Fund_Performance_Deviation</t>
  </si>
  <si>
    <t xml:space="preserve">    Fund_NAV_Week</t>
  </si>
  <si>
    <t xml:space="preserve">    Fund_NAV_Month</t>
  </si>
  <si>
    <t xml:space="preserve">    Fund_NAV_Year</t>
  </si>
  <si>
    <t xml:space="preserve">    Fund_NAV_PFM</t>
  </si>
  <si>
    <t xml:space="preserve">    Fund_NAV_PFM_Week</t>
  </si>
  <si>
    <t xml:space="preserve">    Fund_NAV_PFM_Month</t>
  </si>
  <si>
    <t xml:space="preserve">    Fund_NAV_PFM_Year</t>
  </si>
  <si>
    <t xml:space="preserve"> 2.基金概况</t>
  </si>
  <si>
    <t xml:space="preserve">    FUND_MainInfo</t>
  </si>
  <si>
    <t xml:space="preserve">    FUND_UnitClassInfo</t>
  </si>
  <si>
    <t xml:space="preserve">    FUND_ClassInfoChange</t>
  </si>
  <si>
    <t xml:space="preserve">    FUND_FundCodeInfo</t>
  </si>
  <si>
    <t xml:space="preserve">    Fund_Listing</t>
  </si>
  <si>
    <t xml:space="preserve">    Fund_ShareholderCompany</t>
  </si>
  <si>
    <t xml:space="preserve">    Fund_MainPersonnel</t>
  </si>
  <si>
    <t xml:space="preserve">    Fund_FundManager</t>
  </si>
  <si>
    <t xml:space="preserve">    Fund_ShareChange</t>
  </si>
  <si>
    <t xml:space="preserve">    Fund_FeesChange</t>
  </si>
  <si>
    <t xml:space="preserve">    Fund_FundCompany</t>
  </si>
  <si>
    <t xml:space="preserve">    Fund_Custodian</t>
  </si>
  <si>
    <t xml:space="preserve">    Fund_Promoter</t>
  </si>
  <si>
    <t xml:space="preserve">    Fund_Prospectuses</t>
  </si>
  <si>
    <t xml:space="preserve">    Fund_KuomuInstructions</t>
  </si>
  <si>
    <t xml:space="preserve">    Fund_ReportDate</t>
  </si>
  <si>
    <t xml:space="preserve"> 3.基金投组</t>
  </si>
  <si>
    <t xml:space="preserve">    Fund_Portfolio_Stock</t>
  </si>
  <si>
    <t xml:space="preserve">    Fund_Portfolio_Bond</t>
  </si>
  <si>
    <t xml:space="preserve">    Fund_Portfolio_ABS</t>
  </si>
  <si>
    <t xml:space="preserve">    Fund_Allocation</t>
  </si>
  <si>
    <t xml:space="preserve">    Fund_IndustryStockClass</t>
  </si>
  <si>
    <t xml:space="preserve">    Fund_Portfolio_BondVariety</t>
  </si>
  <si>
    <t xml:space="preserve">    Fund_Portfolio_BondCredit</t>
  </si>
  <si>
    <t xml:space="preserve">    Fund_Portfolio_Currency</t>
  </si>
  <si>
    <t xml:space="preserve">    Fund_HolderStructure</t>
  </si>
  <si>
    <t xml:space="preserve">    Fund_TenHolders</t>
  </si>
  <si>
    <t xml:space="preserve">    Fund_Ptf_BondSpe</t>
  </si>
  <si>
    <t xml:space="preserve"> 4.收益与拆分</t>
  </si>
  <si>
    <t xml:space="preserve">    Fund_FundDividend</t>
  </si>
  <si>
    <t xml:space="preserve">    Fund_Resolution</t>
  </si>
  <si>
    <t xml:space="preserve"> 5.基金行情</t>
  </si>
  <si>
    <t xml:space="preserve">    FUND_MKT_Quotation</t>
  </si>
  <si>
    <t xml:space="preserve">    Fund_MKT_QuotationWeek</t>
  </si>
  <si>
    <t xml:space="preserve">    Fund_MKT_QuotationMonth</t>
  </si>
  <si>
    <t xml:space="preserve">    Fund_MKT_QuotationYear</t>
  </si>
  <si>
    <t xml:space="preserve">    Fund_MKT_QuotationLatest</t>
  </si>
  <si>
    <t xml:space="preserve">    Fund_MKT_lastQuotationWeek</t>
  </si>
  <si>
    <t xml:space="preserve">    Fund_MKT_lastQuotationMonth</t>
  </si>
  <si>
    <t xml:space="preserve">    Fund_MKT_lastQuotationYear</t>
  </si>
  <si>
    <t xml:space="preserve"> 6.融资分级基金</t>
  </si>
  <si>
    <t xml:space="preserve">    Fund_StrBDer</t>
  </si>
  <si>
    <t xml:space="preserve">    Fund_StrBNAV</t>
  </si>
  <si>
    <t xml:space="preserve">    Fund_StrBQuotation</t>
  </si>
  <si>
    <t xml:space="preserve">    Fund_StrBInfo</t>
  </si>
  <si>
    <t xml:space="preserve">    Fund_StrADer</t>
  </si>
  <si>
    <t xml:space="preserve">    Fund_StrANAV</t>
  </si>
  <si>
    <t xml:space="preserve">    Fund_StrAQuotation</t>
  </si>
  <si>
    <t xml:space="preserve">    Fund_StrAInfo</t>
  </si>
  <si>
    <t xml:space="preserve">    Fund_StrMDer</t>
  </si>
  <si>
    <t xml:space="preserve">    Fund_StrMNAV</t>
  </si>
  <si>
    <t xml:space="preserve">    Fund_StrMQuotation</t>
  </si>
  <si>
    <t xml:space="preserve">    Fund_StrInfo</t>
  </si>
  <si>
    <t xml:space="preserve"> 7.基金财务</t>
  </si>
  <si>
    <t xml:space="preserve">    Fund_FIN_EquityChange</t>
  </si>
  <si>
    <t xml:space="preserve">    Fund_FIN_Income</t>
  </si>
  <si>
    <t xml:space="preserve">    FUND_FIN_Balance</t>
  </si>
  <si>
    <t xml:space="preserve">    Fund_Fin_Index</t>
  </si>
  <si>
    <t xml:space="preserve"> 8.市场组合</t>
  </si>
  <si>
    <t xml:space="preserve">    Fund_MktPf_PFM</t>
  </si>
  <si>
    <t xml:space="preserve">    Fund_MktPf_PFM_Week</t>
  </si>
  <si>
    <t xml:space="preserve"> 9.基金评价</t>
  </si>
  <si>
    <t xml:space="preserve">    Fund_EVL_DayaMth</t>
  </si>
  <si>
    <t xml:space="preserve">    Fund_EVL_DayaSen</t>
  </si>
  <si>
    <t xml:space="preserve">    Fund_EVL_DayaHay</t>
  </si>
  <si>
    <t xml:space="preserve">    Fund_EVL_DayaYear</t>
  </si>
  <si>
    <t xml:space="preserve">    Fund_EVL_DayThrYear</t>
  </si>
  <si>
    <t xml:space="preserve">    Fund_EVL_WeekaHay</t>
  </si>
  <si>
    <t xml:space="preserve">    Fund_EVL_WeekaYear</t>
  </si>
  <si>
    <t xml:space="preserve">    Fund_EVL_WeekThrYear</t>
  </si>
  <si>
    <t xml:space="preserve"> 10.复权行情</t>
  </si>
  <si>
    <t xml:space="preserve">    FUND_FwardFactor</t>
  </si>
  <si>
    <t xml:space="preserve">    FUND_BwardFactor</t>
  </si>
  <si>
    <t xml:space="preserve">    FUND_MKT_FwardQuotation</t>
  </si>
  <si>
    <t xml:space="preserve">    FUND_MKT_LastFwardQuoteW</t>
  </si>
  <si>
    <t xml:space="preserve">    FUND_MKT_LastFwardQuoteM</t>
  </si>
  <si>
    <t xml:space="preserve">    FUND_MKT_LastFwardQuoteY</t>
  </si>
  <si>
    <t xml:space="preserve">    FUND_MKT_BwardQuotation</t>
  </si>
  <si>
    <t xml:space="preserve">    FUND_MKT_LastBwardQuoteW</t>
  </si>
  <si>
    <t xml:space="preserve">    FUND_MKT_LastBwardQuoteM</t>
  </si>
  <si>
    <t xml:space="preserve">    FUND_MKT_LastBwardQuoteY</t>
  </si>
  <si>
    <t xml:space="preserve"> 11.申购赎回清单</t>
  </si>
  <si>
    <t xml:space="preserve">    FUND_ETFPchasRedemLis</t>
  </si>
  <si>
    <t xml:space="preserve">    FUND_ETFConstitSec</t>
  </si>
  <si>
    <t xml:space="preserve"> 12.私募基金</t>
  </si>
  <si>
    <t xml:space="preserve">    Fund_SunFundComp</t>
  </si>
  <si>
    <t xml:space="preserve">    Fund_SunFundInfo</t>
  </si>
  <si>
    <t xml:space="preserve">    Fund_PrvtFndComp</t>
  </si>
  <si>
    <t xml:space="preserve">    Fund_PrvtFndInfo</t>
  </si>
  <si>
    <t xml:space="preserve">    FUND_ManagerInfo</t>
  </si>
  <si>
    <t xml:space="preserve">    FUND_FpsnInfo</t>
  </si>
  <si>
    <t xml:space="preserve">    SunFund_NAV</t>
  </si>
  <si>
    <t xml:space="preserve">    SunFund_NAVPerformance</t>
  </si>
  <si>
    <t xml:space="preserve">    PrvtFnd_EntInfo</t>
  </si>
  <si>
    <t>四、期货主题</t>
  </si>
  <si>
    <t xml:space="preserve"> 1.金融期货</t>
  </si>
  <si>
    <t xml:space="preserve">  1）基本信息</t>
  </si>
  <si>
    <t xml:space="preserve">    FFUT_InstitutionInfo</t>
  </si>
  <si>
    <t xml:space="preserve">    FFUT_FutureInfo</t>
  </si>
  <si>
    <t xml:space="preserve">    FFUT_VarietyFutureInfo</t>
  </si>
  <si>
    <t xml:space="preserve">    TFUT_DeliverableBondInfo</t>
  </si>
  <si>
    <t xml:space="preserve">    FFUT_BusinessPara</t>
  </si>
  <si>
    <t xml:space="preserve">  2）行情信息</t>
  </si>
  <si>
    <t xml:space="preserve">    FFUT_Quotation</t>
  </si>
  <si>
    <t xml:space="preserve">    FFUT_QuotationWeek</t>
  </si>
  <si>
    <t xml:space="preserve">    FFUT_TradingVolumeRank</t>
  </si>
  <si>
    <t xml:space="preserve">    FFUT_PositionRank</t>
  </si>
  <si>
    <t xml:space="preserve">    FFUT_QuotationMonth</t>
  </si>
  <si>
    <t xml:space="preserve">    FFUT_ContractTradingVolMonth</t>
  </si>
  <si>
    <t xml:space="preserve">    TFUT_TradingVolRank</t>
  </si>
  <si>
    <t xml:space="preserve">    TFUT_PositionRank</t>
  </si>
  <si>
    <t xml:space="preserve">    FFUT_DaySpread</t>
  </si>
  <si>
    <t xml:space="preserve">    FFUT_QuotationYear</t>
  </si>
  <si>
    <t xml:space="preserve">    FFUT_lastQuotationWeek</t>
  </si>
  <si>
    <t xml:space="preserve">    FFUT_lastQuotationMonth</t>
  </si>
  <si>
    <t xml:space="preserve">    FFUT_lastQuotationYear</t>
  </si>
  <si>
    <t xml:space="preserve"> 2.商品期货</t>
  </si>
  <si>
    <t xml:space="preserve">    FUT_InstitutionInfo</t>
  </si>
  <si>
    <t xml:space="preserve">    FUT_FutureInfo</t>
  </si>
  <si>
    <t xml:space="preserve">    FUT_VarietyFutureInfo</t>
  </si>
  <si>
    <t xml:space="preserve">    FUT_DepotInfo</t>
  </si>
  <si>
    <t xml:space="preserve">    FUT_Law</t>
  </si>
  <si>
    <t xml:space="preserve">    FUT_SpotInfo</t>
  </si>
  <si>
    <t xml:space="preserve">    FUT_ExchangeInfo</t>
  </si>
  <si>
    <t xml:space="preserve">    FUT_MarginPara</t>
  </si>
  <si>
    <t xml:space="preserve">    FUT_QuotationLatest</t>
  </si>
  <si>
    <t xml:space="preserve">    FUT_QuotationHistory</t>
  </si>
  <si>
    <t xml:space="preserve">    FUT_TradingVolRank1</t>
  </si>
  <si>
    <t xml:space="preserve">    FUT_TradingVolRank2</t>
  </si>
  <si>
    <t xml:space="preserve">    FUT_PositionRank1</t>
  </si>
  <si>
    <t xml:space="preserve">    FUT_PositionRank2</t>
  </si>
  <si>
    <t xml:space="preserve">    FUT_PriceComparison</t>
  </si>
  <si>
    <t xml:space="preserve">    FUT_Spot</t>
  </si>
  <si>
    <t xml:space="preserve">    FUT_QuotationQuarter</t>
  </si>
  <si>
    <t xml:space="preserve">    FUT_QuotationWeek</t>
  </si>
  <si>
    <t xml:space="preserve">    FUT_QuotationMonth</t>
  </si>
  <si>
    <t xml:space="preserve">    FUT_QuotationYear</t>
  </si>
  <si>
    <t xml:space="preserve">    FUT_FUTTradingVolMon</t>
  </si>
  <si>
    <t xml:space="preserve">    FUT_InventoryDaily1</t>
  </si>
  <si>
    <t xml:space="preserve">    FUT_InventoryDaily2</t>
  </si>
  <si>
    <t xml:space="preserve">    FUT_lastQuotationWeek</t>
  </si>
  <si>
    <t xml:space="preserve">    FUT_lastQuotationMonth</t>
  </si>
  <si>
    <t xml:space="preserve">    FUT_lastQuotationYear</t>
  </si>
  <si>
    <t xml:space="preserve">  3）国际期货</t>
  </si>
  <si>
    <t xml:space="preserve">    FUT_INT_VarFutureInfo</t>
  </si>
  <si>
    <t xml:space="preserve">    FUT_INT_FutureInfo</t>
  </si>
  <si>
    <t xml:space="preserve">    FUT_JP_Quotation</t>
  </si>
  <si>
    <t xml:space="preserve">    FUT_CFTCPositionInfo</t>
  </si>
  <si>
    <t xml:space="preserve">    FUT_CFTCTraderInfo</t>
  </si>
  <si>
    <t xml:space="preserve">    FUT_PmDisStd</t>
  </si>
  <si>
    <t xml:space="preserve">    FUT_NOPASoyInfo</t>
  </si>
  <si>
    <t xml:space="preserve">    FUT_USDASoyExInsp</t>
  </si>
  <si>
    <t xml:space="preserve">    FUT_USDADeSup</t>
  </si>
  <si>
    <t xml:space="preserve">    FUT_CensusSoyDeSup</t>
  </si>
  <si>
    <t xml:space="preserve">    FUT_USDAShipped</t>
  </si>
  <si>
    <t xml:space="preserve">    FUT_USDASaleInfo</t>
  </si>
  <si>
    <t xml:space="preserve">    FUT_USDAShipInfo</t>
  </si>
  <si>
    <t xml:space="preserve"> 3.期货主力连续合约</t>
  </si>
  <si>
    <t xml:space="preserve">    FUT_SignInfo</t>
  </si>
  <si>
    <t xml:space="preserve">    PUB_MainConContract</t>
  </si>
  <si>
    <t xml:space="preserve">    PUB_MainContract</t>
  </si>
  <si>
    <t xml:space="preserve">    PUB_ContinuingContract</t>
  </si>
  <si>
    <t xml:space="preserve"> 4.期货指数</t>
  </si>
  <si>
    <t xml:space="preserve">    Future_IDX_Info</t>
  </si>
  <si>
    <t xml:space="preserve">    Future_IDX_Quotation</t>
  </si>
  <si>
    <t>五、融资融券、转融通</t>
  </si>
  <si>
    <t xml:space="preserve"> 1.融资融券</t>
  </si>
  <si>
    <t xml:space="preserve">    SMT_TradeD</t>
  </si>
  <si>
    <t xml:space="preserve">    SMT_TradeW</t>
  </si>
  <si>
    <t xml:space="preserve">    SMT_TradeM</t>
  </si>
  <si>
    <t xml:space="preserve">    SMT_TradeY</t>
  </si>
  <si>
    <t xml:space="preserve">    SMT_TradeSumD</t>
  </si>
  <si>
    <t xml:space="preserve">    SMT_TradeSumW</t>
  </si>
  <si>
    <t xml:space="preserve">    SMT_TradeSumM</t>
  </si>
  <si>
    <t xml:space="preserve">    SMT_TradeSumY</t>
  </si>
  <si>
    <t xml:space="preserve">    SMT_UnderlyingsD</t>
  </si>
  <si>
    <t xml:space="preserve">    SMT_Collateral</t>
  </si>
  <si>
    <t xml:space="preserve">    SMT_CollateralD</t>
  </si>
  <si>
    <t xml:space="preserve">    SMT_MemberTransactionM</t>
  </si>
  <si>
    <t xml:space="preserve">    SMT_MemberQualification</t>
  </si>
  <si>
    <t xml:space="preserve"> 2.转融通</t>
  </si>
  <si>
    <t xml:space="preserve">    MFSL_Underlyings</t>
  </si>
  <si>
    <t xml:space="preserve">    MFSL_TermFeeRate</t>
  </si>
  <si>
    <t xml:space="preserve">    MFSL_Collateral</t>
  </si>
  <si>
    <t xml:space="preserve">    MFSL_Member</t>
  </si>
  <si>
    <t xml:space="preserve">    MFSL_MFundsTrade</t>
  </si>
  <si>
    <t xml:space="preserve">    MFSL_MSecuritiesTrade</t>
  </si>
  <si>
    <t xml:space="preserve">    MFSL_MSStockSummary</t>
  </si>
  <si>
    <t xml:space="preserve">    MFSL_MFSLSummary</t>
  </si>
  <si>
    <t>六、市场资讯</t>
  </si>
  <si>
    <t xml:space="preserve"> 1.研究报告</t>
  </si>
  <si>
    <t xml:space="preserve">    REP_ReportInfo</t>
  </si>
  <si>
    <t xml:space="preserve">    REP_Security</t>
  </si>
  <si>
    <t xml:space="preserve">    REP_Industry</t>
  </si>
  <si>
    <t xml:space="preserve">    REP_Person</t>
  </si>
  <si>
    <t xml:space="preserve">    REP_Institution</t>
  </si>
  <si>
    <t xml:space="preserve">    REP_Category</t>
  </si>
  <si>
    <t xml:space="preserve"> 2.新闻</t>
  </si>
  <si>
    <t xml:space="preserve">    News_NewsInfo</t>
  </si>
  <si>
    <t xml:space="preserve">    News_Classify</t>
  </si>
  <si>
    <t xml:space="preserve">    News_Industry</t>
  </si>
  <si>
    <t xml:space="preserve">    News_Security</t>
  </si>
  <si>
    <t xml:space="preserve">    News_Accessory</t>
  </si>
  <si>
    <t xml:space="preserve">    News_Classify_Parameters</t>
  </si>
  <si>
    <t xml:space="preserve"> 3.公告</t>
  </si>
  <si>
    <t xml:space="preserve">    ANN_AnnouncementInfo</t>
  </si>
  <si>
    <t xml:space="preserve">    ANN_SummaryInfo</t>
  </si>
  <si>
    <t xml:space="preserve">    ANN_Classify</t>
  </si>
  <si>
    <t xml:space="preserve">    ANN_Security</t>
  </si>
  <si>
    <t xml:space="preserve">    ANN_Classify_Parameters</t>
  </si>
  <si>
    <t xml:space="preserve">    News_SpecialTips</t>
  </si>
  <si>
    <t>七、指数</t>
  </si>
  <si>
    <t xml:space="preserve">    IDX_IndexInfo</t>
  </si>
  <si>
    <t xml:space="preserve">    IDX_SampleChange</t>
  </si>
  <si>
    <t xml:space="preserve">    IDX_SampleLatest</t>
  </si>
  <si>
    <t xml:space="preserve"> 2.成分券信息</t>
  </si>
  <si>
    <t xml:space="preserve">    IDX_WeightNextDay</t>
  </si>
  <si>
    <t xml:space="preserve">    IDX_Weight</t>
  </si>
  <si>
    <t xml:space="preserve">    ZZ_DivisorAdjustment</t>
  </si>
  <si>
    <t xml:space="preserve">    ZZ_CompanyActionFuture</t>
  </si>
  <si>
    <t xml:space="preserve">    ZZ_CorporationAction</t>
  </si>
  <si>
    <t xml:space="preserve"> 3.指数市场表现</t>
  </si>
  <si>
    <t xml:space="preserve">    IDX_MarketReturns</t>
  </si>
  <si>
    <t xml:space="preserve">    IDX_MKT_LastQuotationWeek</t>
  </si>
  <si>
    <t xml:space="preserve">    IDX_MKT_LastQuotationMonth</t>
  </si>
  <si>
    <t xml:space="preserve">    IDX_MKT_LastQuotationYear</t>
  </si>
  <si>
    <t xml:space="preserve">    IDX_MKT_Quotation</t>
  </si>
  <si>
    <t xml:space="preserve">    IDX_MKT_QuotationLatest</t>
  </si>
  <si>
    <t xml:space="preserve">    IDX_MarketValue</t>
  </si>
  <si>
    <t xml:space="preserve"> 4.债券指数</t>
  </si>
  <si>
    <t xml:space="preserve">    ZZ_BondCloseweight</t>
  </si>
  <si>
    <t xml:space="preserve">    ZZ_BondTermstructure</t>
  </si>
  <si>
    <t xml:space="preserve">    ZZ_BondValuation</t>
  </si>
  <si>
    <t xml:space="preserve"> 5.行业权重及行业分类</t>
  </si>
  <si>
    <t xml:space="preserve">    IDX_IndustryWeight</t>
  </si>
  <si>
    <t xml:space="preserve">    ZZ_Cicslevel2</t>
  </si>
  <si>
    <t xml:space="preserve">    ZZ_Asiacicslevel2</t>
  </si>
  <si>
    <t xml:space="preserve">    ZZ_Globalcicslevel2</t>
  </si>
  <si>
    <t xml:space="preserve">    ZZ_CSRCIndustry</t>
  </si>
  <si>
    <t xml:space="preserve"> 6.国际指数</t>
  </si>
  <si>
    <t xml:space="preserve">    IDX_MKT_IntQuotation</t>
  </si>
  <si>
    <t xml:space="preserve">    IDX_MKT_IntQuotationLatest</t>
  </si>
  <si>
    <t xml:space="preserve">    IDX_MKT_IntQuotationWeek</t>
  </si>
  <si>
    <t xml:space="preserve">    IDX_MKT_IntQuotationMonth</t>
  </si>
  <si>
    <t xml:space="preserve">    IDX_MKT_IntQuotationYear</t>
  </si>
  <si>
    <t>八、宏观和行业</t>
  </si>
  <si>
    <t xml:space="preserve"> 1.国民经济</t>
  </si>
  <si>
    <t xml:space="preserve">    MAC_Area_GDPQuarter</t>
  </si>
  <si>
    <t xml:space="preserve">    MAC_Area_GDPYear</t>
  </si>
  <si>
    <t xml:space="preserve">    MAC_AreaGDP_IDXYear</t>
  </si>
  <si>
    <t xml:space="preserve">    MAC_AreaGDP_IDX1978Year</t>
  </si>
  <si>
    <t xml:space="preserve">    MAC_AreaGDP_ExpendYear</t>
  </si>
  <si>
    <t xml:space="preserve">    MAC_AreaGDP_IncomeYear</t>
  </si>
  <si>
    <t xml:space="preserve">    MAC_StatsInfo_Calendar</t>
  </si>
  <si>
    <t xml:space="preserve"> 2.工业</t>
  </si>
  <si>
    <t xml:space="preserve">    MAC_IndustryValueAdd</t>
  </si>
  <si>
    <t>MAC_Area_IndustryValueAdd</t>
  </si>
  <si>
    <t>MAC_Industry_ValueAdd</t>
  </si>
  <si>
    <t>MAC_Area_ProductOutputMonth</t>
  </si>
  <si>
    <t>MAC_Area_ProductOutputYear</t>
  </si>
  <si>
    <t>MAC_Industry_SaleInventory</t>
  </si>
  <si>
    <t>MAC_Area_IndustrySaleValue</t>
  </si>
  <si>
    <t>MAC_Area_IndustrySaleRate</t>
  </si>
  <si>
    <t>MAC_Industry_FinancialMonth</t>
  </si>
  <si>
    <t>MAC_Industry_FinancialYear</t>
  </si>
  <si>
    <t xml:space="preserve"> 3.金融业</t>
  </si>
  <si>
    <t xml:space="preserve">    MAC_CreditRMB</t>
  </si>
  <si>
    <t xml:space="preserve">    MAC_CreditRMBForeign</t>
  </si>
  <si>
    <t xml:space="preserve">    MAC_CreditForeign</t>
  </si>
  <si>
    <t xml:space="preserve">    MAC_CreditRMBSector</t>
  </si>
  <si>
    <t xml:space="preserve">    MAC_CreditRMBForeignSector</t>
  </si>
  <si>
    <t xml:space="preserve">    MAC_CreditForeignSector</t>
  </si>
  <si>
    <t xml:space="preserve">    MAC_CreditStateBank</t>
  </si>
  <si>
    <t xml:space="preserve">    MAC_MoneySupplyMonth</t>
  </si>
  <si>
    <t xml:space="preserve">    MAC_MoneyBalance</t>
  </si>
  <si>
    <t xml:space="preserve">    MAC_DepositCorporate</t>
  </si>
  <si>
    <t xml:space="preserve">    MAC_OtherDepositBalance</t>
  </si>
  <si>
    <t xml:space="preserve">    MAC_GoldForeignReserve</t>
  </si>
  <si>
    <t xml:space="preserve">    MAC_ExchangeRate</t>
  </si>
  <si>
    <t xml:space="preserve">    MAC_StockTradeMonth</t>
  </si>
  <si>
    <t xml:space="preserve">    MAC_BondTrade</t>
  </si>
  <si>
    <t xml:space="preserve">    MAC_InterbankLendMonth</t>
  </si>
  <si>
    <t xml:space="preserve">    MAC_ExchangeRateQuote</t>
  </si>
  <si>
    <t xml:space="preserve">    MAC_QuotationT</t>
  </si>
  <si>
    <t xml:space="preserve">    MAC_Debt</t>
  </si>
  <si>
    <t xml:space="preserve">    MAC_DebtY</t>
  </si>
  <si>
    <t xml:space="preserve">    MAC_LendRate</t>
  </si>
  <si>
    <t xml:space="preserve">    MAC_INTRate</t>
  </si>
  <si>
    <t xml:space="preserve">    MAC_Deposit</t>
  </si>
  <si>
    <t xml:space="preserve">    MAC_Liability</t>
  </si>
  <si>
    <t xml:space="preserve">    MAC_CurrencyState</t>
  </si>
  <si>
    <t xml:space="preserve">    MAC_RMBCredits</t>
  </si>
  <si>
    <t xml:space="preserve">    MAC_MoneyProvide</t>
  </si>
  <si>
    <t xml:space="preserve">    MAC_BBondsBuy</t>
  </si>
  <si>
    <t xml:space="preserve">    MAC_BankMktTrade</t>
  </si>
  <si>
    <t xml:space="preserve">    MAC_CommercialBill</t>
  </si>
  <si>
    <t xml:space="preserve">    MAC_BankAnnuReport</t>
  </si>
  <si>
    <t xml:space="preserve">    MAC_FORGCReport</t>
  </si>
  <si>
    <t xml:space="preserve">    MAC_NBankRMBCredit</t>
  </si>
  <si>
    <t xml:space="preserve">    MAC_CurrencyReport</t>
  </si>
  <si>
    <t xml:space="preserve">    MAC_PublicCompNo</t>
  </si>
  <si>
    <t xml:space="preserve">    MAC_StockIssue</t>
  </si>
  <si>
    <t xml:space="preserve">    MAC_StockTrade</t>
  </si>
  <si>
    <t xml:space="preserve">    MAC_MEquityMarRe</t>
  </si>
  <si>
    <t xml:space="preserve">    MAC_MPCIPEReport</t>
  </si>
  <si>
    <t xml:space="preserve">    MAC_SODDS</t>
  </si>
  <si>
    <t xml:space="preserve">    MAC_PBCMarket</t>
  </si>
  <si>
    <t xml:space="preserve">    MAC_InRSwapQuote</t>
  </si>
  <si>
    <t xml:space="preserve">    MAC_IntbankTradingSum</t>
  </si>
  <si>
    <t xml:space="preserve">    MAC_FRAQuote</t>
  </si>
  <si>
    <t>SHIBOR_LdAvgRate</t>
  </si>
  <si>
    <t>上海银行间同业拆借利率均值表</t>
  </si>
  <si>
    <t>SHIBOR_BkQuote</t>
  </si>
  <si>
    <t>上海银行间同业拆借利率银行报价表</t>
  </si>
  <si>
    <t xml:space="preserve">    MAC_InterbankRepurchase</t>
  </si>
  <si>
    <t xml:space="preserve"> 4.景气指数</t>
  </si>
  <si>
    <t xml:space="preserve">    MAC_EconomicBoomIDX</t>
  </si>
  <si>
    <t xml:space="preserve">    MAC_ConsumerBoomIDX</t>
  </si>
  <si>
    <t xml:space="preserve">    MAC_BoomIDX_Warningsignal</t>
  </si>
  <si>
    <t xml:space="preserve">    MAC_EnterpriseBoomIDX</t>
  </si>
  <si>
    <t xml:space="preserve">    MAC_EnterpriseConfidenceIDX</t>
  </si>
  <si>
    <t xml:space="preserve">    MAC_Industry_BoomIDX</t>
  </si>
  <si>
    <t xml:space="preserve">    MAC_Manufacturing_PMI</t>
  </si>
  <si>
    <t xml:space="preserve">    MAC_NonManufacturing_PMI</t>
  </si>
  <si>
    <t xml:space="preserve"> 5.价格指数</t>
  </si>
  <si>
    <t xml:space="preserve">    MAC_Area_CPIMonth</t>
  </si>
  <si>
    <t xml:space="preserve">    MAC_FixedBaseIDX</t>
  </si>
  <si>
    <t xml:space="preserve"> 6.国内贸易</t>
  </si>
  <si>
    <t xml:space="preserve">    MAC_Sale_RetailMonth</t>
  </si>
  <si>
    <t xml:space="preserve">    MAC_Sale_ScaleRetailMonth</t>
  </si>
  <si>
    <t xml:space="preserve">    MAC_Area_RetailSalesMonth</t>
  </si>
  <si>
    <t xml:space="preserve">    MAC_Sale_ScaleGoodsMonth</t>
  </si>
  <si>
    <t xml:space="preserve">    MAC_Area_RetailSalesYear</t>
  </si>
  <si>
    <t xml:space="preserve">    MAC_Sale_DomesticTrade</t>
  </si>
  <si>
    <t xml:space="preserve">    MAC_Sale_Financial</t>
  </si>
  <si>
    <t xml:space="preserve">    MAC_Sale_Market</t>
  </si>
  <si>
    <t xml:space="preserve">    MAC_Area_Market</t>
  </si>
  <si>
    <t xml:space="preserve">    MAC_Sale_LargeEnterpriseM</t>
  </si>
  <si>
    <t xml:space="preserve"> 7.对外经济贸易</t>
  </si>
  <si>
    <t xml:space="preserve">    MAC_Parameter_Commodity</t>
  </si>
  <si>
    <t xml:space="preserve">    MAC_TradeValue</t>
  </si>
  <si>
    <t xml:space="preserve">    MAC_TradeValueSITC</t>
  </si>
  <si>
    <t xml:space="preserve">    MAC_TradeValueYear</t>
  </si>
  <si>
    <t xml:space="preserve">    MAC_Area_TradeValue</t>
  </si>
  <si>
    <t xml:space="preserve">    MAC_TradeValueCustom</t>
  </si>
  <si>
    <t xml:space="preserve">    MAC_TradeValueHS</t>
  </si>
  <si>
    <t xml:space="preserve">    MAC_Area_TradeValueHS</t>
  </si>
  <si>
    <t xml:space="preserve">    MAC_TradeValueSITCYear</t>
  </si>
  <si>
    <t xml:space="preserve">    MAC_ProductTradeValue</t>
  </si>
  <si>
    <t xml:space="preserve">    MAC_TradeValueWay</t>
  </si>
  <si>
    <t xml:space="preserve">    MAC_TradeValueEnterprise</t>
  </si>
  <si>
    <t xml:space="preserve">    MAC_TradeValueLocation</t>
  </si>
  <si>
    <t xml:space="preserve">    MAC_TradeValueDestination</t>
  </si>
  <si>
    <t xml:space="preserve">    MAC_TradeValueLocationY</t>
  </si>
  <si>
    <t xml:space="preserve">    MAC_TradeValueDestinationY</t>
  </si>
  <si>
    <t xml:space="preserve">    MAC_TradeValueSpecialArea</t>
  </si>
  <si>
    <t xml:space="preserve">    MAC_ForeignCapital</t>
  </si>
  <si>
    <t xml:space="preserve">    MAC_Industry_FDI</t>
  </si>
  <si>
    <t xml:space="preserve">    MAC_NationFDI</t>
  </si>
  <si>
    <t xml:space="preserve">    MAC_Area_TradeValueForeign</t>
  </si>
  <si>
    <t xml:space="preserve">    MAC_Area_TradeForeignYear</t>
  </si>
  <si>
    <t xml:space="preserve">    MAC_ForeignCapitalYear</t>
  </si>
  <si>
    <t xml:space="preserve">    MAC_Area_FDIYear</t>
  </si>
  <si>
    <t xml:space="preserve">    MAC_Industry_FDIYear</t>
  </si>
  <si>
    <t xml:space="preserve">    MAC_NationForeignInvest</t>
  </si>
  <si>
    <t xml:space="preserve">    MAC_Industry_OFDIYear</t>
  </si>
  <si>
    <t xml:space="preserve">    MAC_NationOFDI</t>
  </si>
  <si>
    <t xml:space="preserve">    MAC_Area_ForeignRegister</t>
  </si>
  <si>
    <t xml:space="preserve">    MAC_Industry_ForeignRegister</t>
  </si>
  <si>
    <t xml:space="preserve">    MAC_ForeignCooperate</t>
  </si>
  <si>
    <t xml:space="preserve">    MAC_ForeignCooperateYear</t>
  </si>
  <si>
    <t xml:space="preserve">    MAC_NationCooperateYear</t>
  </si>
  <si>
    <t xml:space="preserve">    MAC_PaymentBalanceQuarter</t>
  </si>
  <si>
    <t xml:space="preserve">    MAC_PaymentBalanceYear</t>
  </si>
  <si>
    <t xml:space="preserve">    MAC_NIIPQuarter</t>
  </si>
  <si>
    <t xml:space="preserve">    MAC_NIIPYear</t>
  </si>
  <si>
    <t xml:space="preserve">    MAC_TradeIDX_HS2</t>
  </si>
  <si>
    <t xml:space="preserve">    MAC_TradeIDX_HS4</t>
  </si>
  <si>
    <t xml:space="preserve">    MAC_TradeIDX_SITC2</t>
  </si>
  <si>
    <t xml:space="preserve">    MAC_TradeIDX_SITC3</t>
  </si>
  <si>
    <t xml:space="preserve">    MAC_TradeIDX_BEC</t>
  </si>
  <si>
    <t xml:space="preserve">    MAC_TradeIDX_Industry</t>
  </si>
  <si>
    <t xml:space="preserve">    IXSD_Imex23</t>
  </si>
  <si>
    <t xml:space="preserve">    IXSD_Imex24</t>
  </si>
  <si>
    <t xml:space="preserve"> 8.就业与工资</t>
  </si>
  <si>
    <t xml:space="preserve">    MAC_URURQ</t>
  </si>
  <si>
    <t xml:space="preserve">    MAC_Area_EmployWageQ</t>
  </si>
  <si>
    <t xml:space="preserve">    MAC_Industry_EmployWageQ</t>
  </si>
  <si>
    <t xml:space="preserve">    MAC_EmployY</t>
  </si>
  <si>
    <t xml:space="preserve">    MAC_Area_WageIDXY</t>
  </si>
  <si>
    <t xml:space="preserve">    MAC_Industry_WageY</t>
  </si>
  <si>
    <t xml:space="preserve">    MAC_Area_EmployY</t>
  </si>
  <si>
    <t xml:space="preserve">    MAC_Area_EmployThreeInduY</t>
  </si>
  <si>
    <t xml:space="preserve">    MAC_Industry_EmployWageY</t>
  </si>
  <si>
    <t xml:space="preserve">    MAC_Area_RegisteredWageY</t>
  </si>
  <si>
    <t xml:space="preserve">    MAC_AreaIndu_EmployY</t>
  </si>
  <si>
    <t xml:space="preserve">    MAC_Area_URURY</t>
  </si>
  <si>
    <t xml:space="preserve"> 9.利率</t>
  </si>
  <si>
    <t xml:space="preserve">    MAC_DepositInterestRate</t>
  </si>
  <si>
    <t xml:space="preserve">    MAC_LendingRate</t>
  </si>
  <si>
    <t xml:space="preserve">    MAC_InterestRate</t>
  </si>
  <si>
    <t xml:space="preserve">    MAC_DepositReserveRate</t>
  </si>
  <si>
    <t xml:space="preserve"> 10.固定资产投资</t>
  </si>
  <si>
    <t xml:space="preserve">    MAC_FixedAssetsInvest</t>
  </si>
  <si>
    <t xml:space="preserve">    MAC_Area_FixedAssetsInvest</t>
  </si>
  <si>
    <t xml:space="preserve">    MAC_Industry_FixedInvest</t>
  </si>
  <si>
    <t xml:space="preserve">    MAC_UrbanFixedRegistered</t>
  </si>
  <si>
    <t xml:space="preserve">    MAC_AreaUrbanFixedStructure</t>
  </si>
  <si>
    <t xml:space="preserve">    MAC_Area_UrbanFixedResident</t>
  </si>
  <si>
    <t xml:space="preserve">    MAC_Area_FixedInvestProject</t>
  </si>
  <si>
    <t xml:space="preserve">    MAC_Area_FixedInvestPlan</t>
  </si>
  <si>
    <t xml:space="preserve">    MAC_FixedAssetsInvestY</t>
  </si>
  <si>
    <t xml:space="preserve">    MAC_Area_FixedUrbanRural</t>
  </si>
  <si>
    <t xml:space="preserve">    MAC_Area_FixedRegisteredY</t>
  </si>
  <si>
    <t xml:space="preserve">    MAC_Area_FixedSourceY</t>
  </si>
  <si>
    <t xml:space="preserve">    MAC_Area_FixedResidentY</t>
  </si>
  <si>
    <t xml:space="preserve">    MAC_AreaIndu_FixedInvestY</t>
  </si>
  <si>
    <t xml:space="preserve">    MAC_Area_FixedConstructY</t>
  </si>
  <si>
    <t xml:space="preserve">    MAC_Area_FixedBuildValueY</t>
  </si>
  <si>
    <t xml:space="preserve">    MAC_Area_UrbanFixedSourceY</t>
  </si>
  <si>
    <t xml:space="preserve">    MAC_Area_UrbanFixedCompostY</t>
  </si>
  <si>
    <t xml:space="preserve">    MAC_Area_UrbanFixedConst</t>
  </si>
  <si>
    <t xml:space="preserve">    MAC_Indu_UrbanFixedConst</t>
  </si>
  <si>
    <t xml:space="preserve">    MAC_Indu_UrbanFixedRegistY</t>
  </si>
  <si>
    <t xml:space="preserve">    MAC_Indu_UrbanFixedSourceY</t>
  </si>
  <si>
    <t xml:space="preserve">    MAC_AreaIndu_UrbanFixedY</t>
  </si>
  <si>
    <t xml:space="preserve">    MAC_Area_UrbanFixedScale</t>
  </si>
  <si>
    <t xml:space="preserve">    MAC_Area_UrbanFixedEnergy</t>
  </si>
  <si>
    <t xml:space="preserve">    MAC_AreaUrbanFixedBuildValu</t>
  </si>
  <si>
    <t xml:space="preserve">    MAC_AreaIndu_UrbanFixedNew</t>
  </si>
  <si>
    <t xml:space="preserve">    MAC_Area_UrbanFixedProjectY</t>
  </si>
  <si>
    <t xml:space="preserve">    MAC_Area_UrbanFixedNewUse</t>
  </si>
  <si>
    <t xml:space="preserve">    MAC_Indu_UrbanFixedProjectY</t>
  </si>
  <si>
    <t xml:space="preserve">    MAC_NewProductCapacity</t>
  </si>
  <si>
    <t xml:space="preserve">    MAC_MainProductConstruct</t>
  </si>
  <si>
    <t xml:space="preserve">    MAC_Area_RuralFixedConst</t>
  </si>
  <si>
    <t xml:space="preserve"> 11.人口信息</t>
  </si>
  <si>
    <t xml:space="preserve">    MAC_PopulationY</t>
  </si>
  <si>
    <t xml:space="preserve">    MAC_Area_LifeExpectancy</t>
  </si>
  <si>
    <t xml:space="preserve">    MAC_Population_Age</t>
  </si>
  <si>
    <t xml:space="preserve">    MAC_Area_HouseholdSize</t>
  </si>
  <si>
    <t xml:space="preserve">    MAC_Area_HouseholdRegister</t>
  </si>
  <si>
    <t xml:space="preserve">    MAC_Area_PopDependency</t>
  </si>
  <si>
    <t xml:space="preserve">    MAC_Area_PopMarital</t>
  </si>
  <si>
    <t xml:space="preserve">    MAC_Area_PopEducation</t>
  </si>
  <si>
    <t xml:space="preserve">    MAC_Area_PopIlliterate</t>
  </si>
  <si>
    <t xml:space="preserve">    MAC_Area_FamilyHousehold</t>
  </si>
  <si>
    <t xml:space="preserve">    MAC_Pop_FertilityRate</t>
  </si>
  <si>
    <t xml:space="preserve">    MAC_Population_Dependency</t>
  </si>
  <si>
    <t xml:space="preserve"> 12.财政政策</t>
  </si>
  <si>
    <t xml:space="preserve">    MAC_FiscalRevenueMonth</t>
  </si>
  <si>
    <t xml:space="preserve">    MAC_FiscalExpenseMonth</t>
  </si>
  <si>
    <t xml:space="preserve">    MAC_FiscalTotalY</t>
  </si>
  <si>
    <t xml:space="preserve">    MAC_FiscalBalanceY</t>
  </si>
  <si>
    <t xml:space="preserve">    MAC_FiscalCentralRevenueY</t>
  </si>
  <si>
    <t xml:space="preserve">    MAC_FiscalCentralExpenseY</t>
  </si>
  <si>
    <t xml:space="preserve">    MAC_FiscalTaxY</t>
  </si>
  <si>
    <t xml:space="preserve">    MAC_FiscalExtraRevenueY</t>
  </si>
  <si>
    <t xml:space="preserve">    MAC_FiscalExtraExpenseY</t>
  </si>
  <si>
    <t xml:space="preserve">    MAC_FiscalExtraBalanceY</t>
  </si>
  <si>
    <t xml:space="preserve">    MAC_FiscalExternalDebtY</t>
  </si>
  <si>
    <t xml:space="preserve">    MAC_FiscalRiskIndicatorY</t>
  </si>
  <si>
    <t xml:space="preserve">    MAC_Area_FiscalRevenueY</t>
  </si>
  <si>
    <t xml:space="preserve">    MAC_Area_FiscalExpenseY</t>
  </si>
  <si>
    <t xml:space="preserve"> 13.人民生活</t>
  </si>
  <si>
    <t xml:space="preserve">    MAC_Area_UrbanExpenseQ</t>
  </si>
  <si>
    <t xml:space="preserve">    MAC_Area_UrbanIncomeQ</t>
  </si>
  <si>
    <t xml:space="preserve">    MAC_Area_RuralCashExpenseQ</t>
  </si>
  <si>
    <t xml:space="preserve">    MAC_Area_ConsumeY</t>
  </si>
  <si>
    <t xml:space="preserve">    MAC_ConsumeExpenseY</t>
  </si>
  <si>
    <t xml:space="preserve">    MAC_Area_FinalConsumY</t>
  </si>
  <si>
    <t xml:space="preserve">    MAC_36CityUrbanIncomeQ</t>
  </si>
  <si>
    <t xml:space="preserve">    MAC_Area_UrbanRuralIncomeQ</t>
  </si>
  <si>
    <t xml:space="preserve">    MAC_EngelCoefficientY</t>
  </si>
  <si>
    <t xml:space="preserve">    MAC_ResidentSavingDepositY</t>
  </si>
  <si>
    <t xml:space="preserve">    MAC_Area_ResidentDepositY</t>
  </si>
  <si>
    <t xml:space="preserve">    MAC_Area_UrbanIncomeY</t>
  </si>
  <si>
    <t xml:space="preserve">    MAC_Area_UrbanExpenseY</t>
  </si>
  <si>
    <t xml:space="preserve">    MAC_Area_RuralExpenseY</t>
  </si>
  <si>
    <t xml:space="preserve">    MAC_Area_RuralCashExpenseY</t>
  </si>
  <si>
    <t xml:space="preserve">    MAC_Area_RuralFoodConsumY</t>
  </si>
  <si>
    <t xml:space="preserve">    MAC_RuralNetIncomeY</t>
  </si>
  <si>
    <t xml:space="preserve">    MAC_Area_RuralNetIncomeY</t>
  </si>
  <si>
    <t xml:space="preserve">    MAC_Area_RuralHouseY</t>
  </si>
  <si>
    <t xml:space="preserve"> 14.资源环境</t>
  </si>
  <si>
    <t xml:space="preserve">    MAC_RES_AvgTemperature</t>
  </si>
  <si>
    <t xml:space="preserve">    MAC_RES_RelativeHumidity</t>
  </si>
  <si>
    <t xml:space="preserve">    MAC_RES_Precipitation</t>
  </si>
  <si>
    <t xml:space="preserve">    MAC_RES_SunshineHours</t>
  </si>
  <si>
    <t xml:space="preserve">    MAC_RES_AreaForest</t>
  </si>
  <si>
    <t xml:space="preserve">    MAC_RES_EcologicalEnviro</t>
  </si>
  <si>
    <t xml:space="preserve">    MAC_RES_Territory</t>
  </si>
  <si>
    <t xml:space="preserve">    MAC_RES_LANDCharacteristic</t>
  </si>
  <si>
    <t xml:space="preserve">    MAC_RES_LANDUsebyRegion</t>
  </si>
  <si>
    <t xml:space="preserve">    MAC_RES_WaterResources</t>
  </si>
  <si>
    <t xml:space="preserve">    MAC_RES_WaterResinaRegion</t>
  </si>
  <si>
    <t xml:space="preserve">    MAC_RES_WaterSupplyANDUse</t>
  </si>
  <si>
    <t xml:space="preserve">    MAC_RES_WtSpANDUseinaRegn</t>
  </si>
  <si>
    <t xml:space="preserve">    MAC_RES_WaterEnvironment</t>
  </si>
  <si>
    <t xml:space="preserve">    MAC_RES_RegEvalWtQuality</t>
  </si>
  <si>
    <t xml:space="preserve">    MAC_RES_RiverSediment</t>
  </si>
  <si>
    <t xml:space="preserve">    MAC_RES_OceanEconoAddValue</t>
  </si>
  <si>
    <t xml:space="preserve">    MAC_RES_SeaAreaANDFishing</t>
  </si>
  <si>
    <t xml:space="preserve">    MAC_RES_SeashoreCultivat</t>
  </si>
  <si>
    <t xml:space="preserve">    MAC_RES_WasteGasEmission</t>
  </si>
  <si>
    <t xml:space="preserve">    MAC_RES_IndustrkSolidWaste</t>
  </si>
  <si>
    <t xml:space="preserve">    MAC_RES_CityEnvironNoise</t>
  </si>
  <si>
    <t xml:space="preserve">    MAC_RES_NaturalDisaster</t>
  </si>
  <si>
    <t xml:space="preserve">    MAC_RES_EnvironmentPollut</t>
  </si>
  <si>
    <t xml:space="preserve">    MAC_RES_EnviroTreatInvest</t>
  </si>
  <si>
    <t xml:space="preserve"> 15.城市区域</t>
  </si>
  <si>
    <t xml:space="preserve">    MAC_Region_GDPY</t>
  </si>
  <si>
    <t xml:space="preserve">    MAC_Region_PopulationY</t>
  </si>
  <si>
    <t xml:space="preserve">    MAC_Region_EmployWageY</t>
  </si>
  <si>
    <t xml:space="preserve">    MAC_Region_LANDResourceY</t>
  </si>
  <si>
    <t xml:space="preserve">    MAC_Region_FixAssetInvestY</t>
  </si>
  <si>
    <t xml:space="preserve">    MAC_Region_RetailY</t>
  </si>
  <si>
    <t xml:space="preserve">    MAC_Region_FiscalY</t>
  </si>
  <si>
    <t xml:space="preserve">    MAC_Region_FDIY</t>
  </si>
  <si>
    <t xml:space="preserve">    MAC_Region_FinancialY</t>
  </si>
  <si>
    <t xml:space="preserve">    MAC_Region_TrafficY</t>
  </si>
  <si>
    <t xml:space="preserve">    MAC_Region_PostY</t>
  </si>
  <si>
    <t xml:space="preserve">    MAC_Region_FinanceY</t>
  </si>
  <si>
    <t xml:space="preserve">    MAC_Region_EnvironmentY</t>
  </si>
  <si>
    <t xml:space="preserve">    MAC_Region_HealthY</t>
  </si>
  <si>
    <t xml:space="preserve">    MAC_Region_CountyIDXY</t>
  </si>
  <si>
    <t xml:space="preserve"> 16.保险业</t>
  </si>
  <si>
    <t xml:space="preserve">    MAC_InsIndustryM</t>
  </si>
  <si>
    <t xml:space="preserve">    MAC_InsPropertyM</t>
  </si>
  <si>
    <t xml:space="preserve">    MAC_InsPersonalM</t>
  </si>
  <si>
    <t xml:space="preserve">    MAC_InsAnnuityQ</t>
  </si>
  <si>
    <t xml:space="preserve">    MAC_InsAreaM</t>
  </si>
  <si>
    <t xml:space="preserve">    MAC_InsPropertyY</t>
  </si>
  <si>
    <t xml:space="preserve">    MAC_InsPersonalY</t>
  </si>
  <si>
    <t xml:space="preserve">    MAC_InsReCoY</t>
  </si>
  <si>
    <t xml:space="preserve">    MAC_InsAreaY</t>
  </si>
  <si>
    <t xml:space="preserve">    MAC_InsPremiumY</t>
  </si>
  <si>
    <t xml:space="preserve">    MAC_InsPaymentY</t>
  </si>
  <si>
    <t xml:space="preserve">    MAC_InsStaffsY</t>
  </si>
  <si>
    <t xml:space="preserve">    MAC_InsAgencyY</t>
  </si>
  <si>
    <t xml:space="preserve">    MAC_InsCoAreaY</t>
  </si>
  <si>
    <t xml:space="preserve">    MAC_InsPAreaY</t>
  </si>
  <si>
    <t xml:space="preserve">    MAC_InsLAreaY</t>
  </si>
  <si>
    <t xml:space="preserve">    MAC_InsCollegeY</t>
  </si>
  <si>
    <t xml:space="preserve">    MAC_InsCoBS</t>
  </si>
  <si>
    <t xml:space="preserve">    MAC_InsCoIS</t>
  </si>
  <si>
    <t xml:space="preserve"> 17.宏观行业参数体系列</t>
  </si>
  <si>
    <t xml:space="preserve">    MAC_Parameter_Industry</t>
  </si>
  <si>
    <t xml:space="preserve">    MAC_Parameter_IndustryChange</t>
  </si>
  <si>
    <t xml:space="preserve">    MAC_Parameter_Area</t>
  </si>
  <si>
    <t xml:space="preserve">    MAC_Parameter_Product</t>
  </si>
  <si>
    <t xml:space="preserve">    MAC_Parameter</t>
  </si>
  <si>
    <t xml:space="preserve"> 18.房地产行业</t>
  </si>
  <si>
    <t xml:space="preserve">    INDU_Estate_Invest</t>
  </si>
  <si>
    <t xml:space="preserve">    INDU_Area_Estate_Invest</t>
  </si>
  <si>
    <t xml:space="preserve">    INDU_Area_Estate_Purchase</t>
  </si>
  <si>
    <t xml:space="preserve">    INDU_Estate_FundSource</t>
  </si>
  <si>
    <t xml:space="preserve">    INDU_Area_Estate_Build</t>
  </si>
  <si>
    <t xml:space="preserve">    INDU_Area_Estate_Sale</t>
  </si>
  <si>
    <t xml:space="preserve">    INDU_Estate_LandPrice</t>
  </si>
  <si>
    <t xml:space="preserve">    INDU_Estate_70CityIndex</t>
  </si>
  <si>
    <t xml:space="preserve">    INDU_Estate_BoomIndex</t>
  </si>
  <si>
    <t>INDU_Est_AreaEnterpriseNum</t>
  </si>
  <si>
    <t>INDU_Est_AreaEmployerNum</t>
  </si>
  <si>
    <t>INDU_Est_AreaLandDevelop</t>
  </si>
  <si>
    <t>INDU_Est_AreaFlatNumSale</t>
  </si>
  <si>
    <t>INDU_Est_AreaSpaceCost</t>
  </si>
  <si>
    <t>INDU_Est_AreaInvest</t>
  </si>
  <si>
    <t>INDU_Est_AreaOperate</t>
  </si>
  <si>
    <t>INDU_Est_AreaBS</t>
  </si>
  <si>
    <t>INDU_Est_AreaFundSource</t>
  </si>
  <si>
    <t>INDU_Est_AreaUseSale</t>
  </si>
  <si>
    <t>INDU_Est_AreaUseInvest</t>
  </si>
  <si>
    <t>INDU_Est_AreaUseStartSpace</t>
  </si>
  <si>
    <t>INDU_Est_AreaSizeInvest</t>
  </si>
  <si>
    <t>INDU_Est_EnterpriseInd</t>
  </si>
  <si>
    <t>INDU_Est_Area35CityIndicat</t>
  </si>
  <si>
    <t xml:space="preserve"> 19.公用事业</t>
  </si>
  <si>
    <t xml:space="preserve"> 20.农林牧渔业</t>
  </si>
  <si>
    <t xml:space="preserve">    INDU_Agr_MarketPriceIDXM</t>
  </si>
  <si>
    <t xml:space="preserve">    INDU_Agr_VegetableIDXDay</t>
  </si>
  <si>
    <t xml:space="preserve">    INDU_Agr_CottonIDXDay</t>
  </si>
  <si>
    <t xml:space="preserve">    INDU_Agr_WholesaleIDXDay</t>
  </si>
  <si>
    <t xml:space="preserve">    INDU_Agr_WholesaleIDXMonth</t>
  </si>
  <si>
    <t xml:space="preserve">    INDU_Agr_ProductIDXQuarter</t>
  </si>
  <si>
    <t xml:space="preserve"> 21.钢铁行业</t>
  </si>
  <si>
    <t xml:space="preserve"> 22.有色金属行业</t>
  </si>
  <si>
    <t xml:space="preserve"> 23.新能源行业</t>
  </si>
  <si>
    <t>九、债券主题</t>
  </si>
  <si>
    <t xml:space="preserve">    BOND_BasicInfo</t>
  </si>
  <si>
    <t xml:space="preserve">    BOND_Info</t>
  </si>
  <si>
    <t xml:space="preserve">    Bond_SuspentionInfo</t>
  </si>
  <si>
    <t xml:space="preserve">    BOND_Agency</t>
  </si>
  <si>
    <t xml:space="preserve">    BOND_Issuer</t>
  </si>
  <si>
    <t xml:space="preserve">    BOND_IssuerHolderTop10</t>
  </si>
  <si>
    <t xml:space="preserve">    BOND_Redemption</t>
  </si>
  <si>
    <t xml:space="preserve">    BOND_ConvertInfo</t>
  </si>
  <si>
    <t xml:space="preserve">    BOND_RepurchaseInfo</t>
  </si>
  <si>
    <t xml:space="preserve">    TBL_CHN_Bond_InfoChg</t>
  </si>
  <si>
    <t xml:space="preserve"> 2.执行情况</t>
  </si>
  <si>
    <t xml:space="preserve">    BOND_Payment</t>
  </si>
  <si>
    <t xml:space="preserve">    BOND_InterestFloat</t>
  </si>
  <si>
    <t xml:space="preserve">    BOND_Conversion</t>
  </si>
  <si>
    <t xml:space="preserve">    BOND_ConvertPrice</t>
  </si>
  <si>
    <t xml:space="preserve"> 3.收益率曲线、评级与估值</t>
  </si>
  <si>
    <t xml:space="preserve">    Bond_YieldCurve</t>
  </si>
  <si>
    <t xml:space="preserve">    BOND_Rating</t>
  </si>
  <si>
    <t xml:space="preserve">    BOND_ConversionRate</t>
  </si>
  <si>
    <t xml:space="preserve">    BOND_Valuation</t>
  </si>
  <si>
    <t xml:space="preserve"> 4.行情信息</t>
  </si>
  <si>
    <t xml:space="preserve">    BOND_QuotationLatest</t>
  </si>
  <si>
    <t xml:space="preserve">    BOND_Quotation</t>
  </si>
  <si>
    <t xml:space="preserve">    BOND_QuotationWeek</t>
  </si>
  <si>
    <t xml:space="preserve">    BOND_QuotationMonth</t>
  </si>
  <si>
    <t xml:space="preserve">    BOND_QuotationYear</t>
  </si>
  <si>
    <t xml:space="preserve">    BOND_QuotationDerivative</t>
  </si>
  <si>
    <t xml:space="preserve">    BOND_LastQuotationWeek</t>
  </si>
  <si>
    <t xml:space="preserve">    BOND_LastQuotationMonth</t>
  </si>
  <si>
    <t xml:space="preserve">    BOND_LastQuotationYear</t>
  </si>
  <si>
    <t xml:space="preserve"> 5.财务信息</t>
  </si>
  <si>
    <t xml:space="preserve">    BOND_DiscloseIndex</t>
  </si>
  <si>
    <t xml:space="preserve">    BOND_BS</t>
  </si>
  <si>
    <t xml:space="preserve">    BOND_CFDM</t>
  </si>
  <si>
    <t xml:space="preserve">    BOND_CFIM</t>
  </si>
  <si>
    <t xml:space="preserve"> 6.银行间债券统计</t>
  </si>
  <si>
    <t xml:space="preserve">    BOND_MktTrade</t>
  </si>
  <si>
    <t xml:space="preserve">    BOND_RepayTerm</t>
  </si>
  <si>
    <t xml:space="preserve">    BOND_BondType</t>
  </si>
  <si>
    <t xml:space="preserve">    BOND_RateType</t>
  </si>
  <si>
    <t xml:space="preserve">    BOND_InstiType</t>
  </si>
  <si>
    <t xml:space="preserve">    BOND_RepoTotal</t>
  </si>
  <si>
    <t xml:space="preserve">    BOND_RepoTop3</t>
  </si>
  <si>
    <t xml:space="preserve">    BOND_TradeType</t>
  </si>
  <si>
    <t xml:space="preserve">    BOND_RepoVariety</t>
  </si>
  <si>
    <t xml:space="preserve">    BOND_RepoTraders</t>
  </si>
  <si>
    <t xml:space="preserve">    BOND_RepoArea</t>
  </si>
  <si>
    <t xml:space="preserve">    BOND_BuyoutMarket</t>
  </si>
  <si>
    <t xml:space="preserve">    BOND_BuyoutTerm</t>
  </si>
  <si>
    <t xml:space="preserve">    BOND_BuyoutTraders</t>
  </si>
  <si>
    <t xml:space="preserve">    BOND_BuyoutVariety</t>
  </si>
  <si>
    <t xml:space="preserve">    BOND_BuyoutINT</t>
  </si>
  <si>
    <t xml:space="preserve">    BOND_InBankOD</t>
  </si>
  <si>
    <t>十、期权主题</t>
  </si>
  <si>
    <t xml:space="preserve"> 1.个股期权</t>
  </si>
  <si>
    <t xml:space="preserve">    SO_VarietyOptionInfo</t>
  </si>
  <si>
    <t xml:space="preserve">    SO_OptionInfo</t>
  </si>
  <si>
    <t xml:space="preserve">    SO_Quotations</t>
  </si>
  <si>
    <t xml:space="preserve">    SO_PricingParameter</t>
  </si>
  <si>
    <t xml:space="preserve">    SO_TradingVolRank</t>
  </si>
  <si>
    <t xml:space="preserve">    SO_PositionRank</t>
  </si>
  <si>
    <t xml:space="preserve">    SO_LastQuotationWeek</t>
  </si>
  <si>
    <t xml:space="preserve">    SO_LastQuotationMonth</t>
  </si>
  <si>
    <t xml:space="preserve">    SO_LastQuotationYear</t>
  </si>
  <si>
    <t xml:space="preserve">    SO_OptionInfoHistory</t>
  </si>
  <si>
    <t xml:space="preserve">    SO_QuotationWeek</t>
  </si>
  <si>
    <t xml:space="preserve">    SO_QuotationMonth</t>
  </si>
  <si>
    <t xml:space="preserve">    SO_QuotationYear</t>
  </si>
  <si>
    <t xml:space="preserve"> 2.股指期权</t>
  </si>
  <si>
    <t xml:space="preserve">    IO_VarietyOptionInfo</t>
  </si>
  <si>
    <t xml:space="preserve">    IO_OptionInfo</t>
  </si>
  <si>
    <t xml:space="preserve">    IO_Quotations</t>
  </si>
  <si>
    <t xml:space="preserve">    IO_OptionInfoHistory</t>
  </si>
  <si>
    <t xml:space="preserve">    IO_QuotationWeek</t>
  </si>
  <si>
    <t xml:space="preserve">    IO_QuotationMonth</t>
  </si>
  <si>
    <t xml:space="preserve">    IO_QuotationYear</t>
  </si>
  <si>
    <t xml:space="preserve">    IO_LastQuotationWeek</t>
  </si>
  <si>
    <t xml:space="preserve">    IO_LastQuotationMonth</t>
  </si>
  <si>
    <t xml:space="preserve">    IO_LastQuotationYear</t>
  </si>
  <si>
    <t xml:space="preserve">    IO_PricingParameter</t>
  </si>
  <si>
    <t>十一、港股主题</t>
  </si>
  <si>
    <t xml:space="preserve"> 1.财务信息</t>
  </si>
  <si>
    <t xml:space="preserve">    HK_STK_Balance</t>
  </si>
  <si>
    <t xml:space="preserve">    HK_STK_Income</t>
  </si>
  <si>
    <t xml:space="preserve">    HK_STK_CashFlow</t>
  </si>
  <si>
    <t xml:space="preserve">    HK_STK_DiscloseIndex</t>
  </si>
  <si>
    <t xml:space="preserve">    HK_ETF_ActRelDate</t>
  </si>
  <si>
    <t xml:space="preserve">    HK_ETF_Balance</t>
  </si>
  <si>
    <t xml:space="preserve">    HK_ETF_Income</t>
  </si>
  <si>
    <t xml:space="preserve">    HK_ETF_CashFlow</t>
  </si>
  <si>
    <t xml:space="preserve">    HK_ETF_EQUITY</t>
  </si>
  <si>
    <t xml:space="preserve"> 2.行情信息</t>
  </si>
  <si>
    <t xml:space="preserve">    HK_STK_DQUOTE</t>
  </si>
  <si>
    <t xml:space="preserve">    HK_RTS_Quotation</t>
  </si>
  <si>
    <t xml:space="preserve">    HK_CBBC_LiquidityPro</t>
  </si>
  <si>
    <t xml:space="preserve">    HK_CBBC_Basic</t>
  </si>
  <si>
    <t xml:space="preserve">    HK_CBBC_DQUOTE</t>
  </si>
  <si>
    <t xml:space="preserve">    HK_Warr_Issuer</t>
  </si>
  <si>
    <t xml:space="preserve">    HK_Warr_LiquidityPro</t>
  </si>
  <si>
    <t xml:space="preserve">    HK_Warr_Basic</t>
  </si>
  <si>
    <t xml:space="preserve">    HK_Warr_DQUOTE</t>
  </si>
  <si>
    <t xml:space="preserve">    HK_IDX_ConstituPerfor</t>
  </si>
  <si>
    <t xml:space="preserve">    HK_FUND_Basic</t>
  </si>
  <si>
    <t xml:space="preserve">    HK_ETF_Portfolio_Stock</t>
  </si>
  <si>
    <t xml:space="preserve">    HK_ETF_Performance_Com</t>
  </si>
  <si>
    <t xml:space="preserve">    HK_ETF_portfolio</t>
  </si>
  <si>
    <t xml:space="preserve">    HK_ETF_Ctparty</t>
  </si>
  <si>
    <t xml:space="preserve">    HK_REITS_portfolio</t>
  </si>
  <si>
    <t xml:space="preserve">    HK_FUND_Dquota</t>
  </si>
  <si>
    <t xml:space="preserve">    HK_FUND_NAV</t>
  </si>
  <si>
    <t xml:space="preserve">    HK_STK_QuotationLatest</t>
  </si>
  <si>
    <t xml:space="preserve">    HK_STK_FwardFactor</t>
  </si>
  <si>
    <t xml:space="preserve">    HK_STK_BwardFactor</t>
  </si>
  <si>
    <t xml:space="preserve">    HK_STK_FwardDQUOTE</t>
  </si>
  <si>
    <t xml:space="preserve">    HK_STK_BwardDQUOTE</t>
  </si>
  <si>
    <t xml:space="preserve"> 3.公司治理</t>
  </si>
  <si>
    <t xml:space="preserve">    STK_HK_DelistedInfo</t>
  </si>
  <si>
    <t xml:space="preserve">    STK_HK_Position</t>
  </si>
  <si>
    <t xml:space="preserve">    STK_HK_Director</t>
  </si>
  <si>
    <t xml:space="preserve">    STK_HK_CommitteeChange</t>
  </si>
  <si>
    <t xml:space="preserve">    STK_HK_Structure</t>
  </si>
  <si>
    <t xml:space="preserve">    STK_HK_Repurchase</t>
  </si>
  <si>
    <t xml:space="preserve">    STK_HK_RetrospectProspect</t>
  </si>
  <si>
    <t xml:space="preserve">    STK_HK_MeetingsStats</t>
  </si>
  <si>
    <t xml:space="preserve">    STK_HK_AudditorsChange</t>
  </si>
  <si>
    <t xml:space="preserve">    STK_HK_NoPaymentRights</t>
  </si>
  <si>
    <t xml:space="preserve">    STK_HK_ReportDate</t>
  </si>
  <si>
    <t xml:space="preserve">    STK_HK_Varieties</t>
  </si>
  <si>
    <t xml:space="preserve">    STK_HK_Divident</t>
  </si>
  <si>
    <t xml:space="preserve">    STK_HK_SplitConsolidate</t>
  </si>
  <si>
    <t xml:space="preserve">    STK_HK_RationedShares</t>
  </si>
  <si>
    <t xml:space="preserve">    STK_HK_MergAcquis</t>
  </si>
  <si>
    <t xml:space="preserve">    STK_HK_CapitalStructure</t>
  </si>
  <si>
    <t xml:space="preserve">    STK_HK_CapitalChange</t>
  </si>
  <si>
    <t xml:space="preserve">    STK_HK_IPOInformation</t>
  </si>
  <si>
    <t xml:space="preserve">    STK_HK_IPOTimetable</t>
  </si>
  <si>
    <t xml:space="preserve">    STK_HK_IPOPurchase</t>
  </si>
  <si>
    <t>十二、互联网理财</t>
  </si>
  <si>
    <t xml:space="preserve"> 1.P2P产品</t>
  </si>
  <si>
    <t xml:space="preserve">    INTFI_P2P_Comp</t>
  </si>
  <si>
    <t xml:space="preserve">    INTFI_P2P_Info</t>
  </si>
  <si>
    <t xml:space="preserve">    INTFI_P2P_Ddata</t>
  </si>
  <si>
    <t xml:space="preserve">    INTFI_P2P_SDData</t>
  </si>
  <si>
    <t xml:space="preserve">    INTFI_P2P_TDData</t>
  </si>
  <si>
    <t xml:space="preserve">    INTFI_P2P_Event</t>
  </si>
  <si>
    <t xml:space="preserve"> 2.宝宝产品</t>
  </si>
  <si>
    <t xml:space="preserve">    INTFI_BB_Info</t>
  </si>
  <si>
    <t xml:space="preserve">    INTFI_BB_TraInfo</t>
  </si>
  <si>
    <t xml:space="preserve">    INTFI_BB_Returns</t>
  </si>
  <si>
    <t>十三、新三板</t>
  </si>
  <si>
    <t>SQS_StockInfo</t>
  </si>
  <si>
    <t>SQS_CorpInfo</t>
  </si>
  <si>
    <t>SQS_CorpInfoChange</t>
  </si>
  <si>
    <t>SQS_MktMakerLatest</t>
  </si>
  <si>
    <t>SQS_IndClassific</t>
  </si>
  <si>
    <t>SQS_TransPubInfo</t>
  </si>
  <si>
    <t>SQS_Quotation</t>
  </si>
  <si>
    <t>SQS_RelForcDate</t>
  </si>
  <si>
    <t>STK_SQS_Balance</t>
  </si>
  <si>
    <t>STK_SQS_Income</t>
  </si>
  <si>
    <t>STK_SQS_CashFlow</t>
  </si>
  <si>
    <t>STK_SQS_CashFlowIndrect</t>
  </si>
  <si>
    <t>公告新闻原文</t>
  </si>
  <si>
    <t>其他专题库报价：</t>
  </si>
  <si>
    <t>1）上市公司EVA研究</t>
  </si>
  <si>
    <t xml:space="preserve">    STK_EVA_Industry</t>
  </si>
  <si>
    <t xml:space="preserve">    STK_EVA_Quarter</t>
  </si>
  <si>
    <t xml:space="preserve">    STK_EVA_HalfYear</t>
  </si>
  <si>
    <t xml:space="preserve">    STK_EVA_Year</t>
  </si>
  <si>
    <t xml:space="preserve">    STK_EVA_BETA</t>
  </si>
  <si>
    <t xml:space="preserve">    STK_EVA_WACC</t>
  </si>
  <si>
    <t xml:space="preserve">    STK_EVA_Structure</t>
  </si>
  <si>
    <t xml:space="preserve">    STK_EVA_TotalCost</t>
  </si>
  <si>
    <t xml:space="preserve">    STK_EVA_NOPAT</t>
  </si>
  <si>
    <t xml:space="preserve">    STK_EVA_Co</t>
  </si>
  <si>
    <t>2）美股主题</t>
  </si>
  <si>
    <t xml:space="preserve">    USS_STK_Quotation</t>
  </si>
  <si>
    <t xml:space="preserve">    USS_IDX_Quotation</t>
  </si>
  <si>
    <t>3）影子银行</t>
  </si>
  <si>
    <t xml:space="preserve">    SBK_BkFnaPrdInfo</t>
  </si>
  <si>
    <t xml:space="preserve">    SBK_BFP_ExistnY</t>
  </si>
  <si>
    <t xml:space="preserve">    SBK_BFP_RaiseY</t>
  </si>
  <si>
    <t xml:space="preserve">    SBK_BFP_IntRaiseY</t>
  </si>
  <si>
    <t xml:space="preserve">    SBK_BFP_RiskLevY</t>
  </si>
  <si>
    <t xml:space="preserve">    SBK_BFP_IvstDisbY</t>
  </si>
  <si>
    <t xml:space="preserve">    SBK_BFP_IndDisbY</t>
  </si>
  <si>
    <t xml:space="preserve">    SBK_BFP_CashY</t>
  </si>
  <si>
    <t xml:space="preserve">    SBK_CltTstPrdInfo</t>
  </si>
  <si>
    <t xml:space="preserve">    SBK_TstBkPrdInfo</t>
  </si>
  <si>
    <t xml:space="preserve">    SBK_AstMagPrdInfo</t>
  </si>
  <si>
    <t xml:space="preserve">    SBK_TstAstIncQ</t>
  </si>
  <si>
    <t xml:space="preserve">    SBK_TstAstSocQ</t>
  </si>
  <si>
    <t xml:space="preserve">    SBK_TstAstFctQ</t>
  </si>
  <si>
    <t xml:space="preserve">    SBK_TstFndAplQ</t>
  </si>
  <si>
    <t xml:space="preserve">    SBK_TstFndFldQ</t>
  </si>
  <si>
    <t xml:space="preserve">    SBK_TstSpcSvrQ</t>
  </si>
  <si>
    <t xml:space="preserve">    SBK_PflIvstQ</t>
  </si>
  <si>
    <t xml:space="preserve">    SBK_ClrTstQ</t>
  </si>
  <si>
    <t xml:space="preserve">    SBK_PwnStsM</t>
  </si>
  <si>
    <t xml:space="preserve">    SBK_SolFnaSclM</t>
  </si>
  <si>
    <t xml:space="preserve">    SBK_MAC_SolFnaSclQ</t>
  </si>
  <si>
    <t xml:space="preserve">    SBK_MAC_SmlLanCpnyQ</t>
  </si>
  <si>
    <t xml:space="preserve">    SBK_FinanceLeaseY</t>
  </si>
  <si>
    <t xml:space="preserve">    SBK_FnaLseRstCptlY</t>
  </si>
  <si>
    <t xml:space="preserve">    SBK_FnaLseTotAstY</t>
  </si>
  <si>
    <t xml:space="preserve">    SBK_AcdRstCptlRnk20Y</t>
  </si>
  <si>
    <t xml:space="preserve">    SBK_AcdTotAstRnk20Y</t>
  </si>
  <si>
    <t>4）诉讼仲裁、法律法规、会展、人物</t>
  </si>
  <si>
    <t xml:space="preserve">    LA_Detail</t>
  </si>
  <si>
    <t xml:space="preserve">    LA_Summary</t>
  </si>
  <si>
    <t xml:space="preserve">    LAW_BasicInfo</t>
  </si>
  <si>
    <t xml:space="preserve">    LAW_institution</t>
  </si>
  <si>
    <t xml:space="preserve">    EXI_Information</t>
  </si>
  <si>
    <t xml:space="preserve">    EXI_Facilitator</t>
  </si>
  <si>
    <t xml:space="preserve">    EXI_Exhibitors</t>
  </si>
  <si>
    <t xml:space="preserve">    EXI_Venues</t>
  </si>
  <si>
    <t xml:space="preserve">    EXI_Association</t>
  </si>
  <si>
    <t xml:space="preserve">    EXI_NationalLaws</t>
  </si>
  <si>
    <t xml:space="preserve">    EXI_LocalLaws</t>
  </si>
  <si>
    <t xml:space="preserve">    Figu_TMT_Info</t>
  </si>
  <si>
    <t xml:space="preserve">    Figu_Gov_Info</t>
  </si>
  <si>
    <t xml:space="preserve">    Figu_Gov_Career</t>
  </si>
  <si>
    <t xml:space="preserve">    Figu_Fin_Info</t>
  </si>
  <si>
    <t xml:space="preserve">    Figu_Fin_Career</t>
  </si>
  <si>
    <t>5）东盟主题</t>
  </si>
  <si>
    <t>二、报价方案及优惠措施</t>
  </si>
  <si>
    <r>
      <rPr>
        <sz val="11"/>
        <color theme="1"/>
        <rFont val="宋体"/>
        <charset val="134"/>
      </rPr>
      <t xml:space="preserve">
</t>
    </r>
    <r>
      <rPr>
        <b/>
        <sz val="11"/>
        <color theme="1"/>
        <rFont val="宋体"/>
        <charset val="134"/>
      </rPr>
      <t>报价方案及计算方法</t>
    </r>
    <r>
      <rPr>
        <sz val="11"/>
        <color theme="1"/>
        <rFont val="宋体"/>
        <charset val="134"/>
      </rPr>
      <t xml:space="preserve">
1.上面各主题的比重表按照全库定价（27万）计算。
2.GTA财经数据库最好按需报价：即需要哪些主题、哪些表，就采购哪些表；
3.报价的计算方法：
  a.确定选取的项目：选取了1个一级主题，则1个一级权重主题就为一项；选取了1个二级权重主题就以1个二级权重主题为一项，以此类推；
  b.计算每一项的价格：
    一级主题价格=整库价格×一级主题比重，
    二级主题价格=整库价格×一级主题比重×二级主题比重，
    三级主题价格=整库价格×一级主题比重×二级主题比重×三级主题比重，；
  c.汇总所有的项目价格相加；
4.优惠策略：
  a.购买了两个项目以上的，除最贵的项目之外，剩余的项目均打5折（不能将1个一级主题拆分成若干个二级或三级主题，然后将一级主题中最贵的二级或三级主题作为最贵的项目这样来计算）。 
  b.根据a计算出来的价格小于</t>
    </r>
    <r>
      <rPr>
        <sz val="11"/>
        <color theme="1"/>
        <rFont val="宋体"/>
        <charset val="134"/>
      </rPr>
      <t>15</t>
    </r>
    <r>
      <rPr>
        <sz val="11"/>
        <color theme="1"/>
        <rFont val="宋体"/>
        <charset val="134"/>
      </rPr>
      <t>万，则按计算出来的价格报价；若介于</t>
    </r>
    <r>
      <rPr>
        <sz val="11"/>
        <color theme="1"/>
        <rFont val="宋体"/>
        <charset val="134"/>
      </rPr>
      <t>(15</t>
    </r>
    <r>
      <rPr>
        <sz val="11"/>
        <color theme="1"/>
        <rFont val="宋体"/>
        <charset val="134"/>
      </rPr>
      <t>万,</t>
    </r>
    <r>
      <rPr>
        <sz val="11"/>
        <color theme="1"/>
        <rFont val="宋体"/>
        <charset val="134"/>
      </rPr>
      <t>27</t>
    </r>
    <r>
      <rPr>
        <sz val="11"/>
        <color theme="1"/>
        <rFont val="宋体"/>
        <charset val="134"/>
      </rPr>
      <t>万]，则报价</t>
    </r>
    <r>
      <rPr>
        <sz val="11"/>
        <color theme="1"/>
        <rFont val="宋体"/>
        <charset val="134"/>
      </rPr>
      <t>15</t>
    </r>
    <r>
      <rPr>
        <sz val="11"/>
        <color theme="1"/>
        <rFont val="宋体"/>
        <charset val="134"/>
      </rPr>
      <t>万；若介于（</t>
    </r>
    <r>
      <rPr>
        <sz val="11"/>
        <color theme="1"/>
        <rFont val="宋体"/>
        <charset val="134"/>
      </rPr>
      <t>27</t>
    </r>
    <r>
      <rPr>
        <sz val="11"/>
        <color theme="1"/>
        <rFont val="宋体"/>
        <charset val="134"/>
      </rPr>
      <t>万，</t>
    </r>
    <r>
      <rPr>
        <sz val="11"/>
        <color theme="1"/>
        <rFont val="宋体"/>
        <charset val="134"/>
      </rPr>
      <t>36</t>
    </r>
    <r>
      <rPr>
        <sz val="11"/>
        <color theme="1"/>
        <rFont val="宋体"/>
        <charset val="134"/>
      </rPr>
      <t>万],则报价</t>
    </r>
    <r>
      <rPr>
        <sz val="11"/>
        <color theme="1"/>
        <rFont val="宋体"/>
        <charset val="134"/>
      </rPr>
      <t>17</t>
    </r>
    <r>
      <rPr>
        <sz val="11"/>
        <color theme="1"/>
        <rFont val="宋体"/>
        <charset val="134"/>
      </rPr>
      <t>万；若大于</t>
    </r>
    <r>
      <rPr>
        <sz val="11"/>
        <color theme="1"/>
        <rFont val="宋体"/>
        <charset val="134"/>
      </rPr>
      <t>36</t>
    </r>
    <r>
      <rPr>
        <sz val="11"/>
        <color theme="1"/>
        <rFont val="宋体"/>
        <charset val="134"/>
      </rPr>
      <t>万，则报价</t>
    </r>
    <r>
      <rPr>
        <sz val="11"/>
        <color theme="1"/>
        <rFont val="宋体"/>
        <charset val="134"/>
      </rPr>
      <t>18</t>
    </r>
    <r>
      <rPr>
        <sz val="11"/>
        <color theme="1"/>
        <rFont val="宋体"/>
        <charset val="134"/>
      </rPr>
      <t xml:space="preserve">万。
</t>
    </r>
  </si>
  <si>
    <t>虚拟交易所售卖方式有两种，分别是落地服务方式（机构客户偏向于该服务）和账号售卖。</t>
  </si>
  <si>
    <t>报价方式</t>
  </si>
  <si>
    <t xml:space="preserve">          模块</t>
  </si>
  <si>
    <t xml:space="preserve">           报价</t>
  </si>
  <si>
    <t xml:space="preserve">           底价</t>
  </si>
  <si>
    <t>底价定价原因</t>
  </si>
  <si>
    <t>落地服务</t>
  </si>
  <si>
    <t>整套VE（全品种）</t>
  </si>
  <si>
    <t>80万</t>
  </si>
  <si>
    <t>40万</t>
  </si>
  <si>
    <t>基本覆盖成本：预计16年新增客户6家，续费费用约30万，按底价成交仅能覆盖成本</t>
  </si>
  <si>
    <t>基础版（除港股通和个股期权外）</t>
  </si>
  <si>
    <t>60万</t>
  </si>
  <si>
    <t>30万</t>
  </si>
  <si>
    <t>单独港股通版</t>
  </si>
  <si>
    <t>15万</t>
  </si>
  <si>
    <t>单独个股期权版</t>
  </si>
  <si>
    <t>20万</t>
  </si>
  <si>
    <t>单独融资融券版</t>
  </si>
  <si>
    <t>基础版+XX
（XX指港股大赛、外汇大赛、个股期权大赛、融资融券大赛）</t>
  </si>
  <si>
    <t>50万+（港股大赛10万/外汇大赛5万/个股期权大赛5万、融资融券大赛5万）</t>
  </si>
  <si>
    <t>模块的底价加总</t>
  </si>
  <si>
    <t>落地版除了一次性的软件许可费外，还包括每年需支付的系统维护费（约为软件许可费的15%）和运维外包费（客户选用物理机和除阿里云之外的服务器：每年6万，客户选用阿里云服务器：每年3万）</t>
  </si>
  <si>
    <t>账号售卖</t>
  </si>
  <si>
    <t>品种</t>
  </si>
  <si>
    <t>日委托</t>
  </si>
  <si>
    <t>账号数量</t>
  </si>
  <si>
    <t>单个账号报价</t>
  </si>
  <si>
    <t>底价</t>
  </si>
  <si>
    <t>不分品种，统一报价</t>
  </si>
  <si>
    <t>100笔以下</t>
  </si>
  <si>
    <t>500个以下</t>
  </si>
  <si>
    <t>50元/个/年</t>
  </si>
  <si>
    <t>5000个帐号以内，25元/个/年
5000个账号以上，20元/个/年</t>
  </si>
  <si>
    <t>5000个帐号以内，单个账号的净服务器成本为5.7元，加上运维成本，单个账号销售最底价为25元</t>
  </si>
  <si>
    <t>500个—2000个</t>
  </si>
  <si>
    <t>45元/个/年</t>
  </si>
  <si>
    <t>2000个—5000个</t>
  </si>
  <si>
    <t>40元/个/年</t>
  </si>
  <si>
    <t>5000以上</t>
  </si>
  <si>
    <t>35元/个/年</t>
  </si>
  <si>
    <r>
      <rPr>
        <sz val="20"/>
        <color theme="1"/>
        <rFont val="黑体"/>
        <charset val="134"/>
      </rPr>
      <t>行情数据报价</t>
    </r>
    <r>
      <rPr>
        <sz val="11"/>
        <color theme="1"/>
        <rFont val="黑体"/>
        <charset val="134"/>
      </rPr>
      <t>（单位：元）</t>
    </r>
  </si>
  <si>
    <t>年份</t>
  </si>
  <si>
    <t>中金所L2
（2010.4）
（2013.9）</t>
  </si>
  <si>
    <t>上期所L1
（2003.8）</t>
  </si>
  <si>
    <t>郑商所L1
（2003.8）</t>
  </si>
  <si>
    <t>大商所L1
（2003.8）</t>
  </si>
  <si>
    <t>大商所L2
（2007.02）</t>
  </si>
  <si>
    <t>沪深L1
（2003.1）</t>
  </si>
  <si>
    <t>上海L2
（2006.12）</t>
  </si>
  <si>
    <t>深圳L2
（2010.5）</t>
  </si>
  <si>
    <t>个股期权
（2015.02）</t>
  </si>
  <si>
    <t>更新</t>
  </si>
  <si>
    <t>2016
（按实际月份进行折算）</t>
  </si>
  <si>
    <t>—</t>
  </si>
  <si>
    <t>2010-2011</t>
  </si>
  <si>
    <t>2006-2009</t>
  </si>
  <si>
    <t>2003-2005</t>
  </si>
  <si>
    <r>
      <rPr>
        <sz val="20"/>
        <color theme="1"/>
        <rFont val="黑体"/>
        <charset val="134"/>
      </rPr>
      <t>分时数据报价</t>
    </r>
    <r>
      <rPr>
        <sz val="11"/>
        <color theme="1"/>
        <rFont val="黑体"/>
        <charset val="134"/>
      </rPr>
      <t>（单位：元）</t>
    </r>
  </si>
  <si>
    <t>分时更新
（1/5/10/15/30/60）</t>
  </si>
  <si>
    <t>分时所有年份历史
（1/5/10/15/30/60）</t>
  </si>
  <si>
    <t>整体优惠</t>
  </si>
  <si>
    <t>买一年更新及以上即送一年历史数据，若一次性付款则可叠加</t>
  </si>
  <si>
    <t>价格区间（单位：万元）</t>
  </si>
  <si>
    <t>打包价（单位：万元）</t>
  </si>
  <si>
    <t>(10,16]</t>
  </si>
  <si>
    <t>(16,20]</t>
  </si>
  <si>
    <t>(20,30]</t>
  </si>
  <si>
    <t>(30,40]</t>
  </si>
  <si>
    <t>(40,50]</t>
  </si>
  <si>
    <t>(50,124]</t>
  </si>
  <si>
    <t>买一年更新及以上即送一年历史数据，
若一次性付款则可叠加</t>
  </si>
  <si>
    <t>(5,8]</t>
  </si>
  <si>
    <t>(8,10]</t>
  </si>
  <si>
    <t>(10,15]</t>
  </si>
  <si>
    <t>(15,20]</t>
  </si>
  <si>
    <t>(20,25]</t>
  </si>
  <si>
    <t>(25,62]</t>
  </si>
  <si>
    <t>1、标准报价</t>
  </si>
  <si>
    <r>
      <rPr>
        <b/>
        <sz val="14"/>
        <color theme="0"/>
        <rFont val="黑体"/>
        <charset val="134"/>
      </rPr>
      <t>国泰安历史高频数据报价单</t>
    </r>
    <r>
      <rPr>
        <b/>
        <sz val="14"/>
        <color indexed="51"/>
        <rFont val="黑体"/>
        <charset val="134"/>
      </rPr>
      <t>Level-1分笔</t>
    </r>
    <r>
      <rPr>
        <b/>
        <sz val="14"/>
        <color indexed="9"/>
        <rFont val="黑体"/>
        <charset val="134"/>
      </rPr>
      <t>（学术版调整方案）</t>
    </r>
  </si>
  <si>
    <t>名称</t>
  </si>
  <si>
    <t>更新频率</t>
  </si>
  <si>
    <t>分笔高频(元/年)</t>
  </si>
  <si>
    <t>股票（起始年份：2003-</t>
  </si>
  <si>
    <t xml:space="preserve">
历史数据按月购买时，在原来年价格的基础上除以10作为月价格对外报价</t>
  </si>
  <si>
    <t>基金（起始年份：2003-</t>
  </si>
  <si>
    <t>债券（起始年份：2003-</t>
  </si>
  <si>
    <t>指数（起始年份：2003.1-</t>
  </si>
  <si>
    <t>商品期货（起始年份：2003.8-</t>
  </si>
  <si>
    <t>股指期货（起始年份：2010.4-</t>
  </si>
  <si>
    <t>国债期货 (起始年份：2013.9-</t>
  </si>
  <si>
    <t>更新服务
（买1年数据更新送2年历史数据）</t>
  </si>
  <si>
    <t>Q产品库(10年历史数据)</t>
  </si>
  <si>
    <t>日</t>
  </si>
  <si>
    <t>股票</t>
  </si>
  <si>
    <t>基金</t>
  </si>
  <si>
    <t>债券</t>
  </si>
  <si>
    <t>指数</t>
  </si>
  <si>
    <t>股指期货</t>
  </si>
  <si>
    <t>国债期货</t>
  </si>
  <si>
    <r>
      <rPr>
        <b/>
        <sz val="14"/>
        <color theme="0"/>
        <rFont val="黑体"/>
        <charset val="134"/>
      </rPr>
      <t>国泰安历史高频数据报价单</t>
    </r>
    <r>
      <rPr>
        <b/>
        <sz val="14"/>
        <color indexed="51"/>
        <rFont val="黑体"/>
        <charset val="134"/>
      </rPr>
      <t>Level-1分时</t>
    </r>
    <r>
      <rPr>
        <b/>
        <sz val="14"/>
        <color indexed="9"/>
        <rFont val="黑体"/>
        <charset val="134"/>
      </rPr>
      <t>（学术版调整方案）</t>
    </r>
  </si>
  <si>
    <t>分时高频(元/年)</t>
  </si>
  <si>
    <t>1分钟</t>
  </si>
  <si>
    <t>5分钟</t>
  </si>
  <si>
    <t>15分钟</t>
  </si>
  <si>
    <t>30分钟</t>
  </si>
  <si>
    <t>60分钟</t>
  </si>
  <si>
    <t>全市场数据</t>
  </si>
  <si>
    <t>股指+国债期货</t>
  </si>
  <si>
    <r>
      <rPr>
        <b/>
        <sz val="11"/>
        <color theme="0"/>
        <rFont val="黑体"/>
        <charset val="134"/>
      </rPr>
      <t>国泰安基于</t>
    </r>
    <r>
      <rPr>
        <b/>
        <sz val="11"/>
        <color indexed="51"/>
        <rFont val="黑体"/>
        <charset val="134"/>
      </rPr>
      <t>Level-2</t>
    </r>
    <r>
      <rPr>
        <b/>
        <sz val="11"/>
        <color indexed="9"/>
        <rFont val="黑体"/>
        <charset val="134"/>
      </rPr>
      <t>数据的高频定制报价单（2015版）</t>
    </r>
  </si>
  <si>
    <t>日更新费用(元/年)</t>
  </si>
  <si>
    <t>股票（起始年份：2006.12-</t>
  </si>
  <si>
    <t xml:space="preserve">由于深交所Level-2数据2010.5年后推出，2006.12~2010.4区间只有上交所Level-2数据，这个时间区间段股票、基金、债券报价按照总体报价5折起报；
</t>
  </si>
  <si>
    <t>基金（起始年份：2006.12-</t>
  </si>
  <si>
    <t>债券（起始年份：2006.12-</t>
  </si>
  <si>
    <t>大商所商品期货（起始年份：2007.2-</t>
  </si>
  <si>
    <t>国债期货（起始年份：2013.9-</t>
  </si>
  <si>
    <t>个股期权（起始年份：2015.2-</t>
  </si>
  <si>
    <t>高频数据定制报价</t>
  </si>
  <si>
    <r>
      <rPr>
        <b/>
        <sz val="10.5"/>
        <color indexed="8"/>
        <rFont val="宋体"/>
        <charset val="134"/>
      </rPr>
      <t>定制总价值</t>
    </r>
    <r>
      <rPr>
        <sz val="10.5"/>
        <color indexed="8"/>
        <rFont val="Calibri"/>
        <charset val="134"/>
      </rPr>
      <t>=</t>
    </r>
    <r>
      <rPr>
        <sz val="10.5"/>
        <color indexed="8"/>
        <rFont val="宋体"/>
        <charset val="134"/>
      </rPr>
      <t>数据价值</t>
    </r>
    <r>
      <rPr>
        <sz val="10.5"/>
        <color indexed="8"/>
        <rFont val="Calibri"/>
        <charset val="134"/>
      </rPr>
      <t>+</t>
    </r>
    <r>
      <rPr>
        <sz val="10.5"/>
        <color indexed="8"/>
        <rFont val="宋体"/>
        <charset val="134"/>
      </rPr>
      <t>定制服务价格</t>
    </r>
  </si>
  <si>
    <r>
      <rPr>
        <b/>
        <sz val="10.5"/>
        <color indexed="8"/>
        <rFont val="宋体"/>
        <charset val="134"/>
      </rPr>
      <t>数据价值报价方法</t>
    </r>
    <r>
      <rPr>
        <sz val="10.5"/>
        <color indexed="8"/>
        <rFont val="宋体"/>
        <charset val="134"/>
      </rPr>
      <t xml:space="preserve">：
</t>
    </r>
    <r>
      <rPr>
        <sz val="10.5"/>
        <color indexed="8"/>
        <rFont val="宋体"/>
        <charset val="134"/>
      </rPr>
      <t>对于定制部分字段的需求：首先按照选取的品种</t>
    </r>
    <r>
      <rPr>
        <sz val="10.5"/>
        <color indexed="8"/>
        <rFont val="Calibri"/>
        <charset val="134"/>
      </rPr>
      <t>+</t>
    </r>
    <r>
      <rPr>
        <sz val="10.5"/>
        <color indexed="8"/>
        <rFont val="宋体"/>
        <charset val="134"/>
      </rPr>
      <t>数据类型</t>
    </r>
    <r>
      <rPr>
        <sz val="10.5"/>
        <color indexed="8"/>
        <rFont val="Calibri"/>
        <charset val="134"/>
      </rPr>
      <t>+</t>
    </r>
    <r>
      <rPr>
        <sz val="10.5"/>
        <color indexed="8"/>
        <rFont val="宋体"/>
        <charset val="134"/>
      </rPr>
      <t>时间长度，参考标准定价计算总数据价值；然后计算定制选取的字段计算占比作为数据价值占比比例，计算数据价值。举例：如用户购买分时数据中部分字段，分时数据表总字段</t>
    </r>
    <r>
      <rPr>
        <sz val="10.5"/>
        <color indexed="8"/>
        <rFont val="Calibri"/>
        <charset val="134"/>
      </rPr>
      <t>20</t>
    </r>
    <r>
      <rPr>
        <sz val="10.5"/>
        <color indexed="8"/>
        <rFont val="宋体"/>
        <charset val="134"/>
      </rPr>
      <t>个，定制其中</t>
    </r>
    <r>
      <rPr>
        <sz val="10.5"/>
        <color indexed="8"/>
        <rFont val="Calibri"/>
        <charset val="134"/>
      </rPr>
      <t>10</t>
    </r>
    <r>
      <rPr>
        <sz val="10.5"/>
        <color indexed="8"/>
        <rFont val="宋体"/>
        <charset val="134"/>
      </rPr>
      <t>个字段，则占比为</t>
    </r>
    <r>
      <rPr>
        <sz val="10.5"/>
        <color indexed="8"/>
        <rFont val="Calibri"/>
        <charset val="134"/>
      </rPr>
      <t>50%</t>
    </r>
    <r>
      <rPr>
        <sz val="10.5"/>
        <color indexed="8"/>
        <rFont val="宋体"/>
        <charset val="134"/>
      </rPr>
      <t>，数据价值为分时数据总价值</t>
    </r>
    <r>
      <rPr>
        <sz val="10.5"/>
        <color indexed="8"/>
        <rFont val="Calibri"/>
        <charset val="134"/>
      </rPr>
      <t>*50%</t>
    </r>
    <r>
      <rPr>
        <sz val="10.5"/>
        <color indexed="8"/>
        <rFont val="宋体"/>
        <charset val="134"/>
      </rPr>
      <t xml:space="preserve">；
</t>
    </r>
  </si>
  <si>
    <r>
      <rPr>
        <b/>
        <sz val="10.5"/>
        <color indexed="8"/>
        <rFont val="宋体"/>
        <charset val="134"/>
      </rPr>
      <t>定制服务价格</t>
    </r>
    <r>
      <rPr>
        <sz val="10.5"/>
        <color indexed="8"/>
        <rFont val="宋体"/>
        <charset val="134"/>
      </rPr>
      <t>：数据价值的20%</t>
    </r>
  </si>
  <si>
    <r>
      <rPr>
        <b/>
        <sz val="10.5"/>
        <color indexed="8"/>
        <rFont val="宋体"/>
        <charset val="134"/>
      </rPr>
      <t>说明：</t>
    </r>
    <r>
      <rPr>
        <sz val="10.5"/>
        <color indexed="8"/>
        <rFont val="宋体"/>
        <charset val="134"/>
      </rPr>
      <t xml:space="preserve">
1、此定制报价，只适用于一种情况：用户只需要定制化提取部分历史数据，不涉及新增定制字段等任何研发工作，且不要求数据更新。
2、定制项目最低价值为20000元。</t>
    </r>
  </si>
  <si>
    <t>2、底价</t>
  </si>
  <si>
    <r>
      <rPr>
        <b/>
        <sz val="11"/>
        <color theme="1"/>
        <rFont val="宋体"/>
        <charset val="134"/>
      </rPr>
      <t xml:space="preserve">
允许成交价/最低价（万元）：最低在报价单的基础上打</t>
    </r>
    <r>
      <rPr>
        <b/>
        <sz val="11"/>
        <color theme="1"/>
        <rFont val="宋体"/>
        <charset val="134"/>
      </rPr>
      <t>5</t>
    </r>
    <r>
      <rPr>
        <b/>
        <sz val="11"/>
        <color theme="1"/>
        <rFont val="宋体"/>
        <charset val="134"/>
      </rPr>
      <t>折</t>
    </r>
  </si>
  <si>
    <r>
      <rPr>
        <sz val="9"/>
        <color theme="1"/>
        <rFont val="宋体"/>
        <charset val="134"/>
      </rPr>
      <t>注</t>
    </r>
    <r>
      <rPr>
        <sz val="9"/>
        <color theme="1"/>
        <rFont val="Tahoma"/>
        <charset val="134"/>
      </rPr>
      <t>1</t>
    </r>
    <r>
      <rPr>
        <sz val="9"/>
        <color theme="1"/>
        <rFont val="宋体"/>
        <charset val="134"/>
      </rPr>
      <t>：个人账号每个账号只能同时登入</t>
    </r>
    <r>
      <rPr>
        <sz val="9"/>
        <color theme="1"/>
        <rFont val="Tahoma"/>
        <charset val="134"/>
      </rPr>
      <t>1</t>
    </r>
    <r>
      <rPr>
        <sz val="9"/>
        <color theme="1"/>
        <rFont val="宋体"/>
        <charset val="134"/>
      </rPr>
      <t>人，可以绑定</t>
    </r>
    <r>
      <rPr>
        <sz val="9"/>
        <color theme="1"/>
        <rFont val="Tahoma"/>
        <charset val="134"/>
      </rPr>
      <t>3</t>
    </r>
    <r>
      <rPr>
        <sz val="9"/>
        <color theme="1"/>
        <rFont val="宋体"/>
        <charset val="134"/>
      </rPr>
      <t>个</t>
    </r>
    <r>
      <rPr>
        <sz val="9"/>
        <color theme="1"/>
        <rFont val="Tahoma"/>
        <charset val="134"/>
      </rPr>
      <t>IP</t>
    </r>
    <r>
      <rPr>
        <sz val="9"/>
        <color theme="1"/>
        <rFont val="宋体"/>
        <charset val="134"/>
      </rPr>
      <t>段，确保客户能在家、学校使用，同时不影响我司权益。
注</t>
    </r>
    <r>
      <rPr>
        <sz val="9"/>
        <color theme="1"/>
        <rFont val="Tahoma"/>
        <charset val="134"/>
      </rPr>
      <t>2</t>
    </r>
    <r>
      <rPr>
        <sz val="9"/>
        <color theme="1"/>
        <rFont val="宋体"/>
        <charset val="134"/>
      </rPr>
      <t>：每笔订单每增加</t>
    </r>
    <r>
      <rPr>
        <sz val="9"/>
        <color theme="1"/>
        <rFont val="Tahoma"/>
        <charset val="134"/>
      </rPr>
      <t>1</t>
    </r>
    <r>
      <rPr>
        <sz val="9"/>
        <color theme="1"/>
        <rFont val="宋体"/>
        <charset val="134"/>
      </rPr>
      <t>个个人账号，报价提高</t>
    </r>
    <r>
      <rPr>
        <sz val="9"/>
        <color theme="1"/>
        <rFont val="Tahoma"/>
        <charset val="134"/>
      </rPr>
      <t>50%</t>
    </r>
    <r>
      <rPr>
        <sz val="9"/>
        <color theme="1"/>
        <rFont val="宋体"/>
        <charset val="134"/>
      </rPr>
      <t>。
注</t>
    </r>
    <r>
      <rPr>
        <sz val="9"/>
        <color theme="1"/>
        <rFont val="Tahoma"/>
        <charset val="134"/>
      </rPr>
      <t>3</t>
    </r>
    <r>
      <rPr>
        <sz val="9"/>
        <color theme="1"/>
        <rFont val="宋体"/>
        <charset val="134"/>
      </rPr>
      <t>：个人账号报价低于</t>
    </r>
    <r>
      <rPr>
        <sz val="9"/>
        <color theme="1"/>
        <rFont val="Tahoma"/>
        <charset val="134"/>
      </rPr>
      <t>5</t>
    </r>
    <r>
      <rPr>
        <sz val="9"/>
        <color theme="1"/>
        <rFont val="宋体"/>
        <charset val="134"/>
      </rPr>
      <t>折需经营销（红洲总）及事业部（张超总</t>
    </r>
    <r>
      <rPr>
        <sz val="9"/>
        <color theme="1"/>
        <rFont val="Tahoma"/>
        <charset val="134"/>
      </rPr>
      <t>/</t>
    </r>
    <r>
      <rPr>
        <sz val="9"/>
        <color theme="1"/>
        <rFont val="宋体"/>
        <charset val="134"/>
      </rPr>
      <t>许博士）特批。
注</t>
    </r>
    <r>
      <rPr>
        <sz val="9"/>
        <color theme="1"/>
        <rFont val="Tahoma"/>
        <charset val="134"/>
      </rPr>
      <t>4</t>
    </r>
    <r>
      <rPr>
        <sz val="9"/>
        <color theme="1"/>
        <rFont val="宋体"/>
        <charset val="134"/>
      </rPr>
      <t>：系列价格在个人价格基础上打</t>
    </r>
    <r>
      <rPr>
        <sz val="9"/>
        <color theme="1"/>
        <rFont val="Tahoma"/>
        <charset val="134"/>
      </rPr>
      <t>0.9</t>
    </r>
    <r>
      <rPr>
        <sz val="9"/>
        <color theme="1"/>
        <rFont val="宋体"/>
        <charset val="134"/>
      </rPr>
      <t>折，计算公式：</t>
    </r>
    <r>
      <rPr>
        <sz val="9"/>
        <color theme="1"/>
        <rFont val="Tahoma"/>
        <charset val="134"/>
      </rPr>
      <t>ROUND(SUM(</t>
    </r>
    <r>
      <rPr>
        <sz val="9"/>
        <color theme="1"/>
        <rFont val="宋体"/>
        <charset val="134"/>
      </rPr>
      <t>所选数据库价格</t>
    </r>
    <r>
      <rPr>
        <sz val="9"/>
        <color theme="1"/>
        <rFont val="Tahoma"/>
        <charset val="134"/>
      </rPr>
      <t>)*0.9/10000,0)*10000</t>
    </r>
    <r>
      <rPr>
        <sz val="9"/>
        <color theme="1"/>
        <rFont val="宋体"/>
        <charset val="134"/>
      </rPr>
      <t>。
注</t>
    </r>
    <r>
      <rPr>
        <sz val="9"/>
        <color theme="1"/>
        <rFont val="Tahoma"/>
        <charset val="134"/>
      </rPr>
      <t>5</t>
    </r>
    <r>
      <rPr>
        <sz val="9"/>
        <color theme="1"/>
        <rFont val="宋体"/>
        <charset val="134"/>
      </rPr>
      <t>：学校同一</t>
    </r>
    <r>
      <rPr>
        <sz val="9"/>
        <color theme="1"/>
        <rFont val="Tahoma"/>
        <charset val="134"/>
      </rPr>
      <t>IP</t>
    </r>
    <r>
      <rPr>
        <sz val="9"/>
        <color theme="1"/>
        <rFont val="宋体"/>
        <charset val="134"/>
      </rPr>
      <t>段，一个账号可以同时</t>
    </r>
    <r>
      <rPr>
        <sz val="9"/>
        <color theme="1"/>
        <rFont val="Tahoma"/>
        <charset val="134"/>
      </rPr>
      <t>200</t>
    </r>
    <r>
      <rPr>
        <sz val="9"/>
        <color theme="1"/>
        <rFont val="宋体"/>
        <charset val="134"/>
      </rPr>
      <t>人使用。</t>
    </r>
  </si>
  <si>
    <t>系列</t>
  </si>
  <si>
    <t>数据库编码</t>
  </si>
  <si>
    <t>数据库名称</t>
  </si>
  <si>
    <t>起始年份</t>
  </si>
  <si>
    <t>2016年报价（元）</t>
  </si>
  <si>
    <t>系列价格（元）</t>
  </si>
  <si>
    <r>
      <rPr>
        <b/>
        <sz val="9"/>
        <color theme="1"/>
        <rFont val="微软雅黑"/>
        <charset val="134"/>
      </rPr>
      <t>个人账号</t>
    </r>
  </si>
  <si>
    <t>发布时间</t>
  </si>
  <si>
    <t>初购费</t>
  </si>
  <si>
    <t>更新费</t>
  </si>
  <si>
    <r>
      <rPr>
        <b/>
        <sz val="9"/>
        <color theme="1"/>
        <rFont val="微软雅黑"/>
        <charset val="134"/>
      </rPr>
      <t>初购费</t>
    </r>
  </si>
  <si>
    <r>
      <rPr>
        <b/>
        <sz val="9"/>
        <color theme="1"/>
        <rFont val="微软雅黑"/>
        <charset val="134"/>
      </rPr>
      <t>更新费</t>
    </r>
  </si>
  <si>
    <t>股票市场系列</t>
  </si>
  <si>
    <r>
      <rPr>
        <sz val="9"/>
        <color theme="1"/>
        <rFont val="Times New Roman"/>
        <charset val="134"/>
      </rPr>
      <t>CSMAR</t>
    </r>
    <r>
      <rPr>
        <sz val="9"/>
        <color theme="1"/>
        <rFont val="宋体"/>
        <charset val="134"/>
      </rPr>
      <t>中国股票市场交易数据库</t>
    </r>
  </si>
  <si>
    <t>1990-</t>
  </si>
  <si>
    <t>中国融资融券研究数据库</t>
  </si>
  <si>
    <t>2010.3-</t>
  </si>
  <si>
    <t>中国股票市场大笔交易数据库</t>
  </si>
  <si>
    <t>2003-</t>
  </si>
  <si>
    <t>中国证券市场大宗交易数据库</t>
  </si>
  <si>
    <t>2002-</t>
  </si>
  <si>
    <t>中国证券市场指数研究数据库</t>
  </si>
  <si>
    <t>中国股权分置改革研究数据库</t>
  </si>
  <si>
    <t>2005-</t>
  </si>
  <si>
    <t>中国股票交易停复牌研究数据库</t>
  </si>
  <si>
    <t>中国特殊处理与特别转让股票研究数据库</t>
  </si>
  <si>
    <t>中国股票市场衍生指标数据库</t>
  </si>
  <si>
    <t>中国转融通研究数据库</t>
  </si>
  <si>
    <t>2012-</t>
  </si>
  <si>
    <t>沪港通研究数据库</t>
  </si>
  <si>
    <r>
      <rPr>
        <sz val="9"/>
        <color theme="1"/>
        <rFont val="Times New Roman"/>
        <charset val="134"/>
      </rPr>
      <t>Fama-French</t>
    </r>
    <r>
      <rPr>
        <sz val="9"/>
        <color theme="1"/>
        <rFont val="宋体"/>
        <charset val="134"/>
      </rPr>
      <t>因子</t>
    </r>
  </si>
  <si>
    <t>1991-</t>
  </si>
  <si>
    <r>
      <rPr>
        <sz val="9"/>
        <color theme="1"/>
        <rFont val="Times New Roman"/>
        <charset val="134"/>
      </rPr>
      <t>DGTW</t>
    </r>
    <r>
      <rPr>
        <sz val="9"/>
        <color theme="1"/>
        <rFont val="宋体"/>
        <charset val="134"/>
      </rPr>
      <t>股票特征基准数据库</t>
    </r>
  </si>
  <si>
    <t>公司研究系列</t>
  </si>
  <si>
    <r>
      <rPr>
        <sz val="9"/>
        <color theme="1"/>
        <rFont val="Times New Roman"/>
        <charset val="134"/>
      </rPr>
      <t>CSMAR</t>
    </r>
    <r>
      <rPr>
        <sz val="9"/>
        <color theme="1"/>
        <rFont val="宋体"/>
        <charset val="134"/>
      </rPr>
      <t>中国上市公司财务报表数据库</t>
    </r>
  </si>
  <si>
    <t>中国上市公司年、中、季报公布日期数据库</t>
  </si>
  <si>
    <t>中国上市公司业绩预告数据库</t>
  </si>
  <si>
    <t>中国上市公司财务报表附注数据库</t>
  </si>
  <si>
    <t>中国上市公司财务指标分析数据库</t>
  </si>
  <si>
    <t>中国上市公司财务报告审计意见数据库</t>
  </si>
  <si>
    <t>中国银行财务研究数据库</t>
  </si>
  <si>
    <t>2000-</t>
  </si>
  <si>
    <t>中国上市公司分析师预测研究数据库</t>
  </si>
  <si>
    <t>2001-</t>
  </si>
  <si>
    <r>
      <rPr>
        <sz val="9"/>
        <color theme="1"/>
        <rFont val="宋体"/>
        <charset val="134"/>
      </rPr>
      <t>中国上市公司首次公开发行研究数据库（</t>
    </r>
    <r>
      <rPr>
        <sz val="9"/>
        <color theme="1"/>
        <rFont val="Times New Roman"/>
        <charset val="134"/>
      </rPr>
      <t>A</t>
    </r>
    <r>
      <rPr>
        <sz val="9"/>
        <color theme="1"/>
        <rFont val="宋体"/>
        <charset val="134"/>
      </rPr>
      <t>股）</t>
    </r>
  </si>
  <si>
    <t>中国上市公司首次公开发行研究数据库（B股）</t>
  </si>
  <si>
    <t>1991-2000</t>
  </si>
  <si>
    <t>中国上市公司增发配股研究数据库</t>
  </si>
  <si>
    <t>中国上市公司红利分配研究数据库</t>
  </si>
  <si>
    <t>中国上市公司股东研究数据库</t>
  </si>
  <si>
    <t>中国上市公司治理结构研究数据库</t>
  </si>
  <si>
    <t>1999-</t>
  </si>
  <si>
    <t>中国上市公司违规处理研究数据库</t>
  </si>
  <si>
    <t>1994-</t>
  </si>
  <si>
    <t>中国上市公司并购重组研究数据库</t>
  </si>
  <si>
    <t>1998-</t>
  </si>
  <si>
    <t>中国上市公司关联交易研究数据库</t>
  </si>
  <si>
    <t>1997-</t>
  </si>
  <si>
    <t>中国上市公司银行贷款研究数据库</t>
  </si>
  <si>
    <t>1996-</t>
  </si>
  <si>
    <t>中国民营上市公司数据库</t>
  </si>
  <si>
    <t>中国新三板研究数据库</t>
  </si>
  <si>
    <t>中国海外上市公司研究数据库</t>
  </si>
  <si>
    <t>1992-</t>
  </si>
  <si>
    <t>中国上市公司国有股拍卖与转让研究数据库</t>
  </si>
  <si>
    <t>中国上市公司资产评估数据库</t>
  </si>
  <si>
    <t>中国上市公司对外担保研究数据库</t>
  </si>
  <si>
    <t>2008-</t>
  </si>
  <si>
    <t>中国上市公司机构股票池研究数据库</t>
  </si>
  <si>
    <t>2006-</t>
  </si>
  <si>
    <t>中国上市公司内部控制研究数据库</t>
  </si>
  <si>
    <t>2007-</t>
  </si>
  <si>
    <t>中国上市公司社会责任研究数据库</t>
  </si>
  <si>
    <t>中国上市公司内部人交易研究数据库</t>
  </si>
  <si>
    <t>中国上市公司对外投资研究数据库</t>
  </si>
  <si>
    <t>中国上市公司机构投资者研究数据库</t>
  </si>
  <si>
    <t>中国上市公司EVA专题研究数据库</t>
  </si>
  <si>
    <t>中国上市公司人物特征研究数据库</t>
  </si>
  <si>
    <t>中国上市公司诉讼仲裁研究数据库</t>
  </si>
  <si>
    <r>
      <rPr>
        <sz val="9"/>
        <color theme="1"/>
        <rFont val="Times New Roman"/>
        <charset val="134"/>
      </rPr>
      <t>2</t>
    </r>
    <r>
      <rPr>
        <sz val="9"/>
        <rFont val="宋体"/>
        <charset val="134"/>
      </rPr>
      <t>014-</t>
    </r>
  </si>
  <si>
    <t>中国上市公司资质认定研究数据库</t>
  </si>
  <si>
    <t>中国上市公司股权性质研究数据库</t>
  </si>
  <si>
    <t>中国上市公司募集资金投向研究数据库</t>
  </si>
  <si>
    <t>中国上市公司专利研究数据库</t>
  </si>
  <si>
    <t>1988-</t>
  </si>
  <si>
    <t>中国上市公司产业资本研究数据库</t>
  </si>
  <si>
    <t>基金市场系列</t>
  </si>
  <si>
    <t>中国证券市场基金评价研究数据库</t>
  </si>
  <si>
    <t>中国融资分级基金专题研究数据库</t>
  </si>
  <si>
    <t>中国基金研究数据库</t>
  </si>
  <si>
    <t>中国基金评级研究数据库</t>
  </si>
  <si>
    <t>私募基金研究数据库</t>
  </si>
  <si>
    <t>债券市场系列</t>
  </si>
  <si>
    <t>中国债券市场研究数据库</t>
  </si>
  <si>
    <t>1994－</t>
  </si>
  <si>
    <t>衍生市场系列</t>
  </si>
  <si>
    <t>中国商品期货市场研究数据库</t>
  </si>
  <si>
    <t>1998－</t>
  </si>
  <si>
    <t>中国权证市场研究数据库</t>
  </si>
  <si>
    <t>2005－</t>
  </si>
  <si>
    <t>中国股指期货研究数据库</t>
  </si>
  <si>
    <t>中国国债期货研究数据库</t>
  </si>
  <si>
    <t>2013-</t>
  </si>
  <si>
    <t>中国个股期权市场研究数据库</t>
  </si>
  <si>
    <t>2014-</t>
  </si>
  <si>
    <t>中国股指期权研究数据库</t>
  </si>
  <si>
    <t>经济研究系列</t>
  </si>
  <si>
    <t>中国宏观经济研究数据库</t>
  </si>
  <si>
    <t>1949-</t>
  </si>
  <si>
    <t>中国区域经济研究数据库</t>
  </si>
  <si>
    <t>世界经济景气指数库</t>
  </si>
  <si>
    <t>1970-</t>
  </si>
  <si>
    <t>中国工业行业统计数据库</t>
  </si>
  <si>
    <t>中国进出口统计数据库</t>
  </si>
  <si>
    <t>1979-</t>
  </si>
  <si>
    <t>中国资源研究数据库</t>
  </si>
  <si>
    <t>世界经济统计数据库</t>
  </si>
  <si>
    <t>中国县域经济研究数据库</t>
  </si>
  <si>
    <t>中国农村金融经济研究数据库</t>
  </si>
  <si>
    <r>
      <rPr>
        <sz val="9"/>
        <color theme="1"/>
        <rFont val="Times New Roman"/>
        <charset val="134"/>
      </rPr>
      <t>1</t>
    </r>
    <r>
      <rPr>
        <sz val="9"/>
        <rFont val="宋体"/>
        <charset val="134"/>
      </rPr>
      <t>949-</t>
    </r>
  </si>
  <si>
    <t>中国教育研究数据库</t>
  </si>
  <si>
    <r>
      <rPr>
        <sz val="9"/>
        <color theme="1"/>
        <rFont val="Times New Roman"/>
        <charset val="134"/>
      </rPr>
      <t>1949</t>
    </r>
    <r>
      <rPr>
        <sz val="9"/>
        <rFont val="宋体"/>
        <charset val="134"/>
      </rPr>
      <t>-</t>
    </r>
  </si>
  <si>
    <t>中国海洋经济研究数据库</t>
  </si>
  <si>
    <r>
      <rPr>
        <sz val="9"/>
        <color theme="1"/>
        <rFont val="Times New Roman"/>
        <charset val="134"/>
      </rPr>
      <t>2001</t>
    </r>
    <r>
      <rPr>
        <sz val="9"/>
        <rFont val="宋体"/>
        <charset val="134"/>
      </rPr>
      <t>-</t>
    </r>
  </si>
  <si>
    <t>中国专利研究数据库</t>
  </si>
  <si>
    <t>1985-</t>
  </si>
  <si>
    <t>中国会展信息研究数据库</t>
  </si>
  <si>
    <t>中国企业创新研究数据库</t>
  </si>
  <si>
    <t>2015/05/09</t>
  </si>
  <si>
    <t>国家财富与贫富差距研究数据库</t>
  </si>
  <si>
    <t>1810-</t>
  </si>
  <si>
    <t>行业研究系列</t>
  </si>
  <si>
    <t>中国能源行业研究数据库</t>
  </si>
  <si>
    <t>1965-</t>
  </si>
  <si>
    <t>中国房地产行业研究数据库</t>
  </si>
  <si>
    <t>1986-</t>
  </si>
  <si>
    <t>中国通信行业研究数据库</t>
  </si>
  <si>
    <t>中国汽车行业研究数据库</t>
  </si>
  <si>
    <t>中国交通运输行业研究数据库</t>
  </si>
  <si>
    <t>中国保险行业研究数据库</t>
  </si>
  <si>
    <t>中国钢铁行业研究数据库</t>
  </si>
  <si>
    <t>2004-</t>
  </si>
  <si>
    <t>中国有色金属行业研究数据库</t>
  </si>
  <si>
    <t>中国医药行业研究数据库</t>
  </si>
  <si>
    <t>中国新能源行业研究数据库</t>
  </si>
  <si>
    <t>1973-</t>
  </si>
  <si>
    <t>中国石油化工行业研究数据库</t>
  </si>
  <si>
    <t>中国农林牧渔业研究数据库</t>
  </si>
  <si>
    <t>物流行业经济研究数据库</t>
  </si>
  <si>
    <t>中国旅游业研究数据库</t>
  </si>
  <si>
    <t>1978-</t>
  </si>
  <si>
    <t>中国土地交易研究数据库</t>
  </si>
  <si>
    <t>货币市场系列</t>
  </si>
  <si>
    <t>中国外汇市场研究数据库</t>
  </si>
  <si>
    <t>1950-</t>
  </si>
  <si>
    <t>中国黄金市场交易研究数据库</t>
  </si>
  <si>
    <t>中国货币市场与政策工具数据库</t>
  </si>
  <si>
    <t>中国银行间交易研究数据库</t>
  </si>
  <si>
    <t>海外研究系列</t>
  </si>
  <si>
    <t>香港金融市场研究数据库</t>
  </si>
  <si>
    <t>美国股票市场研究数据库</t>
  </si>
  <si>
    <t>东盟宏观经济研究数据库</t>
  </si>
  <si>
    <t>1980-</t>
  </si>
  <si>
    <t>中国港澳台旅游业研究数据库</t>
  </si>
  <si>
    <t>1984-</t>
  </si>
  <si>
    <t>板块研究系列</t>
  </si>
  <si>
    <t>板块数据库</t>
  </si>
  <si>
    <t>市场资讯系列</t>
  </si>
  <si>
    <t>公告数据库</t>
  </si>
  <si>
    <t>1987-</t>
  </si>
  <si>
    <t>新闻数据库</t>
  </si>
  <si>
    <t>1993-</t>
  </si>
  <si>
    <t>研究报告数据库</t>
  </si>
  <si>
    <t>专题研究系列</t>
  </si>
  <si>
    <t>中国股票市场收益波动研究数据库</t>
  </si>
  <si>
    <t>中国股票市场基本分析研究数据库</t>
  </si>
  <si>
    <t>中国上市公司资本结构研究数据库</t>
  </si>
  <si>
    <t>中国股票市场日历效应研究数据库</t>
  </si>
  <si>
    <t>中国股票市场资本资产定价模型研究数据库</t>
  </si>
  <si>
    <t>中国股票市场股利政策研究数据库</t>
  </si>
  <si>
    <t>中国股票市场收益预测研究数据库</t>
  </si>
  <si>
    <t>中国股票市场盈余反应系数研究数据库</t>
  </si>
  <si>
    <t>中国股票市场事件研究数据库</t>
  </si>
  <si>
    <t>中国股票市场操控性与非操控性应计利润研究数据库</t>
  </si>
  <si>
    <t>中国股票市场风险评价系数β数据库</t>
  </si>
  <si>
    <t>中国上市公司投资者关系数据库</t>
  </si>
  <si>
    <t>影子银行研究数据库</t>
  </si>
  <si>
    <r>
      <rPr>
        <sz val="9"/>
        <color theme="1"/>
        <rFont val="Times New Roman"/>
        <charset val="134"/>
      </rPr>
      <t>2003</t>
    </r>
    <r>
      <rPr>
        <b/>
        <sz val="9"/>
        <rFont val="宋体"/>
        <charset val="134"/>
      </rPr>
      <t>-</t>
    </r>
  </si>
  <si>
    <t>中国各省市地方领导资料研究数据库</t>
  </si>
  <si>
    <t>1947-</t>
  </si>
  <si>
    <t>中国互联网理财研究数据库</t>
  </si>
  <si>
    <t>中国投资者情绪指标研究数据库</t>
  </si>
  <si>
    <t>科技金融研究系列</t>
  </si>
  <si>
    <t>中国天使投资研究数据库</t>
  </si>
  <si>
    <t>商品市场研究系列</t>
  </si>
  <si>
    <t>大宗商品研究数据库</t>
  </si>
  <si>
    <t>2009-</t>
  </si>
  <si>
    <t>数据定制</t>
  </si>
  <si>
    <t>中国工业企业数据库（非上市公司数据）</t>
  </si>
  <si>
    <t>中国交通运输行业研究数据库（旧库）</t>
  </si>
  <si>
    <t>校园文化产品架构与价格体系列表（注：不含施工）</t>
  </si>
  <si>
    <t>大类</t>
  </si>
  <si>
    <t>小类</t>
  </si>
  <si>
    <t>项目</t>
  </si>
  <si>
    <t>输出物</t>
  </si>
  <si>
    <t>规格与参数</t>
  </si>
  <si>
    <t>调研</t>
  </si>
  <si>
    <t>提案</t>
  </si>
  <si>
    <t>差旅</t>
  </si>
  <si>
    <t>策划</t>
  </si>
  <si>
    <t>设计</t>
  </si>
  <si>
    <t>印刷费</t>
  </si>
  <si>
    <t>报价系数</t>
  </si>
  <si>
    <t>参考报价</t>
  </si>
  <si>
    <t>工日</t>
  </si>
  <si>
    <t>人工费用</t>
  </si>
  <si>
    <t>差旅费用</t>
  </si>
  <si>
    <t>出版费</t>
  </si>
  <si>
    <t>校园文化专家</t>
  </si>
  <si>
    <t>高级策划师</t>
  </si>
  <si>
    <t>策划师</t>
  </si>
  <si>
    <t>一线城市</t>
  </si>
  <si>
    <t>二线城市</t>
  </si>
  <si>
    <t>三线城市</t>
  </si>
  <si>
    <t>文化内涵线</t>
  </si>
  <si>
    <t>MIS理念文化</t>
  </si>
  <si>
    <t>MIS理念策划</t>
  </si>
  <si>
    <t>MIS理念手册</t>
  </si>
  <si>
    <t>对学校办学理念、文化进行总结、提炼、重塑、提升，打造全新的个性学校理念文化，树立学校新形象。具体包括：核心理念、学校精神、学校价值观、学校使命、学校座右铭、校训、校风、政风、教风、学风、学校形象定位、学校发展愿景等。</t>
  </si>
  <si>
    <t>MIS理念书籍</t>
  </si>
  <si>
    <t>以MIS理念为基础，与校长合编学校办学、文化建设书籍</t>
  </si>
  <si>
    <t>AIS听觉文化</t>
  </si>
  <si>
    <t>校歌</t>
  </si>
  <si>
    <t>曲稿</t>
  </si>
  <si>
    <t>校歌谱曲（曲长15分钟内）</t>
  </si>
  <si>
    <t>填词</t>
  </si>
  <si>
    <t>校歌填词（曲长15分钟内）</t>
  </si>
  <si>
    <t>VIS视觉文化</t>
  </si>
  <si>
    <t>学校VIS</t>
  </si>
  <si>
    <t>VIS手册</t>
  </si>
  <si>
    <r>
      <rPr>
        <sz val="11"/>
        <color theme="1"/>
        <rFont val="宋体"/>
        <charset val="134"/>
      </rPr>
      <t>包含VI基础部分与应用部分在内的</t>
    </r>
    <r>
      <rPr>
        <sz val="11"/>
        <color theme="1"/>
        <rFont val="宋体"/>
        <charset val="134"/>
      </rPr>
      <t>66</t>
    </r>
    <r>
      <rPr>
        <sz val="11"/>
        <color theme="1"/>
        <rFont val="宋体"/>
        <charset val="134"/>
      </rPr>
      <t>项设计内容</t>
    </r>
  </si>
  <si>
    <t>VIS基础部分</t>
  </si>
  <si>
    <t>包含校徽、标准色、标准字在内33项</t>
  </si>
  <si>
    <t>VIS应用本部分</t>
  </si>
  <si>
    <t>学校VI应用部分（135项）</t>
  </si>
  <si>
    <t>导视系统设计</t>
  </si>
  <si>
    <r>
      <rPr>
        <sz val="11"/>
        <color theme="1"/>
        <rFont val="宋体"/>
        <charset val="134"/>
      </rPr>
      <t>校园道路指示牌、楼宇牌、教室牌等，</t>
    </r>
    <r>
      <rPr>
        <b/>
        <sz val="11"/>
        <color theme="1"/>
        <rFont val="宋体"/>
        <charset val="134"/>
      </rPr>
      <t>含校园三维电子导视与二维码开发</t>
    </r>
  </si>
  <si>
    <t>校园道路指示牌、楼宇牌、教室牌等</t>
  </si>
  <si>
    <t>文化工程线</t>
  </si>
  <si>
    <t>EIS景观文化</t>
  </si>
  <si>
    <t>文化墙</t>
  </si>
  <si>
    <t>文化墙设计稿/施工图/效果图</t>
  </si>
  <si>
    <t>以5米长2米高为标准规格</t>
  </si>
  <si>
    <t>景观小品</t>
  </si>
  <si>
    <t>景观小品设计稿/施工图/效果图</t>
  </si>
  <si>
    <t>以20平方米面积为标准规格</t>
  </si>
  <si>
    <t>校门</t>
  </si>
  <si>
    <t>校门设计稿/施工图/效果图</t>
  </si>
  <si>
    <t>以200平方米面积为标准规格</t>
  </si>
  <si>
    <t>校史馆</t>
  </si>
  <si>
    <t>校史馆规划方案、布展方案、设计方案、施工方案、效果图</t>
  </si>
  <si>
    <t>以10*20为标准面积进行核算，面积与报价成正相比</t>
  </si>
  <si>
    <t>3D校史馆</t>
  </si>
  <si>
    <t>校史馆3D展览方案</t>
  </si>
  <si>
    <t>以10个展示维度进行制作</t>
  </si>
  <si>
    <t>精品教学馆</t>
  </si>
  <si>
    <t>融合校史、专业建设成果、学校文化为一体，具有教学功能的规划方案与设计方案，输出效果图</t>
  </si>
  <si>
    <t>10*40为标准面积进行核算，实际面积与报价成正相比</t>
  </si>
  <si>
    <t>教室文化规划与设计</t>
  </si>
  <si>
    <t>教室文化规划方案与设计方案，输出效果图</t>
  </si>
  <si>
    <t>以标准教室为核算基础</t>
  </si>
  <si>
    <t>实训室文化规划与设计</t>
  </si>
  <si>
    <t>实训室文化规划方案与设计方案，输出效果图</t>
  </si>
  <si>
    <t>以标准车间为核算基础</t>
  </si>
  <si>
    <t>雕塑</t>
  </si>
  <si>
    <t>雕塑设计稿/施工图/效果图</t>
  </si>
  <si>
    <t>文化运营推广线</t>
  </si>
  <si>
    <t>学校形象包装</t>
  </si>
  <si>
    <t>校史编撰</t>
  </si>
  <si>
    <t>校史系列丛书</t>
  </si>
  <si>
    <t>对学校办学历史、办学成就概述</t>
  </si>
  <si>
    <t>学校形象宣传</t>
  </si>
  <si>
    <t>学校形象宣传方案</t>
  </si>
  <si>
    <t>针对学校特定的宣传需求，制定品牌形象宣传方案</t>
  </si>
  <si>
    <t>媒体投放</t>
  </si>
  <si>
    <t>媒体软文撰写</t>
  </si>
  <si>
    <t>以中国教育报半版为标准规格</t>
  </si>
  <si>
    <t>媒体投放方案</t>
  </si>
  <si>
    <t>学校整体媒体投放方案</t>
  </si>
  <si>
    <t>宣传画册</t>
  </si>
  <si>
    <t>文化画册</t>
  </si>
  <si>
    <t>文化读本</t>
  </si>
  <si>
    <t>50P以内</t>
  </si>
  <si>
    <t>学校宣传画册</t>
  </si>
  <si>
    <t>80P以内</t>
  </si>
  <si>
    <t>招生画册</t>
  </si>
  <si>
    <t>宣传片与栏目宣传</t>
  </si>
  <si>
    <t>中国教育电视台栏目宣传</t>
  </si>
  <si>
    <t>验收视频光盘</t>
  </si>
  <si>
    <t>15分钟以内</t>
  </si>
  <si>
    <t>学校宣传视频</t>
  </si>
  <si>
    <t>宣传视频</t>
  </si>
  <si>
    <t>15分钟以内（包含脚本撰写、大型拍摄器材、拍摄组织、化妆、灯光、配音、后期剪辑、渲染）</t>
  </si>
  <si>
    <t>网站</t>
  </si>
  <si>
    <t>学校网站建设</t>
  </si>
  <si>
    <t>学校网站</t>
  </si>
  <si>
    <t>包含网站规划稿、设计稿（首页、栏目页、文章页、专题页、特殊页面），网站架构方案、网站广告设计、网站编辑</t>
  </si>
</sst>
</file>

<file path=xl/styles.xml><?xml version="1.0" encoding="utf-8"?>
<styleSheet xmlns="http://schemas.openxmlformats.org/spreadsheetml/2006/main">
  <numFmts count="22">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 numFmtId="176" formatCode="0.00000;[Red]0.00000"/>
    <numFmt numFmtId="177" formatCode="#,##0_);[Red]\(#,##0\)"/>
    <numFmt numFmtId="178" formatCode="0_ "/>
    <numFmt numFmtId="179" formatCode="0.000000;[Red]0.000000"/>
    <numFmt numFmtId="180" formatCode="0.0000"/>
    <numFmt numFmtId="181" formatCode="0.0_ "/>
    <numFmt numFmtId="182" formatCode="0.0000_ "/>
    <numFmt numFmtId="183" formatCode="#,##0.0;[Red]#,##0.0"/>
    <numFmt numFmtId="184" formatCode="0."/>
    <numFmt numFmtId="185" formatCode="#,##0.0"/>
    <numFmt numFmtId="186" formatCode="0.00_);[Red]\(0.00\)"/>
    <numFmt numFmtId="187" formatCode="0_);[Red]\(0\)"/>
    <numFmt numFmtId="188" formatCode="0.00_ "/>
    <numFmt numFmtId="189" formatCode="0.0;[Red]0.0"/>
    <numFmt numFmtId="190" formatCode="\¥#,##0.0_);[Red]\(\¥#,##0.0\)"/>
    <numFmt numFmtId="191" formatCode="#,##0.00_);[Red]\(#,##0.00\)"/>
    <numFmt numFmtId="192" formatCode="0.0_);[Red]\(0.0\)"/>
    <numFmt numFmtId="193" formatCode="yyyy/m/d;@"/>
  </numFmts>
  <fonts count="108">
    <font>
      <sz val="11"/>
      <color theme="1"/>
      <name val="宋体"/>
      <charset val="134"/>
      <scheme val="minor"/>
    </font>
    <font>
      <sz val="11"/>
      <name val="宋体"/>
      <charset val="134"/>
      <scheme val="minor"/>
    </font>
    <font>
      <b/>
      <sz val="22"/>
      <color theme="1"/>
      <name val="宋体"/>
      <charset val="134"/>
      <scheme val="minor"/>
    </font>
    <font>
      <sz val="16"/>
      <color theme="1"/>
      <name val="宋体"/>
      <charset val="134"/>
      <scheme val="minor"/>
    </font>
    <font>
      <sz val="12"/>
      <name val="宋体"/>
      <charset val="134"/>
      <scheme val="minor"/>
    </font>
    <font>
      <b/>
      <sz val="18"/>
      <color theme="1"/>
      <name val="宋体"/>
      <charset val="134"/>
      <scheme val="minor"/>
    </font>
    <font>
      <sz val="18"/>
      <color theme="1"/>
      <name val="宋体"/>
      <charset val="134"/>
      <scheme val="minor"/>
    </font>
    <font>
      <sz val="9"/>
      <color theme="1"/>
      <name val="Times New Roman"/>
      <charset val="134"/>
    </font>
    <font>
      <b/>
      <sz val="9"/>
      <color theme="1"/>
      <name val="微软雅黑"/>
      <charset val="134"/>
    </font>
    <font>
      <b/>
      <sz val="9"/>
      <color theme="1"/>
      <name val="Times New Roman"/>
      <charset val="134"/>
    </font>
    <font>
      <sz val="9"/>
      <color theme="1"/>
      <name val="宋体"/>
      <charset val="134"/>
    </font>
    <font>
      <b/>
      <sz val="9"/>
      <color theme="1"/>
      <name val="宋体"/>
      <charset val="134"/>
      <scheme val="minor"/>
    </font>
    <font>
      <sz val="11"/>
      <color theme="1"/>
      <name val="Times New Roman"/>
      <charset val="134"/>
    </font>
    <font>
      <b/>
      <sz val="24"/>
      <name val="宋体"/>
      <charset val="134"/>
      <scheme val="minor"/>
    </font>
    <font>
      <b/>
      <sz val="14"/>
      <color theme="0"/>
      <name val="黑体"/>
      <charset val="134"/>
    </font>
    <font>
      <b/>
      <sz val="9"/>
      <name val="宋体"/>
      <charset val="134"/>
    </font>
    <font>
      <b/>
      <sz val="9"/>
      <color indexed="8"/>
      <name val="宋体"/>
      <charset val="134"/>
    </font>
    <font>
      <sz val="9"/>
      <color indexed="8"/>
      <name val="宋体"/>
      <charset val="134"/>
    </font>
    <font>
      <sz val="9"/>
      <color rgb="FFFF0000"/>
      <name val="宋体"/>
      <charset val="134"/>
    </font>
    <font>
      <b/>
      <sz val="11"/>
      <color theme="0"/>
      <name val="黑体"/>
      <charset val="134"/>
    </font>
    <font>
      <sz val="10.5"/>
      <color theme="1"/>
      <name val="宋体"/>
      <charset val="134"/>
    </font>
    <font>
      <b/>
      <sz val="11"/>
      <name val="宋体"/>
      <charset val="134"/>
      <scheme val="minor"/>
    </font>
    <font>
      <sz val="10.5"/>
      <color indexed="8"/>
      <name val="宋体"/>
      <charset val="134"/>
    </font>
    <font>
      <b/>
      <sz val="11"/>
      <color theme="1"/>
      <name val="宋体"/>
      <charset val="134"/>
      <scheme val="minor"/>
    </font>
    <font>
      <sz val="20"/>
      <color theme="1"/>
      <name val="黑体"/>
      <charset val="134"/>
    </font>
    <font>
      <sz val="12"/>
      <color indexed="8"/>
      <name val="宋体"/>
      <charset val="134"/>
    </font>
    <font>
      <sz val="12"/>
      <color rgb="FF000000"/>
      <name val="宋体"/>
      <charset val="134"/>
    </font>
    <font>
      <sz val="12"/>
      <color rgb="FF000000"/>
      <name val="Arial"/>
      <charset val="134"/>
    </font>
    <font>
      <b/>
      <sz val="10.5"/>
      <color theme="1"/>
      <name val="微软雅黑"/>
      <charset val="134"/>
    </font>
    <font>
      <sz val="10.5"/>
      <color theme="1"/>
      <name val="微软雅黑"/>
      <charset val="134"/>
    </font>
    <font>
      <sz val="10.5"/>
      <color rgb="FFFF0000"/>
      <name val="微软雅黑"/>
      <charset val="134"/>
    </font>
    <font>
      <b/>
      <sz val="11"/>
      <color indexed="8"/>
      <name val="微软雅黑"/>
      <charset val="134"/>
    </font>
    <font>
      <sz val="11"/>
      <color indexed="8"/>
      <name val="微软雅黑"/>
      <charset val="134"/>
    </font>
    <font>
      <sz val="16"/>
      <color theme="0"/>
      <name val="微软雅黑"/>
      <charset val="134"/>
    </font>
    <font>
      <sz val="14"/>
      <color indexed="8"/>
      <name val="微软雅黑"/>
      <charset val="134"/>
    </font>
    <font>
      <sz val="10"/>
      <color indexed="8"/>
      <name val="宋体"/>
      <charset val="134"/>
    </font>
    <font>
      <sz val="9"/>
      <name val="宋体"/>
      <charset val="134"/>
    </font>
    <font>
      <sz val="11"/>
      <color indexed="8"/>
      <name val="宋体"/>
      <charset val="134"/>
    </font>
    <font>
      <b/>
      <sz val="20"/>
      <color theme="1"/>
      <name val="宋体"/>
      <charset val="134"/>
      <scheme val="minor"/>
    </font>
    <font>
      <sz val="11"/>
      <color theme="1"/>
      <name val="宋体"/>
      <charset val="134"/>
    </font>
    <font>
      <sz val="14"/>
      <color theme="1"/>
      <name val="微软雅黑"/>
      <charset val="134"/>
    </font>
    <font>
      <sz val="11"/>
      <color theme="1"/>
      <name val="微软雅黑"/>
      <charset val="134"/>
    </font>
    <font>
      <sz val="12"/>
      <color theme="1"/>
      <name val="楷体"/>
      <charset val="134"/>
    </font>
    <font>
      <b/>
      <sz val="18"/>
      <color theme="1"/>
      <name val="黑体"/>
      <charset val="134"/>
    </font>
    <font>
      <b/>
      <sz val="12"/>
      <color theme="1"/>
      <name val="宋体"/>
      <charset val="134"/>
    </font>
    <font>
      <sz val="12"/>
      <color theme="1"/>
      <name val="宋体"/>
      <charset val="134"/>
    </font>
    <font>
      <b/>
      <sz val="14"/>
      <color theme="1"/>
      <name val="微软雅黑"/>
      <charset val="134"/>
    </font>
    <font>
      <b/>
      <sz val="9"/>
      <name val="微软雅黑"/>
      <charset val="134"/>
    </font>
    <font>
      <sz val="9"/>
      <name val="微软雅黑"/>
      <charset val="134"/>
    </font>
    <font>
      <sz val="9"/>
      <color theme="1"/>
      <name val="微软雅黑"/>
      <charset val="134"/>
    </font>
    <font>
      <sz val="9"/>
      <color rgb="FF000000"/>
      <name val="微软雅黑"/>
      <charset val="134"/>
    </font>
    <font>
      <sz val="9"/>
      <color indexed="8"/>
      <name val="微软雅黑"/>
      <charset val="134"/>
    </font>
    <font>
      <sz val="9"/>
      <color rgb="FF343434"/>
      <name val="微软雅黑"/>
      <charset val="134"/>
    </font>
    <font>
      <sz val="10"/>
      <color theme="0"/>
      <name val="微软雅黑"/>
      <charset val="134"/>
    </font>
    <font>
      <sz val="11"/>
      <name val="微软雅黑"/>
      <charset val="134"/>
    </font>
    <font>
      <b/>
      <sz val="16"/>
      <color theme="1"/>
      <name val="微软雅黑"/>
      <charset val="134"/>
    </font>
    <font>
      <b/>
      <sz val="10"/>
      <color theme="0"/>
      <name val="微软雅黑"/>
      <charset val="134"/>
    </font>
    <font>
      <b/>
      <sz val="9"/>
      <color theme="0"/>
      <name val="微软雅黑"/>
      <charset val="134"/>
    </font>
    <font>
      <b/>
      <sz val="16"/>
      <name val="微软雅黑"/>
      <charset val="134"/>
    </font>
    <font>
      <u/>
      <sz val="9"/>
      <name val="微软雅黑"/>
      <charset val="134"/>
    </font>
    <font>
      <u/>
      <sz val="11"/>
      <name val="微软雅黑"/>
      <charset val="134"/>
    </font>
    <font>
      <sz val="10"/>
      <name val="微软雅黑"/>
      <charset val="134"/>
    </font>
    <font>
      <sz val="8"/>
      <name val="微软雅黑"/>
      <charset val="134"/>
    </font>
    <font>
      <sz val="6"/>
      <name val="微软雅黑"/>
      <charset val="134"/>
    </font>
    <font>
      <sz val="9"/>
      <name val="微软雅黑"/>
      <charset val="2"/>
    </font>
    <font>
      <sz val="9"/>
      <color theme="1"/>
      <name val="微软雅黑"/>
      <charset val="134"/>
    </font>
    <font>
      <sz val="9"/>
      <name val="微软雅黑"/>
      <charset val="134"/>
    </font>
    <font>
      <sz val="10"/>
      <color theme="1"/>
      <name val="微软雅黑"/>
      <charset val="134"/>
    </font>
    <font>
      <b/>
      <sz val="12"/>
      <color rgb="FFFF0000"/>
      <name val="微软雅黑"/>
      <charset val="134"/>
    </font>
    <font>
      <b/>
      <sz val="10"/>
      <color theme="1"/>
      <name val="微软雅黑"/>
      <charset val="134"/>
    </font>
    <font>
      <sz val="10"/>
      <color theme="1"/>
      <name val="Wingdings"/>
      <charset val="2"/>
    </font>
    <font>
      <sz val="9"/>
      <color rgb="FFFF0000"/>
      <name val="微软雅黑"/>
      <charset val="134"/>
    </font>
    <font>
      <sz val="11"/>
      <color rgb="FF000000"/>
      <name val="宋体"/>
      <charset val="134"/>
    </font>
    <font>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theme="10"/>
      <name val="宋体"/>
      <charset val="134"/>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sz val="12"/>
      <name val="Times New Roman"/>
      <charset val="134"/>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134"/>
      <scheme val="minor"/>
    </font>
    <font>
      <b/>
      <sz val="11"/>
      <color theme="1"/>
      <name val="宋体"/>
      <charset val="134"/>
    </font>
    <font>
      <sz val="9"/>
      <color theme="1"/>
      <name val="Tahoma"/>
      <charset val="134"/>
    </font>
    <font>
      <b/>
      <sz val="14"/>
      <color indexed="51"/>
      <name val="黑体"/>
      <charset val="134"/>
    </font>
    <font>
      <b/>
      <sz val="14"/>
      <color indexed="9"/>
      <name val="黑体"/>
      <charset val="134"/>
    </font>
    <font>
      <b/>
      <sz val="11"/>
      <color indexed="51"/>
      <name val="黑体"/>
      <charset val="134"/>
    </font>
    <font>
      <b/>
      <sz val="11"/>
      <color indexed="9"/>
      <name val="黑体"/>
      <charset val="134"/>
    </font>
    <font>
      <b/>
      <sz val="10.5"/>
      <color indexed="8"/>
      <name val="宋体"/>
      <charset val="134"/>
    </font>
    <font>
      <sz val="10.5"/>
      <color indexed="8"/>
      <name val="Calibri"/>
      <charset val="134"/>
    </font>
    <font>
      <sz val="11"/>
      <color theme="1"/>
      <name val="黑体"/>
      <charset val="134"/>
    </font>
    <font>
      <sz val="9"/>
      <name val="Wingdings 2"/>
      <charset val="134"/>
    </font>
    <font>
      <sz val="9"/>
      <name val="Wingdings 2"/>
      <charset val="2"/>
    </font>
    <font>
      <sz val="7"/>
      <color theme="1"/>
      <name val="Times New Roman"/>
      <charset val="134"/>
    </font>
    <font>
      <sz val="10"/>
      <color theme="1"/>
      <name val="微软雅黑"/>
      <charset val="134"/>
    </font>
  </fonts>
  <fills count="48">
    <fill>
      <patternFill patternType="none"/>
    </fill>
    <fill>
      <patternFill patternType="gray125"/>
    </fill>
    <fill>
      <patternFill patternType="solid">
        <fgColor rgb="FFA3D6A7"/>
        <bgColor indexed="64"/>
      </patternFill>
    </fill>
    <fill>
      <patternFill patternType="solid">
        <fgColor theme="0" tint="-0.14996795556505"/>
        <bgColor indexed="64"/>
      </patternFill>
    </fill>
    <fill>
      <patternFill patternType="solid">
        <fgColor theme="0" tint="-0.249977111117893"/>
        <bgColor indexed="64"/>
      </patternFill>
    </fill>
    <fill>
      <patternFill patternType="solid">
        <fgColor theme="0"/>
        <bgColor indexed="64"/>
      </patternFill>
    </fill>
    <fill>
      <patternFill patternType="solid">
        <fgColor theme="1" tint="0.0499893185216834"/>
        <bgColor indexed="64"/>
      </patternFill>
    </fill>
    <fill>
      <patternFill patternType="solid">
        <fgColor theme="7" tint="0.799951170384838"/>
        <bgColor indexed="64"/>
      </patternFill>
    </fill>
    <fill>
      <patternFill patternType="solid">
        <fgColor rgb="FF00B0F0"/>
        <bgColor indexed="64"/>
      </patternFill>
    </fill>
    <fill>
      <patternFill patternType="solid">
        <fgColor theme="3"/>
        <bgColor indexed="64"/>
      </patternFill>
    </fill>
    <fill>
      <patternFill patternType="solid">
        <fgColor rgb="FFFFFF00"/>
        <bgColor indexed="64"/>
      </patternFill>
    </fill>
    <fill>
      <patternFill patternType="solid">
        <fgColor theme="3" tint="0.399945066682943"/>
        <bgColor indexed="64"/>
      </patternFill>
    </fill>
    <fill>
      <patternFill patternType="solid">
        <fgColor theme="3" tint="0.799951170384838"/>
        <bgColor indexed="64"/>
      </patternFill>
    </fill>
    <fill>
      <patternFill patternType="solid">
        <fgColor theme="3" tint="0.599993896298105"/>
        <bgColor indexed="64"/>
      </patternFill>
    </fill>
    <fill>
      <patternFill patternType="solid">
        <fgColor theme="4" tint="0.399914548173467"/>
        <bgColor indexed="64"/>
      </patternFill>
    </fill>
    <fill>
      <patternFill patternType="solid">
        <fgColor theme="8"/>
        <bgColor indexed="64"/>
      </patternFill>
    </fill>
    <fill>
      <patternFill patternType="solid">
        <fgColor theme="3" tint="0.399792474135563"/>
        <bgColor indexed="64"/>
      </patternFill>
    </fill>
    <fill>
      <patternFill patternType="solid">
        <fgColor theme="5" tint="-0.249977111117893"/>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rgb="FFA5A5A5"/>
        <bgColor indexed="64"/>
      </patternFill>
    </fill>
    <fill>
      <patternFill patternType="solid">
        <fgColor theme="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thin">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medium">
        <color auto="1"/>
      </top>
      <bottom/>
      <diagonal/>
    </border>
    <border>
      <left/>
      <right style="medium">
        <color auto="1"/>
      </right>
      <top style="medium">
        <color auto="1"/>
      </top>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104">
    <xf numFmtId="0" fontId="0" fillId="0" borderId="0">
      <alignment vertical="center"/>
    </xf>
    <xf numFmtId="42" fontId="0" fillId="0" borderId="0" applyFont="0" applyFill="0" applyBorder="0" applyAlignment="0" applyProtection="0">
      <alignment vertical="center"/>
    </xf>
    <xf numFmtId="0" fontId="74" fillId="22" borderId="0" applyNumberFormat="0" applyBorder="0" applyAlignment="0" applyProtection="0">
      <alignment vertical="center"/>
    </xf>
    <xf numFmtId="0" fontId="75" fillId="24" borderId="30" applyNumberFormat="0" applyAlignment="0" applyProtection="0">
      <alignment vertical="center"/>
    </xf>
    <xf numFmtId="44" fontId="0" fillId="0" borderId="0" applyFont="0" applyFill="0" applyBorder="0" applyAlignment="0" applyProtection="0">
      <alignment vertical="center"/>
    </xf>
    <xf numFmtId="0" fontId="37" fillId="0" borderId="0">
      <alignment vertical="center"/>
    </xf>
    <xf numFmtId="41" fontId="0" fillId="0" borderId="0" applyFont="0" applyFill="0" applyBorder="0" applyAlignment="0" applyProtection="0">
      <alignment vertical="center"/>
    </xf>
    <xf numFmtId="0" fontId="37" fillId="0" borderId="0">
      <alignment vertical="center"/>
    </xf>
    <xf numFmtId="0" fontId="74" fillId="20" borderId="0" applyNumberFormat="0" applyBorder="0" applyAlignment="0" applyProtection="0">
      <alignment vertical="center"/>
    </xf>
    <xf numFmtId="0" fontId="76" fillId="26" borderId="0" applyNumberFormat="0" applyBorder="0" applyAlignment="0" applyProtection="0">
      <alignment vertical="center"/>
    </xf>
    <xf numFmtId="43" fontId="0" fillId="0" borderId="0" applyFont="0" applyFill="0" applyBorder="0" applyAlignment="0" applyProtection="0">
      <alignment vertical="center"/>
    </xf>
    <xf numFmtId="0" fontId="77" fillId="27" borderId="0" applyNumberFormat="0" applyBorder="0" applyAlignment="0" applyProtection="0">
      <alignment vertical="center"/>
    </xf>
    <xf numFmtId="0" fontId="78" fillId="0" borderId="0" applyNumberFormat="0" applyFill="0" applyBorder="0" applyAlignment="0" applyProtection="0">
      <alignment vertical="center"/>
    </xf>
    <xf numFmtId="9" fontId="0" fillId="0" borderId="0" applyFont="0" applyFill="0" applyBorder="0" applyAlignment="0" applyProtection="0">
      <alignment vertical="center"/>
    </xf>
    <xf numFmtId="0" fontId="79" fillId="0" borderId="0" applyNumberFormat="0" applyFill="0" applyBorder="0" applyAlignment="0" applyProtection="0">
      <alignment vertical="center"/>
    </xf>
    <xf numFmtId="0" fontId="0" fillId="23" borderId="29" applyNumberFormat="0" applyFont="0" applyAlignment="0" applyProtection="0">
      <alignment vertical="center"/>
    </xf>
    <xf numFmtId="0" fontId="73" fillId="0" borderId="0">
      <alignment vertical="center"/>
    </xf>
    <xf numFmtId="0" fontId="77" fillId="29" borderId="0" applyNumberFormat="0" applyBorder="0" applyAlignment="0" applyProtection="0">
      <alignment vertical="center"/>
    </xf>
    <xf numFmtId="0" fontId="80"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3" fillId="0" borderId="0"/>
    <xf numFmtId="0" fontId="85"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37" fillId="0" borderId="0">
      <alignment vertical="center"/>
    </xf>
    <xf numFmtId="0" fontId="88" fillId="0" borderId="33" applyNumberFormat="0" applyFill="0" applyAlignment="0" applyProtection="0">
      <alignment vertical="center"/>
    </xf>
    <xf numFmtId="0" fontId="89" fillId="0" borderId="33" applyNumberFormat="0" applyFill="0" applyAlignment="0" applyProtection="0">
      <alignment vertical="center"/>
    </xf>
    <xf numFmtId="0" fontId="77" fillId="34" borderId="0" applyNumberFormat="0" applyBorder="0" applyAlignment="0" applyProtection="0">
      <alignment vertical="center"/>
    </xf>
    <xf numFmtId="0" fontId="80" fillId="0" borderId="35" applyNumberFormat="0" applyFill="0" applyAlignment="0" applyProtection="0">
      <alignment vertical="center"/>
    </xf>
    <xf numFmtId="0" fontId="77" fillId="28" borderId="0" applyNumberFormat="0" applyBorder="0" applyAlignment="0" applyProtection="0">
      <alignment vertical="center"/>
    </xf>
    <xf numFmtId="0" fontId="81" fillId="30" borderId="31" applyNumberFormat="0" applyAlignment="0" applyProtection="0">
      <alignment vertical="center"/>
    </xf>
    <xf numFmtId="0" fontId="84" fillId="30" borderId="30" applyNumberFormat="0" applyAlignment="0" applyProtection="0">
      <alignment vertical="center"/>
    </xf>
    <xf numFmtId="0" fontId="0" fillId="0" borderId="0">
      <alignment vertical="center"/>
    </xf>
    <xf numFmtId="0" fontId="86" fillId="32" borderId="32" applyNumberFormat="0" applyAlignment="0" applyProtection="0">
      <alignment vertical="center"/>
    </xf>
    <xf numFmtId="0" fontId="74" fillId="35" borderId="0" applyNumberFormat="0" applyBorder="0" applyAlignment="0" applyProtection="0">
      <alignment vertical="center"/>
    </xf>
    <xf numFmtId="0" fontId="77" fillId="36" borderId="0" applyNumberFormat="0" applyBorder="0" applyAlignment="0" applyProtection="0">
      <alignment vertical="center"/>
    </xf>
    <xf numFmtId="0" fontId="90" fillId="0" borderId="34" applyNumberFormat="0" applyFill="0" applyAlignment="0" applyProtection="0">
      <alignment vertical="center"/>
    </xf>
    <xf numFmtId="0" fontId="91" fillId="0" borderId="36" applyNumberFormat="0" applyFill="0" applyAlignment="0" applyProtection="0">
      <alignment vertical="center"/>
    </xf>
    <xf numFmtId="0" fontId="37" fillId="0" borderId="0">
      <alignment vertical="center"/>
    </xf>
    <xf numFmtId="0" fontId="92" fillId="38" borderId="0" applyNumberFormat="0" applyBorder="0" applyAlignment="0" applyProtection="0">
      <alignment vertical="center"/>
    </xf>
    <xf numFmtId="0" fontId="0" fillId="0" borderId="0">
      <alignment vertical="center"/>
    </xf>
    <xf numFmtId="0" fontId="93" fillId="39" borderId="0" applyNumberFormat="0" applyBorder="0" applyAlignment="0" applyProtection="0">
      <alignment vertical="center"/>
    </xf>
    <xf numFmtId="0" fontId="74" fillId="21" borderId="0" applyNumberFormat="0" applyBorder="0" applyAlignment="0" applyProtection="0">
      <alignment vertical="center"/>
    </xf>
    <xf numFmtId="0" fontId="77" fillId="40" borderId="0" applyNumberFormat="0" applyBorder="0" applyAlignment="0" applyProtection="0">
      <alignment vertical="center"/>
    </xf>
    <xf numFmtId="0" fontId="74" fillId="41" borderId="0" applyNumberFormat="0" applyBorder="0" applyAlignment="0" applyProtection="0">
      <alignment vertical="center"/>
    </xf>
    <xf numFmtId="0" fontId="74" fillId="42" borderId="0" applyNumberFormat="0" applyBorder="0" applyAlignment="0" applyProtection="0">
      <alignment vertical="center"/>
    </xf>
    <xf numFmtId="0" fontId="37" fillId="0" borderId="0">
      <alignment vertical="center"/>
    </xf>
    <xf numFmtId="0" fontId="74" fillId="18" borderId="0" applyNumberFormat="0" applyBorder="0" applyAlignment="0" applyProtection="0">
      <alignment vertical="center"/>
    </xf>
    <xf numFmtId="0" fontId="74" fillId="25" borderId="0" applyNumberFormat="0" applyBorder="0" applyAlignment="0" applyProtection="0">
      <alignment vertical="center"/>
    </xf>
    <xf numFmtId="0" fontId="77" fillId="43" borderId="0" applyNumberFormat="0" applyBorder="0" applyAlignment="0" applyProtection="0">
      <alignment vertical="center"/>
    </xf>
    <xf numFmtId="0" fontId="77" fillId="44" borderId="0" applyNumberFormat="0" applyBorder="0" applyAlignment="0" applyProtection="0">
      <alignment vertical="center"/>
    </xf>
    <xf numFmtId="0" fontId="74" fillId="45" borderId="0" applyNumberFormat="0" applyBorder="0" applyAlignment="0" applyProtection="0">
      <alignment vertical="center"/>
    </xf>
    <xf numFmtId="0" fontId="74" fillId="46" borderId="0" applyNumberFormat="0" applyBorder="0" applyAlignment="0" applyProtection="0">
      <alignment vertical="center"/>
    </xf>
    <xf numFmtId="0" fontId="77" fillId="15" borderId="0" applyNumberFormat="0" applyBorder="0" applyAlignment="0" applyProtection="0">
      <alignment vertical="center"/>
    </xf>
    <xf numFmtId="0" fontId="74" fillId="19" borderId="0" applyNumberFormat="0" applyBorder="0" applyAlignment="0" applyProtection="0">
      <alignment vertical="center"/>
    </xf>
    <xf numFmtId="0" fontId="77" fillId="31" borderId="0" applyNumberFormat="0" applyBorder="0" applyAlignment="0" applyProtection="0">
      <alignment vertical="center"/>
    </xf>
    <xf numFmtId="0" fontId="37" fillId="0" borderId="0">
      <alignment vertical="center"/>
    </xf>
    <xf numFmtId="0" fontId="77" fillId="33" borderId="0" applyNumberFormat="0" applyBorder="0" applyAlignment="0" applyProtection="0">
      <alignment vertical="center"/>
    </xf>
    <xf numFmtId="0" fontId="0" fillId="0" borderId="0">
      <alignment vertical="center"/>
    </xf>
    <xf numFmtId="0" fontId="74" fillId="37" borderId="0" applyNumberFormat="0" applyBorder="0" applyAlignment="0" applyProtection="0">
      <alignment vertical="center"/>
    </xf>
    <xf numFmtId="0" fontId="37" fillId="0" borderId="0">
      <alignment vertical="center"/>
    </xf>
    <xf numFmtId="0" fontId="37" fillId="0" borderId="0">
      <alignment vertical="center"/>
    </xf>
    <xf numFmtId="0" fontId="77" fillId="47" borderId="0" applyNumberFormat="0" applyBorder="0" applyAlignment="0" applyProtection="0">
      <alignment vertical="center"/>
    </xf>
    <xf numFmtId="0" fontId="37" fillId="0" borderId="0">
      <alignment vertical="center"/>
    </xf>
    <xf numFmtId="0" fontId="83" fillId="0" borderId="0"/>
    <xf numFmtId="0" fontId="37" fillId="0" borderId="0">
      <alignment vertical="center"/>
    </xf>
    <xf numFmtId="0" fontId="0" fillId="0" borderId="0">
      <alignment vertical="center"/>
    </xf>
    <xf numFmtId="0" fontId="72" fillId="0" borderId="0">
      <alignment vertical="center"/>
    </xf>
    <xf numFmtId="0" fontId="37" fillId="0" borderId="0">
      <alignment vertical="center"/>
    </xf>
    <xf numFmtId="0" fontId="72" fillId="0" borderId="0">
      <alignment vertical="center"/>
    </xf>
    <xf numFmtId="0" fontId="0" fillId="0" borderId="0">
      <alignment vertical="center"/>
    </xf>
    <xf numFmtId="0" fontId="72" fillId="0" borderId="0">
      <alignment vertical="center"/>
    </xf>
    <xf numFmtId="0" fontId="37" fillId="0" borderId="0">
      <alignment vertical="center"/>
    </xf>
    <xf numFmtId="0" fontId="37" fillId="0" borderId="0">
      <alignment vertical="center"/>
    </xf>
    <xf numFmtId="0" fontId="72"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72"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72" fillId="0" borderId="0">
      <alignment vertical="center"/>
    </xf>
    <xf numFmtId="0" fontId="37" fillId="0" borderId="0">
      <alignment vertical="center"/>
    </xf>
    <xf numFmtId="0" fontId="37" fillId="0" borderId="0">
      <alignment vertical="center"/>
    </xf>
    <xf numFmtId="0" fontId="73" fillId="0" borderId="0">
      <alignment vertical="center"/>
    </xf>
    <xf numFmtId="0" fontId="0" fillId="0" borderId="0">
      <alignment vertical="center"/>
    </xf>
    <xf numFmtId="0" fontId="37" fillId="0" borderId="0">
      <alignment vertical="center"/>
    </xf>
    <xf numFmtId="0" fontId="37" fillId="0" borderId="0">
      <alignment vertical="center"/>
    </xf>
    <xf numFmtId="0" fontId="94" fillId="0" borderId="0">
      <alignment vertical="center"/>
    </xf>
    <xf numFmtId="0" fontId="0" fillId="0" borderId="0"/>
    <xf numFmtId="0" fontId="83" fillId="0" borderId="0"/>
    <xf numFmtId="0" fontId="73" fillId="0" borderId="0"/>
    <xf numFmtId="0" fontId="0" fillId="0" borderId="0"/>
    <xf numFmtId="0" fontId="83" fillId="0" borderId="0">
      <alignment vertical="center"/>
    </xf>
    <xf numFmtId="0" fontId="83" fillId="0" borderId="0">
      <alignment vertical="center"/>
    </xf>
    <xf numFmtId="0" fontId="83" fillId="0" borderId="0">
      <alignment vertical="center"/>
    </xf>
    <xf numFmtId="0" fontId="0" fillId="0" borderId="0">
      <alignment vertical="center"/>
    </xf>
  </cellStyleXfs>
  <cellXfs count="53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vertical="center" wrapText="1"/>
    </xf>
    <xf numFmtId="0" fontId="5" fillId="0" borderId="3" xfId="0" applyFont="1" applyFill="1" applyBorder="1" applyAlignment="1">
      <alignment horizontal="center" vertical="center" wrapText="1"/>
    </xf>
    <xf numFmtId="0" fontId="0" fillId="0" borderId="1" xfId="0" applyFill="1" applyBorder="1">
      <alignment vertical="center"/>
    </xf>
    <xf numFmtId="0" fontId="0" fillId="0" borderId="1" xfId="0" applyFont="1" applyFill="1" applyBorder="1" applyAlignment="1">
      <alignment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lignment vertical="center"/>
    </xf>
    <xf numFmtId="0" fontId="7" fillId="0" borderId="5" xfId="69" applyFont="1" applyFill="1" applyBorder="1" applyAlignment="1">
      <alignment horizontal="left" vertical="center" wrapText="1"/>
    </xf>
    <xf numFmtId="0" fontId="7" fillId="0" borderId="6" xfId="69" applyFont="1" applyFill="1" applyBorder="1" applyAlignment="1">
      <alignment horizontal="left" vertical="center" wrapText="1"/>
    </xf>
    <xf numFmtId="0" fontId="8" fillId="3" borderId="7" xfId="69" applyFont="1" applyFill="1" applyBorder="1" applyAlignment="1">
      <alignment horizontal="left" vertical="center" wrapText="1"/>
    </xf>
    <xf numFmtId="0" fontId="8" fillId="3" borderId="8" xfId="69" applyFont="1" applyFill="1" applyBorder="1" applyAlignment="1">
      <alignment horizontal="left" vertical="center" wrapText="1"/>
    </xf>
    <xf numFmtId="0" fontId="8" fillId="3" borderId="9" xfId="69" applyFont="1" applyFill="1" applyBorder="1" applyAlignment="1">
      <alignment horizontal="left" vertical="center" wrapText="1"/>
    </xf>
    <xf numFmtId="0" fontId="8" fillId="3" borderId="10" xfId="69" applyFont="1" applyFill="1" applyBorder="1" applyAlignment="1">
      <alignment horizontal="left" vertical="center" wrapText="1"/>
    </xf>
    <xf numFmtId="0" fontId="9" fillId="3" borderId="7" xfId="69" applyFont="1" applyFill="1" applyBorder="1" applyAlignment="1">
      <alignment horizontal="left" vertical="center" wrapText="1"/>
    </xf>
    <xf numFmtId="0" fontId="8" fillId="4" borderId="11" xfId="69" applyFont="1" applyFill="1" applyBorder="1" applyAlignment="1">
      <alignment horizontal="center" vertical="center" textRotation="255" wrapText="1"/>
    </xf>
    <xf numFmtId="0" fontId="7" fillId="0" borderId="1" xfId="69" applyFont="1" applyFill="1" applyBorder="1" applyAlignment="1">
      <alignment horizontal="left" vertical="center" wrapText="1"/>
    </xf>
    <xf numFmtId="0" fontId="7" fillId="0" borderId="2" xfId="0" applyFont="1" applyBorder="1" applyAlignment="1">
      <alignment horizontal="center" vertical="center"/>
    </xf>
    <xf numFmtId="0" fontId="8" fillId="4" borderId="12" xfId="69" applyFont="1" applyFill="1" applyBorder="1" applyAlignment="1">
      <alignment horizontal="center" vertical="center" textRotation="255" wrapText="1"/>
    </xf>
    <xf numFmtId="0" fontId="10" fillId="0" borderId="1" xfId="69" applyFont="1" applyFill="1" applyBorder="1" applyAlignment="1">
      <alignment horizontal="left" vertical="center" wrapText="1"/>
    </xf>
    <xf numFmtId="0" fontId="7" fillId="0" borderId="3" xfId="0" applyFont="1" applyBorder="1" applyAlignment="1">
      <alignment horizontal="center" vertical="center"/>
    </xf>
    <xf numFmtId="0" fontId="8" fillId="4" borderId="13" xfId="69" applyFont="1" applyFill="1" applyBorder="1" applyAlignment="1">
      <alignment horizontal="center" vertical="center" textRotation="255" wrapText="1"/>
    </xf>
    <xf numFmtId="0" fontId="7" fillId="0" borderId="4" xfId="0" applyFont="1" applyBorder="1" applyAlignment="1">
      <alignment horizontal="center" vertical="center"/>
    </xf>
    <xf numFmtId="0" fontId="11" fillId="4" borderId="11" xfId="69" applyFont="1" applyFill="1" applyBorder="1" applyAlignment="1">
      <alignment horizontal="center" vertical="center" textRotation="255" wrapText="1"/>
    </xf>
    <xf numFmtId="0" fontId="7" fillId="0" borderId="2" xfId="0" applyFont="1" applyFill="1" applyBorder="1" applyAlignment="1">
      <alignment horizontal="left" vertical="center"/>
    </xf>
    <xf numFmtId="0" fontId="11" fillId="4" borderId="12" xfId="69" applyFont="1" applyFill="1" applyBorder="1" applyAlignment="1">
      <alignment horizontal="center" vertical="center" textRotation="255" wrapText="1"/>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11" fillId="4" borderId="13" xfId="69" applyFont="1" applyFill="1" applyBorder="1" applyAlignment="1">
      <alignment horizontal="center" vertical="center" textRotation="255" wrapText="1"/>
    </xf>
    <xf numFmtId="0" fontId="11" fillId="4" borderId="11" xfId="69" applyFont="1" applyFill="1" applyBorder="1" applyAlignment="1">
      <alignment horizontal="left" vertical="center" textRotation="255" wrapText="1"/>
    </xf>
    <xf numFmtId="0" fontId="7" fillId="0" borderId="2" xfId="0" applyFont="1" applyBorder="1" applyAlignment="1">
      <alignment horizontal="left" vertical="center"/>
    </xf>
    <xf numFmtId="0" fontId="11" fillId="4" borderId="12" xfId="69" applyFont="1" applyFill="1" applyBorder="1" applyAlignment="1">
      <alignment horizontal="left" vertical="center" textRotation="255" wrapText="1"/>
    </xf>
    <xf numFmtId="0" fontId="7" fillId="0" borderId="3" xfId="0" applyFont="1" applyBorder="1" applyAlignment="1">
      <alignment horizontal="left" vertical="center"/>
    </xf>
    <xf numFmtId="0" fontId="11" fillId="4" borderId="0" xfId="69" applyFont="1" applyFill="1" applyBorder="1" applyAlignment="1">
      <alignment horizontal="left" vertical="center" textRotation="255" wrapText="1"/>
    </xf>
    <xf numFmtId="0" fontId="7" fillId="0" borderId="4" xfId="0" applyFont="1" applyBorder="1" applyAlignment="1">
      <alignment horizontal="left" vertical="center"/>
    </xf>
    <xf numFmtId="0" fontId="11" fillId="4" borderId="14" xfId="69" applyFont="1" applyFill="1" applyBorder="1" applyAlignment="1">
      <alignment horizontal="left" vertical="center" textRotation="255" wrapText="1"/>
    </xf>
    <xf numFmtId="0" fontId="0" fillId="0" borderId="0" xfId="0" applyAlignment="1">
      <alignment horizontal="left" vertical="center"/>
    </xf>
    <xf numFmtId="0" fontId="9" fillId="3" borderId="8" xfId="69" applyFont="1" applyFill="1" applyBorder="1" applyAlignment="1">
      <alignment horizontal="left" vertical="center" wrapText="1"/>
    </xf>
    <xf numFmtId="0" fontId="9" fillId="3" borderId="9" xfId="69" applyFont="1" applyFill="1" applyBorder="1" applyAlignment="1">
      <alignment horizontal="left" vertical="center" wrapText="1"/>
    </xf>
    <xf numFmtId="0" fontId="8" fillId="3" borderId="15" xfId="69" applyFont="1" applyFill="1" applyBorder="1" applyAlignment="1">
      <alignment horizontal="left" vertical="center" wrapText="1"/>
    </xf>
    <xf numFmtId="0" fontId="8" fillId="3" borderId="16" xfId="69" applyFont="1" applyFill="1" applyBorder="1" applyAlignment="1">
      <alignment horizontal="left" vertical="center" wrapText="1"/>
    </xf>
    <xf numFmtId="0" fontId="7" fillId="0" borderId="1" xfId="0" applyFont="1" applyBorder="1" applyAlignment="1">
      <alignment horizontal="left" vertical="center"/>
    </xf>
    <xf numFmtId="14" fontId="12" fillId="0" borderId="1" xfId="69" applyNumberFormat="1" applyFont="1" applyFill="1" applyBorder="1" applyAlignment="1">
      <alignment horizontal="left" vertical="center" wrapText="1"/>
    </xf>
    <xf numFmtId="14" fontId="0" fillId="0" borderId="1" xfId="0" applyNumberFormat="1" applyFill="1" applyBorder="1" applyAlignment="1">
      <alignment horizontal="left" vertical="center"/>
    </xf>
    <xf numFmtId="0" fontId="0" fillId="0" borderId="1" xfId="0" applyFill="1" applyBorder="1" applyAlignment="1">
      <alignment horizontal="left" vertical="center"/>
    </xf>
    <xf numFmtId="14" fontId="0" fillId="0" borderId="0" xfId="0" applyNumberFormat="1" applyFont="1" applyAlignment="1">
      <alignment horizontal="left"/>
    </xf>
    <xf numFmtId="0" fontId="11" fillId="4" borderId="17" xfId="69" applyFont="1" applyFill="1" applyBorder="1" applyAlignment="1">
      <alignment horizontal="left" vertical="center" textRotation="255" wrapText="1"/>
    </xf>
    <xf numFmtId="0" fontId="11" fillId="4" borderId="13" xfId="69" applyFont="1" applyFill="1" applyBorder="1" applyAlignment="1">
      <alignment horizontal="left" vertical="center" textRotation="255" wrapText="1"/>
    </xf>
    <xf numFmtId="0" fontId="11" fillId="4" borderId="2" xfId="69" applyFont="1" applyFill="1" applyBorder="1" applyAlignment="1">
      <alignment horizontal="left" vertical="center" textRotation="255" wrapText="1"/>
    </xf>
    <xf numFmtId="0" fontId="11" fillId="4" borderId="3" xfId="69" applyFont="1" applyFill="1" applyBorder="1" applyAlignment="1">
      <alignment horizontal="left" vertical="center" textRotation="255" wrapText="1"/>
    </xf>
    <xf numFmtId="0" fontId="11" fillId="4" borderId="4" xfId="69" applyFont="1" applyFill="1" applyBorder="1" applyAlignment="1">
      <alignment horizontal="left" vertical="center" textRotation="255" wrapText="1"/>
    </xf>
    <xf numFmtId="0" fontId="8" fillId="4" borderId="2" xfId="69" applyFont="1" applyFill="1" applyBorder="1" applyAlignment="1">
      <alignment horizontal="left" vertical="center" wrapText="1"/>
    </xf>
    <xf numFmtId="0" fontId="8" fillId="4" borderId="3" xfId="69" applyFont="1" applyFill="1" applyBorder="1" applyAlignment="1">
      <alignment horizontal="left" vertical="center" wrapText="1"/>
    </xf>
    <xf numFmtId="0" fontId="8" fillId="4" borderId="4" xfId="69" applyFont="1" applyFill="1" applyBorder="1" applyAlignment="1">
      <alignment horizontal="left" vertical="center" wrapText="1"/>
    </xf>
    <xf numFmtId="0" fontId="8" fillId="4" borderId="18" xfId="69" applyFont="1" applyFill="1" applyBorder="1" applyAlignment="1">
      <alignment horizontal="left" vertical="center" wrapText="1"/>
    </xf>
    <xf numFmtId="0" fontId="8" fillId="4" borderId="2" xfId="69" applyFont="1" applyFill="1" applyBorder="1" applyAlignment="1">
      <alignment horizontal="left" vertical="center" textRotation="255" wrapText="1"/>
    </xf>
    <xf numFmtId="0" fontId="8" fillId="4" borderId="3" xfId="69" applyFont="1" applyFill="1" applyBorder="1" applyAlignment="1">
      <alignment horizontal="left" vertical="center" textRotation="255" wrapText="1"/>
    </xf>
    <xf numFmtId="0" fontId="8" fillId="4" borderId="11" xfId="69" applyFont="1" applyFill="1" applyBorder="1" applyAlignment="1">
      <alignment horizontal="left" vertical="center" textRotation="255" wrapText="1"/>
    </xf>
    <xf numFmtId="0" fontId="8" fillId="4" borderId="12" xfId="69" applyFont="1" applyFill="1" applyBorder="1" applyAlignment="1">
      <alignment horizontal="left" vertical="center" textRotation="255" wrapText="1"/>
    </xf>
    <xf numFmtId="0" fontId="8" fillId="4" borderId="0" xfId="69" applyFont="1" applyFill="1" applyBorder="1" applyAlignment="1">
      <alignment horizontal="left" vertical="center" textRotation="255" wrapText="1"/>
    </xf>
    <xf numFmtId="0" fontId="0" fillId="0" borderId="1" xfId="0" applyBorder="1" applyAlignment="1">
      <alignment horizontal="left" vertical="center"/>
    </xf>
    <xf numFmtId="49" fontId="0" fillId="0" borderId="0" xfId="0" applyNumberFormat="1" applyAlignment="1">
      <alignment horizontal="left" vertical="center"/>
    </xf>
    <xf numFmtId="0" fontId="7" fillId="0" borderId="0" xfId="0" applyFont="1" applyAlignment="1">
      <alignment horizontal="left" vertical="center"/>
    </xf>
    <xf numFmtId="0" fontId="1" fillId="5" borderId="0" xfId="0" applyFont="1" applyFill="1" applyAlignment="1"/>
    <xf numFmtId="0" fontId="13" fillId="5" borderId="0" xfId="0" applyFont="1" applyFill="1" applyAlignment="1"/>
    <xf numFmtId="0" fontId="14" fillId="6" borderId="18" xfId="0" applyFont="1" applyFill="1" applyBorder="1" applyAlignment="1">
      <alignment horizontal="center" vertical="center"/>
    </xf>
    <xf numFmtId="0" fontId="14" fillId="6" borderId="19" xfId="0" applyFont="1" applyFill="1" applyBorder="1" applyAlignment="1">
      <alignment horizontal="center" vertical="center"/>
    </xf>
    <xf numFmtId="0" fontId="15" fillId="4" borderId="1" xfId="0" applyFont="1" applyFill="1" applyBorder="1" applyAlignment="1">
      <alignment horizontal="center" vertical="center" wrapText="1"/>
    </xf>
    <xf numFmtId="0" fontId="15" fillId="4" borderId="1" xfId="0" applyFont="1" applyFill="1" applyBorder="1" applyAlignment="1">
      <alignment horizontal="left" vertical="center"/>
    </xf>
    <xf numFmtId="0" fontId="15" fillId="4" borderId="1" xfId="0" applyFont="1" applyFill="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left" vertical="center"/>
    </xf>
    <xf numFmtId="0" fontId="17" fillId="0" borderId="1" xfId="0" applyFont="1" applyBorder="1" applyAlignment="1">
      <alignment horizontal="center" vertical="center"/>
    </xf>
    <xf numFmtId="3" fontId="17" fillId="0" borderId="2" xfId="0" applyNumberFormat="1" applyFont="1" applyBorder="1" applyAlignment="1">
      <alignment horizontal="center" vertical="center"/>
    </xf>
    <xf numFmtId="3" fontId="17" fillId="0" borderId="1" xfId="0" applyNumberFormat="1" applyFont="1" applyBorder="1" applyAlignment="1">
      <alignment vertical="center"/>
    </xf>
    <xf numFmtId="3" fontId="17" fillId="0" borderId="3" xfId="0" applyNumberFormat="1" applyFont="1" applyBorder="1" applyAlignment="1">
      <alignment horizontal="center" vertical="center"/>
    </xf>
    <xf numFmtId="3" fontId="17" fillId="0" borderId="4" xfId="0" applyNumberFormat="1" applyFont="1" applyBorder="1" applyAlignment="1">
      <alignment horizontal="center" vertical="center"/>
    </xf>
    <xf numFmtId="3" fontId="17" fillId="0" borderId="1" xfId="0" applyNumberFormat="1" applyFont="1" applyBorder="1" applyAlignment="1">
      <alignment horizontal="center" vertical="center"/>
    </xf>
    <xf numFmtId="0" fontId="17" fillId="0" borderId="1" xfId="0" applyFont="1" applyBorder="1" applyAlignment="1">
      <alignment horizontal="left" vertical="top" wrapText="1"/>
    </xf>
    <xf numFmtId="0" fontId="18" fillId="5" borderId="1" xfId="0" applyFont="1" applyFill="1" applyBorder="1" applyAlignment="1">
      <alignment horizontal="left" vertical="center"/>
    </xf>
    <xf numFmtId="0" fontId="18" fillId="5" borderId="1" xfId="0" applyFont="1" applyFill="1" applyBorder="1" applyAlignment="1">
      <alignment horizontal="center" vertical="center"/>
    </xf>
    <xf numFmtId="3" fontId="17" fillId="0" borderId="2" xfId="0" applyNumberFormat="1" applyFont="1" applyFill="1" applyBorder="1" applyAlignment="1">
      <alignment horizontal="center" vertical="center"/>
    </xf>
    <xf numFmtId="3" fontId="18" fillId="5" borderId="1" xfId="0" applyNumberFormat="1" applyFont="1" applyFill="1" applyBorder="1" applyAlignment="1">
      <alignment horizontal="center" vertical="center"/>
    </xf>
    <xf numFmtId="3" fontId="17" fillId="0" borderId="3" xfId="0" applyNumberFormat="1" applyFont="1" applyFill="1" applyBorder="1" applyAlignment="1">
      <alignment horizontal="center" vertical="center"/>
    </xf>
    <xf numFmtId="3" fontId="17" fillId="0" borderId="2" xfId="0" applyNumberFormat="1" applyFont="1" applyFill="1" applyBorder="1" applyAlignment="1">
      <alignment horizontal="center" vertical="center" wrapText="1"/>
    </xf>
    <xf numFmtId="3" fontId="17" fillId="0" borderId="1" xfId="0" applyNumberFormat="1" applyFont="1" applyFill="1" applyBorder="1" applyAlignment="1">
      <alignment vertical="center" wrapText="1"/>
    </xf>
    <xf numFmtId="3" fontId="17" fillId="0" borderId="3" xfId="0" applyNumberFormat="1" applyFont="1" applyFill="1" applyBorder="1" applyAlignment="1">
      <alignment horizontal="center" vertical="center" wrapText="1"/>
    </xf>
    <xf numFmtId="3" fontId="17" fillId="0" borderId="4" xfId="0" applyNumberFormat="1" applyFont="1" applyFill="1" applyBorder="1" applyAlignment="1">
      <alignment horizontal="center" vertical="center"/>
    </xf>
    <xf numFmtId="3" fontId="17" fillId="0" borderId="4" xfId="0" applyNumberFormat="1" applyFont="1" applyFill="1" applyBorder="1" applyAlignment="1">
      <alignment horizontal="center" vertical="center" wrapText="1"/>
    </xf>
    <xf numFmtId="3" fontId="17" fillId="0" borderId="1" xfId="0" applyNumberFormat="1" applyFont="1" applyFill="1" applyBorder="1" applyAlignment="1">
      <alignment horizontal="center" vertical="center" wrapText="1"/>
    </xf>
    <xf numFmtId="0" fontId="14" fillId="6" borderId="20" xfId="0" applyFont="1" applyFill="1" applyBorder="1" applyAlignment="1">
      <alignment horizontal="center" vertical="center"/>
    </xf>
    <xf numFmtId="177" fontId="17" fillId="0" borderId="1" xfId="0" applyNumberFormat="1" applyFont="1" applyBorder="1" applyAlignment="1">
      <alignment horizontal="center" vertical="center"/>
    </xf>
    <xf numFmtId="0" fontId="19" fillId="6" borderId="18" xfId="0" applyFont="1" applyFill="1" applyBorder="1" applyAlignment="1">
      <alignment horizontal="center" vertical="center"/>
    </xf>
    <xf numFmtId="0" fontId="19" fillId="6" borderId="19" xfId="0" applyFont="1" applyFill="1" applyBorder="1" applyAlignment="1">
      <alignment horizontal="center" vertical="center"/>
    </xf>
    <xf numFmtId="0" fontId="19" fillId="6" borderId="21" xfId="0" applyFont="1" applyFill="1" applyBorder="1" applyAlignment="1">
      <alignment horizontal="center" vertical="center"/>
    </xf>
    <xf numFmtId="0" fontId="15" fillId="4" borderId="2" xfId="0" applyFont="1" applyFill="1" applyBorder="1" applyAlignment="1">
      <alignment horizontal="center" vertical="center" wrapText="1"/>
    </xf>
    <xf numFmtId="0" fontId="15" fillId="4" borderId="2" xfId="0" applyFont="1" applyFill="1" applyBorder="1" applyAlignment="1">
      <alignment horizontal="left" vertical="center"/>
    </xf>
    <xf numFmtId="0" fontId="15" fillId="4" borderId="2" xfId="0" applyFont="1" applyFill="1" applyBorder="1" applyAlignment="1">
      <alignment horizontal="center" vertical="center"/>
    </xf>
    <xf numFmtId="0" fontId="20" fillId="0" borderId="0" xfId="0" applyFont="1" applyAlignment="1">
      <alignment horizontal="justify" vertical="center"/>
    </xf>
    <xf numFmtId="0" fontId="15" fillId="4" borderId="4" xfId="0" applyFont="1" applyFill="1" applyBorder="1" applyAlignment="1">
      <alignment horizontal="center" vertical="center" wrapText="1"/>
    </xf>
    <xf numFmtId="0" fontId="15" fillId="4" borderId="4" xfId="0" applyFont="1" applyFill="1" applyBorder="1" applyAlignment="1">
      <alignment horizontal="left" vertical="center"/>
    </xf>
    <xf numFmtId="0" fontId="15" fillId="4" borderId="4" xfId="0" applyFont="1" applyFill="1" applyBorder="1" applyAlignment="1">
      <alignment horizontal="center" vertical="center"/>
    </xf>
    <xf numFmtId="0" fontId="16" fillId="0" borderId="2" xfId="0" applyFont="1" applyFill="1" applyBorder="1" applyAlignment="1">
      <alignment horizontal="center" vertical="center" wrapText="1"/>
    </xf>
    <xf numFmtId="0" fontId="17" fillId="0" borderId="21" xfId="0" applyFont="1" applyFill="1" applyBorder="1" applyAlignment="1">
      <alignment horizontal="left" vertical="center" wrapText="1"/>
    </xf>
    <xf numFmtId="0" fontId="17" fillId="0" borderId="1" xfId="0" applyFont="1" applyFill="1" applyBorder="1" applyAlignment="1">
      <alignment horizontal="center" vertical="center"/>
    </xf>
    <xf numFmtId="3" fontId="17" fillId="0" borderId="2" xfId="0" applyNumberFormat="1" applyFont="1" applyFill="1" applyBorder="1" applyAlignment="1">
      <alignment horizontal="left" vertical="top" wrapText="1"/>
    </xf>
    <xf numFmtId="0" fontId="16" fillId="0" borderId="3" xfId="0" applyFont="1" applyFill="1" applyBorder="1" applyAlignment="1">
      <alignment horizontal="center" vertical="center" wrapText="1"/>
    </xf>
    <xf numFmtId="3" fontId="17" fillId="0" borderId="3" xfId="0" applyNumberFormat="1" applyFont="1" applyFill="1" applyBorder="1" applyAlignment="1">
      <alignment horizontal="left" vertical="top" wrapText="1"/>
    </xf>
    <xf numFmtId="0" fontId="20" fillId="0" borderId="0" xfId="0" applyFont="1" applyAlignment="1">
      <alignment horizontal="justify" vertical="center" wrapText="1"/>
    </xf>
    <xf numFmtId="3" fontId="17" fillId="0" borderId="1" xfId="0" applyNumberFormat="1" applyFont="1" applyFill="1" applyBorder="1" applyAlignment="1">
      <alignment horizontal="center" vertical="center"/>
    </xf>
    <xf numFmtId="3" fontId="17" fillId="0" borderId="18" xfId="0" applyNumberFormat="1" applyFont="1" applyFill="1" applyBorder="1" applyAlignment="1">
      <alignment horizontal="center" vertical="center" wrapText="1"/>
    </xf>
    <xf numFmtId="0" fontId="16" fillId="0" borderId="4" xfId="0" applyFont="1" applyFill="1" applyBorder="1" applyAlignment="1">
      <alignment horizontal="center" vertical="center" wrapText="1"/>
    </xf>
    <xf numFmtId="3" fontId="17" fillId="0" borderId="4" xfId="0" applyNumberFormat="1" applyFont="1" applyFill="1" applyBorder="1" applyAlignment="1">
      <alignment horizontal="left" vertical="top" wrapText="1"/>
    </xf>
    <xf numFmtId="0" fontId="21" fillId="7" borderId="18" xfId="0" applyFont="1" applyFill="1" applyBorder="1" applyAlignment="1">
      <alignment horizontal="center"/>
    </xf>
    <xf numFmtId="0" fontId="21" fillId="7" borderId="19" xfId="0" applyFont="1" applyFill="1" applyBorder="1" applyAlignment="1">
      <alignment horizontal="center"/>
    </xf>
    <xf numFmtId="0" fontId="21" fillId="7" borderId="21" xfId="0" applyFont="1" applyFill="1" applyBorder="1" applyAlignment="1">
      <alignment horizontal="center"/>
    </xf>
    <xf numFmtId="0" fontId="20" fillId="0" borderId="1" xfId="0" applyFont="1" applyBorder="1" applyAlignment="1">
      <alignment horizontal="left" vertical="center"/>
    </xf>
    <xf numFmtId="0" fontId="22" fillId="0" borderId="18" xfId="0" applyFont="1" applyBorder="1" applyAlignment="1">
      <alignment horizontal="left" vertical="center" wrapText="1"/>
    </xf>
    <xf numFmtId="0" fontId="20" fillId="0" borderId="19" xfId="0" applyFont="1" applyBorder="1" applyAlignment="1">
      <alignment horizontal="left" vertical="center" wrapText="1"/>
    </xf>
    <xf numFmtId="0" fontId="20" fillId="0" borderId="21" xfId="0" applyFont="1" applyBorder="1" applyAlignment="1">
      <alignment horizontal="left" vertical="center" wrapText="1"/>
    </xf>
    <xf numFmtId="0" fontId="20" fillId="0" borderId="1" xfId="0" applyFont="1" applyBorder="1" applyAlignment="1">
      <alignment horizontal="left" vertical="center" wrapText="1"/>
    </xf>
    <xf numFmtId="3" fontId="17" fillId="0" borderId="2" xfId="0" applyNumberFormat="1" applyFont="1" applyBorder="1" applyAlignment="1">
      <alignment horizontal="center" vertical="center" wrapText="1"/>
    </xf>
    <xf numFmtId="3" fontId="17" fillId="0" borderId="3" xfId="0" applyNumberFormat="1" applyFont="1" applyBorder="1" applyAlignment="1">
      <alignment horizontal="center" vertical="center" wrapText="1"/>
    </xf>
    <xf numFmtId="3" fontId="17" fillId="0" borderId="4" xfId="0" applyNumberFormat="1" applyFont="1" applyBorder="1" applyAlignment="1">
      <alignment horizontal="center" vertical="center" wrapText="1"/>
    </xf>
    <xf numFmtId="0" fontId="14" fillId="6" borderId="13"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vertical="top"/>
    </xf>
    <xf numFmtId="0" fontId="0" fillId="0" borderId="0" xfId="0" applyAlignment="1"/>
    <xf numFmtId="0" fontId="24" fillId="0" borderId="1" xfId="0" applyFont="1" applyFill="1" applyBorder="1" applyAlignment="1">
      <alignment horizontal="center" vertical="center"/>
    </xf>
    <xf numFmtId="0" fontId="0" fillId="0" borderId="1" xfId="0" applyFont="1" applyFill="1" applyBorder="1" applyAlignment="1">
      <alignment horizontal="center" vertical="center"/>
    </xf>
    <xf numFmtId="3" fontId="25" fillId="0" borderId="1" xfId="0" applyNumberFormat="1" applyFont="1" applyFill="1" applyBorder="1" applyAlignment="1">
      <alignment horizontal="center" vertical="center"/>
    </xf>
    <xf numFmtId="0" fontId="24" fillId="0" borderId="19"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21" xfId="0" applyFont="1" applyFill="1" applyBorder="1" applyAlignment="1">
      <alignment horizontal="center" vertical="center"/>
    </xf>
    <xf numFmtId="0" fontId="26" fillId="0" borderId="0" xfId="0" applyFont="1" applyAlignment="1">
      <alignment vertical="center"/>
    </xf>
    <xf numFmtId="0" fontId="27" fillId="0" borderId="0" xfId="0" applyFont="1" applyAlignment="1">
      <alignment vertical="center"/>
    </xf>
    <xf numFmtId="3" fontId="25" fillId="0" borderId="18" xfId="0" applyNumberFormat="1" applyFont="1" applyFill="1" applyBorder="1" applyAlignment="1">
      <alignment horizontal="center" vertical="center"/>
    </xf>
    <xf numFmtId="3" fontId="25" fillId="0" borderId="19" xfId="0" applyNumberFormat="1" applyFont="1" applyFill="1" applyBorder="1" applyAlignment="1">
      <alignment horizontal="center" vertical="center"/>
    </xf>
    <xf numFmtId="3" fontId="25" fillId="0" borderId="21" xfId="0" applyNumberFormat="1" applyFont="1" applyFill="1" applyBorder="1" applyAlignment="1">
      <alignment horizontal="center" vertical="center"/>
    </xf>
    <xf numFmtId="0" fontId="0" fillId="8" borderId="0" xfId="0" applyFill="1">
      <alignment vertical="center"/>
    </xf>
    <xf numFmtId="0" fontId="0" fillId="0" borderId="1" xfId="0" applyBorder="1">
      <alignment vertical="center"/>
    </xf>
    <xf numFmtId="0" fontId="23" fillId="0" borderId="1" xfId="0" applyFont="1" applyBorder="1">
      <alignment vertical="center"/>
    </xf>
    <xf numFmtId="0" fontId="28" fillId="0" borderId="22" xfId="0" applyFont="1" applyBorder="1" applyAlignment="1">
      <alignment horizontal="left" vertical="center" wrapText="1"/>
    </xf>
    <xf numFmtId="0" fontId="28" fillId="0" borderId="1" xfId="0" applyFont="1" applyBorder="1" applyAlignment="1">
      <alignment horizontal="center" vertical="center" wrapText="1"/>
    </xf>
    <xf numFmtId="0" fontId="28" fillId="0" borderId="23" xfId="0" applyFont="1" applyBorder="1" applyAlignment="1">
      <alignment horizontal="left" vertical="center" wrapText="1"/>
    </xf>
    <xf numFmtId="0" fontId="23" fillId="0" borderId="18" xfId="0" applyFont="1" applyBorder="1">
      <alignment vertical="center"/>
    </xf>
    <xf numFmtId="0" fontId="23" fillId="0" borderId="1" xfId="0" applyFont="1" applyBorder="1" applyAlignment="1">
      <alignment horizontal="center" vertical="center"/>
    </xf>
    <xf numFmtId="0" fontId="29" fillId="0" borderId="18" xfId="0" applyFont="1" applyBorder="1" applyAlignment="1">
      <alignment horizontal="left" vertical="center" wrapText="1"/>
    </xf>
    <xf numFmtId="0" fontId="29" fillId="0" borderId="1" xfId="0" applyFont="1" applyBorder="1" applyAlignment="1">
      <alignment horizontal="center" vertical="center" wrapText="1"/>
    </xf>
    <xf numFmtId="0" fontId="29" fillId="0" borderId="21" xfId="0" applyFont="1" applyBorder="1" applyAlignment="1">
      <alignment horizontal="left" vertical="center" wrapText="1"/>
    </xf>
    <xf numFmtId="0" fontId="0" fillId="0" borderId="18" xfId="0"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30" fillId="0" borderId="18" xfId="0" applyFont="1" applyBorder="1" applyAlignment="1">
      <alignment horizontal="left"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4" xfId="0" applyBorder="1" applyAlignment="1">
      <alignment horizontal="center" vertical="center" wrapText="1"/>
    </xf>
    <xf numFmtId="0" fontId="0" fillId="8" borderId="1" xfId="0" applyFill="1" applyBorder="1">
      <alignment vertical="center"/>
    </xf>
    <xf numFmtId="0" fontId="0" fillId="8" borderId="18" xfId="0" applyFill="1" applyBorder="1">
      <alignment vertical="center"/>
    </xf>
    <xf numFmtId="0" fontId="31" fillId="0" borderId="1" xfId="0" applyFont="1" applyBorder="1" applyAlignment="1">
      <alignment horizontal="center" vertical="center"/>
    </xf>
    <xf numFmtId="0" fontId="31" fillId="0" borderId="18" xfId="0" applyFont="1" applyBorder="1" applyAlignment="1">
      <alignment horizontal="center" vertical="center"/>
    </xf>
    <xf numFmtId="0" fontId="31" fillId="0" borderId="26" xfId="0" applyFont="1" applyFill="1" applyBorder="1" applyAlignment="1">
      <alignment horizontal="center" vertical="center"/>
    </xf>
    <xf numFmtId="0" fontId="31" fillId="0" borderId="18" xfId="0" applyFont="1" applyFill="1" applyBorder="1" applyAlignment="1">
      <alignment horizontal="center" vertical="center"/>
    </xf>
    <xf numFmtId="0" fontId="32" fillId="0" borderId="1" xfId="0" applyFont="1" applyBorder="1" applyAlignment="1">
      <alignment horizontal="center" vertical="center"/>
    </xf>
    <xf numFmtId="0" fontId="32" fillId="0" borderId="1" xfId="0" applyFont="1" applyBorder="1">
      <alignment vertical="center"/>
    </xf>
    <xf numFmtId="0" fontId="32" fillId="0" borderId="1" xfId="0" applyFont="1" applyBorder="1" applyAlignment="1">
      <alignment horizontal="left" vertical="center"/>
    </xf>
    <xf numFmtId="0" fontId="0" fillId="0" borderId="2"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33" fillId="9" borderId="0" xfId="0" applyFont="1" applyFill="1" applyAlignment="1"/>
    <xf numFmtId="0" fontId="0" fillId="10" borderId="0" xfId="0" applyFont="1" applyFill="1" applyAlignment="1"/>
    <xf numFmtId="0" fontId="0" fillId="10" borderId="0" xfId="0" applyFill="1" applyAlignment="1"/>
    <xf numFmtId="0" fontId="0" fillId="5" borderId="0" xfId="0" applyFont="1" applyFill="1" applyAlignment="1"/>
    <xf numFmtId="0" fontId="34" fillId="11" borderId="0" xfId="0" applyFont="1" applyFill="1" applyAlignment="1"/>
    <xf numFmtId="0" fontId="25" fillId="12" borderId="0" xfId="0" applyFont="1" applyFill="1" applyAlignment="1"/>
    <xf numFmtId="0" fontId="35" fillId="0" borderId="18" xfId="0" applyFont="1" applyBorder="1" applyAlignment="1"/>
    <xf numFmtId="0" fontId="0" fillId="4" borderId="0" xfId="0" applyFont="1" applyFill="1" applyAlignment="1"/>
    <xf numFmtId="0" fontId="0" fillId="4" borderId="0" xfId="0" applyFill="1" applyAlignment="1"/>
    <xf numFmtId="0" fontId="25" fillId="12" borderId="0" xfId="0" applyFont="1" applyFill="1" applyBorder="1" applyAlignment="1"/>
    <xf numFmtId="0" fontId="34" fillId="11" borderId="0" xfId="0" applyFont="1" applyFill="1" applyBorder="1" applyAlignment="1"/>
    <xf numFmtId="9" fontId="0" fillId="0" borderId="0" xfId="0" applyNumberFormat="1" applyAlignment="1"/>
    <xf numFmtId="0" fontId="35" fillId="0" borderId="0" xfId="0" applyFont="1" applyAlignment="1"/>
    <xf numFmtId="0" fontId="36" fillId="0" borderId="0" xfId="0" applyFont="1" applyFill="1" applyBorder="1" applyAlignment="1">
      <alignment vertical="center"/>
    </xf>
    <xf numFmtId="0" fontId="35" fillId="0" borderId="0" xfId="0" applyFont="1" applyBorder="1" applyAlignment="1"/>
    <xf numFmtId="0" fontId="37" fillId="0" borderId="0" xfId="0" applyFont="1" applyAlignment="1"/>
    <xf numFmtId="0" fontId="38" fillId="0" borderId="0" xfId="0" applyFont="1">
      <alignment vertical="center"/>
    </xf>
    <xf numFmtId="0" fontId="39" fillId="0" borderId="0" xfId="0" applyFont="1" applyAlignment="1">
      <alignment vertical="center" wrapText="1"/>
    </xf>
    <xf numFmtId="0" fontId="0"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40" fillId="0" borderId="26" xfId="0" applyFont="1" applyBorder="1" applyAlignment="1">
      <alignment horizontal="center" vertical="center"/>
    </xf>
    <xf numFmtId="0" fontId="40" fillId="0" borderId="0" xfId="0" applyFont="1" applyBorder="1" applyAlignment="1">
      <alignment horizontal="center" vertical="center"/>
    </xf>
    <xf numFmtId="0" fontId="40" fillId="0" borderId="0" xfId="0" applyFont="1" applyBorder="1" applyAlignment="1">
      <alignment horizontal="center" vertical="center" wrapText="1"/>
    </xf>
    <xf numFmtId="0" fontId="41" fillId="13" borderId="1" xfId="0" applyFont="1" applyFill="1" applyBorder="1" applyAlignment="1">
      <alignment wrapText="1"/>
    </xf>
    <xf numFmtId="0" fontId="41" fillId="13" borderId="1" xfId="0" applyFont="1" applyFill="1" applyBorder="1" applyAlignment="1">
      <alignment horizontal="center" wrapText="1"/>
    </xf>
    <xf numFmtId="0" fontId="41" fillId="13" borderId="1" xfId="0" applyFont="1" applyFill="1" applyBorder="1" applyAlignment="1"/>
    <xf numFmtId="0" fontId="41" fillId="0" borderId="1" xfId="0" applyFont="1" applyBorder="1" applyAlignment="1"/>
    <xf numFmtId="0" fontId="41" fillId="0" borderId="1" xfId="0" applyFont="1" applyBorder="1" applyAlignment="1">
      <alignment horizontal="center"/>
    </xf>
    <xf numFmtId="0" fontId="41" fillId="0" borderId="1" xfId="0" applyFont="1" applyBorder="1" applyAlignment="1">
      <alignment horizontal="center" wrapText="1"/>
    </xf>
    <xf numFmtId="0" fontId="0" fillId="0" borderId="0" xfId="0" applyFont="1" applyAlignment="1"/>
    <xf numFmtId="0" fontId="0" fillId="0" borderId="0" xfId="0" applyBorder="1" applyAlignment="1"/>
    <xf numFmtId="0" fontId="41" fillId="0" borderId="1" xfId="0" applyFont="1" applyBorder="1" applyAlignment="1">
      <alignment horizontal="center" vertical="center"/>
    </xf>
    <xf numFmtId="0" fontId="41" fillId="14" borderId="2" xfId="0" applyFont="1" applyFill="1" applyBorder="1" applyAlignment="1">
      <alignment horizontal="center" vertical="center"/>
    </xf>
    <xf numFmtId="0" fontId="41" fillId="14" borderId="18" xfId="0" applyFont="1" applyFill="1" applyBorder="1" applyAlignment="1">
      <alignment horizontal="center" vertical="center"/>
    </xf>
    <xf numFmtId="0" fontId="41" fillId="14" borderId="21" xfId="0" applyFont="1" applyFill="1" applyBorder="1" applyAlignment="1">
      <alignment horizontal="center" vertical="center"/>
    </xf>
    <xf numFmtId="0" fontId="41" fillId="14" borderId="4" xfId="0" applyFont="1" applyFill="1" applyBorder="1" applyAlignment="1">
      <alignment horizontal="center" vertical="center"/>
    </xf>
    <xf numFmtId="0" fontId="41" fillId="14" borderId="1" xfId="0" applyFont="1" applyFill="1" applyBorder="1" applyAlignment="1">
      <alignment horizontal="left" vertical="center"/>
    </xf>
    <xf numFmtId="0" fontId="41" fillId="0" borderId="1" xfId="0" applyFont="1" applyBorder="1" applyAlignment="1">
      <alignment horizontal="left" vertical="center"/>
    </xf>
    <xf numFmtId="49" fontId="41" fillId="0" borderId="1" xfId="0" applyNumberFormat="1" applyFont="1" applyBorder="1" applyAlignment="1">
      <alignment horizontal="left" vertical="center"/>
    </xf>
    <xf numFmtId="0" fontId="41" fillId="14" borderId="2" xfId="0" applyFont="1" applyFill="1" applyBorder="1" applyAlignment="1">
      <alignment horizontal="left" vertical="center"/>
    </xf>
    <xf numFmtId="49" fontId="41" fillId="0" borderId="2" xfId="0" applyNumberFormat="1" applyFont="1" applyBorder="1" applyAlignment="1">
      <alignment horizontal="left" vertical="center"/>
    </xf>
    <xf numFmtId="0" fontId="41" fillId="0" borderId="2" xfId="0" applyFont="1" applyBorder="1" applyAlignment="1">
      <alignment horizontal="left" vertical="center"/>
    </xf>
    <xf numFmtId="0" fontId="42" fillId="0" borderId="0" xfId="0" applyFont="1" applyFill="1" applyAlignment="1">
      <alignment horizontal="left" vertical="top" wrapText="1"/>
    </xf>
    <xf numFmtId="0" fontId="0" fillId="0" borderId="0" xfId="0" applyFont="1" applyFill="1" applyAlignment="1">
      <alignment horizontal="left" vertical="top"/>
    </xf>
    <xf numFmtId="0" fontId="0" fillId="0" borderId="26" xfId="0" applyFill="1" applyBorder="1" applyAlignment="1"/>
    <xf numFmtId="0" fontId="0" fillId="0" borderId="0" xfId="0" applyFill="1" applyBorder="1" applyAlignment="1"/>
    <xf numFmtId="0" fontId="0" fillId="0" borderId="0" xfId="0" applyFont="1" applyBorder="1" applyAlignment="1"/>
    <xf numFmtId="0" fontId="43" fillId="0" borderId="1" xfId="0" applyFont="1" applyBorder="1" applyAlignment="1">
      <alignment horizontal="center" vertical="center"/>
    </xf>
    <xf numFmtId="0" fontId="44" fillId="4" borderId="18" xfId="0" applyFont="1" applyFill="1" applyBorder="1" applyAlignment="1">
      <alignment horizontal="center" vertical="center" wrapText="1"/>
    </xf>
    <xf numFmtId="0" fontId="44" fillId="4" borderId="21" xfId="0" applyFont="1" applyFill="1" applyBorder="1" applyAlignment="1">
      <alignment horizontal="center" vertical="center" wrapText="1"/>
    </xf>
    <xf numFmtId="0" fontId="44" fillId="4" borderId="1" xfId="0" applyFont="1" applyFill="1" applyBorder="1" applyAlignment="1">
      <alignment horizontal="center" vertical="center" wrapText="1"/>
    </xf>
    <xf numFmtId="0" fontId="45"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45" fillId="0" borderId="1" xfId="0" applyFont="1" applyFill="1" applyBorder="1" applyAlignment="1">
      <alignment horizontal="center" vertical="top" wrapText="1"/>
    </xf>
    <xf numFmtId="0" fontId="26" fillId="0" borderId="1" xfId="0" applyFont="1" applyBorder="1" applyAlignment="1">
      <alignment horizontal="center" vertical="top" wrapText="1"/>
    </xf>
    <xf numFmtId="0" fontId="45" fillId="0" borderId="18" xfId="0" applyFont="1" applyFill="1" applyBorder="1" applyAlignment="1">
      <alignment horizontal="center" vertical="center" wrapText="1"/>
    </xf>
    <xf numFmtId="0" fontId="45" fillId="0" borderId="21" xfId="0" applyFont="1" applyFill="1" applyBorder="1" applyAlignment="1">
      <alignment horizontal="center" vertical="center" wrapText="1"/>
    </xf>
    <xf numFmtId="0" fontId="0" fillId="0" borderId="24" xfId="0"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0" fillId="0" borderId="12" xfId="0" applyBorder="1" applyAlignment="1">
      <alignment horizontal="center" vertical="center"/>
    </xf>
    <xf numFmtId="0" fontId="0" fillId="0" borderId="25" xfId="0" applyBorder="1" applyAlignment="1">
      <alignment horizontal="center" vertical="center"/>
    </xf>
    <xf numFmtId="0" fontId="0" fillId="0" borderId="13" xfId="0" applyBorder="1" applyAlignment="1">
      <alignment horizontal="center" vertical="center"/>
    </xf>
    <xf numFmtId="0" fontId="45" fillId="0" borderId="2" xfId="0" applyFont="1" applyBorder="1" applyAlignment="1">
      <alignment horizontal="center" vertical="center" wrapText="1"/>
    </xf>
    <xf numFmtId="0" fontId="26" fillId="0" borderId="2" xfId="0" applyFont="1" applyBorder="1" applyAlignment="1">
      <alignment horizontal="center" vertical="top" wrapText="1"/>
    </xf>
    <xf numFmtId="0" fontId="45" fillId="0" borderId="2" xfId="0" applyFont="1" applyFill="1" applyBorder="1" applyAlignment="1">
      <alignment horizontal="center" vertical="top" wrapText="1"/>
    </xf>
    <xf numFmtId="0" fontId="46" fillId="0" borderId="0" xfId="65" applyFont="1" applyFill="1" applyBorder="1" applyAlignment="1">
      <alignment horizontal="center" vertical="center"/>
    </xf>
    <xf numFmtId="179" fontId="46" fillId="0" borderId="0" xfId="65" applyNumberFormat="1" applyFont="1" applyFill="1" applyBorder="1" applyAlignment="1">
      <alignment horizontal="center" vertical="center"/>
    </xf>
    <xf numFmtId="49" fontId="8" fillId="0" borderId="0" xfId="65" applyNumberFormat="1" applyFont="1" applyFill="1" applyBorder="1" applyAlignment="1">
      <alignment horizontal="center" vertical="center"/>
    </xf>
    <xf numFmtId="179" fontId="8" fillId="0" borderId="0" xfId="65" applyNumberFormat="1" applyFont="1" applyFill="1" applyBorder="1" applyAlignment="1">
      <alignment horizontal="center" vertical="center"/>
    </xf>
    <xf numFmtId="0" fontId="47" fillId="15" borderId="1" xfId="65" applyFont="1" applyFill="1" applyBorder="1" applyAlignment="1">
      <alignment horizontal="center" vertical="center" wrapText="1"/>
    </xf>
    <xf numFmtId="49" fontId="47" fillId="15" borderId="1" xfId="65" applyNumberFormat="1" applyFont="1" applyFill="1" applyBorder="1" applyAlignment="1">
      <alignment horizontal="center" vertical="center" wrapText="1"/>
    </xf>
    <xf numFmtId="0" fontId="47" fillId="15" borderId="1" xfId="65" applyNumberFormat="1" applyFont="1" applyFill="1" applyBorder="1" applyAlignment="1">
      <alignment horizontal="center" vertical="center" wrapText="1"/>
    </xf>
    <xf numFmtId="0" fontId="48" fillId="5" borderId="4" xfId="65" applyFont="1" applyFill="1" applyBorder="1" applyAlignment="1">
      <alignment horizontal="center" vertical="center" wrapText="1"/>
    </xf>
    <xf numFmtId="0" fontId="48" fillId="5" borderId="4" xfId="98" applyFont="1" applyFill="1" applyBorder="1" applyAlignment="1">
      <alignment horizontal="center" vertical="center" wrapText="1"/>
    </xf>
    <xf numFmtId="182" fontId="48" fillId="5" borderId="4" xfId="65" applyNumberFormat="1" applyFont="1" applyFill="1" applyBorder="1" applyAlignment="1">
      <alignment horizontal="center" vertical="center" wrapText="1"/>
    </xf>
    <xf numFmtId="49" fontId="48" fillId="5" borderId="4" xfId="65" applyNumberFormat="1" applyFont="1" applyFill="1" applyBorder="1" applyAlignment="1">
      <alignment horizontal="center" vertical="center" wrapText="1"/>
    </xf>
    <xf numFmtId="0" fontId="48" fillId="5" borderId="1" xfId="65" applyFont="1" applyFill="1" applyBorder="1" applyAlignment="1">
      <alignment horizontal="center" vertical="center" wrapText="1"/>
    </xf>
    <xf numFmtId="0" fontId="48" fillId="5" borderId="1" xfId="98" applyFont="1" applyFill="1" applyBorder="1" applyAlignment="1">
      <alignment horizontal="center" vertical="center" wrapText="1"/>
    </xf>
    <xf numFmtId="182" fontId="48" fillId="5" borderId="1" xfId="65" applyNumberFormat="1" applyFont="1" applyFill="1" applyBorder="1" applyAlignment="1">
      <alignment horizontal="center" vertical="center" wrapText="1"/>
    </xf>
    <xf numFmtId="49" fontId="48" fillId="5" borderId="1" xfId="65" applyNumberFormat="1" applyFont="1" applyFill="1" applyBorder="1" applyAlignment="1">
      <alignment horizontal="center" vertical="center" wrapText="1"/>
    </xf>
    <xf numFmtId="184" fontId="48" fillId="5" borderId="1" xfId="65" applyNumberFormat="1" applyFont="1" applyFill="1" applyBorder="1" applyAlignment="1">
      <alignment horizontal="center" vertical="center" wrapText="1"/>
    </xf>
    <xf numFmtId="0" fontId="8" fillId="0" borderId="0" xfId="65" applyFont="1" applyFill="1" applyBorder="1" applyAlignment="1">
      <alignment horizontal="center" vertical="center"/>
    </xf>
    <xf numFmtId="0" fontId="49" fillId="0" borderId="1" xfId="0" applyFont="1" applyBorder="1" applyAlignment="1">
      <alignment horizontal="center" vertical="center"/>
    </xf>
    <xf numFmtId="0" fontId="49" fillId="10" borderId="1" xfId="0" applyFont="1" applyFill="1" applyBorder="1" applyAlignment="1">
      <alignment horizontal="center" vertical="center"/>
    </xf>
    <xf numFmtId="0" fontId="49" fillId="0" borderId="2" xfId="0" applyFont="1" applyBorder="1" applyAlignment="1">
      <alignment horizontal="center" vertical="center"/>
    </xf>
    <xf numFmtId="0" fontId="49" fillId="0" borderId="3" xfId="0" applyFont="1" applyBorder="1" applyAlignment="1">
      <alignment horizontal="center" vertical="center"/>
    </xf>
    <xf numFmtId="0" fontId="49" fillId="0" borderId="0" xfId="0" applyFont="1" applyAlignment="1">
      <alignment horizontal="center" vertical="center"/>
    </xf>
    <xf numFmtId="0" fontId="49" fillId="0" borderId="4" xfId="0" applyFont="1" applyBorder="1" applyAlignment="1">
      <alignment horizontal="center" vertical="center"/>
    </xf>
    <xf numFmtId="0" fontId="48" fillId="0" borderId="2" xfId="0" applyFont="1" applyFill="1" applyBorder="1" applyAlignment="1">
      <alignment horizontal="center" vertical="center" wrapText="1"/>
    </xf>
    <xf numFmtId="186" fontId="49" fillId="0" borderId="1" xfId="0" applyNumberFormat="1" applyFont="1" applyBorder="1" applyAlignment="1">
      <alignment horizontal="center" vertical="center"/>
    </xf>
    <xf numFmtId="0" fontId="48" fillId="0" borderId="1" xfId="0" applyFont="1" applyFill="1" applyBorder="1" applyAlignment="1">
      <alignment horizontal="center" vertical="center" wrapText="1"/>
    </xf>
    <xf numFmtId="0" fontId="49" fillId="0" borderId="1" xfId="0" applyFont="1" applyBorder="1" applyAlignment="1">
      <alignment horizontal="center" vertical="center" wrapText="1"/>
    </xf>
    <xf numFmtId="0" fontId="48" fillId="0" borderId="1" xfId="0" applyNumberFormat="1" applyFont="1" applyFill="1" applyBorder="1" applyAlignment="1">
      <alignment horizontal="center" vertical="center" wrapText="1"/>
    </xf>
    <xf numFmtId="0" fontId="48" fillId="5" borderId="1" xfId="0" applyFont="1" applyFill="1" applyBorder="1" applyAlignment="1">
      <alignment horizontal="center" vertical="center" wrapText="1"/>
    </xf>
    <xf numFmtId="0" fontId="49" fillId="0" borderId="3" xfId="0" applyFont="1" applyFill="1" applyBorder="1" applyAlignment="1">
      <alignment horizontal="center" vertical="center"/>
    </xf>
    <xf numFmtId="0" fontId="49" fillId="5" borderId="1" xfId="0" applyFont="1" applyFill="1" applyBorder="1" applyAlignment="1">
      <alignment horizontal="center" vertical="center" wrapText="1"/>
    </xf>
    <xf numFmtId="0" fontId="49" fillId="0" borderId="1" xfId="0" applyFont="1" applyFill="1" applyBorder="1" applyAlignment="1">
      <alignment horizontal="center" vertical="center"/>
    </xf>
    <xf numFmtId="57" fontId="49" fillId="0" borderId="1" xfId="0" applyNumberFormat="1" applyFont="1" applyFill="1" applyBorder="1" applyAlignment="1">
      <alignment horizontal="center" vertical="center"/>
    </xf>
    <xf numFmtId="0" fontId="49" fillId="0" borderId="1" xfId="0" applyFont="1" applyFill="1" applyBorder="1" applyAlignment="1">
      <alignment horizontal="center" vertical="center" wrapText="1"/>
    </xf>
    <xf numFmtId="0" fontId="49" fillId="0" borderId="0" xfId="0" applyFont="1" applyFill="1" applyAlignment="1">
      <alignment horizontal="center" vertical="center"/>
    </xf>
    <xf numFmtId="0" fontId="50" fillId="0" borderId="1" xfId="0" applyFont="1" applyFill="1" applyBorder="1" applyAlignment="1">
      <alignment horizontal="center" vertical="center"/>
    </xf>
    <xf numFmtId="14" fontId="48" fillId="0" borderId="1" xfId="0" applyNumberFormat="1" applyFont="1" applyFill="1" applyBorder="1" applyAlignment="1">
      <alignment horizontal="center" vertical="center" wrapText="1"/>
    </xf>
    <xf numFmtId="0" fontId="49" fillId="0" borderId="1" xfId="0" applyFont="1" applyBorder="1" applyAlignment="1">
      <alignment horizontal="center" vertical="top" wrapText="1"/>
    </xf>
    <xf numFmtId="188" fontId="49" fillId="0" borderId="1" xfId="0" applyNumberFormat="1" applyFont="1" applyBorder="1" applyAlignment="1">
      <alignment horizontal="center" vertical="center"/>
    </xf>
    <xf numFmtId="0" fontId="49" fillId="0" borderId="1" xfId="0" applyFont="1" applyFill="1" applyBorder="1" applyAlignment="1">
      <alignment horizontal="center" vertical="top" wrapText="1"/>
    </xf>
    <xf numFmtId="179" fontId="49" fillId="0" borderId="2" xfId="0" applyNumberFormat="1" applyFont="1" applyFill="1" applyBorder="1" applyAlignment="1">
      <alignment horizontal="center" vertical="center"/>
    </xf>
    <xf numFmtId="0" fontId="49" fillId="0" borderId="2" xfId="0" applyFont="1" applyFill="1" applyBorder="1" applyAlignment="1">
      <alignment horizontal="center" vertical="center"/>
    </xf>
    <xf numFmtId="188" fontId="49" fillId="0" borderId="3" xfId="0" applyNumberFormat="1" applyFont="1" applyBorder="1" applyAlignment="1">
      <alignment horizontal="center" vertical="center"/>
    </xf>
    <xf numFmtId="188" fontId="49" fillId="0" borderId="4" xfId="0" applyNumberFormat="1" applyFont="1" applyBorder="1" applyAlignment="1">
      <alignment horizontal="center" vertical="center"/>
    </xf>
    <xf numFmtId="0" fontId="51"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51" fillId="0" borderId="1" xfId="0" applyFont="1" applyBorder="1" applyAlignment="1">
      <alignment horizontal="center" vertical="center"/>
    </xf>
    <xf numFmtId="0" fontId="49" fillId="0" borderId="18" xfId="0" applyFont="1" applyBorder="1" applyAlignment="1">
      <alignment horizontal="center" vertical="center" wrapText="1"/>
    </xf>
    <xf numFmtId="188" fontId="49" fillId="0" borderId="2" xfId="0" applyNumberFormat="1" applyFont="1" applyBorder="1" applyAlignment="1">
      <alignment horizontal="center" vertical="center"/>
    </xf>
    <xf numFmtId="0" fontId="48" fillId="0" borderId="1" xfId="16" applyFont="1" applyFill="1" applyBorder="1" applyAlignment="1">
      <alignment horizontal="center" vertical="top" wrapText="1" shrinkToFit="1"/>
    </xf>
    <xf numFmtId="176" fontId="50" fillId="0" borderId="27" xfId="0" applyNumberFormat="1" applyFont="1" applyFill="1" applyBorder="1" applyAlignment="1">
      <alignment horizontal="center" vertical="top" wrapText="1"/>
    </xf>
    <xf numFmtId="176" fontId="48" fillId="0" borderId="1" xfId="0" applyNumberFormat="1" applyFont="1" applyFill="1" applyBorder="1" applyAlignment="1">
      <alignment horizontal="center" vertical="center"/>
    </xf>
    <xf numFmtId="176" fontId="50" fillId="0" borderId="28" xfId="0" applyNumberFormat="1" applyFont="1" applyFill="1" applyBorder="1" applyAlignment="1">
      <alignment horizontal="center" vertical="top" wrapText="1"/>
    </xf>
    <xf numFmtId="0" fontId="48" fillId="0" borderId="1" xfId="0" applyFont="1" applyFill="1" applyBorder="1" applyAlignment="1">
      <alignment horizontal="center" vertical="center"/>
    </xf>
    <xf numFmtId="177" fontId="48" fillId="0" borderId="1" xfId="0" applyNumberFormat="1" applyFont="1" applyFill="1" applyBorder="1" applyAlignment="1">
      <alignment horizontal="center"/>
    </xf>
    <xf numFmtId="177" fontId="48" fillId="0" borderId="1" xfId="0" applyNumberFormat="1" applyFont="1" applyFill="1" applyBorder="1" applyAlignment="1">
      <alignment horizontal="center" vertical="center"/>
    </xf>
    <xf numFmtId="177" fontId="48" fillId="0" borderId="1" xfId="0" applyNumberFormat="1" applyFont="1" applyFill="1" applyBorder="1" applyAlignment="1">
      <alignment horizontal="center" vertical="top" wrapText="1"/>
    </xf>
    <xf numFmtId="187" fontId="48" fillId="0" borderId="1" xfId="59" applyNumberFormat="1" applyFont="1" applyFill="1" applyBorder="1" applyAlignment="1">
      <alignment horizontal="center" vertical="center"/>
    </xf>
    <xf numFmtId="0" fontId="48" fillId="0" borderId="1" xfId="59" applyFont="1" applyFill="1" applyBorder="1" applyAlignment="1">
      <alignment horizontal="center" vertical="center"/>
    </xf>
    <xf numFmtId="186" fontId="48" fillId="0" borderId="4" xfId="0" applyNumberFormat="1" applyFont="1" applyFill="1" applyBorder="1" applyAlignment="1">
      <alignment horizontal="center" vertical="top" wrapText="1"/>
    </xf>
    <xf numFmtId="177" fontId="48" fillId="0" borderId="1" xfId="0" applyNumberFormat="1" applyFont="1" applyFill="1" applyBorder="1" applyAlignment="1">
      <alignment horizontal="center" vertical="center" wrapText="1"/>
    </xf>
    <xf numFmtId="0" fontId="48" fillId="0" borderId="1" xfId="97" applyFont="1" applyFill="1" applyBorder="1" applyAlignment="1">
      <alignment horizontal="center" vertical="center"/>
    </xf>
    <xf numFmtId="0" fontId="48" fillId="0" borderId="1" xfId="91" applyFont="1" applyFill="1" applyBorder="1" applyAlignment="1">
      <alignment horizontal="center" vertical="center"/>
    </xf>
    <xf numFmtId="177" fontId="48" fillId="0" borderId="1" xfId="91" applyNumberFormat="1" applyFont="1" applyFill="1" applyBorder="1" applyAlignment="1">
      <alignment horizontal="center" vertical="center"/>
    </xf>
    <xf numFmtId="0" fontId="48" fillId="0" borderId="1" xfId="99" applyFont="1" applyFill="1" applyBorder="1" applyAlignment="1">
      <alignment horizontal="center" vertical="center"/>
    </xf>
    <xf numFmtId="0" fontId="48" fillId="0" borderId="1" xfId="95" applyFont="1" applyFill="1" applyBorder="1" applyAlignment="1">
      <alignment horizontal="center" vertical="center"/>
    </xf>
    <xf numFmtId="177" fontId="48" fillId="0" borderId="1" xfId="95" applyNumberFormat="1" applyFont="1" applyFill="1" applyBorder="1" applyAlignment="1">
      <alignment horizontal="center" vertical="center" wrapText="1"/>
    </xf>
    <xf numFmtId="177" fontId="48" fillId="0" borderId="4" xfId="0" applyNumberFormat="1" applyFont="1" applyFill="1" applyBorder="1" applyAlignment="1">
      <alignment horizontal="center" vertical="top" wrapText="1"/>
    </xf>
    <xf numFmtId="191" fontId="48" fillId="0" borderId="4" xfId="0" applyNumberFormat="1" applyFont="1" applyFill="1" applyBorder="1" applyAlignment="1">
      <alignment horizontal="center" vertical="top" wrapText="1"/>
    </xf>
    <xf numFmtId="0" fontId="48" fillId="0" borderId="1" xfId="69" applyFont="1" applyFill="1" applyBorder="1" applyAlignment="1">
      <alignment horizontal="center" vertical="center"/>
    </xf>
    <xf numFmtId="177" fontId="48" fillId="0" borderId="1" xfId="69" applyNumberFormat="1" applyFont="1" applyFill="1" applyBorder="1" applyAlignment="1">
      <alignment horizontal="center" vertical="center" wrapText="1"/>
    </xf>
    <xf numFmtId="0" fontId="48" fillId="0" borderId="1" xfId="39" applyFont="1" applyFill="1" applyBorder="1" applyAlignment="1">
      <alignment horizontal="center" vertical="center"/>
    </xf>
    <xf numFmtId="177" fontId="48" fillId="0" borderId="1" xfId="39" applyNumberFormat="1" applyFont="1" applyFill="1" applyBorder="1" applyAlignment="1">
      <alignment horizontal="center" vertical="center" wrapText="1"/>
    </xf>
    <xf numFmtId="0" fontId="48" fillId="0" borderId="1" xfId="95" applyFont="1" applyFill="1" applyBorder="1" applyAlignment="1">
      <alignment horizontal="center" vertical="center" wrapText="1"/>
    </xf>
    <xf numFmtId="0" fontId="48" fillId="0" borderId="1" xfId="20" applyFont="1" applyFill="1" applyBorder="1" applyAlignment="1">
      <alignment horizontal="center" vertical="center"/>
    </xf>
    <xf numFmtId="177" fontId="48" fillId="0" borderId="1" xfId="20" applyNumberFormat="1" applyFont="1" applyFill="1" applyBorder="1" applyAlignment="1">
      <alignment horizontal="center" vertical="center" wrapText="1"/>
    </xf>
    <xf numFmtId="0" fontId="48" fillId="0" borderId="1" xfId="92" applyFont="1" applyFill="1" applyBorder="1" applyAlignment="1">
      <alignment horizontal="center" vertical="center"/>
    </xf>
    <xf numFmtId="0" fontId="48" fillId="0" borderId="1" xfId="63" applyFont="1" applyFill="1" applyBorder="1" applyAlignment="1">
      <alignment horizontal="center" vertical="center"/>
    </xf>
    <xf numFmtId="188" fontId="48" fillId="0" borderId="1" xfId="20" applyNumberFormat="1" applyFont="1" applyFill="1" applyBorder="1" applyAlignment="1">
      <alignment horizontal="center" vertical="center"/>
    </xf>
    <xf numFmtId="0" fontId="48" fillId="0" borderId="1" xfId="100" applyFont="1" applyFill="1" applyBorder="1" applyAlignment="1">
      <alignment horizontal="center" vertical="center"/>
    </xf>
    <xf numFmtId="0" fontId="48" fillId="0" borderId="1" xfId="102" applyFont="1" applyFill="1" applyBorder="1" applyAlignment="1">
      <alignment horizontal="center" vertical="center"/>
    </xf>
    <xf numFmtId="0" fontId="48" fillId="0" borderId="1" xfId="101" applyFont="1" applyFill="1" applyBorder="1" applyAlignment="1">
      <alignment horizontal="center" vertical="center"/>
    </xf>
    <xf numFmtId="177" fontId="48" fillId="0" borderId="1" xfId="100" applyNumberFormat="1" applyFont="1" applyFill="1" applyBorder="1" applyAlignment="1">
      <alignment horizontal="center" vertical="center" wrapText="1"/>
    </xf>
    <xf numFmtId="177" fontId="48" fillId="0" borderId="2" xfId="0" applyNumberFormat="1" applyFont="1" applyFill="1" applyBorder="1" applyAlignment="1">
      <alignment horizontal="center" vertical="center" wrapText="1"/>
    </xf>
    <xf numFmtId="177" fontId="48" fillId="0" borderId="3" xfId="0" applyNumberFormat="1" applyFont="1" applyFill="1" applyBorder="1" applyAlignment="1">
      <alignment horizontal="center" vertical="center" wrapText="1"/>
    </xf>
    <xf numFmtId="177" fontId="48" fillId="0" borderId="4" xfId="0" applyNumberFormat="1" applyFont="1" applyFill="1" applyBorder="1" applyAlignment="1">
      <alignment horizontal="center" vertical="center" wrapText="1"/>
    </xf>
    <xf numFmtId="0" fontId="48" fillId="0" borderId="2" xfId="0" applyFont="1" applyFill="1" applyBorder="1" applyAlignment="1">
      <alignment horizontal="center" vertical="center"/>
    </xf>
    <xf numFmtId="0" fontId="48" fillId="0" borderId="3" xfId="0" applyFont="1" applyFill="1" applyBorder="1" applyAlignment="1">
      <alignment horizontal="center" vertical="center"/>
    </xf>
    <xf numFmtId="0" fontId="48" fillId="0" borderId="4" xfId="0" applyFont="1" applyFill="1" applyBorder="1" applyAlignment="1">
      <alignment horizontal="center" vertical="center"/>
    </xf>
    <xf numFmtId="0" fontId="49" fillId="5" borderId="1" xfId="0" applyFont="1" applyFill="1" applyBorder="1" applyAlignment="1">
      <alignment horizontal="center" vertical="center"/>
    </xf>
    <xf numFmtId="0" fontId="52" fillId="5" borderId="1" xfId="0" applyFont="1" applyFill="1" applyBorder="1" applyAlignment="1">
      <alignment horizontal="center" vertical="center" wrapText="1"/>
    </xf>
    <xf numFmtId="0" fontId="48" fillId="5" borderId="1" xfId="0" applyFont="1" applyFill="1" applyBorder="1" applyAlignment="1">
      <alignment horizontal="center" wrapText="1"/>
    </xf>
    <xf numFmtId="0" fontId="50" fillId="5" borderId="1" xfId="0" applyFont="1" applyFill="1" applyBorder="1" applyAlignment="1">
      <alignment horizontal="center" vertical="center" wrapText="1"/>
    </xf>
    <xf numFmtId="0" fontId="53" fillId="0" borderId="0" xfId="0" applyFont="1" applyFill="1" applyBorder="1" applyAlignment="1">
      <alignment horizontal="left" vertical="center" wrapText="1"/>
    </xf>
    <xf numFmtId="0" fontId="41" fillId="0" borderId="0" xfId="0" applyFont="1" applyFill="1">
      <alignment vertical="center"/>
    </xf>
    <xf numFmtId="0" fontId="41" fillId="0" borderId="0" xfId="0" applyFont="1" applyFill="1" applyBorder="1" applyAlignment="1">
      <alignment horizontal="center"/>
    </xf>
    <xf numFmtId="0" fontId="41" fillId="0" borderId="0" xfId="0" applyFont="1" applyFill="1" applyAlignment="1">
      <alignment horizontal="center" vertical="center"/>
    </xf>
    <xf numFmtId="0" fontId="49" fillId="0" borderId="0" xfId="0" applyFont="1" applyFill="1">
      <alignment vertical="center"/>
    </xf>
    <xf numFmtId="0" fontId="48" fillId="0" borderId="0" xfId="0" applyFont="1" applyFill="1" applyAlignment="1">
      <alignment horizontal="center"/>
    </xf>
    <xf numFmtId="0" fontId="49" fillId="0" borderId="0" xfId="0" applyFont="1" applyFill="1" applyAlignment="1">
      <alignment horizontal="center"/>
    </xf>
    <xf numFmtId="0" fontId="49" fillId="0" borderId="0" xfId="0" applyFont="1" applyFill="1" applyAlignment="1"/>
    <xf numFmtId="0" fontId="41" fillId="0" borderId="0" xfId="0" applyFont="1" applyFill="1" applyAlignment="1">
      <alignment horizontal="center"/>
    </xf>
    <xf numFmtId="0" fontId="41" fillId="0" borderId="0" xfId="0" applyFont="1" applyFill="1" applyAlignment="1"/>
    <xf numFmtId="0" fontId="54" fillId="0" borderId="0" xfId="0" applyFont="1" applyFill="1">
      <alignment vertical="center"/>
    </xf>
    <xf numFmtId="0" fontId="55" fillId="0" borderId="20" xfId="0" applyFont="1" applyFill="1" applyBorder="1" applyAlignment="1">
      <alignment horizontal="center" vertical="center"/>
    </xf>
    <xf numFmtId="0" fontId="56" fillId="16" borderId="18" xfId="0" applyFont="1" applyFill="1" applyBorder="1" applyAlignment="1">
      <alignment horizontal="center" vertical="center" wrapText="1"/>
    </xf>
    <xf numFmtId="0" fontId="57" fillId="16" borderId="1" xfId="0" applyFont="1" applyFill="1" applyBorder="1" applyAlignment="1">
      <alignment horizontal="center" vertical="center" wrapText="1"/>
    </xf>
    <xf numFmtId="0" fontId="57" fillId="16" borderId="21" xfId="0" applyFont="1" applyFill="1" applyBorder="1" applyAlignment="1">
      <alignment horizontal="center" vertical="center" wrapText="1"/>
    </xf>
    <xf numFmtId="0" fontId="56" fillId="16" borderId="1" xfId="0" applyFont="1" applyFill="1" applyBorder="1" applyAlignment="1">
      <alignment horizontal="center" vertical="center" wrapText="1"/>
    </xf>
    <xf numFmtId="0" fontId="57" fillId="16" borderId="1" xfId="0" applyNumberFormat="1" applyFont="1" applyFill="1" applyBorder="1" applyAlignment="1">
      <alignment horizontal="center" vertical="center" wrapText="1"/>
    </xf>
    <xf numFmtId="0" fontId="48" fillId="0" borderId="1" xfId="67" applyFont="1" applyFill="1" applyBorder="1" applyAlignment="1">
      <alignment horizontal="center" vertical="center" wrapText="1"/>
    </xf>
    <xf numFmtId="0" fontId="48" fillId="0" borderId="1" xfId="0" applyFont="1" applyFill="1" applyBorder="1" applyAlignment="1">
      <alignment horizontal="center" vertical="top"/>
    </xf>
    <xf numFmtId="0" fontId="48" fillId="0" borderId="1" xfId="0" applyFont="1" applyFill="1" applyBorder="1" applyAlignment="1" applyProtection="1">
      <alignment horizontal="center" vertical="top"/>
    </xf>
    <xf numFmtId="0" fontId="48" fillId="0" borderId="1" xfId="57" applyFont="1" applyFill="1" applyBorder="1" applyAlignment="1">
      <alignment horizontal="center" vertical="top"/>
    </xf>
    <xf numFmtId="0" fontId="48" fillId="0" borderId="1" xfId="55" applyNumberFormat="1" applyFont="1" applyFill="1" applyBorder="1" applyAlignment="1">
      <alignment horizontal="center" vertical="center" wrapText="1"/>
    </xf>
    <xf numFmtId="0" fontId="48" fillId="0" borderId="1" xfId="23" applyNumberFormat="1" applyFont="1" applyFill="1" applyBorder="1" applyAlignment="1">
      <alignment horizontal="center" vertical="center" wrapText="1"/>
    </xf>
    <xf numFmtId="0" fontId="48" fillId="0" borderId="1" xfId="60" applyFont="1" applyFill="1" applyBorder="1" applyAlignment="1">
      <alignment horizontal="center" vertical="center" wrapText="1"/>
    </xf>
    <xf numFmtId="0" fontId="48" fillId="0" borderId="1" xfId="90" applyNumberFormat="1" applyFont="1" applyFill="1" applyBorder="1" applyAlignment="1">
      <alignment horizontal="center" vertical="center" wrapText="1"/>
    </xf>
    <xf numFmtId="0" fontId="48" fillId="0" borderId="1" xfId="45" applyNumberFormat="1" applyFont="1" applyFill="1" applyBorder="1" applyAlignment="1">
      <alignment horizontal="center" vertical="center" wrapText="1"/>
    </xf>
    <xf numFmtId="0" fontId="48" fillId="0" borderId="1" xfId="71" applyNumberFormat="1" applyFont="1" applyFill="1" applyBorder="1" applyAlignment="1">
      <alignment horizontal="center" vertical="center" wrapText="1"/>
    </xf>
    <xf numFmtId="0" fontId="48" fillId="0" borderId="1" xfId="37" applyFont="1" applyFill="1" applyBorder="1" applyAlignment="1">
      <alignment horizontal="center" vertical="center" wrapText="1"/>
    </xf>
    <xf numFmtId="0" fontId="48" fillId="0" borderId="1" xfId="16" applyFont="1" applyFill="1" applyBorder="1" applyAlignment="1">
      <alignment horizontal="center" vertical="center" wrapText="1"/>
    </xf>
    <xf numFmtId="0" fontId="48" fillId="0" borderId="1" xfId="57" applyFont="1" applyFill="1" applyBorder="1" applyAlignment="1">
      <alignment horizontal="center" vertical="center" wrapText="1"/>
    </xf>
    <xf numFmtId="0" fontId="48" fillId="0" borderId="1" xfId="64" applyNumberFormat="1" applyFont="1" applyFill="1" applyBorder="1" applyAlignment="1">
      <alignment horizontal="center" vertical="center" wrapText="1"/>
    </xf>
    <xf numFmtId="0" fontId="55" fillId="0" borderId="20" xfId="0" applyFont="1" applyFill="1" applyBorder="1" applyAlignment="1">
      <alignment vertical="center"/>
    </xf>
    <xf numFmtId="0" fontId="58" fillId="0" borderId="20" xfId="0" applyFont="1" applyFill="1" applyBorder="1" applyAlignment="1">
      <alignment horizontal="center" vertical="center"/>
    </xf>
    <xf numFmtId="0" fontId="57" fillId="16" borderId="1" xfId="0" applyFont="1" applyFill="1" applyBorder="1" applyAlignment="1">
      <alignment horizontal="left" vertical="center" wrapText="1"/>
    </xf>
    <xf numFmtId="14" fontId="48" fillId="0" borderId="1" xfId="0" applyNumberFormat="1" applyFont="1" applyFill="1" applyBorder="1" applyAlignment="1">
      <alignment horizontal="center" vertical="top"/>
    </xf>
    <xf numFmtId="0" fontId="48" fillId="0" borderId="1" xfId="70" applyNumberFormat="1" applyFont="1" applyFill="1" applyBorder="1" applyAlignment="1">
      <alignment horizontal="center" vertical="top"/>
    </xf>
    <xf numFmtId="43" fontId="48" fillId="0" borderId="1" xfId="0" applyNumberFormat="1" applyFont="1" applyFill="1" applyBorder="1" applyAlignment="1">
      <alignment horizontal="center" vertical="top"/>
    </xf>
    <xf numFmtId="0" fontId="48" fillId="0" borderId="1" xfId="0" applyFont="1" applyFill="1" applyBorder="1" applyAlignment="1">
      <alignment horizontal="center" vertical="top" wrapText="1"/>
    </xf>
    <xf numFmtId="3" fontId="48" fillId="0" borderId="1" xfId="0" applyNumberFormat="1" applyFont="1" applyFill="1" applyBorder="1" applyAlignment="1">
      <alignment horizontal="center" vertical="top"/>
    </xf>
    <xf numFmtId="14" fontId="48" fillId="0" borderId="1" xfId="0" applyNumberFormat="1" applyFont="1" applyFill="1" applyBorder="1" applyAlignment="1">
      <alignment horizontal="center" vertical="center"/>
    </xf>
    <xf numFmtId="193" fontId="48" fillId="0" borderId="1" xfId="0" applyNumberFormat="1" applyFont="1" applyFill="1" applyBorder="1" applyAlignment="1">
      <alignment horizontal="center" vertical="center" wrapText="1"/>
    </xf>
    <xf numFmtId="14" fontId="48" fillId="0" borderId="1" xfId="16" applyNumberFormat="1" applyFont="1" applyFill="1" applyBorder="1" applyAlignment="1">
      <alignment horizontal="center" vertical="center" wrapText="1"/>
    </xf>
    <xf numFmtId="0" fontId="56" fillId="17" borderId="1" xfId="0" applyFont="1" applyFill="1" applyBorder="1" applyAlignment="1">
      <alignment horizontal="center" vertical="center" wrapText="1"/>
    </xf>
    <xf numFmtId="0" fontId="59" fillId="0" borderId="1" xfId="12" applyFont="1" applyFill="1" applyBorder="1" applyAlignment="1">
      <alignment horizontal="center" vertical="center"/>
    </xf>
    <xf numFmtId="43" fontId="48" fillId="0" borderId="1" xfId="0" applyNumberFormat="1" applyFont="1" applyFill="1" applyBorder="1" applyAlignment="1">
      <alignment vertical="top"/>
    </xf>
    <xf numFmtId="0" fontId="59" fillId="0" borderId="1" xfId="12" applyFont="1" applyFill="1" applyBorder="1" applyAlignment="1">
      <alignment horizontal="center" vertical="top" wrapText="1"/>
    </xf>
    <xf numFmtId="4" fontId="48" fillId="0" borderId="1" xfId="0" applyNumberFormat="1" applyFont="1" applyFill="1" applyBorder="1" applyAlignment="1">
      <alignment horizontal="center" vertical="top"/>
    </xf>
    <xf numFmtId="0" fontId="60" fillId="0" borderId="1" xfId="12" applyFont="1" applyFill="1" applyBorder="1" applyAlignment="1">
      <alignment horizontal="center" vertical="top" wrapText="1"/>
    </xf>
    <xf numFmtId="0" fontId="59" fillId="0" borderId="1" xfId="12" applyFont="1" applyFill="1" applyBorder="1" applyAlignment="1">
      <alignment horizontal="center" vertical="top"/>
    </xf>
    <xf numFmtId="188" fontId="48" fillId="0" borderId="1" xfId="0" applyNumberFormat="1" applyFont="1" applyFill="1" applyBorder="1" applyAlignment="1">
      <alignment horizontal="center" vertical="top"/>
    </xf>
    <xf numFmtId="0" fontId="48" fillId="0" borderId="1" xfId="0" applyFont="1" applyFill="1" applyBorder="1" applyAlignment="1">
      <alignment horizontal="center" wrapText="1"/>
    </xf>
    <xf numFmtId="0" fontId="48" fillId="0" borderId="1" xfId="62" applyNumberFormat="1" applyFont="1" applyFill="1" applyBorder="1" applyAlignment="1">
      <alignment horizontal="center" vertical="center" wrapText="1"/>
    </xf>
    <xf numFmtId="0" fontId="56" fillId="17" borderId="1" xfId="0" applyFont="1" applyFill="1" applyBorder="1" applyAlignment="1">
      <alignment horizontal="left" vertical="center" wrapText="1"/>
    </xf>
    <xf numFmtId="0" fontId="54" fillId="0" borderId="1" xfId="0" applyFont="1" applyFill="1" applyBorder="1">
      <alignment vertical="center"/>
    </xf>
    <xf numFmtId="0" fontId="48" fillId="0" borderId="1" xfId="55" applyNumberFormat="1" applyFont="1" applyFill="1" applyBorder="1" applyAlignment="1">
      <alignment horizontal="left" vertical="center" wrapText="1"/>
    </xf>
    <xf numFmtId="0" fontId="48" fillId="0" borderId="1" xfId="23" applyNumberFormat="1" applyFont="1" applyFill="1" applyBorder="1" applyAlignment="1">
      <alignment horizontal="left" vertical="center" wrapText="1"/>
    </xf>
    <xf numFmtId="0" fontId="48" fillId="0" borderId="1" xfId="62" applyNumberFormat="1" applyFont="1" applyFill="1" applyBorder="1" applyAlignment="1">
      <alignment horizontal="left" vertical="center" wrapText="1"/>
    </xf>
    <xf numFmtId="0" fontId="48" fillId="0" borderId="1" xfId="71" applyNumberFormat="1" applyFont="1" applyFill="1" applyBorder="1" applyAlignment="1">
      <alignment horizontal="left" vertical="center" wrapText="1"/>
    </xf>
    <xf numFmtId="0" fontId="48" fillId="0" borderId="1" xfId="90" applyNumberFormat="1" applyFont="1" applyFill="1" applyBorder="1" applyAlignment="1">
      <alignment horizontal="left" vertical="center" wrapText="1"/>
    </xf>
    <xf numFmtId="0" fontId="60" fillId="0" borderId="1" xfId="12" applyNumberFormat="1" applyFont="1" applyFill="1" applyBorder="1" applyAlignment="1" applyProtection="1">
      <alignment horizontal="left" vertical="center" wrapText="1"/>
    </xf>
    <xf numFmtId="0" fontId="48" fillId="0" borderId="1" xfId="64" applyNumberFormat="1" applyFont="1" applyFill="1" applyBorder="1" applyAlignment="1">
      <alignment horizontal="left" vertical="center" wrapText="1"/>
    </xf>
    <xf numFmtId="183" fontId="48" fillId="0" borderId="1" xfId="0" applyNumberFormat="1" applyFont="1" applyFill="1" applyBorder="1" applyAlignment="1">
      <alignment horizontal="center" vertical="center" wrapText="1"/>
    </xf>
    <xf numFmtId="0" fontId="48" fillId="0" borderId="1" xfId="0" applyFont="1" applyFill="1" applyBorder="1" applyAlignment="1">
      <alignment horizontal="left" vertical="center" wrapText="1"/>
    </xf>
    <xf numFmtId="0" fontId="48" fillId="0" borderId="1" xfId="0" applyNumberFormat="1" applyFont="1" applyFill="1" applyBorder="1" applyAlignment="1">
      <alignment horizontal="center" vertical="center"/>
    </xf>
    <xf numFmtId="0" fontId="48" fillId="0" borderId="1" xfId="0" applyFont="1" applyFill="1" applyBorder="1">
      <alignment vertical="center"/>
    </xf>
    <xf numFmtId="0" fontId="48" fillId="0" borderId="1" xfId="69" applyFont="1" applyFill="1" applyBorder="1" applyAlignment="1">
      <alignment horizontal="center" vertical="center" wrapText="1"/>
    </xf>
    <xf numFmtId="0" fontId="48" fillId="0" borderId="1" xfId="0" applyFont="1" applyFill="1" applyBorder="1" applyAlignment="1">
      <alignment vertical="center"/>
    </xf>
    <xf numFmtId="0" fontId="61" fillId="0" borderId="1" xfId="0" applyFont="1" applyFill="1" applyBorder="1" applyAlignment="1">
      <alignment horizontal="center" vertical="center" wrapText="1"/>
    </xf>
    <xf numFmtId="0" fontId="61" fillId="0" borderId="1" xfId="0" applyFont="1" applyFill="1" applyBorder="1" applyAlignment="1">
      <alignment horizontal="center" vertical="center"/>
    </xf>
    <xf numFmtId="0" fontId="61" fillId="0" borderId="1" xfId="0" applyFont="1" applyFill="1" applyBorder="1" applyAlignment="1">
      <alignment vertical="center"/>
    </xf>
    <xf numFmtId="0" fontId="48" fillId="0" borderId="1" xfId="0" applyFont="1" applyFill="1" applyBorder="1" applyAlignment="1">
      <alignment vertical="top" wrapText="1"/>
    </xf>
    <xf numFmtId="0" fontId="48" fillId="0" borderId="1" xfId="0" applyFont="1" applyFill="1" applyBorder="1" applyAlignment="1">
      <alignment vertical="center" wrapText="1"/>
    </xf>
    <xf numFmtId="4" fontId="48" fillId="0" borderId="1" xfId="69" applyNumberFormat="1" applyFont="1" applyFill="1" applyBorder="1" applyAlignment="1">
      <alignment horizontal="center" vertical="center"/>
    </xf>
    <xf numFmtId="49" fontId="48" fillId="0" borderId="1" xfId="0" applyNumberFormat="1" applyFont="1" applyFill="1" applyBorder="1" applyAlignment="1">
      <alignment horizontal="center"/>
    </xf>
    <xf numFmtId="193" fontId="48" fillId="0" borderId="1" xfId="0" applyNumberFormat="1" applyFont="1" applyFill="1" applyBorder="1" applyAlignment="1">
      <alignment horizontal="center" vertical="center"/>
    </xf>
    <xf numFmtId="0" fontId="61" fillId="0" borderId="1" xfId="0" applyFont="1" applyFill="1" applyBorder="1" applyAlignment="1">
      <alignment vertical="center" wrapText="1"/>
    </xf>
    <xf numFmtId="49" fontId="48" fillId="0" borderId="1" xfId="0" applyNumberFormat="1" applyFont="1" applyFill="1" applyBorder="1" applyAlignment="1">
      <alignment horizontal="center" vertical="center"/>
    </xf>
    <xf numFmtId="0" fontId="48" fillId="0" borderId="1" xfId="0" applyFont="1" applyFill="1" applyBorder="1" applyAlignment="1">
      <alignment horizontal="center"/>
    </xf>
    <xf numFmtId="185" fontId="48" fillId="0" borderId="1" xfId="69" applyNumberFormat="1" applyFont="1" applyFill="1" applyBorder="1" applyAlignment="1">
      <alignment horizontal="center" vertical="center"/>
    </xf>
    <xf numFmtId="190" fontId="48" fillId="0" borderId="1" xfId="69" applyNumberFormat="1" applyFont="1" applyFill="1" applyBorder="1" applyAlignment="1">
      <alignment horizontal="center" vertical="center"/>
    </xf>
    <xf numFmtId="3" fontId="48" fillId="0" borderId="1" xfId="0" applyNumberFormat="1" applyFont="1" applyFill="1" applyBorder="1" applyAlignment="1">
      <alignment horizontal="center" vertical="center" wrapText="1"/>
    </xf>
    <xf numFmtId="0" fontId="62" fillId="0" borderId="1" xfId="0" applyFont="1" applyFill="1" applyBorder="1" applyAlignment="1">
      <alignment horizontal="left" vertical="center" wrapText="1"/>
    </xf>
    <xf numFmtId="0" fontId="48" fillId="0" borderId="1" xfId="96" applyFont="1" applyFill="1" applyBorder="1" applyAlignment="1">
      <alignment horizontal="center" vertical="center" wrapText="1"/>
    </xf>
    <xf numFmtId="0" fontId="48" fillId="0" borderId="1" xfId="0" applyFont="1" applyFill="1" applyBorder="1" applyAlignment="1">
      <alignment horizontal="justify" vertical="center"/>
    </xf>
    <xf numFmtId="0" fontId="48" fillId="0" borderId="1" xfId="0" applyFont="1" applyFill="1" applyBorder="1" applyAlignment="1">
      <alignment horizontal="left" vertical="center"/>
    </xf>
    <xf numFmtId="0" fontId="48" fillId="0" borderId="0" xfId="0" applyFont="1" applyFill="1">
      <alignment vertical="center"/>
    </xf>
    <xf numFmtId="0" fontId="48" fillId="0" borderId="1" xfId="96" applyFont="1" applyFill="1" applyBorder="1" applyAlignment="1">
      <alignment horizontal="justify" vertical="center" wrapText="1"/>
    </xf>
    <xf numFmtId="0" fontId="48" fillId="0" borderId="1" xfId="0" applyFont="1" applyFill="1" applyBorder="1" applyAlignment="1">
      <alignment horizontal="justify" vertical="center" wrapText="1"/>
    </xf>
    <xf numFmtId="0" fontId="48" fillId="0" borderId="1" xfId="37" applyNumberFormat="1" applyFont="1" applyFill="1" applyBorder="1" applyAlignment="1">
      <alignment horizontal="justify" vertical="center" wrapText="1"/>
    </xf>
    <xf numFmtId="0" fontId="48" fillId="0" borderId="1" xfId="37" applyNumberFormat="1" applyFont="1" applyFill="1" applyBorder="1" applyAlignment="1">
      <alignment horizontal="center" vertical="center"/>
    </xf>
    <xf numFmtId="0" fontId="48" fillId="0" borderId="1" xfId="37" applyNumberFormat="1" applyFont="1" applyFill="1" applyBorder="1" applyAlignment="1">
      <alignment horizontal="left" vertical="center"/>
    </xf>
    <xf numFmtId="0" fontId="48" fillId="0" borderId="1" xfId="0" applyNumberFormat="1" applyFont="1" applyFill="1" applyBorder="1" applyAlignment="1">
      <alignment horizontal="justify" vertical="center" wrapText="1"/>
    </xf>
    <xf numFmtId="0" fontId="48" fillId="0" borderId="1" xfId="0" applyFont="1" applyFill="1" applyBorder="1" applyAlignment="1" applyProtection="1">
      <alignment horizontal="center" vertical="center" wrapText="1"/>
      <protection locked="0"/>
    </xf>
    <xf numFmtId="0" fontId="48" fillId="0" borderId="1" xfId="0" applyFont="1" applyFill="1" applyBorder="1" applyAlignment="1" applyProtection="1">
      <alignment horizontal="center"/>
      <protection locked="0"/>
    </xf>
    <xf numFmtId="0" fontId="48" fillId="0" borderId="1" xfId="0" applyFont="1" applyFill="1" applyBorder="1" applyAlignment="1" applyProtection="1">
      <alignment horizontal="center" wrapText="1"/>
      <protection locked="0"/>
    </xf>
    <xf numFmtId="0" fontId="48" fillId="0" borderId="1" xfId="0" applyFont="1" applyFill="1" applyBorder="1" applyAlignment="1" applyProtection="1">
      <alignment horizontal="center" vertical="center"/>
      <protection locked="0"/>
    </xf>
    <xf numFmtId="0" fontId="54" fillId="0" borderId="1" xfId="0" applyFont="1" applyFill="1" applyBorder="1" applyAlignment="1">
      <alignment vertical="center" wrapText="1"/>
    </xf>
    <xf numFmtId="0" fontId="63" fillId="0" borderId="1" xfId="0" applyFont="1" applyFill="1" applyBorder="1">
      <alignment vertical="center"/>
    </xf>
    <xf numFmtId="0" fontId="48" fillId="0" borderId="1" xfId="37" applyNumberFormat="1" applyFont="1" applyFill="1" applyBorder="1" applyAlignment="1">
      <alignment horizontal="center" vertical="center" wrapText="1"/>
    </xf>
    <xf numFmtId="0" fontId="48" fillId="0" borderId="1" xfId="77" applyFont="1" applyFill="1" applyBorder="1" applyAlignment="1">
      <alignment horizontal="center" vertical="center" wrapText="1"/>
    </xf>
    <xf numFmtId="0" fontId="61" fillId="0" borderId="1" xfId="83" applyFont="1" applyFill="1" applyBorder="1" applyAlignment="1">
      <alignment horizontal="center" vertical="center"/>
    </xf>
    <xf numFmtId="0" fontId="54" fillId="0" borderId="1" xfId="0" applyFont="1" applyFill="1" applyBorder="1" applyAlignment="1">
      <alignment horizontal="center"/>
    </xf>
    <xf numFmtId="0" fontId="48" fillId="0" borderId="1" xfId="94" applyNumberFormat="1" applyFont="1" applyFill="1" applyBorder="1" applyAlignment="1">
      <alignment horizontal="center" vertical="center" wrapText="1"/>
    </xf>
    <xf numFmtId="192" fontId="48" fillId="0" borderId="1" xfId="0" applyNumberFormat="1" applyFont="1" applyFill="1" applyBorder="1" applyAlignment="1">
      <alignment horizontal="center" vertical="center"/>
    </xf>
    <xf numFmtId="192" fontId="48" fillId="0" borderId="1" xfId="0" applyNumberFormat="1" applyFont="1" applyFill="1" applyBorder="1" applyAlignment="1">
      <alignment horizontal="center" vertical="center" wrapText="1"/>
    </xf>
    <xf numFmtId="0" fontId="48" fillId="0" borderId="18" xfId="0" applyFont="1" applyFill="1" applyBorder="1" applyAlignment="1">
      <alignment horizontal="center" wrapText="1"/>
    </xf>
    <xf numFmtId="0" fontId="61" fillId="0" borderId="1" xfId="0" applyFont="1" applyFill="1" applyBorder="1" applyAlignment="1">
      <alignment horizontal="center" wrapText="1"/>
    </xf>
    <xf numFmtId="0" fontId="48" fillId="0" borderId="4" xfId="0" applyFont="1" applyFill="1" applyBorder="1" applyAlignment="1">
      <alignment horizontal="center" vertical="center" wrapText="1"/>
    </xf>
    <xf numFmtId="0" fontId="61" fillId="0" borderId="1" xfId="0" applyFont="1" applyFill="1" applyBorder="1">
      <alignment vertical="center"/>
    </xf>
    <xf numFmtId="0" fontId="48" fillId="0" borderId="1" xfId="0" applyFont="1" applyFill="1" applyBorder="1" applyAlignment="1">
      <alignment horizontal="left" vertical="top" wrapText="1"/>
    </xf>
    <xf numFmtId="0" fontId="64" fillId="0" borderId="1" xfId="0" applyFont="1" applyFill="1" applyBorder="1" applyAlignment="1">
      <alignment horizontal="center" vertical="center" wrapText="1"/>
    </xf>
    <xf numFmtId="188" fontId="48" fillId="0" borderId="1" xfId="0" applyNumberFormat="1" applyFont="1" applyFill="1" applyBorder="1" applyAlignment="1">
      <alignment horizontal="center" wrapText="1"/>
    </xf>
    <xf numFmtId="0" fontId="64" fillId="0" borderId="1" xfId="0" applyFont="1" applyFill="1" applyBorder="1" applyAlignment="1">
      <alignment vertical="center" wrapText="1"/>
    </xf>
    <xf numFmtId="193" fontId="48" fillId="0" borderId="1" xfId="0" applyNumberFormat="1" applyFont="1" applyFill="1" applyBorder="1" applyAlignment="1">
      <alignment horizontal="center" vertical="top"/>
    </xf>
    <xf numFmtId="57" fontId="48" fillId="0" borderId="1" xfId="0" applyNumberFormat="1" applyFont="1" applyFill="1" applyBorder="1" applyAlignment="1">
      <alignment horizontal="center" vertical="top"/>
    </xf>
    <xf numFmtId="188" fontId="48" fillId="0" borderId="1" xfId="0" applyNumberFormat="1" applyFont="1" applyFill="1" applyBorder="1" applyAlignment="1">
      <alignment horizontal="center" vertical="center"/>
    </xf>
    <xf numFmtId="0" fontId="54" fillId="0" borderId="1" xfId="0" applyFont="1" applyFill="1" applyBorder="1" applyAlignment="1"/>
    <xf numFmtId="0" fontId="47" fillId="0" borderId="1" xfId="0" applyFont="1" applyFill="1" applyBorder="1" applyAlignment="1">
      <alignment vertical="center" wrapText="1"/>
    </xf>
    <xf numFmtId="0" fontId="47" fillId="0" borderId="1" xfId="0" applyFont="1" applyFill="1" applyBorder="1" applyAlignment="1">
      <alignment horizontal="left" vertical="center" wrapText="1"/>
    </xf>
    <xf numFmtId="49" fontId="48" fillId="0" borderId="1" xfId="95" applyNumberFormat="1" applyFont="1" applyFill="1" applyBorder="1" applyAlignment="1">
      <alignment horizontal="center" vertical="center" wrapText="1"/>
    </xf>
    <xf numFmtId="58" fontId="48" fillId="0" borderId="1" xfId="0" applyNumberFormat="1" applyFont="1" applyFill="1" applyBorder="1" applyAlignment="1">
      <alignment horizontal="center" vertical="center" wrapText="1"/>
    </xf>
    <xf numFmtId="181" fontId="48" fillId="0" borderId="1" xfId="0" applyNumberFormat="1" applyFont="1" applyFill="1" applyBorder="1" applyAlignment="1">
      <alignment horizontal="center" vertical="center" wrapText="1"/>
    </xf>
    <xf numFmtId="181" fontId="48" fillId="0" borderId="1" xfId="0" applyNumberFormat="1" applyFont="1" applyFill="1" applyBorder="1" applyAlignment="1">
      <alignment horizontal="center" vertical="center"/>
    </xf>
    <xf numFmtId="186" fontId="48" fillId="0" borderId="1" xfId="0" applyNumberFormat="1" applyFont="1" applyFill="1" applyBorder="1" applyAlignment="1">
      <alignment horizontal="center" vertical="center" wrapText="1"/>
    </xf>
    <xf numFmtId="0" fontId="60" fillId="0" borderId="2" xfId="12" applyFont="1" applyFill="1" applyBorder="1" applyAlignment="1">
      <alignment horizontal="center" vertical="center" wrapText="1"/>
    </xf>
    <xf numFmtId="0" fontId="60" fillId="0" borderId="3" xfId="12" applyFont="1" applyFill="1" applyBorder="1" applyAlignment="1">
      <alignment horizontal="center" vertical="center" wrapText="1"/>
    </xf>
    <xf numFmtId="0" fontId="48" fillId="0" borderId="2" xfId="0" applyFont="1" applyFill="1" applyBorder="1" applyAlignment="1">
      <alignment vertical="center" wrapText="1"/>
    </xf>
    <xf numFmtId="180" fontId="48" fillId="0" borderId="1" xfId="0" applyNumberFormat="1" applyFont="1" applyFill="1" applyBorder="1" applyAlignment="1">
      <alignment horizontal="center" vertical="center"/>
    </xf>
    <xf numFmtId="0" fontId="60" fillId="0" borderId="4" xfId="12" applyFont="1" applyFill="1" applyBorder="1" applyAlignment="1">
      <alignment horizontal="center" vertical="center" wrapText="1"/>
    </xf>
    <xf numFmtId="0" fontId="48" fillId="0" borderId="1" xfId="0" applyFont="1" applyFill="1" applyBorder="1" applyAlignment="1">
      <alignment horizontal="left"/>
    </xf>
    <xf numFmtId="0" fontId="48" fillId="0" borderId="1" xfId="0" applyFont="1" applyFill="1" applyBorder="1" applyAlignment="1"/>
    <xf numFmtId="0" fontId="49" fillId="5" borderId="1" xfId="0" applyNumberFormat="1" applyFont="1" applyFill="1" applyBorder="1" applyAlignment="1">
      <alignment horizontal="center" vertical="center"/>
    </xf>
    <xf numFmtId="0" fontId="49" fillId="0" borderId="1" xfId="0" applyFont="1" applyFill="1" applyBorder="1" applyAlignment="1">
      <alignment vertical="center"/>
    </xf>
    <xf numFmtId="0" fontId="41" fillId="0" borderId="1" xfId="0" applyFont="1" applyFill="1" applyBorder="1">
      <alignment vertical="center"/>
    </xf>
    <xf numFmtId="0" fontId="49" fillId="5" borderId="1" xfId="0" applyFont="1" applyFill="1" applyBorder="1" applyAlignment="1">
      <alignment vertical="center"/>
    </xf>
    <xf numFmtId="0" fontId="48" fillId="5" borderId="1" xfId="0" applyFont="1" applyFill="1" applyBorder="1" applyAlignment="1">
      <alignment horizontal="center" vertical="center"/>
    </xf>
    <xf numFmtId="57" fontId="48" fillId="0" borderId="1" xfId="0" applyNumberFormat="1" applyFont="1" applyFill="1" applyBorder="1" applyAlignment="1">
      <alignment horizontal="center" vertical="center"/>
    </xf>
    <xf numFmtId="0" fontId="48" fillId="0" borderId="1" xfId="0" applyFont="1" applyFill="1" applyBorder="1" applyAlignment="1">
      <alignment horizontal="left" wrapText="1"/>
    </xf>
    <xf numFmtId="0" fontId="48" fillId="5" borderId="1" xfId="0" applyFont="1" applyFill="1" applyBorder="1" applyAlignment="1">
      <alignment horizontal="left" vertical="center" wrapText="1"/>
    </xf>
    <xf numFmtId="0" fontId="49" fillId="0" borderId="1" xfId="0" applyNumberFormat="1" applyFont="1" applyFill="1" applyBorder="1" applyAlignment="1">
      <alignment horizontal="center" vertical="center"/>
    </xf>
    <xf numFmtId="0" fontId="54" fillId="0" borderId="1" xfId="0" applyFont="1" applyFill="1" applyBorder="1" applyAlignment="1">
      <alignment horizontal="center" vertical="center" wrapText="1"/>
    </xf>
    <xf numFmtId="0" fontId="41" fillId="5" borderId="1" xfId="0" applyFont="1" applyFill="1" applyBorder="1">
      <alignment vertical="center"/>
    </xf>
    <xf numFmtId="0" fontId="41" fillId="0" borderId="1" xfId="0" applyFont="1" applyFill="1" applyBorder="1" applyAlignment="1">
      <alignment horizontal="center" vertical="center"/>
    </xf>
    <xf numFmtId="0" fontId="49" fillId="18" borderId="1" xfId="0" applyFont="1" applyFill="1" applyBorder="1" applyAlignment="1">
      <alignment vertical="center"/>
    </xf>
    <xf numFmtId="0" fontId="49" fillId="0" borderId="1" xfId="0" applyFont="1" applyFill="1" applyBorder="1" applyAlignment="1">
      <alignment vertical="center" wrapText="1"/>
    </xf>
    <xf numFmtId="0" fontId="65" fillId="0" borderId="1" xfId="0" applyFont="1" applyFill="1" applyBorder="1" applyAlignment="1">
      <alignment horizontal="center" vertical="center"/>
    </xf>
    <xf numFmtId="0" fontId="65" fillId="0" borderId="1" xfId="103" applyFont="1" applyFill="1" applyBorder="1" applyAlignment="1">
      <alignment horizontal="center" vertical="center" wrapText="1"/>
    </xf>
    <xf numFmtId="0" fontId="65" fillId="0" borderId="2" xfId="103" applyFont="1" applyFill="1" applyBorder="1" applyAlignment="1">
      <alignment horizontal="center" vertical="center"/>
    </xf>
    <xf numFmtId="0" fontId="65" fillId="0" borderId="1" xfId="103" applyFont="1" applyFill="1" applyBorder="1" applyAlignment="1">
      <alignment horizontal="center" vertical="center"/>
    </xf>
    <xf numFmtId="0" fontId="65" fillId="0" borderId="3" xfId="103" applyFont="1" applyFill="1" applyBorder="1" applyAlignment="1">
      <alignment horizontal="center" vertical="center" wrapText="1"/>
    </xf>
    <xf numFmtId="0" fontId="65" fillId="0" borderId="4" xfId="103" applyFont="1" applyFill="1" applyBorder="1" applyAlignment="1">
      <alignment horizontal="center" vertical="center" wrapText="1"/>
    </xf>
    <xf numFmtId="0" fontId="65" fillId="0" borderId="2" xfId="103" applyFont="1" applyFill="1" applyBorder="1" applyAlignment="1">
      <alignment horizontal="center" vertical="center" wrapText="1"/>
    </xf>
    <xf numFmtId="0" fontId="49" fillId="18" borderId="1" xfId="0" applyFont="1" applyFill="1" applyBorder="1" applyAlignment="1">
      <alignment vertical="center" wrapText="1"/>
    </xf>
    <xf numFmtId="0" fontId="65" fillId="0" borderId="2" xfId="103" applyFont="1" applyFill="1" applyBorder="1" applyAlignment="1">
      <alignment vertical="center" wrapText="1"/>
    </xf>
    <xf numFmtId="0" fontId="65" fillId="0" borderId="1" xfId="0" applyFont="1" applyFill="1" applyBorder="1" applyAlignment="1">
      <alignment horizontal="center"/>
    </xf>
    <xf numFmtId="57" fontId="65" fillId="0" borderId="1" xfId="0" applyNumberFormat="1" applyFont="1" applyFill="1" applyBorder="1" applyAlignment="1">
      <alignment horizontal="center" vertical="center"/>
    </xf>
    <xf numFmtId="178" fontId="65" fillId="5" borderId="2" xfId="0" applyNumberFormat="1" applyFont="1" applyFill="1" applyBorder="1" applyAlignment="1">
      <alignment horizontal="center" vertical="center"/>
    </xf>
    <xf numFmtId="0" fontId="65" fillId="0" borderId="1" xfId="0" applyFont="1" applyFill="1" applyBorder="1" applyAlignment="1">
      <alignment vertical="center" wrapText="1"/>
    </xf>
    <xf numFmtId="178" fontId="65" fillId="0" borderId="2" xfId="0" applyNumberFormat="1" applyFont="1" applyFill="1" applyBorder="1" applyAlignment="1">
      <alignment horizontal="center" vertical="center"/>
    </xf>
    <xf numFmtId="0" fontId="66" fillId="0" borderId="1" xfId="103" applyFont="1" applyFill="1" applyBorder="1" applyAlignment="1">
      <alignment horizontal="left" vertical="center" wrapText="1"/>
    </xf>
    <xf numFmtId="0" fontId="65" fillId="0" borderId="1" xfId="0" applyFont="1" applyFill="1" applyBorder="1" applyAlignment="1">
      <alignment horizontal="center" vertical="center" wrapText="1"/>
    </xf>
    <xf numFmtId="178" fontId="65" fillId="0" borderId="1" xfId="0" applyNumberFormat="1" applyFont="1" applyFill="1" applyBorder="1" applyAlignment="1">
      <alignment horizontal="center" vertical="center"/>
    </xf>
    <xf numFmtId="0" fontId="48" fillId="18" borderId="1" xfId="0" applyFont="1" applyFill="1" applyBorder="1" applyAlignment="1">
      <alignment horizontal="center" vertical="center" wrapText="1"/>
    </xf>
    <xf numFmtId="189" fontId="48" fillId="0" borderId="1" xfId="0" applyNumberFormat="1" applyFont="1" applyFill="1" applyBorder="1" applyAlignment="1">
      <alignment horizontal="center" vertical="center" wrapText="1"/>
    </xf>
    <xf numFmtId="0" fontId="65" fillId="0" borderId="2" xfId="0" applyFont="1" applyFill="1" applyBorder="1" applyAlignment="1">
      <alignment horizontal="center" vertical="center"/>
    </xf>
    <xf numFmtId="0" fontId="65" fillId="5" borderId="1" xfId="0" applyFont="1" applyFill="1" applyBorder="1" applyAlignment="1">
      <alignment horizontal="center" vertical="center"/>
    </xf>
    <xf numFmtId="0" fontId="65" fillId="0" borderId="1" xfId="0" applyNumberFormat="1" applyFont="1" applyFill="1" applyBorder="1" applyAlignment="1">
      <alignment horizontal="center" vertical="center"/>
    </xf>
    <xf numFmtId="0" fontId="65" fillId="0" borderId="2" xfId="0" applyNumberFormat="1" applyFont="1" applyFill="1" applyBorder="1" applyAlignment="1">
      <alignment horizontal="center" vertical="center"/>
    </xf>
    <xf numFmtId="0" fontId="65" fillId="5" borderId="1" xfId="0" applyFont="1" applyFill="1" applyBorder="1" applyAlignment="1">
      <alignment horizontal="center" vertical="center" wrapText="1"/>
    </xf>
    <xf numFmtId="178" fontId="65" fillId="0" borderId="2" xfId="103" applyNumberFormat="1" applyFont="1" applyFill="1" applyBorder="1" applyAlignment="1">
      <alignment horizontal="center" vertical="center" wrapText="1"/>
    </xf>
    <xf numFmtId="0" fontId="65" fillId="0" borderId="1" xfId="103" applyFont="1" applyFill="1" applyBorder="1" applyAlignment="1">
      <alignment vertical="center" wrapText="1"/>
    </xf>
    <xf numFmtId="0" fontId="65" fillId="0" borderId="1" xfId="0" applyNumberFormat="1" applyFont="1" applyFill="1" applyBorder="1" applyAlignment="1">
      <alignment horizontal="center" vertical="center" wrapText="1"/>
    </xf>
    <xf numFmtId="0" fontId="65" fillId="0" borderId="1" xfId="0" applyFont="1" applyBorder="1" applyAlignment="1">
      <alignment horizontal="center" vertical="center" wrapText="1"/>
    </xf>
    <xf numFmtId="178" fontId="65" fillId="5" borderId="1" xfId="0" applyNumberFormat="1" applyFont="1" applyFill="1" applyBorder="1" applyAlignment="1">
      <alignment horizontal="center" vertical="center"/>
    </xf>
    <xf numFmtId="0" fontId="65" fillId="5" borderId="1" xfId="0" applyNumberFormat="1" applyFont="1" applyFill="1" applyBorder="1" applyAlignment="1">
      <alignment horizontal="center" vertical="center" wrapText="1"/>
    </xf>
    <xf numFmtId="0" fontId="67" fillId="0" borderId="1" xfId="0" applyFont="1" applyBorder="1" applyAlignment="1">
      <alignment vertical="center" wrapText="1"/>
    </xf>
    <xf numFmtId="0" fontId="68" fillId="0" borderId="0" xfId="0" applyFont="1" applyAlignment="1">
      <alignment horizontal="justify" vertical="center"/>
    </xf>
    <xf numFmtId="0" fontId="69" fillId="0" borderId="0" xfId="0" applyFont="1" applyAlignment="1">
      <alignment horizontal="left" vertical="center"/>
    </xf>
    <xf numFmtId="0" fontId="70" fillId="0" borderId="0" xfId="0" applyFont="1" applyAlignment="1">
      <alignment horizontal="left" vertical="center"/>
    </xf>
    <xf numFmtId="0" fontId="49" fillId="0" borderId="0" xfId="0" applyFont="1" applyAlignment="1">
      <alignment horizontal="justify" vertical="center"/>
    </xf>
    <xf numFmtId="0" fontId="49" fillId="0" borderId="1" xfId="0" applyFont="1" applyBorder="1" applyAlignment="1">
      <alignment horizontal="justify" vertical="center" wrapText="1"/>
    </xf>
    <xf numFmtId="0" fontId="71" fillId="0" borderId="1" xfId="0" applyFont="1" applyBorder="1" applyAlignment="1">
      <alignment horizontal="justify" vertical="center" wrapText="1"/>
    </xf>
    <xf numFmtId="0" fontId="69" fillId="0" borderId="0" xfId="0" applyFont="1" applyAlignment="1">
      <alignment horizontal="justify" vertical="center"/>
    </xf>
    <xf numFmtId="0" fontId="70" fillId="0" borderId="0" xfId="0" applyFont="1" applyAlignment="1">
      <alignment horizontal="justify" vertical="center"/>
    </xf>
    <xf numFmtId="0" fontId="48" fillId="0" borderId="1" xfId="0" applyFont="1" applyFill="1" applyBorder="1" applyAlignment="1" quotePrefix="1">
      <alignment horizontal="center" vertical="center" wrapText="1"/>
    </xf>
    <xf numFmtId="0" fontId="48" fillId="0" borderId="1" xfId="0" applyFont="1" applyFill="1" applyBorder="1" applyAlignment="1" quotePrefix="1">
      <alignment horizontal="center" wrapText="1"/>
    </xf>
    <xf numFmtId="193" fontId="48" fillId="0" borderId="1" xfId="0" applyNumberFormat="1" applyFont="1" applyFill="1" applyBorder="1" applyAlignment="1" quotePrefix="1">
      <alignment horizontal="center" vertical="center"/>
    </xf>
    <xf numFmtId="0" fontId="48" fillId="0" borderId="1" xfId="0" applyFont="1" applyFill="1" applyBorder="1" applyAlignment="1" quotePrefix="1">
      <alignment horizontal="center" vertical="center"/>
    </xf>
  </cellXfs>
  <cellStyles count="104">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常规 2 31"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_ET_STYLE_NoName_00_" xfId="20"/>
    <cellStyle name="标题" xfId="21" builtinId="15"/>
    <cellStyle name="解释性文本" xfId="22" builtinId="53"/>
    <cellStyle name="常规 2 13 2 2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常规 26" xfId="31"/>
    <cellStyle name="检查单元格" xfId="32" builtinId="23"/>
    <cellStyle name="20% - 强调文字颜色 6" xfId="33" builtinId="50"/>
    <cellStyle name="强调文字颜色 2" xfId="34" builtinId="33"/>
    <cellStyle name="链接单元格" xfId="35" builtinId="24"/>
    <cellStyle name="汇总" xfId="36" builtinId="25"/>
    <cellStyle name="常规 2 10 2 2 2 2 2" xfId="37"/>
    <cellStyle name="好" xfId="38" builtinId="26"/>
    <cellStyle name="常规 16" xfId="39"/>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常规 2 8 2 2 2" xfId="45"/>
    <cellStyle name="20% - 强调文字颜色 2" xfId="46" builtinId="34"/>
    <cellStyle name="40% - 强调文字颜色 2" xfId="47" builtinId="35"/>
    <cellStyle name="强调文字颜色 3" xfId="48" builtinId="37"/>
    <cellStyle name="强调文字颜色 4" xfId="49" builtinId="41"/>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常规 2 12 2 2 2" xfId="55"/>
    <cellStyle name="强调文字颜色 6" xfId="56" builtinId="49"/>
    <cellStyle name="常规 16 2" xfId="57"/>
    <cellStyle name="40% - 强调文字颜色 6" xfId="58" builtinId="51"/>
    <cellStyle name="常规 2 10" xfId="59"/>
    <cellStyle name="常规 16 2 2" xfId="60"/>
    <cellStyle name="60% - 强调文字颜色 6" xfId="61" builtinId="52"/>
    <cellStyle name="常规 2 7 2 2 2" xfId="62"/>
    <cellStyle name="Normal_Copy of 体育中心体育场音响系统报价(EVtongji清单)10 29-3" xfId="63"/>
    <cellStyle name="常规 2 15 2 2" xfId="64"/>
    <cellStyle name="常规 13" xfId="65"/>
    <cellStyle name="常规 2 7 2" xfId="66"/>
    <cellStyle name="常规 16 2 2 2 2" xfId="67"/>
    <cellStyle name="常规 2 11 2" xfId="68"/>
    <cellStyle name="常规 2" xfId="69"/>
    <cellStyle name="常规 2 10 2" xfId="70"/>
    <cellStyle name="常规 2 14 2 2 2" xfId="71"/>
    <cellStyle name="常规 2 20" xfId="72"/>
    <cellStyle name="常规 2 15" xfId="73"/>
    <cellStyle name="常规 2 19" xfId="74"/>
    <cellStyle name="常规 2 19 2 2 2" xfId="75"/>
    <cellStyle name="常规 2 2" xfId="76"/>
    <cellStyle name="常规 2 2 2" xfId="77"/>
    <cellStyle name="常规 2 2 2 2" xfId="78"/>
    <cellStyle name="常规 2 20 2" xfId="79"/>
    <cellStyle name="常规 2 22" xfId="80"/>
    <cellStyle name="常规 2 22 2 2 2" xfId="81"/>
    <cellStyle name="常规 2 9 2" xfId="82"/>
    <cellStyle name="常规 2 3" xfId="83"/>
    <cellStyle name="常规 2 6" xfId="84"/>
    <cellStyle name="常规 2 6 2" xfId="85"/>
    <cellStyle name="常规 2 7" xfId="86"/>
    <cellStyle name="常规 2 8" xfId="87"/>
    <cellStyle name="常规 2 8 2" xfId="88"/>
    <cellStyle name="常规 2 9" xfId="89"/>
    <cellStyle name="常规 2 9 2 2 2" xfId="90"/>
    <cellStyle name="常规 28" xfId="91"/>
    <cellStyle name="常规 3" xfId="92"/>
    <cellStyle name="常规 3 2" xfId="93"/>
    <cellStyle name="常规 3 2 3 2 2 2" xfId="94"/>
    <cellStyle name="常规 4" xfId="95"/>
    <cellStyle name="常规 5" xfId="96"/>
    <cellStyle name="常规 5 3" xfId="97"/>
    <cellStyle name="常规 6 3" xfId="98"/>
    <cellStyle name="常规 7" xfId="99"/>
    <cellStyle name="常规_Sheet3_产品清单_1" xfId="100"/>
    <cellStyle name="常规_Sheet2" xfId="101"/>
    <cellStyle name="常规_Sheet3" xfId="102"/>
    <cellStyle name="常规 8" xfId="103"/>
  </cellStyles>
  <dxfs count="6">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s>
  <tableStyles count="0" defaultTableStyle="TableStyleMedium2"/>
  <colors>
    <mruColors>
      <color rgb="00A3D6A7"/>
      <color rgb="0000000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49"/>
  <sheetViews>
    <sheetView topLeftCell="A10" workbookViewId="0">
      <selection activeCell="B15" sqref="B15"/>
    </sheetView>
  </sheetViews>
  <sheetFormatPr defaultColWidth="9" defaultRowHeight="13.5" outlineLevelCol="2"/>
  <cols>
    <col min="2" max="2" width="34.25" customWidth="1"/>
    <col min="3" max="3" width="78" customWidth="1"/>
  </cols>
  <sheetData>
    <row r="2" ht="18" spans="2:2">
      <c r="B2" s="527" t="s">
        <v>0</v>
      </c>
    </row>
    <row r="3" ht="18" spans="2:2">
      <c r="B3" s="527"/>
    </row>
    <row r="4" ht="16.5" spans="2:3">
      <c r="B4" s="528" t="s">
        <v>1</v>
      </c>
      <c r="C4" s="528"/>
    </row>
    <row r="5" ht="16.5" spans="2:3">
      <c r="B5" s="529" t="s">
        <v>2</v>
      </c>
      <c r="C5" s="529"/>
    </row>
    <row r="6" ht="16.5" spans="2:3">
      <c r="B6" s="529" t="s">
        <v>3</v>
      </c>
      <c r="C6" s="529"/>
    </row>
    <row r="7" ht="14.25" spans="2:2">
      <c r="B7" s="530"/>
    </row>
    <row r="8" ht="14.25" spans="2:3">
      <c r="B8" s="531" t="s">
        <v>4</v>
      </c>
      <c r="C8" s="531" t="s">
        <v>5</v>
      </c>
    </row>
    <row r="9" ht="14.25" spans="2:3">
      <c r="B9" s="531" t="s">
        <v>6</v>
      </c>
      <c r="C9" s="531" t="s">
        <v>7</v>
      </c>
    </row>
    <row r="10" ht="14.25" spans="2:3">
      <c r="B10" s="531" t="s">
        <v>8</v>
      </c>
      <c r="C10" s="531" t="s">
        <v>9</v>
      </c>
    </row>
    <row r="11" ht="14.25" spans="2:3">
      <c r="B11" s="531" t="s">
        <v>10</v>
      </c>
      <c r="C11" s="531" t="s">
        <v>11</v>
      </c>
    </row>
    <row r="12" ht="14.25" spans="2:3">
      <c r="B12" s="531" t="s">
        <v>12</v>
      </c>
      <c r="C12" s="531" t="s">
        <v>13</v>
      </c>
    </row>
    <row r="13" ht="14.25" spans="2:3">
      <c r="B13" s="531" t="s">
        <v>14</v>
      </c>
      <c r="C13" s="531" t="s">
        <v>15</v>
      </c>
    </row>
    <row r="14" ht="14.25" spans="2:3">
      <c r="B14" s="531" t="s">
        <v>16</v>
      </c>
      <c r="C14" s="531" t="s">
        <v>15</v>
      </c>
    </row>
    <row r="15" ht="14.25" spans="2:3">
      <c r="B15" s="531" t="s">
        <v>17</v>
      </c>
      <c r="C15" s="531" t="s">
        <v>15</v>
      </c>
    </row>
    <row r="16" ht="14.25" spans="2:3">
      <c r="B16" s="531" t="s">
        <v>18</v>
      </c>
      <c r="C16" s="531" t="s">
        <v>19</v>
      </c>
    </row>
    <row r="17" ht="14.25" spans="2:3">
      <c r="B17" s="531" t="s">
        <v>20</v>
      </c>
      <c r="C17" s="531" t="s">
        <v>21</v>
      </c>
    </row>
    <row r="18" ht="14.25" spans="2:3">
      <c r="B18" s="531" t="s">
        <v>22</v>
      </c>
      <c r="C18" s="531" t="s">
        <v>23</v>
      </c>
    </row>
    <row r="19" ht="14.25" spans="2:3">
      <c r="B19" s="531" t="s">
        <v>24</v>
      </c>
      <c r="C19" s="531" t="s">
        <v>25</v>
      </c>
    </row>
    <row r="20" ht="14.25" spans="2:3">
      <c r="B20" s="531" t="s">
        <v>26</v>
      </c>
      <c r="C20" s="531" t="s">
        <v>27</v>
      </c>
    </row>
    <row r="21" ht="14.25" spans="2:3">
      <c r="B21" s="532"/>
      <c r="C21" s="531" t="s">
        <v>28</v>
      </c>
    </row>
    <row r="22" ht="14.25" spans="2:3">
      <c r="B22" s="531" t="s">
        <v>29</v>
      </c>
      <c r="C22" s="531" t="s">
        <v>30</v>
      </c>
    </row>
    <row r="23" ht="14.25" spans="2:3">
      <c r="B23" s="531" t="s">
        <v>31</v>
      </c>
      <c r="C23" s="531" t="s">
        <v>32</v>
      </c>
    </row>
    <row r="24" ht="14.25" spans="2:3">
      <c r="B24" s="531" t="s">
        <v>33</v>
      </c>
      <c r="C24" s="531" t="s">
        <v>34</v>
      </c>
    </row>
    <row r="25" ht="14.25" spans="2:3">
      <c r="B25" s="531" t="s">
        <v>35</v>
      </c>
      <c r="C25" s="531" t="s">
        <v>36</v>
      </c>
    </row>
    <row r="26" ht="14.25" spans="2:3">
      <c r="B26" s="531" t="s">
        <v>37</v>
      </c>
      <c r="C26" s="531" t="s">
        <v>38</v>
      </c>
    </row>
    <row r="27" ht="14.25" spans="2:3">
      <c r="B27" s="531" t="s">
        <v>39</v>
      </c>
      <c r="C27" s="531" t="s">
        <v>40</v>
      </c>
    </row>
    <row r="28" ht="14.25" spans="2:3">
      <c r="B28" s="531" t="s">
        <v>41</v>
      </c>
      <c r="C28" s="531" t="s">
        <v>42</v>
      </c>
    </row>
    <row r="29" ht="14.25" spans="2:3">
      <c r="B29" s="531" t="s">
        <v>43</v>
      </c>
      <c r="C29" s="531" t="s">
        <v>44</v>
      </c>
    </row>
    <row r="30" ht="28.5" spans="2:3">
      <c r="B30" s="531" t="s">
        <v>45</v>
      </c>
      <c r="C30" s="531" t="s">
        <v>46</v>
      </c>
    </row>
    <row r="31" ht="14.25" spans="2:3">
      <c r="B31" s="531" t="s">
        <v>47</v>
      </c>
      <c r="C31" s="531" t="s">
        <v>48</v>
      </c>
    </row>
    <row r="32" ht="14.25" spans="2:3">
      <c r="B32" s="531" t="s">
        <v>49</v>
      </c>
      <c r="C32" s="531" t="s">
        <v>50</v>
      </c>
    </row>
    <row r="33" ht="14.25" spans="2:3">
      <c r="B33" s="531" t="s">
        <v>51</v>
      </c>
      <c r="C33" s="531" t="s">
        <v>52</v>
      </c>
    </row>
    <row r="34" ht="14.25" spans="2:3">
      <c r="B34" s="531" t="s">
        <v>53</v>
      </c>
      <c r="C34" s="531" t="s">
        <v>54</v>
      </c>
    </row>
    <row r="35" ht="14.25" spans="2:3">
      <c r="B35" s="531" t="s">
        <v>55</v>
      </c>
      <c r="C35" s="531" t="s">
        <v>56</v>
      </c>
    </row>
    <row r="36" ht="14.25" spans="2:2">
      <c r="B36" s="530"/>
    </row>
    <row r="37" ht="16.5" spans="2:2">
      <c r="B37" s="533" t="s">
        <v>57</v>
      </c>
    </row>
    <row r="38" ht="16.5" spans="2:2">
      <c r="B38" s="534" t="s">
        <v>58</v>
      </c>
    </row>
    <row r="39" ht="14.25" spans="2:2">
      <c r="B39" s="530"/>
    </row>
    <row r="40" ht="14.25" spans="2:3">
      <c r="B40" s="531" t="s">
        <v>4</v>
      </c>
      <c r="C40" s="531" t="s">
        <v>5</v>
      </c>
    </row>
    <row r="41" ht="14.25" spans="2:3">
      <c r="B41" s="531" t="s">
        <v>6</v>
      </c>
      <c r="C41" s="531" t="s">
        <v>7</v>
      </c>
    </row>
    <row r="42" ht="14.25" spans="2:3">
      <c r="B42" s="531" t="s">
        <v>59</v>
      </c>
      <c r="C42" s="531" t="s">
        <v>60</v>
      </c>
    </row>
    <row r="43" ht="14.25" spans="2:3">
      <c r="B43" s="531" t="s">
        <v>61</v>
      </c>
      <c r="C43" s="531" t="s">
        <v>62</v>
      </c>
    </row>
    <row r="44" ht="14.25" spans="2:3">
      <c r="B44" s="531" t="s">
        <v>63</v>
      </c>
      <c r="C44" s="531" t="s">
        <v>64</v>
      </c>
    </row>
    <row r="45" ht="14.25" spans="2:3">
      <c r="B45" s="531" t="s">
        <v>65</v>
      </c>
      <c r="C45" s="531" t="s">
        <v>66</v>
      </c>
    </row>
    <row r="46" ht="14.25" spans="2:3">
      <c r="B46" s="531" t="s">
        <v>67</v>
      </c>
      <c r="C46" s="531" t="s">
        <v>68</v>
      </c>
    </row>
    <row r="47" ht="14.25" spans="2:3">
      <c r="B47" s="531" t="s">
        <v>69</v>
      </c>
      <c r="C47" s="531" t="s">
        <v>70</v>
      </c>
    </row>
    <row r="48" ht="14.25" spans="2:3">
      <c r="B48" s="531" t="s">
        <v>71</v>
      </c>
      <c r="C48" s="531" t="s">
        <v>72</v>
      </c>
    </row>
    <row r="49" ht="14.25" spans="2:2">
      <c r="B49" s="530"/>
    </row>
  </sheetData>
  <mergeCells count="4">
    <mergeCell ref="B4:C4"/>
    <mergeCell ref="B5:C5"/>
    <mergeCell ref="B6:C6"/>
    <mergeCell ref="B20:B2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900"/>
  <sheetViews>
    <sheetView tabSelected="1" topLeftCell="A812" workbookViewId="0">
      <pane xSplit="5" topLeftCell="U1" activePane="topRight" state="frozen"/>
      <selection/>
      <selection pane="topRight" activeCell="AB830" sqref="AB830:AB832"/>
    </sheetView>
  </sheetViews>
  <sheetFormatPr defaultColWidth="9" defaultRowHeight="20.1" customHeight="1"/>
  <cols>
    <col min="1" max="1" width="5.875" style="352" customWidth="1"/>
    <col min="2" max="2" width="15.125" style="353" customWidth="1"/>
    <col min="3" max="3" width="12.75" style="292" customWidth="1"/>
    <col min="4" max="4" width="9.875" style="292" customWidth="1"/>
    <col min="5" max="5" width="22.875" style="354" customWidth="1"/>
    <col min="6" max="6" width="11.25" style="292" hidden="1" customWidth="1"/>
    <col min="7" max="7" width="26.875" style="355" hidden="1" customWidth="1"/>
    <col min="8" max="8" width="14.125" style="355" hidden="1" customWidth="1"/>
    <col min="9" max="10" width="19.625" style="355" hidden="1" customWidth="1"/>
    <col min="11" max="11" width="9" style="356"/>
    <col min="12" max="12" width="9" style="357"/>
    <col min="13" max="13" width="12.875" style="355" customWidth="1"/>
    <col min="14" max="14" width="9" style="355"/>
    <col min="15" max="15" width="14.375" style="292" customWidth="1"/>
    <col min="16" max="16" width="17" style="358" customWidth="1"/>
    <col min="17" max="17" width="10.5" style="358" customWidth="1"/>
    <col min="18" max="18" width="11.125" style="292" customWidth="1"/>
    <col min="19" max="19" width="11.625" style="354" customWidth="1"/>
    <col min="20" max="20" width="6" style="354" customWidth="1"/>
    <col min="21" max="21" width="7.375" style="359" customWidth="1"/>
    <col min="22" max="22" width="9.125" style="359" customWidth="1"/>
    <col min="23" max="23" width="11.625" style="360" hidden="1" customWidth="1"/>
    <col min="24" max="24" width="8.875" style="354" customWidth="1"/>
    <col min="25" max="25" width="11.75" style="354" customWidth="1"/>
    <col min="26" max="26" width="6" style="352" customWidth="1"/>
    <col min="27" max="27" width="17.875" style="354" customWidth="1"/>
    <col min="28" max="28" width="29.5" style="354" customWidth="1"/>
    <col min="29" max="29" width="14.125" style="361"/>
    <col min="30" max="16381" width="9" style="352"/>
  </cols>
  <sheetData>
    <row r="1" ht="63" customHeight="1" spans="1:15">
      <c r="A1" s="362" t="s">
        <v>73</v>
      </c>
      <c r="B1" s="362"/>
      <c r="C1" s="362"/>
      <c r="D1" s="362"/>
      <c r="E1" s="362"/>
      <c r="F1" s="362"/>
      <c r="G1" s="362"/>
      <c r="H1" s="362"/>
      <c r="I1" s="362"/>
      <c r="J1" s="382"/>
      <c r="K1" s="383"/>
      <c r="L1" s="362"/>
      <c r="M1" s="382"/>
      <c r="N1" s="382"/>
      <c r="O1" s="362"/>
    </row>
    <row r="2" s="351" customFormat="1" ht="53.25" customHeight="1" spans="1:29">
      <c r="A2" s="363" t="s">
        <v>74</v>
      </c>
      <c r="B2" s="364" t="s">
        <v>4</v>
      </c>
      <c r="C2" s="365" t="s">
        <v>75</v>
      </c>
      <c r="D2" s="364" t="s">
        <v>76</v>
      </c>
      <c r="E2" s="366" t="s">
        <v>59</v>
      </c>
      <c r="F2" s="364" t="s">
        <v>77</v>
      </c>
      <c r="G2" s="367" t="s">
        <v>14</v>
      </c>
      <c r="H2" s="367" t="s">
        <v>16</v>
      </c>
      <c r="I2" s="367" t="s">
        <v>78</v>
      </c>
      <c r="J2" s="367" t="s">
        <v>18</v>
      </c>
      <c r="K2" s="364" t="s">
        <v>79</v>
      </c>
      <c r="L2" s="364" t="s">
        <v>80</v>
      </c>
      <c r="M2" s="364" t="s">
        <v>81</v>
      </c>
      <c r="N2" s="364" t="s">
        <v>82</v>
      </c>
      <c r="O2" s="384" t="s">
        <v>83</v>
      </c>
      <c r="P2" s="364" t="s">
        <v>84</v>
      </c>
      <c r="Q2" s="364" t="s">
        <v>85</v>
      </c>
      <c r="R2" s="384" t="s">
        <v>86</v>
      </c>
      <c r="S2" s="364" t="s">
        <v>87</v>
      </c>
      <c r="T2" s="364" t="s">
        <v>39</v>
      </c>
      <c r="U2" s="364" t="s">
        <v>88</v>
      </c>
      <c r="V2" s="364" t="s">
        <v>89</v>
      </c>
      <c r="W2" s="364" t="s">
        <v>90</v>
      </c>
      <c r="X2" s="393" t="s">
        <v>47</v>
      </c>
      <c r="Y2" s="393" t="s">
        <v>49</v>
      </c>
      <c r="Z2" s="403" t="s">
        <v>51</v>
      </c>
      <c r="AA2" s="403" t="s">
        <v>53</v>
      </c>
      <c r="AB2" s="393" t="s">
        <v>55</v>
      </c>
      <c r="AC2" s="393" t="s">
        <v>91</v>
      </c>
    </row>
    <row r="3" ht="47.25" customHeight="1" spans="1:29">
      <c r="A3" s="311">
        <v>1</v>
      </c>
      <c r="B3" s="368" t="s">
        <v>92</v>
      </c>
      <c r="C3" s="369" t="s">
        <v>93</v>
      </c>
      <c r="D3" s="369" t="s">
        <v>94</v>
      </c>
      <c r="E3" s="369" t="s">
        <v>95</v>
      </c>
      <c r="F3" s="369" t="s">
        <v>96</v>
      </c>
      <c r="G3" s="369" t="s">
        <v>97</v>
      </c>
      <c r="H3" s="369" t="s">
        <v>98</v>
      </c>
      <c r="I3" s="369" t="s">
        <v>97</v>
      </c>
      <c r="J3" s="369" t="s">
        <v>99</v>
      </c>
      <c r="K3" s="369" t="s">
        <v>100</v>
      </c>
      <c r="L3" s="369" t="s">
        <v>101</v>
      </c>
      <c r="M3" s="369" t="s">
        <v>102</v>
      </c>
      <c r="N3" s="369" t="s">
        <v>103</v>
      </c>
      <c r="O3" s="385">
        <v>39972</v>
      </c>
      <c r="P3" s="369" t="s">
        <v>104</v>
      </c>
      <c r="Q3" s="394" t="s">
        <v>105</v>
      </c>
      <c r="R3" s="369">
        <v>7</v>
      </c>
      <c r="S3" s="369">
        <v>360</v>
      </c>
      <c r="T3" s="369" t="s">
        <v>106</v>
      </c>
      <c r="U3" s="369">
        <v>444.4</v>
      </c>
      <c r="V3" s="369">
        <v>666.6</v>
      </c>
      <c r="W3" s="369" t="s">
        <v>107</v>
      </c>
      <c r="X3" s="369" t="s">
        <v>108</v>
      </c>
      <c r="Y3" s="369" t="s">
        <v>109</v>
      </c>
      <c r="Z3" s="369" t="s">
        <v>110</v>
      </c>
      <c r="AA3" s="394" t="s">
        <v>105</v>
      </c>
      <c r="AB3" s="394" t="s">
        <v>105</v>
      </c>
      <c r="AC3" s="404"/>
    </row>
    <row r="4" ht="66.75" customHeight="1" spans="1:29">
      <c r="A4" s="311">
        <v>2</v>
      </c>
      <c r="B4" s="368" t="s">
        <v>92</v>
      </c>
      <c r="C4" s="369" t="s">
        <v>93</v>
      </c>
      <c r="D4" s="369" t="s">
        <v>94</v>
      </c>
      <c r="E4" s="369" t="s">
        <v>95</v>
      </c>
      <c r="F4" s="369" t="s">
        <v>96</v>
      </c>
      <c r="G4" s="369" t="s">
        <v>97</v>
      </c>
      <c r="H4" s="369" t="s">
        <v>98</v>
      </c>
      <c r="I4" s="369" t="s">
        <v>97</v>
      </c>
      <c r="J4" s="369" t="s">
        <v>99</v>
      </c>
      <c r="K4" s="369" t="s">
        <v>100</v>
      </c>
      <c r="L4" s="369" t="s">
        <v>101</v>
      </c>
      <c r="M4" s="369" t="s">
        <v>111</v>
      </c>
      <c r="N4" s="369" t="s">
        <v>112</v>
      </c>
      <c r="O4" s="385">
        <v>39972</v>
      </c>
      <c r="P4" s="369" t="s">
        <v>104</v>
      </c>
      <c r="Q4" s="388" t="s">
        <v>113</v>
      </c>
      <c r="R4" s="369">
        <v>315</v>
      </c>
      <c r="S4" s="369" t="s">
        <v>114</v>
      </c>
      <c r="T4" s="369" t="s">
        <v>106</v>
      </c>
      <c r="U4" s="369">
        <v>800</v>
      </c>
      <c r="V4" s="369">
        <v>1000</v>
      </c>
      <c r="W4" s="369" t="s">
        <v>107</v>
      </c>
      <c r="X4" s="369" t="s">
        <v>108</v>
      </c>
      <c r="Y4" s="369" t="s">
        <v>109</v>
      </c>
      <c r="Z4" s="369" t="s">
        <v>110</v>
      </c>
      <c r="AA4" s="283" t="s">
        <v>115</v>
      </c>
      <c r="AB4" s="283" t="s">
        <v>116</v>
      </c>
      <c r="AC4" s="404"/>
    </row>
    <row r="5" customHeight="1" spans="1:29">
      <c r="A5" s="311">
        <v>3</v>
      </c>
      <c r="B5" s="368" t="s">
        <v>92</v>
      </c>
      <c r="C5" s="369" t="s">
        <v>93</v>
      </c>
      <c r="D5" s="369" t="s">
        <v>94</v>
      </c>
      <c r="E5" s="369" t="s">
        <v>117</v>
      </c>
      <c r="F5" s="370" t="s">
        <v>118</v>
      </c>
      <c r="G5" s="371" t="s">
        <v>119</v>
      </c>
      <c r="H5" s="369" t="s">
        <v>120</v>
      </c>
      <c r="I5" s="371" t="s">
        <v>119</v>
      </c>
      <c r="J5" s="369" t="s">
        <v>121</v>
      </c>
      <c r="K5" s="369" t="s">
        <v>100</v>
      </c>
      <c r="L5" s="369" t="s">
        <v>101</v>
      </c>
      <c r="M5" s="369" t="s">
        <v>122</v>
      </c>
      <c r="N5" s="386" t="s">
        <v>123</v>
      </c>
      <c r="O5" s="369">
        <v>2010</v>
      </c>
      <c r="P5" s="387" t="s">
        <v>124</v>
      </c>
      <c r="Q5" s="369" t="s">
        <v>125</v>
      </c>
      <c r="R5" s="369">
        <v>50</v>
      </c>
      <c r="S5" s="388">
        <v>500</v>
      </c>
      <c r="T5" s="369" t="s">
        <v>106</v>
      </c>
      <c r="U5" s="395">
        <v>350</v>
      </c>
      <c r="V5" s="395">
        <v>450</v>
      </c>
      <c r="W5" s="369" t="s">
        <v>107</v>
      </c>
      <c r="X5" s="369" t="s">
        <v>108</v>
      </c>
      <c r="Y5" s="369" t="s">
        <v>126</v>
      </c>
      <c r="Z5" s="369" t="s">
        <v>110</v>
      </c>
      <c r="AA5" s="369" t="s">
        <v>127</v>
      </c>
      <c r="AB5" s="369" t="s">
        <v>128</v>
      </c>
      <c r="AC5" s="404"/>
    </row>
    <row r="6" ht="28.5" customHeight="1" spans="1:29">
      <c r="A6" s="311">
        <v>4</v>
      </c>
      <c r="B6" s="368" t="s">
        <v>92</v>
      </c>
      <c r="C6" s="369" t="s">
        <v>129</v>
      </c>
      <c r="D6" s="369" t="s">
        <v>94</v>
      </c>
      <c r="E6" s="369" t="s">
        <v>130</v>
      </c>
      <c r="F6" s="369" t="s">
        <v>131</v>
      </c>
      <c r="G6" s="369" t="s">
        <v>120</v>
      </c>
      <c r="H6" s="369" t="s">
        <v>120</v>
      </c>
      <c r="I6" s="369" t="s">
        <v>120</v>
      </c>
      <c r="J6" s="388" t="s">
        <v>132</v>
      </c>
      <c r="K6" s="369" t="s">
        <v>100</v>
      </c>
      <c r="L6" s="369" t="s">
        <v>101</v>
      </c>
      <c r="M6" s="369" t="s">
        <v>102</v>
      </c>
      <c r="N6" s="369" t="s">
        <v>123</v>
      </c>
      <c r="O6" s="369">
        <v>2010</v>
      </c>
      <c r="P6" s="369" t="s">
        <v>133</v>
      </c>
      <c r="Q6" s="396" t="s">
        <v>134</v>
      </c>
      <c r="R6" s="369">
        <v>70</v>
      </c>
      <c r="S6" s="388">
        <v>700</v>
      </c>
      <c r="T6" s="369" t="s">
        <v>106</v>
      </c>
      <c r="U6" s="397">
        <v>1066.68</v>
      </c>
      <c r="V6" s="397">
        <v>1600</v>
      </c>
      <c r="W6" s="369" t="s">
        <v>135</v>
      </c>
      <c r="X6" s="369" t="s">
        <v>108</v>
      </c>
      <c r="Y6" s="369" t="s">
        <v>136</v>
      </c>
      <c r="Z6" s="388" t="s">
        <v>137</v>
      </c>
      <c r="AA6" s="398" t="s">
        <v>138</v>
      </c>
      <c r="AB6" s="388" t="s">
        <v>139</v>
      </c>
      <c r="AC6" s="404"/>
    </row>
    <row r="7" customHeight="1" spans="1:29">
      <c r="A7" s="311">
        <v>5</v>
      </c>
      <c r="B7" s="368" t="s">
        <v>92</v>
      </c>
      <c r="C7" s="369" t="s">
        <v>129</v>
      </c>
      <c r="D7" s="369" t="s">
        <v>94</v>
      </c>
      <c r="E7" s="369" t="s">
        <v>130</v>
      </c>
      <c r="F7" s="369" t="s">
        <v>131</v>
      </c>
      <c r="G7" s="369" t="s">
        <v>120</v>
      </c>
      <c r="H7" s="369" t="s">
        <v>120</v>
      </c>
      <c r="I7" s="369" t="s">
        <v>120</v>
      </c>
      <c r="J7" s="388" t="s">
        <v>132</v>
      </c>
      <c r="K7" s="369" t="s">
        <v>100</v>
      </c>
      <c r="L7" s="369" t="s">
        <v>101</v>
      </c>
      <c r="M7" s="369" t="s">
        <v>111</v>
      </c>
      <c r="N7" s="369" t="s">
        <v>123</v>
      </c>
      <c r="O7" s="369">
        <v>2010</v>
      </c>
      <c r="P7" s="369" t="s">
        <v>133</v>
      </c>
      <c r="Q7" s="396" t="s">
        <v>140</v>
      </c>
      <c r="R7" s="369">
        <v>170</v>
      </c>
      <c r="S7" s="388" t="s">
        <v>141</v>
      </c>
      <c r="T7" s="369" t="s">
        <v>106</v>
      </c>
      <c r="U7" s="397">
        <v>1000</v>
      </c>
      <c r="V7" s="397">
        <v>1500</v>
      </c>
      <c r="W7" s="369" t="s">
        <v>135</v>
      </c>
      <c r="X7" s="369" t="s">
        <v>108</v>
      </c>
      <c r="Y7" s="369" t="s">
        <v>136</v>
      </c>
      <c r="Z7" s="388" t="s">
        <v>142</v>
      </c>
      <c r="AA7" s="396" t="s">
        <v>140</v>
      </c>
      <c r="AB7" s="388" t="s">
        <v>139</v>
      </c>
      <c r="AC7" s="404"/>
    </row>
    <row r="8" customHeight="1" spans="1:29">
      <c r="A8" s="311">
        <v>6</v>
      </c>
      <c r="B8" s="368" t="s">
        <v>92</v>
      </c>
      <c r="C8" s="369" t="s">
        <v>129</v>
      </c>
      <c r="D8" s="369" t="s">
        <v>94</v>
      </c>
      <c r="E8" s="369" t="s">
        <v>143</v>
      </c>
      <c r="F8" s="369" t="s">
        <v>144</v>
      </c>
      <c r="G8" s="369" t="s">
        <v>145</v>
      </c>
      <c r="H8" s="369" t="s">
        <v>146</v>
      </c>
      <c r="I8" s="369" t="s">
        <v>145</v>
      </c>
      <c r="J8" s="388" t="s">
        <v>147</v>
      </c>
      <c r="K8" s="369" t="s">
        <v>100</v>
      </c>
      <c r="L8" s="369" t="s">
        <v>101</v>
      </c>
      <c r="M8" s="369" t="s">
        <v>102</v>
      </c>
      <c r="N8" s="369" t="s">
        <v>123</v>
      </c>
      <c r="O8" s="385">
        <v>40969</v>
      </c>
      <c r="P8" s="388" t="s">
        <v>148</v>
      </c>
      <c r="Q8" s="398" t="s">
        <v>149</v>
      </c>
      <c r="R8" s="388" t="s">
        <v>150</v>
      </c>
      <c r="S8" s="388">
        <v>906.37</v>
      </c>
      <c r="T8" s="369" t="s">
        <v>106</v>
      </c>
      <c r="U8" s="369">
        <v>888.8</v>
      </c>
      <c r="V8" s="369">
        <v>1200</v>
      </c>
      <c r="W8" s="369" t="s">
        <v>135</v>
      </c>
      <c r="X8" s="369" t="s">
        <v>108</v>
      </c>
      <c r="Y8" s="388" t="s">
        <v>109</v>
      </c>
      <c r="Z8" s="388" t="s">
        <v>151</v>
      </c>
      <c r="AA8" s="398" t="s">
        <v>152</v>
      </c>
      <c r="AB8" s="388" t="s">
        <v>153</v>
      </c>
      <c r="AC8" s="404"/>
    </row>
    <row r="9" customHeight="1" spans="1:29">
      <c r="A9" s="311">
        <v>7</v>
      </c>
      <c r="B9" s="368" t="s">
        <v>92</v>
      </c>
      <c r="C9" s="369" t="s">
        <v>129</v>
      </c>
      <c r="D9" s="369" t="s">
        <v>94</v>
      </c>
      <c r="E9" s="369" t="s">
        <v>154</v>
      </c>
      <c r="F9" s="370" t="s">
        <v>155</v>
      </c>
      <c r="G9" s="369" t="s">
        <v>120</v>
      </c>
      <c r="H9" s="369" t="s">
        <v>120</v>
      </c>
      <c r="I9" s="369" t="s">
        <v>120</v>
      </c>
      <c r="J9" s="388" t="s">
        <v>156</v>
      </c>
      <c r="K9" s="369" t="s">
        <v>100</v>
      </c>
      <c r="L9" s="369" t="s">
        <v>101</v>
      </c>
      <c r="M9" s="369" t="s">
        <v>102</v>
      </c>
      <c r="N9" s="369" t="s">
        <v>123</v>
      </c>
      <c r="O9" s="385">
        <v>41852</v>
      </c>
      <c r="P9" s="369" t="s">
        <v>157</v>
      </c>
      <c r="Q9" s="399" t="s">
        <v>158</v>
      </c>
      <c r="R9" s="369">
        <v>45</v>
      </c>
      <c r="S9" s="400">
        <v>132.7</v>
      </c>
      <c r="T9" s="369" t="s">
        <v>106</v>
      </c>
      <c r="U9" s="369">
        <v>711.2</v>
      </c>
      <c r="V9" s="369">
        <v>1066.8</v>
      </c>
      <c r="W9" s="369" t="s">
        <v>159</v>
      </c>
      <c r="X9" s="369" t="s">
        <v>108</v>
      </c>
      <c r="Y9" s="369" t="s">
        <v>109</v>
      </c>
      <c r="Z9" s="388" t="s">
        <v>160</v>
      </c>
      <c r="AA9" s="399" t="s">
        <v>158</v>
      </c>
      <c r="AB9" s="388" t="s">
        <v>161</v>
      </c>
      <c r="AC9" s="404"/>
    </row>
    <row r="10" customHeight="1" spans="1:29">
      <c r="A10" s="311">
        <v>8</v>
      </c>
      <c r="B10" s="368" t="s">
        <v>92</v>
      </c>
      <c r="C10" s="369" t="s">
        <v>162</v>
      </c>
      <c r="D10" s="369" t="s">
        <v>94</v>
      </c>
      <c r="E10" s="369" t="s">
        <v>163</v>
      </c>
      <c r="F10" s="370" t="s">
        <v>164</v>
      </c>
      <c r="G10" s="369" t="s">
        <v>120</v>
      </c>
      <c r="H10" s="369" t="s">
        <v>120</v>
      </c>
      <c r="I10" s="369" t="s">
        <v>165</v>
      </c>
      <c r="J10" s="388" t="s">
        <v>166</v>
      </c>
      <c r="K10" s="369" t="s">
        <v>100</v>
      </c>
      <c r="L10" s="369" t="s">
        <v>101</v>
      </c>
      <c r="M10" s="369" t="s">
        <v>167</v>
      </c>
      <c r="N10" s="369" t="s">
        <v>168</v>
      </c>
      <c r="O10" s="385">
        <v>41214</v>
      </c>
      <c r="P10" s="369" t="s">
        <v>169</v>
      </c>
      <c r="Q10" s="401" t="s">
        <v>170</v>
      </c>
      <c r="R10" s="369">
        <v>12</v>
      </c>
      <c r="S10" s="369">
        <v>96</v>
      </c>
      <c r="T10" s="369" t="s">
        <v>106</v>
      </c>
      <c r="U10" s="369">
        <v>20</v>
      </c>
      <c r="V10" s="369">
        <v>30</v>
      </c>
      <c r="W10" s="369" t="s">
        <v>171</v>
      </c>
      <c r="X10" s="369" t="s">
        <v>172</v>
      </c>
      <c r="Y10" s="369" t="s">
        <v>136</v>
      </c>
      <c r="Z10" s="369" t="s">
        <v>173</v>
      </c>
      <c r="AA10" s="369" t="s">
        <v>174</v>
      </c>
      <c r="AB10" s="369" t="s">
        <v>175</v>
      </c>
      <c r="AC10" s="404"/>
    </row>
    <row r="11" customHeight="1" spans="1:29">
      <c r="A11" s="311">
        <v>9</v>
      </c>
      <c r="B11" s="368" t="s">
        <v>92</v>
      </c>
      <c r="C11" s="369" t="s">
        <v>162</v>
      </c>
      <c r="D11" s="369" t="s">
        <v>94</v>
      </c>
      <c r="E11" s="369" t="s">
        <v>176</v>
      </c>
      <c r="F11" s="370" t="s">
        <v>164</v>
      </c>
      <c r="G11" s="369" t="s">
        <v>120</v>
      </c>
      <c r="H11" s="369" t="s">
        <v>120</v>
      </c>
      <c r="I11" s="369" t="s">
        <v>165</v>
      </c>
      <c r="J11" s="388" t="s">
        <v>177</v>
      </c>
      <c r="K11" s="369" t="s">
        <v>100</v>
      </c>
      <c r="L11" s="369" t="s">
        <v>101</v>
      </c>
      <c r="M11" s="369" t="s">
        <v>167</v>
      </c>
      <c r="N11" s="369" t="s">
        <v>168</v>
      </c>
      <c r="O11" s="385">
        <v>41244</v>
      </c>
      <c r="P11" s="369" t="s">
        <v>169</v>
      </c>
      <c r="Q11" s="401" t="s">
        <v>178</v>
      </c>
      <c r="R11" s="369">
        <v>12</v>
      </c>
      <c r="S11" s="369">
        <v>144</v>
      </c>
      <c r="T11" s="369" t="s">
        <v>106</v>
      </c>
      <c r="U11" s="369">
        <v>30</v>
      </c>
      <c r="V11" s="369">
        <v>45</v>
      </c>
      <c r="W11" s="369" t="s">
        <v>171</v>
      </c>
      <c r="X11" s="369" t="s">
        <v>179</v>
      </c>
      <c r="Y11" s="369" t="s">
        <v>136</v>
      </c>
      <c r="Z11" s="369" t="s">
        <v>180</v>
      </c>
      <c r="AA11" s="369" t="s">
        <v>181</v>
      </c>
      <c r="AB11" s="369" t="s">
        <v>182</v>
      </c>
      <c r="AC11" s="404"/>
    </row>
    <row r="12" customHeight="1" spans="1:29">
      <c r="A12" s="311">
        <v>10</v>
      </c>
      <c r="B12" s="368" t="s">
        <v>92</v>
      </c>
      <c r="C12" s="369" t="s">
        <v>183</v>
      </c>
      <c r="D12" s="369" t="s">
        <v>94</v>
      </c>
      <c r="E12" s="369" t="s">
        <v>184</v>
      </c>
      <c r="F12" s="370" t="s">
        <v>185</v>
      </c>
      <c r="G12" s="369" t="s">
        <v>120</v>
      </c>
      <c r="H12" s="369" t="s">
        <v>120</v>
      </c>
      <c r="I12" s="371" t="s">
        <v>186</v>
      </c>
      <c r="J12" s="388" t="s">
        <v>187</v>
      </c>
      <c r="K12" s="369" t="s">
        <v>100</v>
      </c>
      <c r="L12" s="369" t="s">
        <v>101</v>
      </c>
      <c r="M12" s="369" t="s">
        <v>102</v>
      </c>
      <c r="N12" s="386" t="s">
        <v>123</v>
      </c>
      <c r="O12" s="385">
        <v>41609</v>
      </c>
      <c r="P12" s="389" t="s">
        <v>188</v>
      </c>
      <c r="Q12" s="399" t="s">
        <v>189</v>
      </c>
      <c r="R12" s="369">
        <v>45</v>
      </c>
      <c r="S12" s="400">
        <v>169.76</v>
      </c>
      <c r="T12" s="369" t="s">
        <v>106</v>
      </c>
      <c r="U12" s="369">
        <v>888.8</v>
      </c>
      <c r="V12" s="369">
        <v>1333.2</v>
      </c>
      <c r="W12" s="369" t="s">
        <v>135</v>
      </c>
      <c r="X12" s="369" t="s">
        <v>108</v>
      </c>
      <c r="Y12" s="369" t="s">
        <v>109</v>
      </c>
      <c r="Z12" s="369" t="s">
        <v>190</v>
      </c>
      <c r="AA12" s="399" t="s">
        <v>189</v>
      </c>
      <c r="AB12" s="369" t="s">
        <v>191</v>
      </c>
      <c r="AC12" s="404"/>
    </row>
    <row r="13" customHeight="1" spans="1:29">
      <c r="A13" s="311">
        <v>11</v>
      </c>
      <c r="B13" s="368" t="s">
        <v>92</v>
      </c>
      <c r="C13" s="369" t="s">
        <v>183</v>
      </c>
      <c r="D13" s="369" t="s">
        <v>94</v>
      </c>
      <c r="E13" s="369" t="s">
        <v>184</v>
      </c>
      <c r="F13" s="370" t="s">
        <v>185</v>
      </c>
      <c r="G13" s="369" t="s">
        <v>120</v>
      </c>
      <c r="H13" s="369" t="s">
        <v>120</v>
      </c>
      <c r="I13" s="371" t="s">
        <v>186</v>
      </c>
      <c r="J13" s="388" t="s">
        <v>187</v>
      </c>
      <c r="K13" s="369" t="s">
        <v>100</v>
      </c>
      <c r="L13" s="369" t="s">
        <v>101</v>
      </c>
      <c r="M13" s="369" t="s">
        <v>192</v>
      </c>
      <c r="N13" s="386" t="s">
        <v>123</v>
      </c>
      <c r="O13" s="385">
        <v>41609</v>
      </c>
      <c r="P13" s="389" t="s">
        <v>188</v>
      </c>
      <c r="Q13" s="399" t="s">
        <v>193</v>
      </c>
      <c r="R13" s="369">
        <v>426</v>
      </c>
      <c r="S13" s="400">
        <v>551.656</v>
      </c>
      <c r="T13" s="369" t="s">
        <v>106</v>
      </c>
      <c r="U13" s="389">
        <v>2000</v>
      </c>
      <c r="V13" s="389">
        <v>3000</v>
      </c>
      <c r="W13" s="369" t="s">
        <v>135</v>
      </c>
      <c r="X13" s="369" t="s">
        <v>108</v>
      </c>
      <c r="Y13" s="369" t="s">
        <v>109</v>
      </c>
      <c r="Z13" s="369" t="s">
        <v>190</v>
      </c>
      <c r="AA13" s="399" t="s">
        <v>193</v>
      </c>
      <c r="AB13" s="369" t="s">
        <v>191</v>
      </c>
      <c r="AC13" s="404"/>
    </row>
    <row r="14" customHeight="1" spans="1:29">
      <c r="A14" s="311">
        <v>12</v>
      </c>
      <c r="B14" s="368" t="s">
        <v>92</v>
      </c>
      <c r="C14" s="369" t="s">
        <v>93</v>
      </c>
      <c r="D14" s="369" t="s">
        <v>94</v>
      </c>
      <c r="E14" s="369" t="s">
        <v>194</v>
      </c>
      <c r="F14" s="370" t="s">
        <v>195</v>
      </c>
      <c r="G14" s="371" t="s">
        <v>196</v>
      </c>
      <c r="H14" s="371" t="s">
        <v>197</v>
      </c>
      <c r="I14" s="371" t="s">
        <v>196</v>
      </c>
      <c r="J14" s="369" t="s">
        <v>198</v>
      </c>
      <c r="K14" s="369" t="s">
        <v>100</v>
      </c>
      <c r="L14" s="369" t="s">
        <v>101</v>
      </c>
      <c r="M14" s="369" t="s">
        <v>111</v>
      </c>
      <c r="N14" s="386" t="s">
        <v>123</v>
      </c>
      <c r="O14" s="369">
        <v>2011</v>
      </c>
      <c r="P14" s="387" t="s">
        <v>199</v>
      </c>
      <c r="Q14" s="369" t="s">
        <v>200</v>
      </c>
      <c r="R14" s="369">
        <v>13458</v>
      </c>
      <c r="S14" s="369">
        <v>900</v>
      </c>
      <c r="T14" s="369" t="s">
        <v>106</v>
      </c>
      <c r="U14" s="387">
        <v>500</v>
      </c>
      <c r="V14" s="387">
        <v>600</v>
      </c>
      <c r="W14" s="369" t="s">
        <v>135</v>
      </c>
      <c r="X14" s="369" t="s">
        <v>201</v>
      </c>
      <c r="Y14" s="369" t="s">
        <v>109</v>
      </c>
      <c r="Z14" s="369" t="s">
        <v>202</v>
      </c>
      <c r="AA14" s="369">
        <v>0.08</v>
      </c>
      <c r="AB14" s="369" t="s">
        <v>203</v>
      </c>
      <c r="AC14" s="404"/>
    </row>
    <row r="15" customHeight="1" spans="1:29">
      <c r="A15" s="311">
        <v>13</v>
      </c>
      <c r="B15" s="368" t="s">
        <v>204</v>
      </c>
      <c r="C15" s="283" t="s">
        <v>93</v>
      </c>
      <c r="D15" s="283" t="s">
        <v>94</v>
      </c>
      <c r="E15" s="372" t="s">
        <v>205</v>
      </c>
      <c r="F15" s="372" t="s">
        <v>206</v>
      </c>
      <c r="G15" s="283" t="s">
        <v>207</v>
      </c>
      <c r="H15" s="372" t="s">
        <v>208</v>
      </c>
      <c r="I15" s="372" t="s">
        <v>207</v>
      </c>
      <c r="J15" s="283" t="s">
        <v>209</v>
      </c>
      <c r="K15" s="283" t="s">
        <v>100</v>
      </c>
      <c r="L15" s="283" t="s">
        <v>101</v>
      </c>
      <c r="M15" s="283" t="s">
        <v>210</v>
      </c>
      <c r="N15" s="372" t="s">
        <v>211</v>
      </c>
      <c r="O15" s="390">
        <v>42489</v>
      </c>
      <c r="P15" s="283">
        <v>23.7</v>
      </c>
      <c r="Q15" s="372">
        <v>21</v>
      </c>
      <c r="R15" s="283">
        <v>39</v>
      </c>
      <c r="S15" s="283">
        <v>468</v>
      </c>
      <c r="T15" s="283" t="s">
        <v>106</v>
      </c>
      <c r="U15" s="283">
        <v>100</v>
      </c>
      <c r="V15" s="283">
        <v>200</v>
      </c>
      <c r="W15" s="283" t="s">
        <v>135</v>
      </c>
      <c r="X15" s="283" t="s">
        <v>108</v>
      </c>
      <c r="Y15" s="283" t="s">
        <v>126</v>
      </c>
      <c r="Z15" s="283" t="s">
        <v>212</v>
      </c>
      <c r="AA15" s="283">
        <v>10.5</v>
      </c>
      <c r="AB15" s="283" t="s">
        <v>213</v>
      </c>
      <c r="AC15" s="405"/>
    </row>
    <row r="16" customHeight="1" spans="1:29">
      <c r="A16" s="311">
        <v>14</v>
      </c>
      <c r="B16" s="368" t="s">
        <v>204</v>
      </c>
      <c r="C16" s="283" t="s">
        <v>93</v>
      </c>
      <c r="D16" s="283" t="s">
        <v>94</v>
      </c>
      <c r="E16" s="373" t="s">
        <v>214</v>
      </c>
      <c r="F16" s="373" t="s">
        <v>215</v>
      </c>
      <c r="G16" s="283" t="s">
        <v>216</v>
      </c>
      <c r="H16" s="372" t="s">
        <v>217</v>
      </c>
      <c r="I16" s="373" t="s">
        <v>216</v>
      </c>
      <c r="J16" s="283" t="s">
        <v>218</v>
      </c>
      <c r="K16" s="283" t="s">
        <v>100</v>
      </c>
      <c r="L16" s="283" t="s">
        <v>101</v>
      </c>
      <c r="M16" s="283" t="s">
        <v>210</v>
      </c>
      <c r="N16" s="372" t="s">
        <v>211</v>
      </c>
      <c r="O16" s="390">
        <v>42297</v>
      </c>
      <c r="P16" s="283">
        <v>16.5</v>
      </c>
      <c r="Q16" s="373">
        <v>21</v>
      </c>
      <c r="R16" s="283">
        <v>21</v>
      </c>
      <c r="S16" s="283">
        <v>252</v>
      </c>
      <c r="T16" s="283" t="s">
        <v>106</v>
      </c>
      <c r="U16" s="283">
        <v>100</v>
      </c>
      <c r="V16" s="283">
        <v>100</v>
      </c>
      <c r="W16" s="283" t="s">
        <v>135</v>
      </c>
      <c r="X16" s="283" t="s">
        <v>108</v>
      </c>
      <c r="Y16" s="283" t="s">
        <v>126</v>
      </c>
      <c r="Z16" s="283" t="s">
        <v>212</v>
      </c>
      <c r="AA16" s="283">
        <v>10.5</v>
      </c>
      <c r="AB16" s="283" t="s">
        <v>213</v>
      </c>
      <c r="AC16" s="406"/>
    </row>
    <row r="17" customHeight="1" spans="1:29">
      <c r="A17" s="311">
        <v>15</v>
      </c>
      <c r="B17" s="368" t="s">
        <v>204</v>
      </c>
      <c r="C17" s="283" t="s">
        <v>93</v>
      </c>
      <c r="D17" s="283" t="s">
        <v>94</v>
      </c>
      <c r="E17" s="374" t="s">
        <v>219</v>
      </c>
      <c r="F17" s="374" t="s">
        <v>215</v>
      </c>
      <c r="G17" s="374" t="s">
        <v>219</v>
      </c>
      <c r="H17" s="374" t="s">
        <v>220</v>
      </c>
      <c r="I17" s="374" t="s">
        <v>221</v>
      </c>
      <c r="J17" s="283" t="s">
        <v>222</v>
      </c>
      <c r="K17" s="283" t="s">
        <v>100</v>
      </c>
      <c r="L17" s="283" t="s">
        <v>101</v>
      </c>
      <c r="M17" s="283" t="s">
        <v>223</v>
      </c>
      <c r="N17" s="372" t="s">
        <v>211</v>
      </c>
      <c r="O17" s="390">
        <v>42472</v>
      </c>
      <c r="P17" s="283">
        <v>22.77</v>
      </c>
      <c r="Q17" s="402">
        <v>20</v>
      </c>
      <c r="R17" s="283" t="s">
        <v>224</v>
      </c>
      <c r="S17" s="283" t="s">
        <v>225</v>
      </c>
      <c r="T17" s="402" t="s">
        <v>106</v>
      </c>
      <c r="U17" s="402">
        <v>200</v>
      </c>
      <c r="V17" s="402">
        <v>500</v>
      </c>
      <c r="W17" s="402" t="s">
        <v>107</v>
      </c>
      <c r="X17" s="283" t="s">
        <v>108</v>
      </c>
      <c r="Y17" s="283" t="s">
        <v>109</v>
      </c>
      <c r="Z17" s="283" t="s">
        <v>212</v>
      </c>
      <c r="AA17" s="283">
        <v>10</v>
      </c>
      <c r="AB17" s="283" t="s">
        <v>213</v>
      </c>
      <c r="AC17" s="407"/>
    </row>
    <row r="18" customHeight="1" spans="1:29">
      <c r="A18" s="311">
        <v>16</v>
      </c>
      <c r="B18" s="368" t="s">
        <v>204</v>
      </c>
      <c r="C18" s="283" t="s">
        <v>93</v>
      </c>
      <c r="D18" s="283" t="s">
        <v>94</v>
      </c>
      <c r="E18" s="373" t="s">
        <v>226</v>
      </c>
      <c r="F18" s="373" t="s">
        <v>227</v>
      </c>
      <c r="G18" s="283" t="s">
        <v>120</v>
      </c>
      <c r="H18" s="375" t="s">
        <v>120</v>
      </c>
      <c r="I18" s="373" t="s">
        <v>228</v>
      </c>
      <c r="J18" s="283" t="s">
        <v>229</v>
      </c>
      <c r="K18" s="283" t="s">
        <v>100</v>
      </c>
      <c r="L18" s="283" t="s">
        <v>101</v>
      </c>
      <c r="M18" s="283" t="s">
        <v>111</v>
      </c>
      <c r="N18" s="372" t="s">
        <v>211</v>
      </c>
      <c r="O18" s="390">
        <v>42475</v>
      </c>
      <c r="P18" s="283">
        <v>7.77</v>
      </c>
      <c r="Q18" s="373">
        <v>21</v>
      </c>
      <c r="R18" s="283">
        <v>0</v>
      </c>
      <c r="S18" s="283">
        <v>0</v>
      </c>
      <c r="T18" s="283" t="s">
        <v>106</v>
      </c>
      <c r="U18" s="283">
        <v>200</v>
      </c>
      <c r="V18" s="283">
        <v>300</v>
      </c>
      <c r="W18" s="283" t="s">
        <v>107</v>
      </c>
      <c r="X18" s="283" t="s">
        <v>108</v>
      </c>
      <c r="Y18" s="283" t="s">
        <v>136</v>
      </c>
      <c r="Z18" s="283" t="s">
        <v>212</v>
      </c>
      <c r="AA18" s="283">
        <v>10.5</v>
      </c>
      <c r="AB18" s="283" t="s">
        <v>213</v>
      </c>
      <c r="AC18" s="406" t="s">
        <v>230</v>
      </c>
    </row>
    <row r="19" customHeight="1" spans="1:29">
      <c r="A19" s="311">
        <v>17</v>
      </c>
      <c r="B19" s="368" t="s">
        <v>204</v>
      </c>
      <c r="C19" s="283" t="s">
        <v>93</v>
      </c>
      <c r="D19" s="283" t="s">
        <v>94</v>
      </c>
      <c r="E19" s="376" t="s">
        <v>231</v>
      </c>
      <c r="F19" s="376" t="s">
        <v>232</v>
      </c>
      <c r="G19" s="283" t="s">
        <v>120</v>
      </c>
      <c r="H19" s="375" t="s">
        <v>120</v>
      </c>
      <c r="I19" s="376" t="s">
        <v>233</v>
      </c>
      <c r="J19" s="283" t="s">
        <v>234</v>
      </c>
      <c r="K19" s="283" t="s">
        <v>100</v>
      </c>
      <c r="L19" s="283" t="s">
        <v>101</v>
      </c>
      <c r="M19" s="283" t="s">
        <v>122</v>
      </c>
      <c r="N19" s="374" t="s">
        <v>235</v>
      </c>
      <c r="O19" s="390">
        <v>42256</v>
      </c>
      <c r="P19" s="283" t="s">
        <v>236</v>
      </c>
      <c r="Q19" s="372">
        <v>21</v>
      </c>
      <c r="R19" s="283" t="s">
        <v>237</v>
      </c>
      <c r="S19" s="283" t="s">
        <v>238</v>
      </c>
      <c r="T19" s="283" t="s">
        <v>106</v>
      </c>
      <c r="U19" s="283" t="s">
        <v>239</v>
      </c>
      <c r="V19" s="283" t="s">
        <v>240</v>
      </c>
      <c r="W19" s="283" t="s">
        <v>107</v>
      </c>
      <c r="X19" s="283" t="s">
        <v>108</v>
      </c>
      <c r="Y19" s="283" t="s">
        <v>109</v>
      </c>
      <c r="Z19" s="283" t="s">
        <v>212</v>
      </c>
      <c r="AA19" s="283">
        <v>10.5</v>
      </c>
      <c r="AB19" s="283" t="s">
        <v>213</v>
      </c>
      <c r="AC19" s="405" t="s">
        <v>241</v>
      </c>
    </row>
    <row r="20" customHeight="1" spans="1:29">
      <c r="A20" s="311">
        <v>18</v>
      </c>
      <c r="B20" s="368" t="s">
        <v>204</v>
      </c>
      <c r="C20" s="283" t="s">
        <v>93</v>
      </c>
      <c r="D20" s="283" t="s">
        <v>94</v>
      </c>
      <c r="E20" s="375" t="s">
        <v>242</v>
      </c>
      <c r="F20" s="375" t="s">
        <v>243</v>
      </c>
      <c r="G20" s="283" t="s">
        <v>244</v>
      </c>
      <c r="H20" s="375" t="s">
        <v>120</v>
      </c>
      <c r="I20" s="375" t="s">
        <v>245</v>
      </c>
      <c r="J20" s="283"/>
      <c r="K20" s="283" t="s">
        <v>100</v>
      </c>
      <c r="L20" s="283" t="s">
        <v>101</v>
      </c>
      <c r="M20" s="283" t="s">
        <v>122</v>
      </c>
      <c r="N20" s="374" t="s">
        <v>235</v>
      </c>
      <c r="O20" s="390">
        <v>41417</v>
      </c>
      <c r="P20" s="283" t="s">
        <v>246</v>
      </c>
      <c r="Q20" s="372">
        <v>20</v>
      </c>
      <c r="R20" s="283" t="s">
        <v>247</v>
      </c>
      <c r="S20" s="283" t="s">
        <v>248</v>
      </c>
      <c r="T20" s="283" t="s">
        <v>106</v>
      </c>
      <c r="U20" s="283" t="s">
        <v>249</v>
      </c>
      <c r="V20" s="283" t="s">
        <v>250</v>
      </c>
      <c r="W20" s="283" t="s">
        <v>107</v>
      </c>
      <c r="X20" s="283" t="s">
        <v>108</v>
      </c>
      <c r="Y20" s="283" t="s">
        <v>109</v>
      </c>
      <c r="Z20" s="283" t="s">
        <v>212</v>
      </c>
      <c r="AA20" s="283">
        <v>10</v>
      </c>
      <c r="AB20" s="283" t="s">
        <v>213</v>
      </c>
      <c r="AC20" s="405"/>
    </row>
    <row r="21" customHeight="1" spans="1:29">
      <c r="A21" s="311">
        <v>19</v>
      </c>
      <c r="B21" s="368" t="s">
        <v>204</v>
      </c>
      <c r="C21" s="283" t="s">
        <v>93</v>
      </c>
      <c r="D21" s="283" t="s">
        <v>94</v>
      </c>
      <c r="E21" s="377" t="s">
        <v>251</v>
      </c>
      <c r="F21" s="377" t="s">
        <v>144</v>
      </c>
      <c r="G21" s="283" t="s">
        <v>196</v>
      </c>
      <c r="H21" s="377" t="s">
        <v>197</v>
      </c>
      <c r="I21" s="377" t="s">
        <v>196</v>
      </c>
      <c r="J21" s="283" t="s">
        <v>252</v>
      </c>
      <c r="K21" s="283" t="s">
        <v>100</v>
      </c>
      <c r="L21" s="283" t="s">
        <v>101</v>
      </c>
      <c r="M21" s="283" t="s">
        <v>192</v>
      </c>
      <c r="N21" s="377" t="s">
        <v>253</v>
      </c>
      <c r="O21" s="390">
        <v>40544</v>
      </c>
      <c r="P21" s="283">
        <v>77</v>
      </c>
      <c r="Q21" s="377" t="s">
        <v>200</v>
      </c>
      <c r="R21" s="283" t="s">
        <v>254</v>
      </c>
      <c r="S21" s="283" t="s">
        <v>255</v>
      </c>
      <c r="T21" s="283" t="s">
        <v>106</v>
      </c>
      <c r="U21" s="401">
        <v>500</v>
      </c>
      <c r="V21" s="401">
        <v>700</v>
      </c>
      <c r="W21" s="283" t="s">
        <v>135</v>
      </c>
      <c r="X21" s="283" t="s">
        <v>108</v>
      </c>
      <c r="Y21" s="283" t="s">
        <v>109</v>
      </c>
      <c r="Z21" s="283" t="s">
        <v>212</v>
      </c>
      <c r="AA21" s="283" t="s">
        <v>256</v>
      </c>
      <c r="AB21" s="283" t="s">
        <v>213</v>
      </c>
      <c r="AC21" s="408" t="s">
        <v>257</v>
      </c>
    </row>
    <row r="22" customHeight="1" spans="1:29">
      <c r="A22" s="311">
        <v>20</v>
      </c>
      <c r="B22" s="368" t="s">
        <v>204</v>
      </c>
      <c r="C22" s="283" t="s">
        <v>93</v>
      </c>
      <c r="D22" s="283" t="s">
        <v>94</v>
      </c>
      <c r="E22" s="377" t="s">
        <v>258</v>
      </c>
      <c r="F22" s="377" t="s">
        <v>259</v>
      </c>
      <c r="G22" s="283" t="s">
        <v>260</v>
      </c>
      <c r="H22" s="374" t="s">
        <v>261</v>
      </c>
      <c r="I22" s="374" t="s">
        <v>262</v>
      </c>
      <c r="J22" s="283" t="s">
        <v>263</v>
      </c>
      <c r="K22" s="283" t="s">
        <v>100</v>
      </c>
      <c r="L22" s="283" t="s">
        <v>101</v>
      </c>
      <c r="M22" s="283" t="s">
        <v>111</v>
      </c>
      <c r="N22" s="377" t="s">
        <v>211</v>
      </c>
      <c r="O22" s="390">
        <v>42452</v>
      </c>
      <c r="P22" s="283">
        <v>34.7</v>
      </c>
      <c r="Q22" s="402">
        <v>20</v>
      </c>
      <c r="R22" s="283"/>
      <c r="S22" s="283"/>
      <c r="T22" s="283" t="s">
        <v>106</v>
      </c>
      <c r="U22" s="283">
        <v>100</v>
      </c>
      <c r="V22" s="283">
        <v>200</v>
      </c>
      <c r="W22" s="283" t="s">
        <v>107</v>
      </c>
      <c r="X22" s="283" t="s">
        <v>108</v>
      </c>
      <c r="Y22" s="283" t="s">
        <v>109</v>
      </c>
      <c r="Z22" s="283" t="s">
        <v>212</v>
      </c>
      <c r="AA22" s="283">
        <v>10</v>
      </c>
      <c r="AB22" s="283" t="s">
        <v>213</v>
      </c>
      <c r="AC22" s="407"/>
    </row>
    <row r="23" customHeight="1" spans="1:29">
      <c r="A23" s="311">
        <v>21</v>
      </c>
      <c r="B23" s="368" t="s">
        <v>204</v>
      </c>
      <c r="C23" s="283" t="s">
        <v>93</v>
      </c>
      <c r="D23" s="283" t="s">
        <v>94</v>
      </c>
      <c r="E23" s="374" t="s">
        <v>264</v>
      </c>
      <c r="F23" s="374" t="s">
        <v>164</v>
      </c>
      <c r="G23" s="283" t="s">
        <v>265</v>
      </c>
      <c r="H23" s="374" t="s">
        <v>266</v>
      </c>
      <c r="I23" s="375" t="s">
        <v>264</v>
      </c>
      <c r="J23" s="283" t="s">
        <v>267</v>
      </c>
      <c r="K23" s="283" t="s">
        <v>100</v>
      </c>
      <c r="L23" s="283" t="s">
        <v>101</v>
      </c>
      <c r="M23" s="283" t="s">
        <v>111</v>
      </c>
      <c r="N23" s="377" t="s">
        <v>211</v>
      </c>
      <c r="O23" s="390">
        <v>41417</v>
      </c>
      <c r="P23" s="283">
        <v>136</v>
      </c>
      <c r="Q23" s="375">
        <v>15</v>
      </c>
      <c r="R23" s="283">
        <v>16</v>
      </c>
      <c r="S23" s="283">
        <v>145.47</v>
      </c>
      <c r="T23" s="283" t="s">
        <v>106</v>
      </c>
      <c r="U23" s="283">
        <v>100</v>
      </c>
      <c r="V23" s="283">
        <v>100</v>
      </c>
      <c r="W23" s="283" t="s">
        <v>159</v>
      </c>
      <c r="X23" s="283" t="s">
        <v>108</v>
      </c>
      <c r="Y23" s="283" t="s">
        <v>109</v>
      </c>
      <c r="Z23" s="283" t="s">
        <v>212</v>
      </c>
      <c r="AA23" s="283">
        <v>7.5</v>
      </c>
      <c r="AB23" s="283" t="s">
        <v>213</v>
      </c>
      <c r="AC23" s="409"/>
    </row>
    <row r="24" customHeight="1" spans="1:29">
      <c r="A24" s="311">
        <v>22</v>
      </c>
      <c r="B24" s="368" t="s">
        <v>204</v>
      </c>
      <c r="C24" s="283" t="s">
        <v>93</v>
      </c>
      <c r="D24" s="283" t="s">
        <v>94</v>
      </c>
      <c r="E24" s="374" t="s">
        <v>268</v>
      </c>
      <c r="F24" s="374" t="s">
        <v>269</v>
      </c>
      <c r="G24" s="283" t="s">
        <v>270</v>
      </c>
      <c r="H24" s="374" t="s">
        <v>271</v>
      </c>
      <c r="I24" s="375" t="s">
        <v>272</v>
      </c>
      <c r="J24" s="283" t="s">
        <v>273</v>
      </c>
      <c r="K24" s="283" t="s">
        <v>274</v>
      </c>
      <c r="L24" s="283" t="s">
        <v>101</v>
      </c>
      <c r="M24" s="283" t="s">
        <v>111</v>
      </c>
      <c r="N24" s="377" t="s">
        <v>211</v>
      </c>
      <c r="O24" s="390">
        <v>41466</v>
      </c>
      <c r="P24" s="283">
        <v>65</v>
      </c>
      <c r="Q24" s="375">
        <v>16.8</v>
      </c>
      <c r="R24" s="283">
        <v>77</v>
      </c>
      <c r="S24" s="283">
        <v>663.184</v>
      </c>
      <c r="T24" s="283" t="s">
        <v>106</v>
      </c>
      <c r="U24" s="283">
        <v>200</v>
      </c>
      <c r="V24" s="283">
        <v>0</v>
      </c>
      <c r="W24" s="283" t="s">
        <v>159</v>
      </c>
      <c r="X24" s="283" t="s">
        <v>108</v>
      </c>
      <c r="Y24" s="283" t="s">
        <v>109</v>
      </c>
      <c r="Z24" s="283" t="s">
        <v>212</v>
      </c>
      <c r="AA24" s="283">
        <v>8.4</v>
      </c>
      <c r="AB24" s="283" t="s">
        <v>213</v>
      </c>
      <c r="AC24" s="409"/>
    </row>
    <row r="25" customHeight="1" spans="1:29">
      <c r="A25" s="311">
        <v>23</v>
      </c>
      <c r="B25" s="368" t="s">
        <v>204</v>
      </c>
      <c r="C25" s="283" t="s">
        <v>93</v>
      </c>
      <c r="D25" s="283" t="s">
        <v>94</v>
      </c>
      <c r="E25" s="374" t="s">
        <v>275</v>
      </c>
      <c r="F25" s="374" t="s">
        <v>164</v>
      </c>
      <c r="G25" s="283" t="s">
        <v>276</v>
      </c>
      <c r="H25" s="374" t="s">
        <v>277</v>
      </c>
      <c r="I25" s="375" t="s">
        <v>278</v>
      </c>
      <c r="J25" s="283" t="s">
        <v>279</v>
      </c>
      <c r="K25" s="283" t="s">
        <v>274</v>
      </c>
      <c r="L25" s="283" t="s">
        <v>101</v>
      </c>
      <c r="M25" s="283" t="s">
        <v>111</v>
      </c>
      <c r="N25" s="377" t="s">
        <v>211</v>
      </c>
      <c r="O25" s="390">
        <v>41299</v>
      </c>
      <c r="P25" s="283">
        <v>0.5</v>
      </c>
      <c r="Q25" s="375">
        <v>16.8</v>
      </c>
      <c r="R25" s="283">
        <v>27</v>
      </c>
      <c r="S25" s="283">
        <v>139.517</v>
      </c>
      <c r="T25" s="283" t="s">
        <v>106</v>
      </c>
      <c r="U25" s="283">
        <v>0</v>
      </c>
      <c r="V25" s="283">
        <v>0</v>
      </c>
      <c r="W25" s="283" t="s">
        <v>159</v>
      </c>
      <c r="X25" s="283" t="s">
        <v>108</v>
      </c>
      <c r="Y25" s="283" t="s">
        <v>109</v>
      </c>
      <c r="Z25" s="283" t="s">
        <v>212</v>
      </c>
      <c r="AA25" s="283">
        <v>8.4</v>
      </c>
      <c r="AB25" s="283" t="s">
        <v>213</v>
      </c>
      <c r="AC25" s="409"/>
    </row>
    <row r="26" customHeight="1" spans="1:29">
      <c r="A26" s="311">
        <v>24</v>
      </c>
      <c r="B26" s="283" t="s">
        <v>204</v>
      </c>
      <c r="C26" s="283" t="s">
        <v>93</v>
      </c>
      <c r="D26" s="283" t="s">
        <v>94</v>
      </c>
      <c r="E26" s="283" t="s">
        <v>280</v>
      </c>
      <c r="F26" s="283" t="s">
        <v>259</v>
      </c>
      <c r="G26" s="283" t="s">
        <v>281</v>
      </c>
      <c r="H26" s="283" t="s">
        <v>282</v>
      </c>
      <c r="I26" s="283" t="s">
        <v>281</v>
      </c>
      <c r="J26" s="283" t="s">
        <v>283</v>
      </c>
      <c r="K26" s="283" t="s">
        <v>100</v>
      </c>
      <c r="L26" s="283" t="s">
        <v>101</v>
      </c>
      <c r="M26" s="283" t="s">
        <v>111</v>
      </c>
      <c r="N26" s="283" t="s">
        <v>211</v>
      </c>
      <c r="O26" s="390">
        <v>41523</v>
      </c>
      <c r="P26" s="283">
        <v>83</v>
      </c>
      <c r="Q26" s="283">
        <v>19.8</v>
      </c>
      <c r="R26" s="283">
        <v>26</v>
      </c>
      <c r="S26" s="283">
        <v>199.508</v>
      </c>
      <c r="T26" s="283" t="s">
        <v>106</v>
      </c>
      <c r="U26" s="283">
        <v>100</v>
      </c>
      <c r="V26" s="283">
        <v>100</v>
      </c>
      <c r="W26" s="283" t="s">
        <v>135</v>
      </c>
      <c r="X26" s="283" t="s">
        <v>108</v>
      </c>
      <c r="Y26" s="283" t="s">
        <v>126</v>
      </c>
      <c r="Z26" s="283" t="s">
        <v>212</v>
      </c>
      <c r="AA26" s="283">
        <v>9.9</v>
      </c>
      <c r="AB26" s="283" t="s">
        <v>213</v>
      </c>
      <c r="AC26" s="409"/>
    </row>
    <row r="27" customHeight="1" spans="1:29">
      <c r="A27" s="311">
        <v>25</v>
      </c>
      <c r="B27" s="283" t="s">
        <v>204</v>
      </c>
      <c r="C27" s="283" t="s">
        <v>93</v>
      </c>
      <c r="D27" s="283" t="s">
        <v>94</v>
      </c>
      <c r="E27" s="283" t="s">
        <v>284</v>
      </c>
      <c r="F27" s="283" t="s">
        <v>227</v>
      </c>
      <c r="G27" s="283" t="s">
        <v>120</v>
      </c>
      <c r="H27" s="283" t="s">
        <v>120</v>
      </c>
      <c r="I27" s="283" t="s">
        <v>285</v>
      </c>
      <c r="J27" s="283" t="s">
        <v>286</v>
      </c>
      <c r="K27" s="283" t="s">
        <v>100</v>
      </c>
      <c r="L27" s="283" t="s">
        <v>101</v>
      </c>
      <c r="M27" s="283" t="s">
        <v>111</v>
      </c>
      <c r="N27" s="283" t="s">
        <v>211</v>
      </c>
      <c r="O27" s="391">
        <v>42045</v>
      </c>
      <c r="P27" s="283">
        <v>121</v>
      </c>
      <c r="Q27" s="283">
        <v>25</v>
      </c>
      <c r="R27" s="283">
        <v>4</v>
      </c>
      <c r="S27" s="283">
        <v>54.468</v>
      </c>
      <c r="T27" s="283" t="s">
        <v>106</v>
      </c>
      <c r="U27" s="283">
        <v>200</v>
      </c>
      <c r="V27" s="283">
        <v>500</v>
      </c>
      <c r="W27" s="283" t="s">
        <v>135</v>
      </c>
      <c r="X27" s="283" t="s">
        <v>108</v>
      </c>
      <c r="Y27" s="283" t="s">
        <v>109</v>
      </c>
      <c r="Z27" s="283" t="s">
        <v>212</v>
      </c>
      <c r="AA27" s="283">
        <v>12.5</v>
      </c>
      <c r="AB27" s="283" t="s">
        <v>213</v>
      </c>
      <c r="AC27" s="409"/>
    </row>
    <row r="28" customHeight="1" spans="1:29">
      <c r="A28" s="311">
        <v>26</v>
      </c>
      <c r="B28" s="283" t="s">
        <v>204</v>
      </c>
      <c r="C28" s="283" t="s">
        <v>93</v>
      </c>
      <c r="D28" s="283" t="s">
        <v>94</v>
      </c>
      <c r="E28" s="283" t="s">
        <v>287</v>
      </c>
      <c r="F28" s="283" t="s">
        <v>288</v>
      </c>
      <c r="G28" s="283" t="s">
        <v>120</v>
      </c>
      <c r="H28" s="283" t="s">
        <v>120</v>
      </c>
      <c r="I28" s="283" t="s">
        <v>289</v>
      </c>
      <c r="J28" s="283" t="s">
        <v>290</v>
      </c>
      <c r="K28" s="283" t="s">
        <v>100</v>
      </c>
      <c r="L28" s="283" t="s">
        <v>101</v>
      </c>
      <c r="M28" s="283" t="s">
        <v>111</v>
      </c>
      <c r="N28" s="283" t="s">
        <v>211</v>
      </c>
      <c r="O28" s="391">
        <v>42136</v>
      </c>
      <c r="P28" s="283">
        <v>88.5</v>
      </c>
      <c r="Q28" s="283">
        <v>20</v>
      </c>
      <c r="R28" s="283">
        <v>1</v>
      </c>
      <c r="S28" s="283">
        <v>17.2159</v>
      </c>
      <c r="T28" s="283" t="s">
        <v>106</v>
      </c>
      <c r="U28" s="283">
        <v>100</v>
      </c>
      <c r="V28" s="283">
        <v>500</v>
      </c>
      <c r="W28" s="283" t="s">
        <v>135</v>
      </c>
      <c r="X28" s="283" t="s">
        <v>108</v>
      </c>
      <c r="Y28" s="283" t="s">
        <v>109</v>
      </c>
      <c r="Z28" s="283" t="s">
        <v>212</v>
      </c>
      <c r="AA28" s="283">
        <v>10</v>
      </c>
      <c r="AB28" s="283" t="s">
        <v>213</v>
      </c>
      <c r="AC28" s="409"/>
    </row>
    <row r="29" customHeight="1" spans="1:29">
      <c r="A29" s="311">
        <v>27</v>
      </c>
      <c r="B29" s="283" t="s">
        <v>204</v>
      </c>
      <c r="C29" s="283" t="s">
        <v>93</v>
      </c>
      <c r="D29" s="283" t="s">
        <v>94</v>
      </c>
      <c r="E29" s="283" t="s">
        <v>291</v>
      </c>
      <c r="F29" s="283" t="s">
        <v>227</v>
      </c>
      <c r="G29" s="283" t="s">
        <v>120</v>
      </c>
      <c r="H29" s="283" t="s">
        <v>120</v>
      </c>
      <c r="I29" s="283" t="s">
        <v>292</v>
      </c>
      <c r="J29" s="283" t="s">
        <v>293</v>
      </c>
      <c r="K29" s="283" t="s">
        <v>100</v>
      </c>
      <c r="L29" s="283" t="s">
        <v>101</v>
      </c>
      <c r="M29" s="283" t="s">
        <v>111</v>
      </c>
      <c r="N29" s="283" t="s">
        <v>211</v>
      </c>
      <c r="O29" s="391">
        <v>42174</v>
      </c>
      <c r="P29" s="283">
        <v>19.2</v>
      </c>
      <c r="Q29" s="283">
        <v>9.8</v>
      </c>
      <c r="R29" s="283">
        <v>1</v>
      </c>
      <c r="S29" s="283">
        <v>4.8</v>
      </c>
      <c r="T29" s="283" t="s">
        <v>106</v>
      </c>
      <c r="U29" s="283">
        <v>50</v>
      </c>
      <c r="V29" s="283">
        <v>500</v>
      </c>
      <c r="W29" s="283" t="s">
        <v>159</v>
      </c>
      <c r="X29" s="283" t="s">
        <v>108</v>
      </c>
      <c r="Y29" s="283" t="s">
        <v>109</v>
      </c>
      <c r="Z29" s="283" t="s">
        <v>212</v>
      </c>
      <c r="AA29" s="283">
        <v>4.9</v>
      </c>
      <c r="AB29" s="283" t="s">
        <v>213</v>
      </c>
      <c r="AC29" s="409"/>
    </row>
    <row r="30" customHeight="1" spans="1:29">
      <c r="A30" s="311">
        <v>28</v>
      </c>
      <c r="B30" s="283" t="s">
        <v>204</v>
      </c>
      <c r="C30" s="283" t="s">
        <v>93</v>
      </c>
      <c r="D30" s="283" t="s">
        <v>94</v>
      </c>
      <c r="E30" s="283" t="s">
        <v>294</v>
      </c>
      <c r="F30" s="283" t="s">
        <v>227</v>
      </c>
      <c r="G30" s="283" t="s">
        <v>120</v>
      </c>
      <c r="H30" s="283" t="s">
        <v>120</v>
      </c>
      <c r="I30" s="283" t="s">
        <v>295</v>
      </c>
      <c r="J30" s="283" t="s">
        <v>296</v>
      </c>
      <c r="K30" s="283" t="s">
        <v>100</v>
      </c>
      <c r="L30" s="283" t="s">
        <v>101</v>
      </c>
      <c r="M30" s="283" t="s">
        <v>111</v>
      </c>
      <c r="N30" s="283" t="s">
        <v>211</v>
      </c>
      <c r="O30" s="391">
        <v>42551</v>
      </c>
      <c r="P30" s="283">
        <v>18.6</v>
      </c>
      <c r="Q30" s="283">
        <v>15</v>
      </c>
      <c r="R30" s="283">
        <v>0</v>
      </c>
      <c r="S30" s="283">
        <v>0</v>
      </c>
      <c r="T30" s="283" t="s">
        <v>106</v>
      </c>
      <c r="U30" s="283">
        <v>50</v>
      </c>
      <c r="V30" s="283">
        <v>100</v>
      </c>
      <c r="W30" s="283" t="s">
        <v>135</v>
      </c>
      <c r="X30" s="283" t="s">
        <v>108</v>
      </c>
      <c r="Y30" s="283" t="s">
        <v>109</v>
      </c>
      <c r="Z30" s="283" t="s">
        <v>212</v>
      </c>
      <c r="AA30" s="283">
        <f t="shared" ref="AA30:AA35" si="0">Q30/2</f>
        <v>7.5</v>
      </c>
      <c r="AB30" s="283" t="s">
        <v>213</v>
      </c>
      <c r="AC30" s="409"/>
    </row>
    <row r="31" customHeight="1" spans="1:29">
      <c r="A31" s="311">
        <v>29</v>
      </c>
      <c r="B31" s="283" t="s">
        <v>204</v>
      </c>
      <c r="C31" s="283" t="s">
        <v>93</v>
      </c>
      <c r="D31" s="283" t="s">
        <v>94</v>
      </c>
      <c r="E31" s="283" t="s">
        <v>297</v>
      </c>
      <c r="F31" s="283" t="s">
        <v>131</v>
      </c>
      <c r="G31" s="283" t="s">
        <v>120</v>
      </c>
      <c r="H31" s="283" t="s">
        <v>120</v>
      </c>
      <c r="I31" s="283" t="s">
        <v>298</v>
      </c>
      <c r="J31" s="283" t="s">
        <v>299</v>
      </c>
      <c r="K31" s="283" t="s">
        <v>100</v>
      </c>
      <c r="L31" s="283" t="s">
        <v>101</v>
      </c>
      <c r="M31" s="283" t="s">
        <v>111</v>
      </c>
      <c r="N31" s="283" t="s">
        <v>211</v>
      </c>
      <c r="O31" s="391">
        <v>42550</v>
      </c>
      <c r="P31" s="283">
        <v>10.73</v>
      </c>
      <c r="Q31" s="283">
        <v>16.8</v>
      </c>
      <c r="R31" s="283">
        <v>0</v>
      </c>
      <c r="S31" s="283">
        <v>0</v>
      </c>
      <c r="T31" s="283" t="s">
        <v>106</v>
      </c>
      <c r="U31" s="283">
        <v>50</v>
      </c>
      <c r="V31" s="283">
        <v>100</v>
      </c>
      <c r="W31" s="283" t="s">
        <v>135</v>
      </c>
      <c r="X31" s="283" t="s">
        <v>108</v>
      </c>
      <c r="Y31" s="283" t="s">
        <v>109</v>
      </c>
      <c r="Z31" s="283" t="s">
        <v>212</v>
      </c>
      <c r="AA31" s="283">
        <f t="shared" si="0"/>
        <v>8.4</v>
      </c>
      <c r="AB31" s="283" t="s">
        <v>213</v>
      </c>
      <c r="AC31" s="409"/>
    </row>
    <row r="32" customHeight="1" spans="1:29">
      <c r="A32" s="311">
        <v>30</v>
      </c>
      <c r="B32" s="283" t="s">
        <v>204</v>
      </c>
      <c r="C32" s="283" t="s">
        <v>93</v>
      </c>
      <c r="D32" s="283" t="s">
        <v>94</v>
      </c>
      <c r="E32" s="283" t="s">
        <v>300</v>
      </c>
      <c r="F32" s="283" t="s">
        <v>227</v>
      </c>
      <c r="G32" s="283" t="s">
        <v>120</v>
      </c>
      <c r="H32" s="283" t="s">
        <v>120</v>
      </c>
      <c r="I32" s="283" t="s">
        <v>301</v>
      </c>
      <c r="J32" s="283" t="s">
        <v>302</v>
      </c>
      <c r="K32" s="283" t="s">
        <v>100</v>
      </c>
      <c r="L32" s="283" t="s">
        <v>101</v>
      </c>
      <c r="M32" s="283" t="s">
        <v>111</v>
      </c>
      <c r="N32" s="283" t="s">
        <v>211</v>
      </c>
      <c r="O32" s="391">
        <v>42657</v>
      </c>
      <c r="P32" s="283">
        <v>33.7</v>
      </c>
      <c r="Q32" s="283">
        <v>21</v>
      </c>
      <c r="R32" s="283">
        <v>0</v>
      </c>
      <c r="S32" s="283">
        <v>0</v>
      </c>
      <c r="T32" s="283" t="s">
        <v>106</v>
      </c>
      <c r="U32" s="283">
        <v>50</v>
      </c>
      <c r="V32" s="283">
        <v>300</v>
      </c>
      <c r="W32" s="283" t="s">
        <v>135</v>
      </c>
      <c r="X32" s="283" t="s">
        <v>108</v>
      </c>
      <c r="Y32" s="283" t="s">
        <v>109</v>
      </c>
      <c r="Z32" s="283" t="s">
        <v>212</v>
      </c>
      <c r="AA32" s="283">
        <f t="shared" si="0"/>
        <v>10.5</v>
      </c>
      <c r="AB32" s="283" t="s">
        <v>213</v>
      </c>
      <c r="AC32" s="409"/>
    </row>
    <row r="33" customHeight="1" spans="1:29">
      <c r="A33" s="311">
        <v>31</v>
      </c>
      <c r="B33" s="283" t="s">
        <v>204</v>
      </c>
      <c r="C33" s="283" t="s">
        <v>93</v>
      </c>
      <c r="D33" s="283" t="s">
        <v>94</v>
      </c>
      <c r="E33" s="283" t="s">
        <v>303</v>
      </c>
      <c r="F33" s="283" t="s">
        <v>227</v>
      </c>
      <c r="G33" s="283" t="s">
        <v>120</v>
      </c>
      <c r="H33" s="283" t="s">
        <v>120</v>
      </c>
      <c r="I33" s="283" t="s">
        <v>304</v>
      </c>
      <c r="J33" s="283" t="s">
        <v>305</v>
      </c>
      <c r="K33" s="283" t="s">
        <v>100</v>
      </c>
      <c r="L33" s="283" t="s">
        <v>101</v>
      </c>
      <c r="M33" s="283" t="s">
        <v>111</v>
      </c>
      <c r="N33" s="283" t="s">
        <v>211</v>
      </c>
      <c r="O33" s="391">
        <v>42572</v>
      </c>
      <c r="P33" s="283">
        <v>18.33</v>
      </c>
      <c r="Q33" s="283">
        <v>20</v>
      </c>
      <c r="R33" s="283">
        <v>1</v>
      </c>
      <c r="S33" s="283">
        <v>7.5</v>
      </c>
      <c r="T33" s="283" t="s">
        <v>106</v>
      </c>
      <c r="U33" s="283">
        <v>50</v>
      </c>
      <c r="V33" s="283">
        <v>100</v>
      </c>
      <c r="W33" s="283" t="s">
        <v>135</v>
      </c>
      <c r="X33" s="283" t="s">
        <v>108</v>
      </c>
      <c r="Y33" s="283" t="s">
        <v>109</v>
      </c>
      <c r="Z33" s="283" t="s">
        <v>212</v>
      </c>
      <c r="AA33" s="283">
        <f t="shared" si="0"/>
        <v>10</v>
      </c>
      <c r="AB33" s="283" t="s">
        <v>213</v>
      </c>
      <c r="AC33" s="409"/>
    </row>
    <row r="34" customHeight="1" spans="1:29">
      <c r="A34" s="311">
        <v>32</v>
      </c>
      <c r="B34" s="283" t="s">
        <v>204</v>
      </c>
      <c r="C34" s="283" t="s">
        <v>93</v>
      </c>
      <c r="D34" s="283" t="s">
        <v>94</v>
      </c>
      <c r="E34" s="283" t="s">
        <v>306</v>
      </c>
      <c r="F34" s="283" t="s">
        <v>307</v>
      </c>
      <c r="G34" s="283" t="s">
        <v>120</v>
      </c>
      <c r="H34" s="283" t="s">
        <v>120</v>
      </c>
      <c r="I34" s="283" t="s">
        <v>308</v>
      </c>
      <c r="J34" s="283" t="s">
        <v>309</v>
      </c>
      <c r="K34" s="283" t="s">
        <v>100</v>
      </c>
      <c r="L34" s="283" t="s">
        <v>101</v>
      </c>
      <c r="M34" s="283" t="s">
        <v>111</v>
      </c>
      <c r="N34" s="283" t="s">
        <v>211</v>
      </c>
      <c r="O34" s="391">
        <v>42705</v>
      </c>
      <c r="P34" s="283" t="s">
        <v>310</v>
      </c>
      <c r="Q34" s="283">
        <v>60</v>
      </c>
      <c r="R34" s="283">
        <v>0</v>
      </c>
      <c r="S34" s="283">
        <v>0</v>
      </c>
      <c r="T34" s="283" t="s">
        <v>106</v>
      </c>
      <c r="U34" s="283">
        <v>50</v>
      </c>
      <c r="V34" s="283">
        <v>300</v>
      </c>
      <c r="W34" s="283" t="s">
        <v>135</v>
      </c>
      <c r="X34" s="283" t="s">
        <v>108</v>
      </c>
      <c r="Y34" s="283" t="s">
        <v>109</v>
      </c>
      <c r="Z34" s="283" t="s">
        <v>212</v>
      </c>
      <c r="AA34" s="283">
        <f t="shared" si="0"/>
        <v>30</v>
      </c>
      <c r="AB34" s="283" t="s">
        <v>213</v>
      </c>
      <c r="AC34" s="409"/>
    </row>
    <row r="35" customHeight="1" spans="1:29">
      <c r="A35" s="311">
        <v>33</v>
      </c>
      <c r="B35" s="283" t="s">
        <v>204</v>
      </c>
      <c r="C35" s="283" t="s">
        <v>93</v>
      </c>
      <c r="D35" s="283" t="s">
        <v>94</v>
      </c>
      <c r="E35" s="283" t="s">
        <v>311</v>
      </c>
      <c r="F35" s="283" t="s">
        <v>131</v>
      </c>
      <c r="G35" s="283" t="s">
        <v>120</v>
      </c>
      <c r="H35" s="283" t="s">
        <v>120</v>
      </c>
      <c r="I35" s="283" t="s">
        <v>312</v>
      </c>
      <c r="J35" s="283" t="s">
        <v>313</v>
      </c>
      <c r="K35" s="283" t="s">
        <v>100</v>
      </c>
      <c r="L35" s="283" t="s">
        <v>101</v>
      </c>
      <c r="M35" s="283" t="s">
        <v>111</v>
      </c>
      <c r="N35" s="283" t="s">
        <v>211</v>
      </c>
      <c r="O35" s="294">
        <v>42430</v>
      </c>
      <c r="P35" s="283">
        <v>7.1</v>
      </c>
      <c r="Q35" s="283">
        <v>10</v>
      </c>
      <c r="R35" s="283">
        <v>0</v>
      </c>
      <c r="S35" s="283">
        <v>0</v>
      </c>
      <c r="T35" s="283" t="s">
        <v>106</v>
      </c>
      <c r="U35" s="283">
        <v>50</v>
      </c>
      <c r="V35" s="283">
        <v>100</v>
      </c>
      <c r="W35" s="283" t="s">
        <v>159</v>
      </c>
      <c r="X35" s="283" t="s">
        <v>108</v>
      </c>
      <c r="Y35" s="283" t="s">
        <v>109</v>
      </c>
      <c r="Z35" s="283" t="s">
        <v>212</v>
      </c>
      <c r="AA35" s="283">
        <f t="shared" si="0"/>
        <v>5</v>
      </c>
      <c r="AB35" s="283" t="s">
        <v>213</v>
      </c>
      <c r="AC35" s="409"/>
    </row>
    <row r="36" customHeight="1" spans="1:29">
      <c r="A36" s="311">
        <v>34</v>
      </c>
      <c r="B36" s="368" t="s">
        <v>204</v>
      </c>
      <c r="C36" s="368" t="s">
        <v>93</v>
      </c>
      <c r="D36" s="283" t="s">
        <v>94</v>
      </c>
      <c r="E36" s="374" t="s">
        <v>314</v>
      </c>
      <c r="F36" s="374" t="s">
        <v>315</v>
      </c>
      <c r="G36" s="283" t="s">
        <v>316</v>
      </c>
      <c r="H36" s="374" t="s">
        <v>317</v>
      </c>
      <c r="I36" s="375" t="s">
        <v>316</v>
      </c>
      <c r="J36" s="283" t="s">
        <v>318</v>
      </c>
      <c r="K36" s="368" t="s">
        <v>100</v>
      </c>
      <c r="L36" s="283" t="s">
        <v>101</v>
      </c>
      <c r="M36" s="283" t="s">
        <v>111</v>
      </c>
      <c r="N36" s="377" t="s">
        <v>211</v>
      </c>
      <c r="O36" s="391">
        <v>42545</v>
      </c>
      <c r="P36" s="283">
        <v>65.98</v>
      </c>
      <c r="Q36" s="375">
        <v>15</v>
      </c>
      <c r="R36" s="283">
        <v>34</v>
      </c>
      <c r="S36" s="283">
        <f>198.625+32.952</f>
        <v>231.577</v>
      </c>
      <c r="T36" s="283" t="s">
        <v>319</v>
      </c>
      <c r="U36" s="283">
        <v>350</v>
      </c>
      <c r="V36" s="283">
        <v>450</v>
      </c>
      <c r="W36" s="283" t="s">
        <v>135</v>
      </c>
      <c r="X36" s="283" t="s">
        <v>108</v>
      </c>
      <c r="Y36" s="283" t="s">
        <v>109</v>
      </c>
      <c r="Z36" s="283" t="s">
        <v>212</v>
      </c>
      <c r="AA36" s="283">
        <v>7.5</v>
      </c>
      <c r="AB36" s="283" t="s">
        <v>213</v>
      </c>
      <c r="AC36" s="409"/>
    </row>
    <row r="37" customHeight="1" spans="1:29">
      <c r="A37" s="311">
        <v>35</v>
      </c>
      <c r="B37" s="368" t="s">
        <v>204</v>
      </c>
      <c r="C37" s="368" t="s">
        <v>93</v>
      </c>
      <c r="D37" s="283" t="s">
        <v>94</v>
      </c>
      <c r="E37" s="374" t="s">
        <v>320</v>
      </c>
      <c r="F37" s="374" t="s">
        <v>321</v>
      </c>
      <c r="G37" s="283" t="s">
        <v>322</v>
      </c>
      <c r="H37" s="374" t="s">
        <v>323</v>
      </c>
      <c r="I37" s="374" t="s">
        <v>324</v>
      </c>
      <c r="J37" s="283" t="s">
        <v>325</v>
      </c>
      <c r="K37" s="368" t="s">
        <v>100</v>
      </c>
      <c r="L37" s="283" t="s">
        <v>101</v>
      </c>
      <c r="M37" s="283" t="s">
        <v>111</v>
      </c>
      <c r="N37" s="377" t="s">
        <v>211</v>
      </c>
      <c r="O37" s="391">
        <v>41831</v>
      </c>
      <c r="P37" s="283">
        <v>34.265</v>
      </c>
      <c r="Q37" s="373">
        <v>16.8</v>
      </c>
      <c r="R37" s="283">
        <f>11+2</f>
        <v>13</v>
      </c>
      <c r="S37" s="283">
        <f>72.2+17</f>
        <v>89.2</v>
      </c>
      <c r="T37" s="283" t="s">
        <v>319</v>
      </c>
      <c r="U37" s="283">
        <v>100</v>
      </c>
      <c r="V37" s="283">
        <v>200</v>
      </c>
      <c r="W37" s="283" t="s">
        <v>135</v>
      </c>
      <c r="X37" s="283" t="s">
        <v>108</v>
      </c>
      <c r="Y37" s="283" t="s">
        <v>109</v>
      </c>
      <c r="Z37" s="283" t="s">
        <v>212</v>
      </c>
      <c r="AA37" s="283">
        <v>8.4</v>
      </c>
      <c r="AB37" s="283" t="s">
        <v>213</v>
      </c>
      <c r="AC37" s="406"/>
    </row>
    <row r="38" customHeight="1" spans="1:29">
      <c r="A38" s="311">
        <v>36</v>
      </c>
      <c r="B38" s="368" t="s">
        <v>204</v>
      </c>
      <c r="C38" s="368" t="s">
        <v>93</v>
      </c>
      <c r="D38" s="283" t="s">
        <v>94</v>
      </c>
      <c r="E38" s="374" t="s">
        <v>326</v>
      </c>
      <c r="F38" s="374" t="s">
        <v>131</v>
      </c>
      <c r="G38" s="368" t="s">
        <v>120</v>
      </c>
      <c r="H38" s="374" t="s">
        <v>327</v>
      </c>
      <c r="I38" s="368" t="s">
        <v>328</v>
      </c>
      <c r="J38" s="283" t="s">
        <v>329</v>
      </c>
      <c r="K38" s="368" t="s">
        <v>100</v>
      </c>
      <c r="L38" s="283" t="s">
        <v>101</v>
      </c>
      <c r="M38" s="283" t="s">
        <v>330</v>
      </c>
      <c r="N38" s="377" t="s">
        <v>211</v>
      </c>
      <c r="O38" s="391">
        <v>42545</v>
      </c>
      <c r="P38" s="283">
        <v>31.23</v>
      </c>
      <c r="Q38" s="373" t="s">
        <v>331</v>
      </c>
      <c r="R38" s="283">
        <f t="shared" ref="R38:R40" si="1">4+6</f>
        <v>10</v>
      </c>
      <c r="S38" s="283">
        <f t="shared" ref="S38:S40" si="2">30.25+78.45</f>
        <v>108.7</v>
      </c>
      <c r="T38" s="283" t="s">
        <v>106</v>
      </c>
      <c r="U38" s="283">
        <v>300</v>
      </c>
      <c r="V38" s="283">
        <v>400</v>
      </c>
      <c r="W38" s="283" t="s">
        <v>107</v>
      </c>
      <c r="X38" s="373" t="s">
        <v>108</v>
      </c>
      <c r="Y38" s="283" t="s">
        <v>109</v>
      </c>
      <c r="Z38" s="283" t="s">
        <v>332</v>
      </c>
      <c r="AA38" s="283">
        <v>10</v>
      </c>
      <c r="AB38" s="283" t="s">
        <v>213</v>
      </c>
      <c r="AC38" s="406" t="s">
        <v>333</v>
      </c>
    </row>
    <row r="39" customHeight="1" spans="1:29">
      <c r="A39" s="311">
        <v>37</v>
      </c>
      <c r="B39" s="368" t="s">
        <v>204</v>
      </c>
      <c r="C39" s="368" t="s">
        <v>93</v>
      </c>
      <c r="D39" s="283" t="s">
        <v>94</v>
      </c>
      <c r="E39" s="374" t="s">
        <v>326</v>
      </c>
      <c r="F39" s="374" t="s">
        <v>131</v>
      </c>
      <c r="G39" s="368" t="s">
        <v>120</v>
      </c>
      <c r="H39" s="374" t="s">
        <v>327</v>
      </c>
      <c r="I39" s="368" t="s">
        <v>328</v>
      </c>
      <c r="J39" s="283" t="s">
        <v>329</v>
      </c>
      <c r="K39" s="368" t="s">
        <v>100</v>
      </c>
      <c r="L39" s="283" t="s">
        <v>101</v>
      </c>
      <c r="M39" s="283" t="s">
        <v>330</v>
      </c>
      <c r="N39" s="377" t="s">
        <v>211</v>
      </c>
      <c r="O39" s="391">
        <v>42545</v>
      </c>
      <c r="P39" s="283">
        <v>31.23</v>
      </c>
      <c r="Q39" s="373">
        <v>30</v>
      </c>
      <c r="R39" s="283">
        <f t="shared" si="1"/>
        <v>10</v>
      </c>
      <c r="S39" s="283">
        <f t="shared" si="2"/>
        <v>108.7</v>
      </c>
      <c r="T39" s="283" t="s">
        <v>106</v>
      </c>
      <c r="U39" s="283">
        <v>300</v>
      </c>
      <c r="V39" s="283">
        <v>400</v>
      </c>
      <c r="W39" s="283" t="s">
        <v>107</v>
      </c>
      <c r="X39" s="373" t="s">
        <v>108</v>
      </c>
      <c r="Y39" s="283" t="s">
        <v>109</v>
      </c>
      <c r="Z39" s="283" t="s">
        <v>332</v>
      </c>
      <c r="AA39" s="283">
        <v>15</v>
      </c>
      <c r="AB39" s="283" t="s">
        <v>213</v>
      </c>
      <c r="AC39" s="406" t="s">
        <v>334</v>
      </c>
    </row>
    <row r="40" customHeight="1" spans="1:29">
      <c r="A40" s="311">
        <v>38</v>
      </c>
      <c r="B40" s="368" t="s">
        <v>204</v>
      </c>
      <c r="C40" s="368" t="s">
        <v>93</v>
      </c>
      <c r="D40" s="283" t="s">
        <v>94</v>
      </c>
      <c r="E40" s="374" t="s">
        <v>326</v>
      </c>
      <c r="F40" s="374" t="s">
        <v>131</v>
      </c>
      <c r="G40" s="368" t="s">
        <v>120</v>
      </c>
      <c r="H40" s="374" t="s">
        <v>327</v>
      </c>
      <c r="I40" s="368" t="s">
        <v>328</v>
      </c>
      <c r="J40" s="283" t="s">
        <v>329</v>
      </c>
      <c r="K40" s="368" t="s">
        <v>100</v>
      </c>
      <c r="L40" s="283" t="s">
        <v>101</v>
      </c>
      <c r="M40" s="283" t="s">
        <v>330</v>
      </c>
      <c r="N40" s="377" t="s">
        <v>211</v>
      </c>
      <c r="O40" s="391">
        <v>42545</v>
      </c>
      <c r="P40" s="283">
        <v>31.23</v>
      </c>
      <c r="Q40" s="373">
        <v>40</v>
      </c>
      <c r="R40" s="283">
        <f t="shared" si="1"/>
        <v>10</v>
      </c>
      <c r="S40" s="283">
        <f t="shared" si="2"/>
        <v>108.7</v>
      </c>
      <c r="T40" s="283" t="s">
        <v>106</v>
      </c>
      <c r="U40" s="283">
        <v>300</v>
      </c>
      <c r="V40" s="283">
        <v>400</v>
      </c>
      <c r="W40" s="283" t="s">
        <v>107</v>
      </c>
      <c r="X40" s="373" t="s">
        <v>108</v>
      </c>
      <c r="Y40" s="283" t="s">
        <v>109</v>
      </c>
      <c r="Z40" s="283" t="s">
        <v>332</v>
      </c>
      <c r="AA40" s="283">
        <v>20</v>
      </c>
      <c r="AB40" s="283" t="s">
        <v>213</v>
      </c>
      <c r="AC40" s="406" t="s">
        <v>335</v>
      </c>
    </row>
    <row r="41" customHeight="1" spans="1:29">
      <c r="A41" s="311">
        <v>39</v>
      </c>
      <c r="B41" s="368" t="s">
        <v>204</v>
      </c>
      <c r="C41" s="368" t="s">
        <v>93</v>
      </c>
      <c r="D41" s="283" t="s">
        <v>94</v>
      </c>
      <c r="E41" s="374" t="s">
        <v>336</v>
      </c>
      <c r="F41" s="374" t="s">
        <v>227</v>
      </c>
      <c r="G41" s="368" t="s">
        <v>120</v>
      </c>
      <c r="H41" s="374" t="s">
        <v>120</v>
      </c>
      <c r="I41" s="374" t="s">
        <v>120</v>
      </c>
      <c r="J41" s="283" t="s">
        <v>337</v>
      </c>
      <c r="K41" s="368" t="s">
        <v>100</v>
      </c>
      <c r="L41" s="283" t="s">
        <v>101</v>
      </c>
      <c r="M41" s="283" t="s">
        <v>330</v>
      </c>
      <c r="N41" s="377" t="s">
        <v>211</v>
      </c>
      <c r="O41" s="391">
        <v>42704</v>
      </c>
      <c r="P41" s="283">
        <v>130</v>
      </c>
      <c r="Q41" s="373">
        <v>30</v>
      </c>
      <c r="R41" s="283">
        <v>0</v>
      </c>
      <c r="S41" s="283">
        <v>0</v>
      </c>
      <c r="T41" s="283" t="s">
        <v>319</v>
      </c>
      <c r="U41" s="283">
        <v>50</v>
      </c>
      <c r="V41" s="283">
        <v>200</v>
      </c>
      <c r="W41" s="283" t="s">
        <v>107</v>
      </c>
      <c r="X41" s="373" t="s">
        <v>108</v>
      </c>
      <c r="Y41" s="283" t="s">
        <v>109</v>
      </c>
      <c r="Z41" s="283" t="s">
        <v>332</v>
      </c>
      <c r="AA41" s="283">
        <v>15</v>
      </c>
      <c r="AB41" s="283" t="s">
        <v>213</v>
      </c>
      <c r="AC41" s="406" t="s">
        <v>338</v>
      </c>
    </row>
    <row r="42" customHeight="1" spans="1:29">
      <c r="A42" s="311">
        <v>40</v>
      </c>
      <c r="B42" s="368" t="s">
        <v>204</v>
      </c>
      <c r="C42" s="368" t="s">
        <v>93</v>
      </c>
      <c r="D42" s="283" t="s">
        <v>94</v>
      </c>
      <c r="E42" s="378" t="s">
        <v>339</v>
      </c>
      <c r="F42" s="374" t="s">
        <v>340</v>
      </c>
      <c r="G42" s="283" t="s">
        <v>120</v>
      </c>
      <c r="H42" s="368" t="s">
        <v>120</v>
      </c>
      <c r="I42" s="378" t="s">
        <v>341</v>
      </c>
      <c r="J42" s="283" t="s">
        <v>342</v>
      </c>
      <c r="K42" s="368" t="s">
        <v>100</v>
      </c>
      <c r="L42" s="283" t="s">
        <v>101</v>
      </c>
      <c r="M42" s="283" t="s">
        <v>330</v>
      </c>
      <c r="N42" s="374" t="s">
        <v>211</v>
      </c>
      <c r="O42" s="391">
        <v>42527</v>
      </c>
      <c r="P42" s="283">
        <v>31.68</v>
      </c>
      <c r="Q42" s="373">
        <v>20</v>
      </c>
      <c r="R42" s="283">
        <v>0</v>
      </c>
      <c r="S42" s="283">
        <v>0</v>
      </c>
      <c r="T42" s="283" t="s">
        <v>106</v>
      </c>
      <c r="U42" s="283">
        <v>300</v>
      </c>
      <c r="V42" s="283">
        <v>400</v>
      </c>
      <c r="W42" s="283" t="s">
        <v>107</v>
      </c>
      <c r="X42" s="373" t="s">
        <v>108</v>
      </c>
      <c r="Y42" s="283" t="s">
        <v>109</v>
      </c>
      <c r="Z42" s="283" t="s">
        <v>343</v>
      </c>
      <c r="AA42" s="283">
        <v>10</v>
      </c>
      <c r="AB42" s="283" t="s">
        <v>213</v>
      </c>
      <c r="AC42" s="406" t="s">
        <v>344</v>
      </c>
    </row>
    <row r="43" customHeight="1" spans="1:29">
      <c r="A43" s="311">
        <v>41</v>
      </c>
      <c r="B43" s="368" t="s">
        <v>204</v>
      </c>
      <c r="C43" s="368" t="s">
        <v>93</v>
      </c>
      <c r="D43" s="283" t="s">
        <v>94</v>
      </c>
      <c r="E43" s="378" t="s">
        <v>339</v>
      </c>
      <c r="F43" s="374" t="s">
        <v>340</v>
      </c>
      <c r="G43" s="283" t="s">
        <v>120</v>
      </c>
      <c r="H43" s="368" t="s">
        <v>120</v>
      </c>
      <c r="I43" s="378" t="s">
        <v>341</v>
      </c>
      <c r="J43" s="283" t="s">
        <v>342</v>
      </c>
      <c r="K43" s="368" t="s">
        <v>100</v>
      </c>
      <c r="L43" s="283" t="s">
        <v>101</v>
      </c>
      <c r="M43" s="283" t="s">
        <v>330</v>
      </c>
      <c r="N43" s="374" t="s">
        <v>211</v>
      </c>
      <c r="O43" s="391">
        <v>42527</v>
      </c>
      <c r="P43" s="283">
        <v>31.68</v>
      </c>
      <c r="Q43" s="373">
        <v>20</v>
      </c>
      <c r="R43" s="283">
        <v>0</v>
      </c>
      <c r="S43" s="283">
        <v>0</v>
      </c>
      <c r="T43" s="283" t="s">
        <v>106</v>
      </c>
      <c r="U43" s="283">
        <v>300</v>
      </c>
      <c r="V43" s="283">
        <v>400</v>
      </c>
      <c r="W43" s="283" t="s">
        <v>107</v>
      </c>
      <c r="X43" s="373">
        <v>25</v>
      </c>
      <c r="Y43" s="283" t="s">
        <v>109</v>
      </c>
      <c r="Z43" s="283" t="s">
        <v>343</v>
      </c>
      <c r="AA43" s="283">
        <v>12.5</v>
      </c>
      <c r="AB43" s="283" t="s">
        <v>213</v>
      </c>
      <c r="AC43" s="406" t="s">
        <v>345</v>
      </c>
    </row>
    <row r="44" customHeight="1" spans="1:29">
      <c r="A44" s="311">
        <v>42</v>
      </c>
      <c r="B44" s="368" t="s">
        <v>204</v>
      </c>
      <c r="C44" s="368" t="s">
        <v>93</v>
      </c>
      <c r="D44" s="283" t="s">
        <v>94</v>
      </c>
      <c r="E44" s="378" t="s">
        <v>339</v>
      </c>
      <c r="F44" s="374" t="s">
        <v>340</v>
      </c>
      <c r="G44" s="283" t="s">
        <v>120</v>
      </c>
      <c r="H44" s="368" t="s">
        <v>120</v>
      </c>
      <c r="I44" s="378" t="s">
        <v>341</v>
      </c>
      <c r="J44" s="283" t="s">
        <v>342</v>
      </c>
      <c r="K44" s="368" t="s">
        <v>100</v>
      </c>
      <c r="L44" s="283" t="s">
        <v>101</v>
      </c>
      <c r="M44" s="283" t="s">
        <v>330</v>
      </c>
      <c r="N44" s="374" t="s">
        <v>211</v>
      </c>
      <c r="O44" s="391">
        <v>42527</v>
      </c>
      <c r="P44" s="283">
        <v>31.68</v>
      </c>
      <c r="Q44" s="373">
        <v>20</v>
      </c>
      <c r="R44" s="283">
        <v>0</v>
      </c>
      <c r="S44" s="283">
        <v>0</v>
      </c>
      <c r="T44" s="283" t="s">
        <v>106</v>
      </c>
      <c r="U44" s="283">
        <v>300</v>
      </c>
      <c r="V44" s="283">
        <v>400</v>
      </c>
      <c r="W44" s="283" t="s">
        <v>107</v>
      </c>
      <c r="X44" s="373">
        <v>30</v>
      </c>
      <c r="Y44" s="283" t="s">
        <v>109</v>
      </c>
      <c r="Z44" s="283" t="s">
        <v>343</v>
      </c>
      <c r="AA44" s="283">
        <v>15</v>
      </c>
      <c r="AB44" s="283" t="s">
        <v>213</v>
      </c>
      <c r="AC44" s="406" t="s">
        <v>346</v>
      </c>
    </row>
    <row r="45" customHeight="1" spans="1:29">
      <c r="A45" s="311">
        <v>43</v>
      </c>
      <c r="B45" s="368" t="s">
        <v>204</v>
      </c>
      <c r="C45" s="368" t="s">
        <v>93</v>
      </c>
      <c r="D45" s="283" t="s">
        <v>94</v>
      </c>
      <c r="E45" s="374" t="s">
        <v>347</v>
      </c>
      <c r="F45" s="374" t="s">
        <v>227</v>
      </c>
      <c r="G45" s="283" t="s">
        <v>120</v>
      </c>
      <c r="H45" s="368" t="s">
        <v>120</v>
      </c>
      <c r="I45" s="378" t="s">
        <v>348</v>
      </c>
      <c r="J45" s="283" t="s">
        <v>349</v>
      </c>
      <c r="K45" s="368" t="s">
        <v>100</v>
      </c>
      <c r="L45" s="283" t="s">
        <v>101</v>
      </c>
      <c r="M45" s="283" t="s">
        <v>111</v>
      </c>
      <c r="N45" s="374" t="s">
        <v>211</v>
      </c>
      <c r="O45" s="391">
        <v>42533</v>
      </c>
      <c r="P45" s="283">
        <v>10</v>
      </c>
      <c r="Q45" s="375">
        <v>9.8</v>
      </c>
      <c r="R45" s="283">
        <v>0</v>
      </c>
      <c r="S45" s="283">
        <v>0</v>
      </c>
      <c r="T45" s="283" t="s">
        <v>106</v>
      </c>
      <c r="U45" s="283">
        <v>100</v>
      </c>
      <c r="V45" s="283">
        <v>200</v>
      </c>
      <c r="W45" s="283" t="s">
        <v>135</v>
      </c>
      <c r="X45" s="283">
        <v>16.8</v>
      </c>
      <c r="Y45" s="283" t="s">
        <v>109</v>
      </c>
      <c r="Z45" s="283" t="s">
        <v>350</v>
      </c>
      <c r="AA45" s="283">
        <v>8.4</v>
      </c>
      <c r="AB45" s="283" t="s">
        <v>213</v>
      </c>
      <c r="AC45" s="409"/>
    </row>
    <row r="46" customHeight="1" spans="1:29">
      <c r="A46" s="311">
        <v>44</v>
      </c>
      <c r="B46" s="368" t="s">
        <v>204</v>
      </c>
      <c r="C46" s="368" t="s">
        <v>93</v>
      </c>
      <c r="D46" s="283" t="s">
        <v>94</v>
      </c>
      <c r="E46" s="374" t="s">
        <v>351</v>
      </c>
      <c r="F46" s="374" t="s">
        <v>227</v>
      </c>
      <c r="G46" s="283" t="s">
        <v>120</v>
      </c>
      <c r="H46" s="368" t="s">
        <v>120</v>
      </c>
      <c r="I46" s="378" t="s">
        <v>120</v>
      </c>
      <c r="J46" s="283" t="s">
        <v>352</v>
      </c>
      <c r="K46" s="368" t="s">
        <v>100</v>
      </c>
      <c r="L46" s="283" t="s">
        <v>101</v>
      </c>
      <c r="M46" s="283" t="s">
        <v>330</v>
      </c>
      <c r="N46" s="374" t="s">
        <v>211</v>
      </c>
      <c r="O46" s="391">
        <v>42674</v>
      </c>
      <c r="P46" s="283">
        <v>36.5</v>
      </c>
      <c r="Q46" s="373">
        <v>16.8</v>
      </c>
      <c r="R46" s="283">
        <v>0</v>
      </c>
      <c r="S46" s="283">
        <v>0</v>
      </c>
      <c r="T46" s="283" t="s">
        <v>106</v>
      </c>
      <c r="U46" s="283">
        <v>100</v>
      </c>
      <c r="V46" s="283">
        <v>200</v>
      </c>
      <c r="W46" s="283" t="s">
        <v>107</v>
      </c>
      <c r="X46" s="283" t="s">
        <v>108</v>
      </c>
      <c r="Y46" s="283" t="s">
        <v>109</v>
      </c>
      <c r="Z46" s="283" t="s">
        <v>212</v>
      </c>
      <c r="AA46" s="283">
        <v>8.4</v>
      </c>
      <c r="AB46" s="283" t="s">
        <v>213</v>
      </c>
      <c r="AC46" s="406"/>
    </row>
    <row r="47" customHeight="1" spans="1:29">
      <c r="A47" s="311">
        <v>45</v>
      </c>
      <c r="B47" s="368" t="s">
        <v>204</v>
      </c>
      <c r="C47" s="368" t="s">
        <v>93</v>
      </c>
      <c r="D47" s="283" t="s">
        <v>94</v>
      </c>
      <c r="E47" s="374" t="s">
        <v>353</v>
      </c>
      <c r="F47" s="374" t="s">
        <v>227</v>
      </c>
      <c r="G47" s="283" t="s">
        <v>120</v>
      </c>
      <c r="H47" s="368" t="s">
        <v>120</v>
      </c>
      <c r="I47" s="378" t="s">
        <v>120</v>
      </c>
      <c r="J47" s="283" t="s">
        <v>354</v>
      </c>
      <c r="K47" s="368" t="s">
        <v>100</v>
      </c>
      <c r="L47" s="283" t="s">
        <v>101</v>
      </c>
      <c r="M47" s="283" t="s">
        <v>330</v>
      </c>
      <c r="N47" s="374" t="s">
        <v>253</v>
      </c>
      <c r="O47" s="391">
        <v>42704</v>
      </c>
      <c r="P47" s="283">
        <v>40</v>
      </c>
      <c r="Q47" s="373">
        <v>25</v>
      </c>
      <c r="R47" s="283">
        <v>0</v>
      </c>
      <c r="S47" s="283">
        <v>0</v>
      </c>
      <c r="T47" s="283" t="s">
        <v>106</v>
      </c>
      <c r="U47" s="283">
        <v>100</v>
      </c>
      <c r="V47" s="283">
        <v>200</v>
      </c>
      <c r="W47" s="283" t="s">
        <v>107</v>
      </c>
      <c r="X47" s="283" t="s">
        <v>108</v>
      </c>
      <c r="Y47" s="283" t="s">
        <v>109</v>
      </c>
      <c r="Z47" s="283" t="s">
        <v>212</v>
      </c>
      <c r="AA47" s="283">
        <v>12.5</v>
      </c>
      <c r="AB47" s="283" t="s">
        <v>213</v>
      </c>
      <c r="AC47" s="406"/>
    </row>
    <row r="48" customHeight="1" spans="1:29">
      <c r="A48" s="311">
        <v>46</v>
      </c>
      <c r="B48" s="368" t="s">
        <v>204</v>
      </c>
      <c r="C48" s="379" t="s">
        <v>355</v>
      </c>
      <c r="D48" s="379" t="s">
        <v>356</v>
      </c>
      <c r="E48" s="380" t="s">
        <v>357</v>
      </c>
      <c r="F48" s="380" t="s">
        <v>269</v>
      </c>
      <c r="G48" s="283" t="s">
        <v>358</v>
      </c>
      <c r="H48" s="378" t="s">
        <v>359</v>
      </c>
      <c r="I48" s="378" t="s">
        <v>358</v>
      </c>
      <c r="J48" s="283" t="s">
        <v>360</v>
      </c>
      <c r="K48" s="379" t="s">
        <v>100</v>
      </c>
      <c r="L48" s="283" t="s">
        <v>101</v>
      </c>
      <c r="M48" s="283" t="s">
        <v>210</v>
      </c>
      <c r="N48" s="381" t="s">
        <v>253</v>
      </c>
      <c r="O48" s="391">
        <v>39869</v>
      </c>
      <c r="P48" s="283">
        <v>130</v>
      </c>
      <c r="Q48" s="381" t="s">
        <v>361</v>
      </c>
      <c r="R48" s="283" t="s">
        <v>362</v>
      </c>
      <c r="S48" s="283">
        <v>976.21</v>
      </c>
      <c r="T48" s="283" t="s">
        <v>106</v>
      </c>
      <c r="U48" s="283">
        <v>3500</v>
      </c>
      <c r="V48" s="283">
        <v>4000</v>
      </c>
      <c r="W48" s="283" t="s">
        <v>107</v>
      </c>
      <c r="X48" s="283" t="s">
        <v>108</v>
      </c>
      <c r="Y48" s="283" t="s">
        <v>109</v>
      </c>
      <c r="Z48" s="283" t="s">
        <v>212</v>
      </c>
      <c r="AA48" s="283" t="s">
        <v>363</v>
      </c>
      <c r="AB48" s="283" t="s">
        <v>213</v>
      </c>
      <c r="AC48" s="410" t="s">
        <v>364</v>
      </c>
    </row>
    <row r="49" customHeight="1" spans="1:29">
      <c r="A49" s="311">
        <v>47</v>
      </c>
      <c r="B49" s="368" t="s">
        <v>204</v>
      </c>
      <c r="C49" s="379" t="s">
        <v>355</v>
      </c>
      <c r="D49" s="379" t="s">
        <v>356</v>
      </c>
      <c r="E49" s="381" t="s">
        <v>365</v>
      </c>
      <c r="F49" s="381" t="s">
        <v>227</v>
      </c>
      <c r="G49" s="378" t="s">
        <v>366</v>
      </c>
      <c r="H49" s="378" t="s">
        <v>367</v>
      </c>
      <c r="I49" s="378" t="s">
        <v>366</v>
      </c>
      <c r="J49" s="283" t="s">
        <v>368</v>
      </c>
      <c r="K49" s="379" t="s">
        <v>100</v>
      </c>
      <c r="L49" s="283" t="s">
        <v>101</v>
      </c>
      <c r="M49" s="283" t="s">
        <v>210</v>
      </c>
      <c r="N49" s="381" t="s">
        <v>253</v>
      </c>
      <c r="O49" s="391">
        <v>41944</v>
      </c>
      <c r="P49" s="283">
        <v>50</v>
      </c>
      <c r="Q49" s="381">
        <v>10</v>
      </c>
      <c r="R49" s="283">
        <v>4</v>
      </c>
      <c r="S49" s="283">
        <v>17</v>
      </c>
      <c r="T49" s="283" t="s">
        <v>106</v>
      </c>
      <c r="U49" s="283">
        <v>50</v>
      </c>
      <c r="V49" s="283">
        <v>100</v>
      </c>
      <c r="W49" s="283" t="s">
        <v>135</v>
      </c>
      <c r="X49" s="283" t="s">
        <v>108</v>
      </c>
      <c r="Y49" s="283" t="s">
        <v>109</v>
      </c>
      <c r="Z49" s="283" t="s">
        <v>212</v>
      </c>
      <c r="AA49" s="283">
        <v>5</v>
      </c>
      <c r="AB49" s="283" t="s">
        <v>213</v>
      </c>
      <c r="AC49" s="411" t="s">
        <v>369</v>
      </c>
    </row>
    <row r="50" customHeight="1" spans="1:29">
      <c r="A50" s="311">
        <v>48</v>
      </c>
      <c r="B50" s="368" t="s">
        <v>204</v>
      </c>
      <c r="C50" s="379" t="s">
        <v>162</v>
      </c>
      <c r="D50" s="379" t="s">
        <v>94</v>
      </c>
      <c r="E50" s="379" t="s">
        <v>163</v>
      </c>
      <c r="F50" s="379" t="s">
        <v>164</v>
      </c>
      <c r="G50" s="379" t="s">
        <v>120</v>
      </c>
      <c r="H50" s="379" t="s">
        <v>120</v>
      </c>
      <c r="I50" s="379" t="s">
        <v>165</v>
      </c>
      <c r="J50" s="379" t="s">
        <v>166</v>
      </c>
      <c r="K50" s="379" t="s">
        <v>100</v>
      </c>
      <c r="L50" s="379" t="s">
        <v>101</v>
      </c>
      <c r="M50" s="379" t="s">
        <v>370</v>
      </c>
      <c r="N50" s="379" t="s">
        <v>371</v>
      </c>
      <c r="O50" s="391">
        <v>41214</v>
      </c>
      <c r="P50" s="379">
        <v>7</v>
      </c>
      <c r="Q50" s="401" t="s">
        <v>372</v>
      </c>
      <c r="R50" s="379">
        <v>12</v>
      </c>
      <c r="S50" s="379" t="s">
        <v>373</v>
      </c>
      <c r="T50" s="379" t="s">
        <v>106</v>
      </c>
      <c r="U50" s="379">
        <v>20</v>
      </c>
      <c r="V50" s="379">
        <v>30</v>
      </c>
      <c r="W50" s="379" t="s">
        <v>159</v>
      </c>
      <c r="X50" s="283" t="s">
        <v>108</v>
      </c>
      <c r="Y50" s="283" t="s">
        <v>136</v>
      </c>
      <c r="Z50" s="283" t="s">
        <v>173</v>
      </c>
      <c r="AA50" s="369" t="s">
        <v>174</v>
      </c>
      <c r="AB50" s="369" t="s">
        <v>175</v>
      </c>
      <c r="AC50" s="283"/>
    </row>
    <row r="51" customHeight="1" spans="1:29">
      <c r="A51" s="311">
        <v>49</v>
      </c>
      <c r="B51" s="368" t="s">
        <v>204</v>
      </c>
      <c r="C51" s="379" t="s">
        <v>162</v>
      </c>
      <c r="D51" s="379" t="s">
        <v>94</v>
      </c>
      <c r="E51" s="379" t="s">
        <v>176</v>
      </c>
      <c r="F51" s="379" t="s">
        <v>164</v>
      </c>
      <c r="G51" s="379" t="s">
        <v>120</v>
      </c>
      <c r="H51" s="379" t="s">
        <v>120</v>
      </c>
      <c r="I51" s="379" t="s">
        <v>165</v>
      </c>
      <c r="J51" s="379" t="s">
        <v>177</v>
      </c>
      <c r="K51" s="379" t="s">
        <v>100</v>
      </c>
      <c r="L51" s="379" t="s">
        <v>101</v>
      </c>
      <c r="M51" s="379" t="s">
        <v>370</v>
      </c>
      <c r="N51" s="379" t="s">
        <v>371</v>
      </c>
      <c r="O51" s="391">
        <v>41244</v>
      </c>
      <c r="P51" s="379">
        <v>7</v>
      </c>
      <c r="Q51" s="401" t="s">
        <v>374</v>
      </c>
      <c r="R51" s="379">
        <v>12</v>
      </c>
      <c r="S51" s="379" t="s">
        <v>375</v>
      </c>
      <c r="T51" s="379" t="s">
        <v>106</v>
      </c>
      <c r="U51" s="379">
        <v>30</v>
      </c>
      <c r="V51" s="379">
        <v>45</v>
      </c>
      <c r="W51" s="379" t="s">
        <v>159</v>
      </c>
      <c r="X51" s="283" t="s">
        <v>108</v>
      </c>
      <c r="Y51" s="283" t="s">
        <v>136</v>
      </c>
      <c r="Z51" s="283" t="s">
        <v>180</v>
      </c>
      <c r="AA51" s="369" t="s">
        <v>181</v>
      </c>
      <c r="AB51" s="369" t="s">
        <v>182</v>
      </c>
      <c r="AC51" s="283"/>
    </row>
    <row r="52" customHeight="1" spans="1:29">
      <c r="A52" s="311">
        <v>50</v>
      </c>
      <c r="B52" s="368" t="s">
        <v>204</v>
      </c>
      <c r="C52" s="379" t="s">
        <v>129</v>
      </c>
      <c r="D52" s="379" t="s">
        <v>94</v>
      </c>
      <c r="E52" s="379" t="s">
        <v>130</v>
      </c>
      <c r="F52" s="379" t="s">
        <v>131</v>
      </c>
      <c r="G52" s="379" t="s">
        <v>376</v>
      </c>
      <c r="H52" s="379" t="s">
        <v>377</v>
      </c>
      <c r="I52" s="379" t="s">
        <v>376</v>
      </c>
      <c r="J52" s="379" t="s">
        <v>132</v>
      </c>
      <c r="K52" s="379" t="s">
        <v>100</v>
      </c>
      <c r="L52" s="379" t="s">
        <v>101</v>
      </c>
      <c r="M52" s="379" t="s">
        <v>378</v>
      </c>
      <c r="N52" s="379" t="s">
        <v>379</v>
      </c>
      <c r="O52" s="379" t="s">
        <v>380</v>
      </c>
      <c r="P52" s="379" t="s">
        <v>381</v>
      </c>
      <c r="Q52" s="379" t="s">
        <v>382</v>
      </c>
      <c r="R52" s="379" t="s">
        <v>383</v>
      </c>
      <c r="S52" s="379" t="s">
        <v>384</v>
      </c>
      <c r="T52" s="379" t="s">
        <v>106</v>
      </c>
      <c r="U52" s="379">
        <v>1000</v>
      </c>
      <c r="V52" s="379">
        <v>1500</v>
      </c>
      <c r="W52" s="379" t="s">
        <v>135</v>
      </c>
      <c r="X52" s="283" t="s">
        <v>108</v>
      </c>
      <c r="Y52" s="283" t="s">
        <v>136</v>
      </c>
      <c r="Z52" s="283" t="s">
        <v>142</v>
      </c>
      <c r="AA52" s="283" t="s">
        <v>385</v>
      </c>
      <c r="AB52" s="283" t="s">
        <v>139</v>
      </c>
      <c r="AC52" s="283"/>
    </row>
    <row r="53" customHeight="1" spans="1:29">
      <c r="A53" s="311">
        <v>51</v>
      </c>
      <c r="B53" s="368" t="s">
        <v>204</v>
      </c>
      <c r="C53" s="379" t="s">
        <v>183</v>
      </c>
      <c r="D53" s="379" t="s">
        <v>94</v>
      </c>
      <c r="E53" s="379" t="s">
        <v>184</v>
      </c>
      <c r="F53" s="379" t="s">
        <v>185</v>
      </c>
      <c r="G53" s="379" t="s">
        <v>386</v>
      </c>
      <c r="H53" s="379" t="s">
        <v>387</v>
      </c>
      <c r="I53" s="379" t="s">
        <v>186</v>
      </c>
      <c r="J53" s="379" t="s">
        <v>187</v>
      </c>
      <c r="K53" s="379" t="s">
        <v>100</v>
      </c>
      <c r="L53" s="379" t="s">
        <v>101</v>
      </c>
      <c r="M53" s="379" t="s">
        <v>192</v>
      </c>
      <c r="N53" s="379" t="s">
        <v>379</v>
      </c>
      <c r="O53" s="392">
        <v>41609</v>
      </c>
      <c r="P53" s="379">
        <v>4317000</v>
      </c>
      <c r="Q53" s="379" t="s">
        <v>388</v>
      </c>
      <c r="R53" s="379">
        <v>0</v>
      </c>
      <c r="S53" s="379">
        <v>0</v>
      </c>
      <c r="T53" s="379" t="s">
        <v>106</v>
      </c>
      <c r="U53" s="379">
        <v>2000</v>
      </c>
      <c r="V53" s="379">
        <v>3000</v>
      </c>
      <c r="W53" s="379" t="s">
        <v>135</v>
      </c>
      <c r="X53" s="283" t="s">
        <v>108</v>
      </c>
      <c r="Y53" s="283" t="s">
        <v>109</v>
      </c>
      <c r="Z53" s="283" t="s">
        <v>190</v>
      </c>
      <c r="AA53" s="283" t="s">
        <v>388</v>
      </c>
      <c r="AB53" s="283" t="s">
        <v>191</v>
      </c>
      <c r="AC53" s="283"/>
    </row>
    <row r="54" customHeight="1" spans="1:29">
      <c r="A54" s="311">
        <v>52</v>
      </c>
      <c r="B54" s="368" t="s">
        <v>204</v>
      </c>
      <c r="C54" s="379" t="s">
        <v>355</v>
      </c>
      <c r="D54" s="378" t="s">
        <v>94</v>
      </c>
      <c r="E54" s="380" t="s">
        <v>389</v>
      </c>
      <c r="F54" s="380" t="s">
        <v>390</v>
      </c>
      <c r="G54" s="283" t="s">
        <v>391</v>
      </c>
      <c r="H54" s="380" t="s">
        <v>392</v>
      </c>
      <c r="I54" s="380" t="s">
        <v>391</v>
      </c>
      <c r="J54" s="283" t="s">
        <v>393</v>
      </c>
      <c r="K54" s="379" t="s">
        <v>100</v>
      </c>
      <c r="L54" s="283" t="s">
        <v>101</v>
      </c>
      <c r="M54" s="283" t="s">
        <v>192</v>
      </c>
      <c r="N54" s="381" t="s">
        <v>211</v>
      </c>
      <c r="O54" s="391">
        <v>41547</v>
      </c>
      <c r="P54" s="283">
        <v>62.4</v>
      </c>
      <c r="Q54" s="402">
        <v>40</v>
      </c>
      <c r="R54" s="283" t="s">
        <v>394</v>
      </c>
      <c r="S54" s="283" t="s">
        <v>395</v>
      </c>
      <c r="T54" s="283" t="s">
        <v>106</v>
      </c>
      <c r="U54" s="283">
        <v>400</v>
      </c>
      <c r="V54" s="283">
        <v>400</v>
      </c>
      <c r="W54" s="283" t="s">
        <v>159</v>
      </c>
      <c r="X54" s="283">
        <v>25</v>
      </c>
      <c r="Y54" s="283" t="s">
        <v>109</v>
      </c>
      <c r="Z54" s="283" t="s">
        <v>396</v>
      </c>
      <c r="AA54" s="283">
        <v>12.5</v>
      </c>
      <c r="AB54" s="283" t="s">
        <v>213</v>
      </c>
      <c r="AC54" s="407"/>
    </row>
    <row r="55" customHeight="1" spans="1:29">
      <c r="A55" s="311">
        <v>53</v>
      </c>
      <c r="B55" s="368" t="s">
        <v>204</v>
      </c>
      <c r="C55" s="379" t="s">
        <v>355</v>
      </c>
      <c r="D55" s="283" t="s">
        <v>94</v>
      </c>
      <c r="E55" s="374" t="s">
        <v>397</v>
      </c>
      <c r="F55" s="374" t="s">
        <v>227</v>
      </c>
      <c r="G55" s="283" t="s">
        <v>398</v>
      </c>
      <c r="H55" s="374" t="s">
        <v>399</v>
      </c>
      <c r="I55" s="374" t="s">
        <v>398</v>
      </c>
      <c r="J55" s="283" t="s">
        <v>400</v>
      </c>
      <c r="K55" s="379" t="s">
        <v>100</v>
      </c>
      <c r="L55" s="283" t="s">
        <v>101</v>
      </c>
      <c r="M55" s="283" t="s">
        <v>192</v>
      </c>
      <c r="N55" s="381" t="s">
        <v>211</v>
      </c>
      <c r="O55" s="391">
        <v>42244</v>
      </c>
      <c r="P55" s="283">
        <v>34.1</v>
      </c>
      <c r="Q55" s="402">
        <v>15</v>
      </c>
      <c r="R55" s="283">
        <v>0</v>
      </c>
      <c r="S55" s="283">
        <v>0</v>
      </c>
      <c r="T55" s="283" t="s">
        <v>106</v>
      </c>
      <c r="U55" s="283">
        <v>150</v>
      </c>
      <c r="V55" s="283">
        <v>400</v>
      </c>
      <c r="W55" s="283" t="s">
        <v>159</v>
      </c>
      <c r="X55" s="283">
        <v>20</v>
      </c>
      <c r="Y55" s="283" t="s">
        <v>109</v>
      </c>
      <c r="Z55" s="283" t="s">
        <v>401</v>
      </c>
      <c r="AA55" s="283">
        <v>10</v>
      </c>
      <c r="AB55" s="283" t="s">
        <v>213</v>
      </c>
      <c r="AC55" s="407"/>
    </row>
    <row r="56" customHeight="1" spans="1:29">
      <c r="A56" s="311">
        <v>54</v>
      </c>
      <c r="B56" s="368" t="s">
        <v>204</v>
      </c>
      <c r="C56" s="368" t="s">
        <v>93</v>
      </c>
      <c r="D56" s="283" t="s">
        <v>94</v>
      </c>
      <c r="E56" s="368" t="s">
        <v>402</v>
      </c>
      <c r="F56" s="368" t="s">
        <v>227</v>
      </c>
      <c r="G56" s="283" t="s">
        <v>120</v>
      </c>
      <c r="H56" s="368" t="s">
        <v>120</v>
      </c>
      <c r="I56" s="368" t="s">
        <v>403</v>
      </c>
      <c r="J56" s="283" t="s">
        <v>404</v>
      </c>
      <c r="K56" s="368" t="s">
        <v>100</v>
      </c>
      <c r="L56" s="283" t="s">
        <v>101</v>
      </c>
      <c r="M56" s="283" t="s">
        <v>111</v>
      </c>
      <c r="N56" s="368" t="s">
        <v>211</v>
      </c>
      <c r="O56" s="391">
        <v>42160</v>
      </c>
      <c r="P56" s="283" t="s">
        <v>405</v>
      </c>
      <c r="Q56" s="373">
        <v>9.8</v>
      </c>
      <c r="R56" s="283">
        <f t="shared" ref="R56:R58" si="3">2+0</f>
        <v>2</v>
      </c>
      <c r="S56" s="283">
        <f t="shared" ref="S56:S58" si="4">11.8+0</f>
        <v>11.8</v>
      </c>
      <c r="T56" s="283" t="s">
        <v>319</v>
      </c>
      <c r="U56" s="283">
        <v>100</v>
      </c>
      <c r="V56" s="283">
        <v>200</v>
      </c>
      <c r="W56" s="283" t="s">
        <v>135</v>
      </c>
      <c r="X56" s="283" t="s">
        <v>108</v>
      </c>
      <c r="Y56" s="368" t="s">
        <v>109</v>
      </c>
      <c r="Z56" s="368" t="s">
        <v>406</v>
      </c>
      <c r="AA56" s="368">
        <v>4.9</v>
      </c>
      <c r="AB56" s="283" t="s">
        <v>213</v>
      </c>
      <c r="AC56" s="406" t="s">
        <v>407</v>
      </c>
    </row>
    <row r="57" customHeight="1" spans="1:29">
      <c r="A57" s="311">
        <v>55</v>
      </c>
      <c r="B57" s="368" t="s">
        <v>204</v>
      </c>
      <c r="C57" s="368" t="s">
        <v>93</v>
      </c>
      <c r="D57" s="283" t="s">
        <v>94</v>
      </c>
      <c r="E57" s="368" t="s">
        <v>402</v>
      </c>
      <c r="F57" s="368" t="s">
        <v>227</v>
      </c>
      <c r="G57" s="283" t="s">
        <v>120</v>
      </c>
      <c r="H57" s="368" t="s">
        <v>120</v>
      </c>
      <c r="I57" s="368" t="s">
        <v>403</v>
      </c>
      <c r="J57" s="283" t="s">
        <v>404</v>
      </c>
      <c r="K57" s="368" t="s">
        <v>100</v>
      </c>
      <c r="L57" s="283" t="s">
        <v>101</v>
      </c>
      <c r="M57" s="283" t="s">
        <v>111</v>
      </c>
      <c r="N57" s="368" t="s">
        <v>211</v>
      </c>
      <c r="O57" s="391">
        <v>42160</v>
      </c>
      <c r="P57" s="283" t="s">
        <v>405</v>
      </c>
      <c r="Q57" s="373">
        <v>9.8</v>
      </c>
      <c r="R57" s="283">
        <f t="shared" si="3"/>
        <v>2</v>
      </c>
      <c r="S57" s="283">
        <f t="shared" si="4"/>
        <v>11.8</v>
      </c>
      <c r="T57" s="283" t="s">
        <v>319</v>
      </c>
      <c r="U57" s="283">
        <v>100</v>
      </c>
      <c r="V57" s="283">
        <v>200</v>
      </c>
      <c r="W57" s="283" t="s">
        <v>135</v>
      </c>
      <c r="X57" s="368">
        <v>12.8</v>
      </c>
      <c r="Y57" s="368" t="s">
        <v>109</v>
      </c>
      <c r="Z57" s="368" t="s">
        <v>406</v>
      </c>
      <c r="AA57" s="368">
        <v>6.4</v>
      </c>
      <c r="AB57" s="283" t="s">
        <v>213</v>
      </c>
      <c r="AC57" s="406" t="s">
        <v>408</v>
      </c>
    </row>
    <row r="58" customHeight="1" spans="1:29">
      <c r="A58" s="311">
        <v>56</v>
      </c>
      <c r="B58" s="368" t="s">
        <v>204</v>
      </c>
      <c r="C58" s="368" t="s">
        <v>93</v>
      </c>
      <c r="D58" s="283" t="s">
        <v>94</v>
      </c>
      <c r="E58" s="368" t="s">
        <v>402</v>
      </c>
      <c r="F58" s="368" t="s">
        <v>227</v>
      </c>
      <c r="G58" s="283" t="s">
        <v>120</v>
      </c>
      <c r="H58" s="368" t="s">
        <v>120</v>
      </c>
      <c r="I58" s="368" t="s">
        <v>403</v>
      </c>
      <c r="J58" s="283" t="s">
        <v>404</v>
      </c>
      <c r="K58" s="368" t="s">
        <v>100</v>
      </c>
      <c r="L58" s="283" t="s">
        <v>101</v>
      </c>
      <c r="M58" s="283" t="s">
        <v>111</v>
      </c>
      <c r="N58" s="368" t="s">
        <v>211</v>
      </c>
      <c r="O58" s="391">
        <v>42160</v>
      </c>
      <c r="P58" s="283" t="s">
        <v>405</v>
      </c>
      <c r="Q58" s="373">
        <v>9.8</v>
      </c>
      <c r="R58" s="283">
        <f t="shared" si="3"/>
        <v>2</v>
      </c>
      <c r="S58" s="283">
        <f t="shared" si="4"/>
        <v>11.8</v>
      </c>
      <c r="T58" s="283" t="s">
        <v>319</v>
      </c>
      <c r="U58" s="283">
        <v>100</v>
      </c>
      <c r="V58" s="283">
        <v>200</v>
      </c>
      <c r="W58" s="283" t="s">
        <v>135</v>
      </c>
      <c r="X58" s="368">
        <v>16.8</v>
      </c>
      <c r="Y58" s="368" t="s">
        <v>109</v>
      </c>
      <c r="Z58" s="368" t="s">
        <v>406</v>
      </c>
      <c r="AA58" s="368">
        <v>8.4</v>
      </c>
      <c r="AB58" s="283" t="s">
        <v>213</v>
      </c>
      <c r="AC58" s="406" t="s">
        <v>409</v>
      </c>
    </row>
    <row r="59" customHeight="1" spans="1:29">
      <c r="A59" s="311">
        <v>57</v>
      </c>
      <c r="B59" s="368" t="s">
        <v>204</v>
      </c>
      <c r="C59" s="368" t="s">
        <v>355</v>
      </c>
      <c r="D59" s="283" t="s">
        <v>94</v>
      </c>
      <c r="E59" s="374" t="s">
        <v>410</v>
      </c>
      <c r="F59" s="374" t="s">
        <v>411</v>
      </c>
      <c r="G59" s="283" t="s">
        <v>412</v>
      </c>
      <c r="H59" s="374" t="s">
        <v>413</v>
      </c>
      <c r="I59" s="374" t="s">
        <v>412</v>
      </c>
      <c r="J59" s="283" t="s">
        <v>414</v>
      </c>
      <c r="K59" s="368" t="s">
        <v>100</v>
      </c>
      <c r="L59" s="283" t="s">
        <v>101</v>
      </c>
      <c r="M59" s="283" t="s">
        <v>111</v>
      </c>
      <c r="N59" s="374" t="s">
        <v>211</v>
      </c>
      <c r="O59" s="391">
        <v>42457</v>
      </c>
      <c r="P59" s="283" t="s">
        <v>415</v>
      </c>
      <c r="Q59" s="373">
        <v>15</v>
      </c>
      <c r="R59" s="283">
        <f>14+9</f>
        <v>23</v>
      </c>
      <c r="S59" s="283">
        <f>64.38+44.232</f>
        <v>108.612</v>
      </c>
      <c r="T59" s="283" t="s">
        <v>319</v>
      </c>
      <c r="U59" s="283">
        <v>100</v>
      </c>
      <c r="V59" s="283">
        <v>200</v>
      </c>
      <c r="W59" s="283" t="s">
        <v>135</v>
      </c>
      <c r="X59" s="283" t="s">
        <v>108</v>
      </c>
      <c r="Y59" s="283" t="s">
        <v>109</v>
      </c>
      <c r="Z59" s="283" t="s">
        <v>212</v>
      </c>
      <c r="AA59" s="283">
        <v>7.5</v>
      </c>
      <c r="AB59" s="283" t="s">
        <v>213</v>
      </c>
      <c r="AC59" s="406"/>
    </row>
    <row r="60" customHeight="1" spans="1:29">
      <c r="A60" s="311">
        <v>58</v>
      </c>
      <c r="B60" s="368" t="s">
        <v>204</v>
      </c>
      <c r="C60" s="368" t="s">
        <v>355</v>
      </c>
      <c r="D60" s="283" t="s">
        <v>94</v>
      </c>
      <c r="E60" s="374" t="s">
        <v>416</v>
      </c>
      <c r="F60" s="374" t="s">
        <v>118</v>
      </c>
      <c r="G60" s="283" t="s">
        <v>120</v>
      </c>
      <c r="H60" s="283" t="s">
        <v>417</v>
      </c>
      <c r="I60" s="374" t="s">
        <v>418</v>
      </c>
      <c r="J60" s="283" t="s">
        <v>419</v>
      </c>
      <c r="K60" s="368" t="s">
        <v>100</v>
      </c>
      <c r="L60" s="283" t="s">
        <v>101</v>
      </c>
      <c r="M60" s="283" t="s">
        <v>111</v>
      </c>
      <c r="N60" s="374" t="s">
        <v>211</v>
      </c>
      <c r="O60" s="391">
        <v>42548</v>
      </c>
      <c r="P60" s="283">
        <v>36</v>
      </c>
      <c r="Q60" s="373">
        <v>10</v>
      </c>
      <c r="R60" s="283">
        <f>37+16</f>
        <v>53</v>
      </c>
      <c r="S60" s="283">
        <f>241.947+112.608</f>
        <v>354.555</v>
      </c>
      <c r="T60" s="283" t="s">
        <v>319</v>
      </c>
      <c r="U60" s="283">
        <v>350</v>
      </c>
      <c r="V60" s="283">
        <v>450</v>
      </c>
      <c r="W60" s="283" t="s">
        <v>135</v>
      </c>
      <c r="X60" s="283" t="s">
        <v>108</v>
      </c>
      <c r="Y60" s="283" t="s">
        <v>109</v>
      </c>
      <c r="Z60" s="283" t="s">
        <v>212</v>
      </c>
      <c r="AA60" s="283">
        <v>5</v>
      </c>
      <c r="AB60" s="283" t="s">
        <v>213</v>
      </c>
      <c r="AC60" s="406"/>
    </row>
    <row r="61" customHeight="1" spans="1:29">
      <c r="A61" s="311">
        <v>59</v>
      </c>
      <c r="B61" s="368" t="s">
        <v>204</v>
      </c>
      <c r="C61" s="283" t="s">
        <v>355</v>
      </c>
      <c r="D61" s="283" t="s">
        <v>94</v>
      </c>
      <c r="E61" s="381" t="s">
        <v>420</v>
      </c>
      <c r="F61" s="381" t="s">
        <v>120</v>
      </c>
      <c r="G61" s="283" t="s">
        <v>120</v>
      </c>
      <c r="H61" s="381" t="s">
        <v>120</v>
      </c>
      <c r="I61" s="381" t="s">
        <v>120</v>
      </c>
      <c r="J61" s="283" t="s">
        <v>421</v>
      </c>
      <c r="K61" s="283" t="s">
        <v>422</v>
      </c>
      <c r="L61" s="283" t="s">
        <v>101</v>
      </c>
      <c r="M61" s="283" t="s">
        <v>192</v>
      </c>
      <c r="N61" s="381" t="s">
        <v>253</v>
      </c>
      <c r="O61" s="391">
        <v>42018</v>
      </c>
      <c r="P61" s="283" t="s">
        <v>423</v>
      </c>
      <c r="Q61" s="381" t="s">
        <v>424</v>
      </c>
      <c r="R61" s="283">
        <v>0</v>
      </c>
      <c r="S61" s="283">
        <v>0</v>
      </c>
      <c r="T61" s="283" t="s">
        <v>319</v>
      </c>
      <c r="U61" s="283">
        <v>0</v>
      </c>
      <c r="V61" s="283">
        <v>50</v>
      </c>
      <c r="W61" s="283" t="s">
        <v>135</v>
      </c>
      <c r="X61" s="283" t="s">
        <v>108</v>
      </c>
      <c r="Y61" s="283" t="s">
        <v>109</v>
      </c>
      <c r="Z61" s="283" t="s">
        <v>212</v>
      </c>
      <c r="AA61" s="381" t="s">
        <v>424</v>
      </c>
      <c r="AB61" s="283" t="s">
        <v>425</v>
      </c>
      <c r="AC61" s="411"/>
    </row>
    <row r="62" customHeight="1" spans="1:29">
      <c r="A62" s="311">
        <v>60</v>
      </c>
      <c r="B62" s="368" t="s">
        <v>204</v>
      </c>
      <c r="C62" s="283" t="s">
        <v>355</v>
      </c>
      <c r="D62" s="283" t="s">
        <v>94</v>
      </c>
      <c r="E62" s="381" t="s">
        <v>426</v>
      </c>
      <c r="F62" s="381" t="s">
        <v>120</v>
      </c>
      <c r="G62" s="283" t="s">
        <v>120</v>
      </c>
      <c r="H62" s="381" t="s">
        <v>120</v>
      </c>
      <c r="I62" s="381" t="s">
        <v>120</v>
      </c>
      <c r="J62" s="283" t="s">
        <v>421</v>
      </c>
      <c r="K62" s="283" t="s">
        <v>422</v>
      </c>
      <c r="L62" s="283" t="s">
        <v>101</v>
      </c>
      <c r="M62" s="283" t="s">
        <v>192</v>
      </c>
      <c r="N62" s="381" t="s">
        <v>211</v>
      </c>
      <c r="O62" s="391">
        <v>42018</v>
      </c>
      <c r="P62" s="283">
        <v>4.212</v>
      </c>
      <c r="Q62" s="381">
        <v>8.5</v>
      </c>
      <c r="R62" s="283">
        <v>5</v>
      </c>
      <c r="S62" s="283" t="s">
        <v>427</v>
      </c>
      <c r="T62" s="283" t="s">
        <v>319</v>
      </c>
      <c r="U62" s="283">
        <v>400</v>
      </c>
      <c r="V62" s="283">
        <v>400</v>
      </c>
      <c r="W62" s="283" t="s">
        <v>135</v>
      </c>
      <c r="X62" s="283" t="s">
        <v>108</v>
      </c>
      <c r="Y62" s="283" t="s">
        <v>109</v>
      </c>
      <c r="Z62" s="283" t="s">
        <v>212</v>
      </c>
      <c r="AA62" s="381">
        <v>8.5</v>
      </c>
      <c r="AB62" s="283" t="s">
        <v>425</v>
      </c>
      <c r="AC62" s="411" t="s">
        <v>428</v>
      </c>
    </row>
    <row r="63" customHeight="1" spans="1:29">
      <c r="A63" s="311">
        <v>61</v>
      </c>
      <c r="B63" s="368" t="s">
        <v>204</v>
      </c>
      <c r="C63" s="283" t="s">
        <v>355</v>
      </c>
      <c r="D63" s="283" t="s">
        <v>94</v>
      </c>
      <c r="E63" s="381" t="s">
        <v>426</v>
      </c>
      <c r="F63" s="381" t="s">
        <v>120</v>
      </c>
      <c r="G63" s="283" t="s">
        <v>120</v>
      </c>
      <c r="H63" s="381" t="s">
        <v>120</v>
      </c>
      <c r="I63" s="381" t="s">
        <v>120</v>
      </c>
      <c r="J63" s="283" t="s">
        <v>421</v>
      </c>
      <c r="K63" s="283" t="s">
        <v>422</v>
      </c>
      <c r="L63" s="283" t="s">
        <v>101</v>
      </c>
      <c r="M63" s="283" t="s">
        <v>192</v>
      </c>
      <c r="N63" s="381" t="s">
        <v>211</v>
      </c>
      <c r="O63" s="391">
        <v>42018</v>
      </c>
      <c r="P63" s="283">
        <v>7.02</v>
      </c>
      <c r="Q63" s="381">
        <v>14.1</v>
      </c>
      <c r="R63" s="283">
        <v>5</v>
      </c>
      <c r="S63" s="283" t="s">
        <v>427</v>
      </c>
      <c r="T63" s="283" t="s">
        <v>319</v>
      </c>
      <c r="U63" s="283">
        <v>400</v>
      </c>
      <c r="V63" s="283">
        <v>400</v>
      </c>
      <c r="W63" s="283" t="s">
        <v>135</v>
      </c>
      <c r="X63" s="283" t="s">
        <v>108</v>
      </c>
      <c r="Y63" s="283" t="s">
        <v>109</v>
      </c>
      <c r="Z63" s="283" t="s">
        <v>212</v>
      </c>
      <c r="AA63" s="381">
        <v>14.1</v>
      </c>
      <c r="AB63" s="283" t="s">
        <v>425</v>
      </c>
      <c r="AC63" s="411" t="s">
        <v>429</v>
      </c>
    </row>
    <row r="64" customHeight="1" spans="1:29">
      <c r="A64" s="311">
        <v>62</v>
      </c>
      <c r="B64" s="368" t="s">
        <v>204</v>
      </c>
      <c r="C64" s="283" t="s">
        <v>355</v>
      </c>
      <c r="D64" s="283" t="s">
        <v>94</v>
      </c>
      <c r="E64" s="381" t="s">
        <v>426</v>
      </c>
      <c r="F64" s="381" t="s">
        <v>120</v>
      </c>
      <c r="G64" s="283" t="s">
        <v>120</v>
      </c>
      <c r="H64" s="381" t="s">
        <v>120</v>
      </c>
      <c r="I64" s="381" t="s">
        <v>120</v>
      </c>
      <c r="J64" s="283" t="s">
        <v>421</v>
      </c>
      <c r="K64" s="283" t="s">
        <v>422</v>
      </c>
      <c r="L64" s="283" t="s">
        <v>101</v>
      </c>
      <c r="M64" s="283" t="s">
        <v>192</v>
      </c>
      <c r="N64" s="381" t="s">
        <v>211</v>
      </c>
      <c r="O64" s="391">
        <v>42018</v>
      </c>
      <c r="P64" s="283">
        <v>14.04</v>
      </c>
      <c r="Q64" s="381">
        <v>28.2</v>
      </c>
      <c r="R64" s="283">
        <v>5</v>
      </c>
      <c r="S64" s="283" t="s">
        <v>427</v>
      </c>
      <c r="T64" s="283" t="s">
        <v>319</v>
      </c>
      <c r="U64" s="283">
        <v>400</v>
      </c>
      <c r="V64" s="283">
        <v>400</v>
      </c>
      <c r="W64" s="283" t="s">
        <v>135</v>
      </c>
      <c r="X64" s="283" t="s">
        <v>108</v>
      </c>
      <c r="Y64" s="283" t="s">
        <v>109</v>
      </c>
      <c r="Z64" s="283" t="s">
        <v>212</v>
      </c>
      <c r="AA64" s="381">
        <v>28.2</v>
      </c>
      <c r="AB64" s="283" t="s">
        <v>425</v>
      </c>
      <c r="AC64" s="411" t="s">
        <v>430</v>
      </c>
    </row>
    <row r="65" customHeight="1" spans="1:29">
      <c r="A65" s="311">
        <v>63</v>
      </c>
      <c r="B65" s="368" t="s">
        <v>204</v>
      </c>
      <c r="C65" s="283" t="s">
        <v>355</v>
      </c>
      <c r="D65" s="283" t="s">
        <v>94</v>
      </c>
      <c r="E65" s="381" t="s">
        <v>431</v>
      </c>
      <c r="F65" s="381" t="s">
        <v>120</v>
      </c>
      <c r="G65" s="283" t="s">
        <v>120</v>
      </c>
      <c r="H65" s="381" t="s">
        <v>120</v>
      </c>
      <c r="I65" s="381" t="s">
        <v>120</v>
      </c>
      <c r="J65" s="283" t="s">
        <v>432</v>
      </c>
      <c r="K65" s="283" t="s">
        <v>422</v>
      </c>
      <c r="L65" s="283" t="s">
        <v>101</v>
      </c>
      <c r="M65" s="283" t="s">
        <v>210</v>
      </c>
      <c r="N65" s="381" t="s">
        <v>253</v>
      </c>
      <c r="O65" s="535" t="s">
        <v>433</v>
      </c>
      <c r="P65" s="283" t="s">
        <v>434</v>
      </c>
      <c r="Q65" s="381" t="s">
        <v>435</v>
      </c>
      <c r="R65" s="283">
        <v>1</v>
      </c>
      <c r="S65" s="283" t="s">
        <v>436</v>
      </c>
      <c r="T65" s="283" t="s">
        <v>319</v>
      </c>
      <c r="U65" s="283">
        <v>100</v>
      </c>
      <c r="V65" s="283">
        <v>100</v>
      </c>
      <c r="W65" s="283" t="s">
        <v>107</v>
      </c>
      <c r="X65" s="283" t="s">
        <v>108</v>
      </c>
      <c r="Y65" s="283" t="s">
        <v>109</v>
      </c>
      <c r="Z65" s="283" t="s">
        <v>212</v>
      </c>
      <c r="AA65" s="381" t="s">
        <v>437</v>
      </c>
      <c r="AB65" s="283" t="s">
        <v>425</v>
      </c>
      <c r="AC65" s="411" t="s">
        <v>438</v>
      </c>
    </row>
    <row r="66" customHeight="1" spans="1:29">
      <c r="A66" s="311">
        <v>64</v>
      </c>
      <c r="B66" s="368" t="s">
        <v>204</v>
      </c>
      <c r="C66" s="283" t="s">
        <v>355</v>
      </c>
      <c r="D66" s="283" t="s">
        <v>94</v>
      </c>
      <c r="E66" s="381" t="s">
        <v>431</v>
      </c>
      <c r="F66" s="381" t="s">
        <v>120</v>
      </c>
      <c r="G66" s="283" t="s">
        <v>120</v>
      </c>
      <c r="H66" s="381" t="s">
        <v>120</v>
      </c>
      <c r="I66" s="381" t="s">
        <v>120</v>
      </c>
      <c r="J66" s="283" t="s">
        <v>432</v>
      </c>
      <c r="K66" s="283" t="s">
        <v>422</v>
      </c>
      <c r="L66" s="283" t="s">
        <v>101</v>
      </c>
      <c r="M66" s="283" t="s">
        <v>210</v>
      </c>
      <c r="N66" s="381" t="s">
        <v>253</v>
      </c>
      <c r="O66" s="535" t="s">
        <v>433</v>
      </c>
      <c r="P66" s="283" t="s">
        <v>439</v>
      </c>
      <c r="Q66" s="381" t="s">
        <v>440</v>
      </c>
      <c r="R66" s="283">
        <v>1</v>
      </c>
      <c r="S66" s="283" t="s">
        <v>436</v>
      </c>
      <c r="T66" s="283" t="s">
        <v>319</v>
      </c>
      <c r="U66" s="283">
        <v>100</v>
      </c>
      <c r="V66" s="283">
        <v>100</v>
      </c>
      <c r="W66" s="283" t="s">
        <v>107</v>
      </c>
      <c r="X66" s="283" t="s">
        <v>108</v>
      </c>
      <c r="Y66" s="283" t="s">
        <v>109</v>
      </c>
      <c r="Z66" s="283" t="s">
        <v>212</v>
      </c>
      <c r="AA66" s="381" t="s">
        <v>440</v>
      </c>
      <c r="AB66" s="283" t="s">
        <v>425</v>
      </c>
      <c r="AC66" s="411" t="s">
        <v>441</v>
      </c>
    </row>
    <row r="67" customHeight="1" spans="1:29">
      <c r="A67" s="311">
        <v>65</v>
      </c>
      <c r="B67" s="368" t="s">
        <v>204</v>
      </c>
      <c r="C67" s="283" t="s">
        <v>355</v>
      </c>
      <c r="D67" s="283" t="s">
        <v>94</v>
      </c>
      <c r="E67" s="381" t="s">
        <v>442</v>
      </c>
      <c r="F67" s="381" t="s">
        <v>120</v>
      </c>
      <c r="G67" s="283" t="s">
        <v>120</v>
      </c>
      <c r="H67" s="381" t="s">
        <v>120</v>
      </c>
      <c r="I67" s="381" t="s">
        <v>120</v>
      </c>
      <c r="J67" s="283" t="s">
        <v>443</v>
      </c>
      <c r="K67" s="283" t="s">
        <v>422</v>
      </c>
      <c r="L67" s="283" t="s">
        <v>101</v>
      </c>
      <c r="M67" s="283" t="s">
        <v>210</v>
      </c>
      <c r="N67" s="381" t="s">
        <v>444</v>
      </c>
      <c r="O67" s="535" t="s">
        <v>433</v>
      </c>
      <c r="P67" s="283">
        <v>1.55</v>
      </c>
      <c r="Q67" s="381">
        <v>2.4</v>
      </c>
      <c r="R67" s="283">
        <v>0</v>
      </c>
      <c r="S67" s="283">
        <v>0</v>
      </c>
      <c r="T67" s="283" t="s">
        <v>319</v>
      </c>
      <c r="U67" s="283">
        <v>50</v>
      </c>
      <c r="V67" s="283">
        <v>50</v>
      </c>
      <c r="W67" s="283" t="s">
        <v>107</v>
      </c>
      <c r="X67" s="283" t="s">
        <v>108</v>
      </c>
      <c r="Y67" s="283" t="s">
        <v>109</v>
      </c>
      <c r="Z67" s="283" t="s">
        <v>212</v>
      </c>
      <c r="AA67" s="381">
        <v>2.4</v>
      </c>
      <c r="AB67" s="283" t="s">
        <v>425</v>
      </c>
      <c r="AC67" s="411" t="s">
        <v>445</v>
      </c>
    </row>
    <row r="68" customHeight="1" spans="1:29">
      <c r="A68" s="311">
        <v>66</v>
      </c>
      <c r="B68" s="368" t="s">
        <v>204</v>
      </c>
      <c r="C68" s="283" t="s">
        <v>355</v>
      </c>
      <c r="D68" s="283" t="s">
        <v>94</v>
      </c>
      <c r="E68" s="381" t="s">
        <v>442</v>
      </c>
      <c r="F68" s="381" t="s">
        <v>120</v>
      </c>
      <c r="G68" s="283" t="s">
        <v>120</v>
      </c>
      <c r="H68" s="381" t="s">
        <v>120</v>
      </c>
      <c r="I68" s="381" t="s">
        <v>120</v>
      </c>
      <c r="J68" s="283" t="s">
        <v>443</v>
      </c>
      <c r="K68" s="283" t="s">
        <v>422</v>
      </c>
      <c r="L68" s="283" t="s">
        <v>101</v>
      </c>
      <c r="M68" s="283" t="s">
        <v>210</v>
      </c>
      <c r="N68" s="381" t="s">
        <v>444</v>
      </c>
      <c r="O68" s="535" t="s">
        <v>433</v>
      </c>
      <c r="P68" s="283">
        <v>2.85</v>
      </c>
      <c r="Q68" s="381">
        <v>4.3</v>
      </c>
      <c r="R68" s="283">
        <v>0</v>
      </c>
      <c r="S68" s="283">
        <v>0</v>
      </c>
      <c r="T68" s="283" t="s">
        <v>319</v>
      </c>
      <c r="U68" s="283">
        <v>50</v>
      </c>
      <c r="V68" s="283">
        <v>50</v>
      </c>
      <c r="W68" s="283" t="s">
        <v>107</v>
      </c>
      <c r="X68" s="283" t="s">
        <v>108</v>
      </c>
      <c r="Y68" s="283" t="s">
        <v>109</v>
      </c>
      <c r="Z68" s="283" t="s">
        <v>212</v>
      </c>
      <c r="AA68" s="381">
        <v>4.3</v>
      </c>
      <c r="AB68" s="283" t="s">
        <v>425</v>
      </c>
      <c r="AC68" s="411" t="s">
        <v>446</v>
      </c>
    </row>
    <row r="69" customHeight="1" spans="1:29">
      <c r="A69" s="311">
        <v>67</v>
      </c>
      <c r="B69" s="368" t="s">
        <v>204</v>
      </c>
      <c r="C69" s="283" t="s">
        <v>355</v>
      </c>
      <c r="D69" s="283" t="s">
        <v>94</v>
      </c>
      <c r="E69" s="381" t="s">
        <v>442</v>
      </c>
      <c r="F69" s="381" t="s">
        <v>120</v>
      </c>
      <c r="G69" s="283" t="s">
        <v>120</v>
      </c>
      <c r="H69" s="381" t="s">
        <v>120</v>
      </c>
      <c r="I69" s="381" t="s">
        <v>120</v>
      </c>
      <c r="J69" s="283" t="s">
        <v>443</v>
      </c>
      <c r="K69" s="283" t="s">
        <v>422</v>
      </c>
      <c r="L69" s="283" t="s">
        <v>101</v>
      </c>
      <c r="M69" s="283" t="s">
        <v>210</v>
      </c>
      <c r="N69" s="381" t="s">
        <v>444</v>
      </c>
      <c r="O69" s="535" t="s">
        <v>433</v>
      </c>
      <c r="P69" s="283">
        <v>4.1</v>
      </c>
      <c r="Q69" s="381">
        <v>6.2</v>
      </c>
      <c r="R69" s="283">
        <v>0</v>
      </c>
      <c r="S69" s="283">
        <v>0</v>
      </c>
      <c r="T69" s="283" t="s">
        <v>319</v>
      </c>
      <c r="U69" s="283">
        <v>50</v>
      </c>
      <c r="V69" s="283">
        <v>50</v>
      </c>
      <c r="W69" s="283" t="s">
        <v>107</v>
      </c>
      <c r="X69" s="283" t="s">
        <v>108</v>
      </c>
      <c r="Y69" s="283" t="s">
        <v>109</v>
      </c>
      <c r="Z69" s="283" t="s">
        <v>212</v>
      </c>
      <c r="AA69" s="381">
        <v>6.2</v>
      </c>
      <c r="AB69" s="283" t="s">
        <v>425</v>
      </c>
      <c r="AC69" s="411" t="s">
        <v>447</v>
      </c>
    </row>
    <row r="70" customHeight="1" spans="1:29">
      <c r="A70" s="311">
        <v>68</v>
      </c>
      <c r="B70" s="368" t="s">
        <v>204</v>
      </c>
      <c r="C70" s="283" t="s">
        <v>355</v>
      </c>
      <c r="D70" s="283" t="s">
        <v>94</v>
      </c>
      <c r="E70" s="381" t="s">
        <v>442</v>
      </c>
      <c r="F70" s="381" t="s">
        <v>120</v>
      </c>
      <c r="G70" s="283" t="s">
        <v>120</v>
      </c>
      <c r="H70" s="381" t="s">
        <v>120</v>
      </c>
      <c r="I70" s="381" t="s">
        <v>120</v>
      </c>
      <c r="J70" s="283" t="s">
        <v>443</v>
      </c>
      <c r="K70" s="283" t="s">
        <v>422</v>
      </c>
      <c r="L70" s="283" t="s">
        <v>101</v>
      </c>
      <c r="M70" s="283" t="s">
        <v>210</v>
      </c>
      <c r="N70" s="381" t="s">
        <v>444</v>
      </c>
      <c r="O70" s="535" t="s">
        <v>433</v>
      </c>
      <c r="P70" s="283">
        <v>5.35</v>
      </c>
      <c r="Q70" s="381">
        <v>8.1</v>
      </c>
      <c r="R70" s="283">
        <v>0</v>
      </c>
      <c r="S70" s="283">
        <v>0</v>
      </c>
      <c r="T70" s="283" t="s">
        <v>319</v>
      </c>
      <c r="U70" s="283">
        <v>50</v>
      </c>
      <c r="V70" s="283">
        <v>50</v>
      </c>
      <c r="W70" s="283" t="s">
        <v>107</v>
      </c>
      <c r="X70" s="283" t="s">
        <v>108</v>
      </c>
      <c r="Y70" s="283" t="s">
        <v>109</v>
      </c>
      <c r="Z70" s="283" t="s">
        <v>212</v>
      </c>
      <c r="AA70" s="381">
        <v>8.1</v>
      </c>
      <c r="AB70" s="283" t="s">
        <v>425</v>
      </c>
      <c r="AC70" s="411" t="s">
        <v>448</v>
      </c>
    </row>
    <row r="71" customHeight="1" spans="1:29">
      <c r="A71" s="311">
        <v>69</v>
      </c>
      <c r="B71" s="368" t="s">
        <v>204</v>
      </c>
      <c r="C71" s="283" t="s">
        <v>355</v>
      </c>
      <c r="D71" s="283" t="s">
        <v>94</v>
      </c>
      <c r="E71" s="381" t="s">
        <v>442</v>
      </c>
      <c r="F71" s="381" t="s">
        <v>120</v>
      </c>
      <c r="G71" s="283" t="s">
        <v>120</v>
      </c>
      <c r="H71" s="381" t="s">
        <v>120</v>
      </c>
      <c r="I71" s="381" t="s">
        <v>120</v>
      </c>
      <c r="J71" s="283" t="s">
        <v>443</v>
      </c>
      <c r="K71" s="283" t="s">
        <v>422</v>
      </c>
      <c r="L71" s="283" t="s">
        <v>101</v>
      </c>
      <c r="M71" s="283" t="s">
        <v>210</v>
      </c>
      <c r="N71" s="381" t="s">
        <v>444</v>
      </c>
      <c r="O71" s="535" t="s">
        <v>433</v>
      </c>
      <c r="P71" s="283">
        <v>6.6</v>
      </c>
      <c r="Q71" s="381">
        <v>10</v>
      </c>
      <c r="R71" s="283">
        <v>0</v>
      </c>
      <c r="S71" s="283">
        <v>0</v>
      </c>
      <c r="T71" s="283" t="s">
        <v>319</v>
      </c>
      <c r="U71" s="283">
        <v>50</v>
      </c>
      <c r="V71" s="283">
        <v>50</v>
      </c>
      <c r="W71" s="283" t="s">
        <v>107</v>
      </c>
      <c r="X71" s="283" t="s">
        <v>108</v>
      </c>
      <c r="Y71" s="283" t="s">
        <v>109</v>
      </c>
      <c r="Z71" s="283" t="s">
        <v>212</v>
      </c>
      <c r="AA71" s="381">
        <v>10</v>
      </c>
      <c r="AB71" s="283" t="s">
        <v>425</v>
      </c>
      <c r="AC71" s="411" t="s">
        <v>449</v>
      </c>
    </row>
    <row r="72" customHeight="1" spans="1:29">
      <c r="A72" s="311">
        <v>70</v>
      </c>
      <c r="B72" s="368" t="s">
        <v>204</v>
      </c>
      <c r="C72" s="283" t="s">
        <v>355</v>
      </c>
      <c r="D72" s="283" t="s">
        <v>94</v>
      </c>
      <c r="E72" s="381" t="s">
        <v>442</v>
      </c>
      <c r="F72" s="381" t="s">
        <v>120</v>
      </c>
      <c r="G72" s="283" t="s">
        <v>120</v>
      </c>
      <c r="H72" s="381" t="s">
        <v>120</v>
      </c>
      <c r="I72" s="381" t="s">
        <v>120</v>
      </c>
      <c r="J72" s="283" t="s">
        <v>443</v>
      </c>
      <c r="K72" s="283" t="s">
        <v>422</v>
      </c>
      <c r="L72" s="283" t="s">
        <v>101</v>
      </c>
      <c r="M72" s="283" t="s">
        <v>210</v>
      </c>
      <c r="N72" s="381" t="s">
        <v>444</v>
      </c>
      <c r="O72" s="535" t="s">
        <v>433</v>
      </c>
      <c r="P72" s="283">
        <v>7.8</v>
      </c>
      <c r="Q72" s="381">
        <v>11.9</v>
      </c>
      <c r="R72" s="283">
        <v>0</v>
      </c>
      <c r="S72" s="283">
        <v>0</v>
      </c>
      <c r="T72" s="283" t="s">
        <v>319</v>
      </c>
      <c r="U72" s="283">
        <v>50</v>
      </c>
      <c r="V72" s="283">
        <v>50</v>
      </c>
      <c r="W72" s="283" t="s">
        <v>107</v>
      </c>
      <c r="X72" s="283" t="s">
        <v>108</v>
      </c>
      <c r="Y72" s="283" t="s">
        <v>109</v>
      </c>
      <c r="Z72" s="283" t="s">
        <v>212</v>
      </c>
      <c r="AA72" s="381">
        <v>11.9</v>
      </c>
      <c r="AB72" s="283" t="s">
        <v>425</v>
      </c>
      <c r="AC72" s="411" t="s">
        <v>450</v>
      </c>
    </row>
    <row r="73" customHeight="1" spans="1:29">
      <c r="A73" s="311">
        <v>71</v>
      </c>
      <c r="B73" s="368" t="s">
        <v>204</v>
      </c>
      <c r="C73" s="283" t="s">
        <v>355</v>
      </c>
      <c r="D73" s="283" t="s">
        <v>94</v>
      </c>
      <c r="E73" s="381" t="s">
        <v>442</v>
      </c>
      <c r="F73" s="381" t="s">
        <v>120</v>
      </c>
      <c r="G73" s="283" t="s">
        <v>120</v>
      </c>
      <c r="H73" s="381" t="s">
        <v>120</v>
      </c>
      <c r="I73" s="381" t="s">
        <v>120</v>
      </c>
      <c r="J73" s="283" t="s">
        <v>443</v>
      </c>
      <c r="K73" s="283" t="s">
        <v>422</v>
      </c>
      <c r="L73" s="283" t="s">
        <v>101</v>
      </c>
      <c r="M73" s="283" t="s">
        <v>210</v>
      </c>
      <c r="N73" s="381" t="s">
        <v>444</v>
      </c>
      <c r="O73" s="535" t="s">
        <v>433</v>
      </c>
      <c r="P73" s="283">
        <v>9.1</v>
      </c>
      <c r="Q73" s="381">
        <v>13.8</v>
      </c>
      <c r="R73" s="283">
        <v>0</v>
      </c>
      <c r="S73" s="283">
        <v>0</v>
      </c>
      <c r="T73" s="283" t="s">
        <v>319</v>
      </c>
      <c r="U73" s="283">
        <v>50</v>
      </c>
      <c r="V73" s="283">
        <v>50</v>
      </c>
      <c r="W73" s="283" t="s">
        <v>107</v>
      </c>
      <c r="X73" s="283" t="s">
        <v>108</v>
      </c>
      <c r="Y73" s="283" t="s">
        <v>109</v>
      </c>
      <c r="Z73" s="283" t="s">
        <v>212</v>
      </c>
      <c r="AA73" s="381">
        <v>13.8</v>
      </c>
      <c r="AB73" s="283" t="s">
        <v>425</v>
      </c>
      <c r="AC73" s="411" t="s">
        <v>451</v>
      </c>
    </row>
    <row r="74" customHeight="1" spans="1:29">
      <c r="A74" s="311">
        <v>72</v>
      </c>
      <c r="B74" s="368" t="s">
        <v>204</v>
      </c>
      <c r="C74" s="283" t="s">
        <v>355</v>
      </c>
      <c r="D74" s="283" t="s">
        <v>94</v>
      </c>
      <c r="E74" s="381" t="s">
        <v>442</v>
      </c>
      <c r="F74" s="381" t="s">
        <v>120</v>
      </c>
      <c r="G74" s="283" t="s">
        <v>120</v>
      </c>
      <c r="H74" s="381" t="s">
        <v>120</v>
      </c>
      <c r="I74" s="381" t="s">
        <v>120</v>
      </c>
      <c r="J74" s="283" t="s">
        <v>443</v>
      </c>
      <c r="K74" s="283" t="s">
        <v>422</v>
      </c>
      <c r="L74" s="283" t="s">
        <v>101</v>
      </c>
      <c r="M74" s="283" t="s">
        <v>210</v>
      </c>
      <c r="N74" s="381" t="s">
        <v>444</v>
      </c>
      <c r="O74" s="535" t="s">
        <v>433</v>
      </c>
      <c r="P74" s="283">
        <v>10.3</v>
      </c>
      <c r="Q74" s="381">
        <v>15.7</v>
      </c>
      <c r="R74" s="283">
        <v>0</v>
      </c>
      <c r="S74" s="283">
        <v>0</v>
      </c>
      <c r="T74" s="283" t="s">
        <v>319</v>
      </c>
      <c r="U74" s="283">
        <v>50</v>
      </c>
      <c r="V74" s="283">
        <v>50</v>
      </c>
      <c r="W74" s="283" t="s">
        <v>107</v>
      </c>
      <c r="X74" s="283" t="s">
        <v>108</v>
      </c>
      <c r="Y74" s="283" t="s">
        <v>109</v>
      </c>
      <c r="Z74" s="283" t="s">
        <v>212</v>
      </c>
      <c r="AA74" s="381">
        <v>15.7</v>
      </c>
      <c r="AB74" s="283" t="s">
        <v>425</v>
      </c>
      <c r="AC74" s="411" t="s">
        <v>452</v>
      </c>
    </row>
    <row r="75" customHeight="1" spans="1:29">
      <c r="A75" s="311">
        <v>73</v>
      </c>
      <c r="B75" s="368" t="s">
        <v>204</v>
      </c>
      <c r="C75" s="283" t="s">
        <v>355</v>
      </c>
      <c r="D75" s="283" t="s">
        <v>94</v>
      </c>
      <c r="E75" s="381" t="s">
        <v>442</v>
      </c>
      <c r="F75" s="381" t="s">
        <v>120</v>
      </c>
      <c r="G75" s="283" t="s">
        <v>120</v>
      </c>
      <c r="H75" s="381" t="s">
        <v>120</v>
      </c>
      <c r="I75" s="381" t="s">
        <v>120</v>
      </c>
      <c r="J75" s="283" t="s">
        <v>443</v>
      </c>
      <c r="K75" s="283" t="s">
        <v>422</v>
      </c>
      <c r="L75" s="283" t="s">
        <v>101</v>
      </c>
      <c r="M75" s="283" t="s">
        <v>210</v>
      </c>
      <c r="N75" s="381" t="s">
        <v>444</v>
      </c>
      <c r="O75" s="535" t="s">
        <v>433</v>
      </c>
      <c r="P75" s="283">
        <v>11.5</v>
      </c>
      <c r="Q75" s="381">
        <v>17.5</v>
      </c>
      <c r="R75" s="283">
        <v>0</v>
      </c>
      <c r="S75" s="283">
        <v>0</v>
      </c>
      <c r="T75" s="283" t="s">
        <v>319</v>
      </c>
      <c r="U75" s="283">
        <v>50</v>
      </c>
      <c r="V75" s="283">
        <v>50</v>
      </c>
      <c r="W75" s="283" t="s">
        <v>107</v>
      </c>
      <c r="X75" s="283" t="s">
        <v>108</v>
      </c>
      <c r="Y75" s="283" t="s">
        <v>109</v>
      </c>
      <c r="Z75" s="283" t="s">
        <v>212</v>
      </c>
      <c r="AA75" s="381">
        <v>17.5</v>
      </c>
      <c r="AB75" s="283" t="s">
        <v>425</v>
      </c>
      <c r="AC75" s="411" t="s">
        <v>453</v>
      </c>
    </row>
    <row r="76" customHeight="1" spans="1:29">
      <c r="A76" s="311">
        <v>74</v>
      </c>
      <c r="B76" s="368" t="s">
        <v>204</v>
      </c>
      <c r="C76" s="283" t="s">
        <v>355</v>
      </c>
      <c r="D76" s="283" t="s">
        <v>94</v>
      </c>
      <c r="E76" s="381" t="s">
        <v>442</v>
      </c>
      <c r="F76" s="381" t="s">
        <v>120</v>
      </c>
      <c r="G76" s="283" t="s">
        <v>120</v>
      </c>
      <c r="H76" s="381" t="s">
        <v>120</v>
      </c>
      <c r="I76" s="381" t="s">
        <v>120</v>
      </c>
      <c r="J76" s="283" t="s">
        <v>443</v>
      </c>
      <c r="K76" s="283" t="s">
        <v>422</v>
      </c>
      <c r="L76" s="283" t="s">
        <v>101</v>
      </c>
      <c r="M76" s="283" t="s">
        <v>210</v>
      </c>
      <c r="N76" s="381" t="s">
        <v>444</v>
      </c>
      <c r="O76" s="535" t="s">
        <v>433</v>
      </c>
      <c r="P76" s="283">
        <v>12.7</v>
      </c>
      <c r="Q76" s="381">
        <v>19.3</v>
      </c>
      <c r="R76" s="283">
        <v>0</v>
      </c>
      <c r="S76" s="283">
        <v>0</v>
      </c>
      <c r="T76" s="283" t="s">
        <v>319</v>
      </c>
      <c r="U76" s="283">
        <v>50</v>
      </c>
      <c r="V76" s="283">
        <v>50</v>
      </c>
      <c r="W76" s="283" t="s">
        <v>107</v>
      </c>
      <c r="X76" s="283" t="s">
        <v>108</v>
      </c>
      <c r="Y76" s="283" t="s">
        <v>109</v>
      </c>
      <c r="Z76" s="283" t="s">
        <v>212</v>
      </c>
      <c r="AA76" s="381">
        <v>19.3</v>
      </c>
      <c r="AB76" s="283" t="s">
        <v>425</v>
      </c>
      <c r="AC76" s="411" t="s">
        <v>454</v>
      </c>
    </row>
    <row r="77" customHeight="1" spans="1:29">
      <c r="A77" s="311">
        <v>75</v>
      </c>
      <c r="B77" s="368" t="s">
        <v>204</v>
      </c>
      <c r="C77" s="283" t="s">
        <v>355</v>
      </c>
      <c r="D77" s="283" t="s">
        <v>94</v>
      </c>
      <c r="E77" s="381" t="s">
        <v>455</v>
      </c>
      <c r="F77" s="381" t="s">
        <v>120</v>
      </c>
      <c r="G77" s="283" t="s">
        <v>120</v>
      </c>
      <c r="H77" s="381" t="s">
        <v>120</v>
      </c>
      <c r="I77" s="381" t="s">
        <v>120</v>
      </c>
      <c r="J77" s="283" t="s">
        <v>443</v>
      </c>
      <c r="K77" s="283" t="s">
        <v>422</v>
      </c>
      <c r="L77" s="283" t="s">
        <v>101</v>
      </c>
      <c r="M77" s="283" t="s">
        <v>210</v>
      </c>
      <c r="N77" s="381" t="s">
        <v>444</v>
      </c>
      <c r="O77" s="535" t="s">
        <v>433</v>
      </c>
      <c r="P77" s="283">
        <v>7.5</v>
      </c>
      <c r="Q77" s="381">
        <v>11.4</v>
      </c>
      <c r="R77" s="283">
        <v>0</v>
      </c>
      <c r="S77" s="283">
        <v>0</v>
      </c>
      <c r="T77" s="283" t="s">
        <v>319</v>
      </c>
      <c r="U77" s="283">
        <v>50</v>
      </c>
      <c r="V77" s="283">
        <v>50</v>
      </c>
      <c r="W77" s="283" t="s">
        <v>107</v>
      </c>
      <c r="X77" s="283" t="s">
        <v>108</v>
      </c>
      <c r="Y77" s="283" t="s">
        <v>109</v>
      </c>
      <c r="Z77" s="283" t="s">
        <v>212</v>
      </c>
      <c r="AA77" s="381">
        <v>11.4</v>
      </c>
      <c r="AB77" s="283" t="s">
        <v>425</v>
      </c>
      <c r="AC77" s="411" t="s">
        <v>456</v>
      </c>
    </row>
    <row r="78" customHeight="1" spans="1:29">
      <c r="A78" s="311">
        <v>76</v>
      </c>
      <c r="B78" s="368" t="s">
        <v>204</v>
      </c>
      <c r="C78" s="283" t="s">
        <v>355</v>
      </c>
      <c r="D78" s="283" t="s">
        <v>94</v>
      </c>
      <c r="E78" s="381" t="s">
        <v>455</v>
      </c>
      <c r="F78" s="381" t="s">
        <v>120</v>
      </c>
      <c r="G78" s="283" t="s">
        <v>120</v>
      </c>
      <c r="H78" s="381" t="s">
        <v>120</v>
      </c>
      <c r="I78" s="381" t="s">
        <v>120</v>
      </c>
      <c r="J78" s="283" t="s">
        <v>443</v>
      </c>
      <c r="K78" s="283" t="s">
        <v>422</v>
      </c>
      <c r="L78" s="283" t="s">
        <v>101</v>
      </c>
      <c r="M78" s="283" t="s">
        <v>210</v>
      </c>
      <c r="N78" s="381" t="s">
        <v>444</v>
      </c>
      <c r="O78" s="535" t="s">
        <v>433</v>
      </c>
      <c r="P78" s="283">
        <v>9</v>
      </c>
      <c r="Q78" s="381">
        <v>13.7</v>
      </c>
      <c r="R78" s="283">
        <v>0</v>
      </c>
      <c r="S78" s="283">
        <v>0</v>
      </c>
      <c r="T78" s="283" t="s">
        <v>319</v>
      </c>
      <c r="U78" s="283">
        <v>50</v>
      </c>
      <c r="V78" s="283">
        <v>50</v>
      </c>
      <c r="W78" s="283" t="s">
        <v>107</v>
      </c>
      <c r="X78" s="283" t="s">
        <v>108</v>
      </c>
      <c r="Y78" s="283" t="s">
        <v>109</v>
      </c>
      <c r="Z78" s="283" t="s">
        <v>212</v>
      </c>
      <c r="AA78" s="381">
        <v>13.7</v>
      </c>
      <c r="AB78" s="283" t="s">
        <v>425</v>
      </c>
      <c r="AC78" s="411" t="s">
        <v>457</v>
      </c>
    </row>
    <row r="79" customHeight="1" spans="1:29">
      <c r="A79" s="311">
        <v>77</v>
      </c>
      <c r="B79" s="368" t="s">
        <v>204</v>
      </c>
      <c r="C79" s="283" t="s">
        <v>355</v>
      </c>
      <c r="D79" s="283" t="s">
        <v>94</v>
      </c>
      <c r="E79" s="381" t="s">
        <v>458</v>
      </c>
      <c r="F79" s="381" t="s">
        <v>120</v>
      </c>
      <c r="G79" s="283" t="s">
        <v>120</v>
      </c>
      <c r="H79" s="381" t="s">
        <v>120</v>
      </c>
      <c r="I79" s="381" t="s">
        <v>120</v>
      </c>
      <c r="J79" s="283" t="s">
        <v>459</v>
      </c>
      <c r="K79" s="283" t="s">
        <v>422</v>
      </c>
      <c r="L79" s="283" t="s">
        <v>101</v>
      </c>
      <c r="M79" s="283" t="s">
        <v>210</v>
      </c>
      <c r="N79" s="381" t="s">
        <v>444</v>
      </c>
      <c r="O79" s="535" t="s">
        <v>433</v>
      </c>
      <c r="P79" s="412">
        <v>6.9</v>
      </c>
      <c r="Q79" s="381">
        <v>9.9</v>
      </c>
      <c r="R79" s="283">
        <v>3</v>
      </c>
      <c r="S79" s="283" t="s">
        <v>460</v>
      </c>
      <c r="T79" s="283" t="s">
        <v>319</v>
      </c>
      <c r="U79" s="283">
        <v>300</v>
      </c>
      <c r="V79" s="283">
        <v>300</v>
      </c>
      <c r="W79" s="283" t="s">
        <v>107</v>
      </c>
      <c r="X79" s="283" t="s">
        <v>108</v>
      </c>
      <c r="Y79" s="283" t="s">
        <v>109</v>
      </c>
      <c r="Z79" s="283" t="s">
        <v>212</v>
      </c>
      <c r="AA79" s="381">
        <v>9.9</v>
      </c>
      <c r="AB79" s="283" t="s">
        <v>425</v>
      </c>
      <c r="AC79" s="411" t="s">
        <v>461</v>
      </c>
    </row>
    <row r="80" customHeight="1" spans="1:29">
      <c r="A80" s="311">
        <v>78</v>
      </c>
      <c r="B80" s="368" t="s">
        <v>204</v>
      </c>
      <c r="C80" s="283" t="s">
        <v>355</v>
      </c>
      <c r="D80" s="283" t="s">
        <v>94</v>
      </c>
      <c r="E80" s="381" t="s">
        <v>458</v>
      </c>
      <c r="F80" s="381" t="s">
        <v>120</v>
      </c>
      <c r="G80" s="283" t="s">
        <v>120</v>
      </c>
      <c r="H80" s="381" t="s">
        <v>120</v>
      </c>
      <c r="I80" s="381" t="s">
        <v>120</v>
      </c>
      <c r="J80" s="283" t="s">
        <v>459</v>
      </c>
      <c r="K80" s="283" t="s">
        <v>422</v>
      </c>
      <c r="L80" s="283" t="s">
        <v>101</v>
      </c>
      <c r="M80" s="283" t="s">
        <v>210</v>
      </c>
      <c r="N80" s="381" t="s">
        <v>444</v>
      </c>
      <c r="O80" s="535" t="s">
        <v>433</v>
      </c>
      <c r="P80" s="283">
        <v>13.455</v>
      </c>
      <c r="Q80" s="381">
        <v>19.3</v>
      </c>
      <c r="R80" s="283">
        <v>3</v>
      </c>
      <c r="S80" s="283" t="s">
        <v>460</v>
      </c>
      <c r="T80" s="283" t="s">
        <v>319</v>
      </c>
      <c r="U80" s="283">
        <v>300</v>
      </c>
      <c r="V80" s="283">
        <v>300</v>
      </c>
      <c r="W80" s="283" t="s">
        <v>107</v>
      </c>
      <c r="X80" s="283" t="s">
        <v>108</v>
      </c>
      <c r="Y80" s="283" t="s">
        <v>109</v>
      </c>
      <c r="Z80" s="283" t="s">
        <v>212</v>
      </c>
      <c r="AA80" s="381">
        <v>19.3</v>
      </c>
      <c r="AB80" s="283" t="s">
        <v>425</v>
      </c>
      <c r="AC80" s="411" t="s">
        <v>462</v>
      </c>
    </row>
    <row r="81" customHeight="1" spans="1:29">
      <c r="A81" s="311">
        <v>79</v>
      </c>
      <c r="B81" s="368" t="s">
        <v>204</v>
      </c>
      <c r="C81" s="283" t="s">
        <v>355</v>
      </c>
      <c r="D81" s="283" t="s">
        <v>94</v>
      </c>
      <c r="E81" s="381" t="s">
        <v>458</v>
      </c>
      <c r="F81" s="381" t="s">
        <v>120</v>
      </c>
      <c r="G81" s="283" t="s">
        <v>120</v>
      </c>
      <c r="H81" s="381" t="s">
        <v>120</v>
      </c>
      <c r="I81" s="381" t="s">
        <v>120</v>
      </c>
      <c r="J81" s="283" t="s">
        <v>459</v>
      </c>
      <c r="K81" s="283" t="s">
        <v>422</v>
      </c>
      <c r="L81" s="283" t="s">
        <v>101</v>
      </c>
      <c r="M81" s="283" t="s">
        <v>210</v>
      </c>
      <c r="N81" s="381" t="s">
        <v>444</v>
      </c>
      <c r="O81" s="535" t="s">
        <v>433</v>
      </c>
      <c r="P81" s="283">
        <v>19.4063</v>
      </c>
      <c r="Q81" s="381">
        <v>28</v>
      </c>
      <c r="R81" s="283">
        <v>3</v>
      </c>
      <c r="S81" s="283" t="s">
        <v>460</v>
      </c>
      <c r="T81" s="283" t="s">
        <v>319</v>
      </c>
      <c r="U81" s="283">
        <v>300</v>
      </c>
      <c r="V81" s="283">
        <v>300</v>
      </c>
      <c r="W81" s="283" t="s">
        <v>107</v>
      </c>
      <c r="X81" s="283" t="s">
        <v>108</v>
      </c>
      <c r="Y81" s="283" t="s">
        <v>109</v>
      </c>
      <c r="Z81" s="283" t="s">
        <v>212</v>
      </c>
      <c r="AA81" s="381">
        <v>28</v>
      </c>
      <c r="AB81" s="283" t="s">
        <v>425</v>
      </c>
      <c r="AC81" s="411" t="s">
        <v>463</v>
      </c>
    </row>
    <row r="82" customHeight="1" spans="1:29">
      <c r="A82" s="311">
        <v>80</v>
      </c>
      <c r="B82" s="368" t="s">
        <v>204</v>
      </c>
      <c r="C82" s="283" t="s">
        <v>355</v>
      </c>
      <c r="D82" s="283" t="s">
        <v>94</v>
      </c>
      <c r="E82" s="381" t="s">
        <v>458</v>
      </c>
      <c r="F82" s="381" t="s">
        <v>120</v>
      </c>
      <c r="G82" s="283" t="s">
        <v>120</v>
      </c>
      <c r="H82" s="381" t="s">
        <v>120</v>
      </c>
      <c r="I82" s="381" t="s">
        <v>120</v>
      </c>
      <c r="J82" s="283" t="s">
        <v>459</v>
      </c>
      <c r="K82" s="283" t="s">
        <v>422</v>
      </c>
      <c r="L82" s="283" t="s">
        <v>101</v>
      </c>
      <c r="M82" s="283" t="s">
        <v>210</v>
      </c>
      <c r="N82" s="381" t="s">
        <v>444</v>
      </c>
      <c r="O82" s="535" t="s">
        <v>433</v>
      </c>
      <c r="P82" s="283">
        <v>24.495</v>
      </c>
      <c r="Q82" s="381">
        <v>35</v>
      </c>
      <c r="R82" s="283">
        <v>3</v>
      </c>
      <c r="S82" s="283" t="s">
        <v>460</v>
      </c>
      <c r="T82" s="283" t="s">
        <v>319</v>
      </c>
      <c r="U82" s="283">
        <v>300</v>
      </c>
      <c r="V82" s="283">
        <v>300</v>
      </c>
      <c r="W82" s="283" t="s">
        <v>107</v>
      </c>
      <c r="X82" s="283" t="s">
        <v>108</v>
      </c>
      <c r="Y82" s="283" t="s">
        <v>109</v>
      </c>
      <c r="Z82" s="283" t="s">
        <v>212</v>
      </c>
      <c r="AA82" s="381">
        <v>35</v>
      </c>
      <c r="AB82" s="283" t="s">
        <v>425</v>
      </c>
      <c r="AC82" s="411" t="s">
        <v>464</v>
      </c>
    </row>
    <row r="83" customHeight="1" spans="1:29">
      <c r="A83" s="311">
        <v>81</v>
      </c>
      <c r="B83" s="368" t="s">
        <v>204</v>
      </c>
      <c r="C83" s="283" t="s">
        <v>355</v>
      </c>
      <c r="D83" s="283" t="s">
        <v>94</v>
      </c>
      <c r="E83" s="381" t="s">
        <v>458</v>
      </c>
      <c r="F83" s="381" t="s">
        <v>120</v>
      </c>
      <c r="G83" s="283" t="s">
        <v>120</v>
      </c>
      <c r="H83" s="381" t="s">
        <v>120</v>
      </c>
      <c r="I83" s="381" t="s">
        <v>120</v>
      </c>
      <c r="J83" s="283" t="s">
        <v>459</v>
      </c>
      <c r="K83" s="283" t="s">
        <v>422</v>
      </c>
      <c r="L83" s="283" t="s">
        <v>101</v>
      </c>
      <c r="M83" s="283" t="s">
        <v>210</v>
      </c>
      <c r="N83" s="381" t="s">
        <v>444</v>
      </c>
      <c r="O83" s="535" t="s">
        <v>433</v>
      </c>
      <c r="P83" s="283">
        <v>29.325</v>
      </c>
      <c r="Q83" s="381">
        <v>42</v>
      </c>
      <c r="R83" s="283">
        <v>3</v>
      </c>
      <c r="S83" s="283" t="s">
        <v>460</v>
      </c>
      <c r="T83" s="283" t="s">
        <v>319</v>
      </c>
      <c r="U83" s="283">
        <v>300</v>
      </c>
      <c r="V83" s="283">
        <v>300</v>
      </c>
      <c r="W83" s="283" t="s">
        <v>107</v>
      </c>
      <c r="X83" s="283" t="s">
        <v>108</v>
      </c>
      <c r="Y83" s="283" t="s">
        <v>109</v>
      </c>
      <c r="Z83" s="283" t="s">
        <v>212</v>
      </c>
      <c r="AA83" s="381">
        <v>42</v>
      </c>
      <c r="AB83" s="283" t="s">
        <v>425</v>
      </c>
      <c r="AC83" s="411" t="s">
        <v>465</v>
      </c>
    </row>
    <row r="84" customHeight="1" spans="1:29">
      <c r="A84" s="311">
        <v>82</v>
      </c>
      <c r="B84" s="368" t="s">
        <v>204</v>
      </c>
      <c r="C84" s="283" t="s">
        <v>355</v>
      </c>
      <c r="D84" s="283" t="s">
        <v>94</v>
      </c>
      <c r="E84" s="381" t="s">
        <v>458</v>
      </c>
      <c r="F84" s="381" t="s">
        <v>120</v>
      </c>
      <c r="G84" s="283" t="s">
        <v>120</v>
      </c>
      <c r="H84" s="381" t="s">
        <v>120</v>
      </c>
      <c r="I84" s="381" t="s">
        <v>120</v>
      </c>
      <c r="J84" s="283" t="s">
        <v>459</v>
      </c>
      <c r="K84" s="283" t="s">
        <v>422</v>
      </c>
      <c r="L84" s="283" t="s">
        <v>101</v>
      </c>
      <c r="M84" s="283" t="s">
        <v>210</v>
      </c>
      <c r="N84" s="381" t="s">
        <v>444</v>
      </c>
      <c r="O84" s="535" t="s">
        <v>433</v>
      </c>
      <c r="P84" s="283">
        <v>9.2</v>
      </c>
      <c r="Q84" s="381">
        <v>13.2</v>
      </c>
      <c r="R84" s="283">
        <v>3</v>
      </c>
      <c r="S84" s="283" t="s">
        <v>460</v>
      </c>
      <c r="T84" s="283" t="s">
        <v>319</v>
      </c>
      <c r="U84" s="283">
        <v>300</v>
      </c>
      <c r="V84" s="283">
        <v>300</v>
      </c>
      <c r="W84" s="283" t="s">
        <v>107</v>
      </c>
      <c r="X84" s="283" t="s">
        <v>108</v>
      </c>
      <c r="Y84" s="283" t="s">
        <v>109</v>
      </c>
      <c r="Z84" s="283" t="s">
        <v>212</v>
      </c>
      <c r="AA84" s="381">
        <v>13.2</v>
      </c>
      <c r="AB84" s="283" t="s">
        <v>425</v>
      </c>
      <c r="AC84" s="411" t="s">
        <v>466</v>
      </c>
    </row>
    <row r="85" customHeight="1" spans="1:29">
      <c r="A85" s="311">
        <v>83</v>
      </c>
      <c r="B85" s="368" t="s">
        <v>204</v>
      </c>
      <c r="C85" s="283" t="s">
        <v>355</v>
      </c>
      <c r="D85" s="283" t="s">
        <v>94</v>
      </c>
      <c r="E85" s="381" t="s">
        <v>458</v>
      </c>
      <c r="F85" s="381" t="s">
        <v>120</v>
      </c>
      <c r="G85" s="283" t="s">
        <v>120</v>
      </c>
      <c r="H85" s="381" t="s">
        <v>120</v>
      </c>
      <c r="I85" s="381" t="s">
        <v>120</v>
      </c>
      <c r="J85" s="283" t="s">
        <v>459</v>
      </c>
      <c r="K85" s="283" t="s">
        <v>422</v>
      </c>
      <c r="L85" s="283" t="s">
        <v>101</v>
      </c>
      <c r="M85" s="283" t="s">
        <v>210</v>
      </c>
      <c r="N85" s="381" t="s">
        <v>444</v>
      </c>
      <c r="O85" s="535" t="s">
        <v>433</v>
      </c>
      <c r="P85" s="283">
        <v>17.9</v>
      </c>
      <c r="Q85" s="381">
        <v>25.6</v>
      </c>
      <c r="R85" s="283">
        <v>3</v>
      </c>
      <c r="S85" s="283" t="s">
        <v>460</v>
      </c>
      <c r="T85" s="283" t="s">
        <v>319</v>
      </c>
      <c r="U85" s="283">
        <v>300</v>
      </c>
      <c r="V85" s="283">
        <v>300</v>
      </c>
      <c r="W85" s="283" t="s">
        <v>107</v>
      </c>
      <c r="X85" s="283" t="s">
        <v>108</v>
      </c>
      <c r="Y85" s="283" t="s">
        <v>109</v>
      </c>
      <c r="Z85" s="283" t="s">
        <v>212</v>
      </c>
      <c r="AA85" s="381">
        <v>25.6</v>
      </c>
      <c r="AB85" s="283" t="s">
        <v>425</v>
      </c>
      <c r="AC85" s="411" t="s">
        <v>467</v>
      </c>
    </row>
    <row r="86" customHeight="1" spans="1:29">
      <c r="A86" s="311">
        <v>84</v>
      </c>
      <c r="B86" s="368" t="s">
        <v>204</v>
      </c>
      <c r="C86" s="283" t="s">
        <v>355</v>
      </c>
      <c r="D86" s="283" t="s">
        <v>94</v>
      </c>
      <c r="E86" s="381" t="s">
        <v>458</v>
      </c>
      <c r="F86" s="381" t="s">
        <v>120</v>
      </c>
      <c r="G86" s="283" t="s">
        <v>120</v>
      </c>
      <c r="H86" s="381" t="s">
        <v>120</v>
      </c>
      <c r="I86" s="381" t="s">
        <v>120</v>
      </c>
      <c r="J86" s="283" t="s">
        <v>459</v>
      </c>
      <c r="K86" s="283" t="s">
        <v>422</v>
      </c>
      <c r="L86" s="283" t="s">
        <v>101</v>
      </c>
      <c r="M86" s="283" t="s">
        <v>210</v>
      </c>
      <c r="N86" s="381" t="s">
        <v>444</v>
      </c>
      <c r="O86" s="535" t="s">
        <v>433</v>
      </c>
      <c r="P86" s="283">
        <v>24.495</v>
      </c>
      <c r="Q86" s="381">
        <v>46.6</v>
      </c>
      <c r="R86" s="283">
        <v>3</v>
      </c>
      <c r="S86" s="283" t="s">
        <v>460</v>
      </c>
      <c r="T86" s="283" t="s">
        <v>319</v>
      </c>
      <c r="U86" s="283">
        <v>300</v>
      </c>
      <c r="V86" s="283">
        <v>300</v>
      </c>
      <c r="W86" s="283" t="s">
        <v>107</v>
      </c>
      <c r="X86" s="283" t="s">
        <v>108</v>
      </c>
      <c r="Y86" s="283" t="s">
        <v>109</v>
      </c>
      <c r="Z86" s="283" t="s">
        <v>212</v>
      </c>
      <c r="AA86" s="381">
        <v>46.6</v>
      </c>
      <c r="AB86" s="283" t="s">
        <v>425</v>
      </c>
      <c r="AC86" s="411" t="s">
        <v>464</v>
      </c>
    </row>
    <row r="87" customHeight="1" spans="1:29">
      <c r="A87" s="311">
        <v>85</v>
      </c>
      <c r="B87" s="368" t="s">
        <v>204</v>
      </c>
      <c r="C87" s="283" t="s">
        <v>355</v>
      </c>
      <c r="D87" s="283" t="s">
        <v>94</v>
      </c>
      <c r="E87" s="381" t="s">
        <v>458</v>
      </c>
      <c r="F87" s="381" t="s">
        <v>120</v>
      </c>
      <c r="G87" s="283" t="s">
        <v>120</v>
      </c>
      <c r="H87" s="381" t="s">
        <v>120</v>
      </c>
      <c r="I87" s="381" t="s">
        <v>120</v>
      </c>
      <c r="J87" s="283" t="s">
        <v>459</v>
      </c>
      <c r="K87" s="283" t="s">
        <v>422</v>
      </c>
      <c r="L87" s="283" t="s">
        <v>101</v>
      </c>
      <c r="M87" s="283" t="s">
        <v>210</v>
      </c>
      <c r="N87" s="381" t="s">
        <v>444</v>
      </c>
      <c r="O87" s="535" t="s">
        <v>433</v>
      </c>
      <c r="P87" s="283">
        <v>50.6</v>
      </c>
      <c r="Q87" s="381">
        <v>72.3</v>
      </c>
      <c r="R87" s="283">
        <v>3</v>
      </c>
      <c r="S87" s="283" t="s">
        <v>460</v>
      </c>
      <c r="T87" s="283" t="s">
        <v>319</v>
      </c>
      <c r="U87" s="283">
        <v>300</v>
      </c>
      <c r="V87" s="283">
        <v>300</v>
      </c>
      <c r="W87" s="283" t="s">
        <v>107</v>
      </c>
      <c r="X87" s="283" t="s">
        <v>108</v>
      </c>
      <c r="Y87" s="283" t="s">
        <v>109</v>
      </c>
      <c r="Z87" s="283" t="s">
        <v>212</v>
      </c>
      <c r="AA87" s="381">
        <v>72.3</v>
      </c>
      <c r="AB87" s="283" t="s">
        <v>425</v>
      </c>
      <c r="AC87" s="411" t="s">
        <v>468</v>
      </c>
    </row>
    <row r="88" customHeight="1" spans="1:29">
      <c r="A88" s="311">
        <v>86</v>
      </c>
      <c r="B88" s="368" t="s">
        <v>204</v>
      </c>
      <c r="C88" s="283" t="s">
        <v>355</v>
      </c>
      <c r="D88" s="283" t="s">
        <v>94</v>
      </c>
      <c r="E88" s="381" t="s">
        <v>458</v>
      </c>
      <c r="F88" s="381" t="s">
        <v>120</v>
      </c>
      <c r="G88" s="283" t="s">
        <v>120</v>
      </c>
      <c r="H88" s="381" t="s">
        <v>120</v>
      </c>
      <c r="I88" s="381" t="s">
        <v>120</v>
      </c>
      <c r="J88" s="283" t="s">
        <v>459</v>
      </c>
      <c r="K88" s="283" t="s">
        <v>422</v>
      </c>
      <c r="L88" s="283" t="s">
        <v>101</v>
      </c>
      <c r="M88" s="283" t="s">
        <v>210</v>
      </c>
      <c r="N88" s="381" t="s">
        <v>444</v>
      </c>
      <c r="O88" s="535" t="s">
        <v>433</v>
      </c>
      <c r="P88" s="283">
        <v>68</v>
      </c>
      <c r="Q88" s="381">
        <v>97.2</v>
      </c>
      <c r="R88" s="283">
        <v>3</v>
      </c>
      <c r="S88" s="283" t="s">
        <v>460</v>
      </c>
      <c r="T88" s="283" t="s">
        <v>319</v>
      </c>
      <c r="U88" s="283">
        <v>300</v>
      </c>
      <c r="V88" s="283">
        <v>300</v>
      </c>
      <c r="W88" s="283" t="s">
        <v>107</v>
      </c>
      <c r="X88" s="283" t="s">
        <v>108</v>
      </c>
      <c r="Y88" s="283" t="s">
        <v>109</v>
      </c>
      <c r="Z88" s="283" t="s">
        <v>212</v>
      </c>
      <c r="AA88" s="381">
        <v>97.2</v>
      </c>
      <c r="AB88" s="283" t="s">
        <v>425</v>
      </c>
      <c r="AC88" s="411" t="s">
        <v>469</v>
      </c>
    </row>
    <row r="89" customHeight="1" spans="1:29">
      <c r="A89" s="311">
        <v>87</v>
      </c>
      <c r="B89" s="368" t="s">
        <v>204</v>
      </c>
      <c r="C89" s="283" t="s">
        <v>355</v>
      </c>
      <c r="D89" s="283" t="s">
        <v>94</v>
      </c>
      <c r="E89" s="381" t="s">
        <v>470</v>
      </c>
      <c r="F89" s="381" t="s">
        <v>120</v>
      </c>
      <c r="G89" s="283" t="s">
        <v>120</v>
      </c>
      <c r="H89" s="381" t="s">
        <v>120</v>
      </c>
      <c r="I89" s="381" t="s">
        <v>120</v>
      </c>
      <c r="J89" s="283" t="s">
        <v>471</v>
      </c>
      <c r="K89" s="283" t="s">
        <v>422</v>
      </c>
      <c r="L89" s="283" t="s">
        <v>101</v>
      </c>
      <c r="M89" s="283" t="s">
        <v>210</v>
      </c>
      <c r="N89" s="381" t="s">
        <v>211</v>
      </c>
      <c r="O89" s="535" t="s">
        <v>433</v>
      </c>
      <c r="P89" s="283">
        <v>4.3</v>
      </c>
      <c r="Q89" s="381">
        <v>13</v>
      </c>
      <c r="R89" s="283">
        <v>8</v>
      </c>
      <c r="S89" s="283" t="s">
        <v>472</v>
      </c>
      <c r="T89" s="283" t="s">
        <v>319</v>
      </c>
      <c r="U89" s="283">
        <v>250</v>
      </c>
      <c r="V89" s="283">
        <v>250</v>
      </c>
      <c r="W89" s="283" t="s">
        <v>107</v>
      </c>
      <c r="X89" s="283" t="s">
        <v>108</v>
      </c>
      <c r="Y89" s="283" t="s">
        <v>109</v>
      </c>
      <c r="Z89" s="283" t="s">
        <v>212</v>
      </c>
      <c r="AA89" s="381">
        <v>13</v>
      </c>
      <c r="AB89" s="283" t="s">
        <v>425</v>
      </c>
      <c r="AC89" s="411" t="s">
        <v>473</v>
      </c>
    </row>
    <row r="90" customHeight="1" spans="1:29">
      <c r="A90" s="311">
        <v>88</v>
      </c>
      <c r="B90" s="368" t="s">
        <v>204</v>
      </c>
      <c r="C90" s="283" t="s">
        <v>355</v>
      </c>
      <c r="D90" s="283" t="s">
        <v>94</v>
      </c>
      <c r="E90" s="381" t="s">
        <v>474</v>
      </c>
      <c r="F90" s="381" t="s">
        <v>120</v>
      </c>
      <c r="G90" s="283" t="s">
        <v>120</v>
      </c>
      <c r="H90" s="381" t="s">
        <v>120</v>
      </c>
      <c r="I90" s="381" t="s">
        <v>120</v>
      </c>
      <c r="J90" s="283" t="s">
        <v>475</v>
      </c>
      <c r="K90" s="283" t="s">
        <v>422</v>
      </c>
      <c r="L90" s="283" t="s">
        <v>101</v>
      </c>
      <c r="M90" s="283" t="s">
        <v>192</v>
      </c>
      <c r="N90" s="381" t="s">
        <v>211</v>
      </c>
      <c r="O90" s="391">
        <v>42095</v>
      </c>
      <c r="P90" s="283" t="s">
        <v>476</v>
      </c>
      <c r="Q90" s="381" t="s">
        <v>477</v>
      </c>
      <c r="R90" s="283">
        <v>12</v>
      </c>
      <c r="S90" s="283">
        <v>18</v>
      </c>
      <c r="T90" s="283" t="s">
        <v>319</v>
      </c>
      <c r="U90" s="283">
        <v>350</v>
      </c>
      <c r="V90" s="283">
        <v>400</v>
      </c>
      <c r="W90" s="283" t="s">
        <v>107</v>
      </c>
      <c r="X90" s="283" t="s">
        <v>108</v>
      </c>
      <c r="Y90" s="283" t="s">
        <v>109</v>
      </c>
      <c r="Z90" s="283" t="s">
        <v>212</v>
      </c>
      <c r="AA90" s="381" t="s">
        <v>477</v>
      </c>
      <c r="AB90" s="283" t="s">
        <v>425</v>
      </c>
      <c r="AC90" s="411" t="s">
        <v>478</v>
      </c>
    </row>
    <row r="91" customHeight="1" spans="1:29">
      <c r="A91" s="311">
        <v>89</v>
      </c>
      <c r="B91" s="368" t="s">
        <v>204</v>
      </c>
      <c r="C91" s="283" t="s">
        <v>355</v>
      </c>
      <c r="D91" s="283" t="s">
        <v>94</v>
      </c>
      <c r="E91" s="381" t="s">
        <v>474</v>
      </c>
      <c r="F91" s="381" t="s">
        <v>120</v>
      </c>
      <c r="G91" s="283" t="s">
        <v>120</v>
      </c>
      <c r="H91" s="381" t="s">
        <v>120</v>
      </c>
      <c r="I91" s="381" t="s">
        <v>120</v>
      </c>
      <c r="J91" s="283" t="s">
        <v>475</v>
      </c>
      <c r="K91" s="283" t="s">
        <v>422</v>
      </c>
      <c r="L91" s="283" t="s">
        <v>101</v>
      </c>
      <c r="M91" s="283" t="s">
        <v>192</v>
      </c>
      <c r="N91" s="381" t="s">
        <v>211</v>
      </c>
      <c r="O91" s="391">
        <v>42095</v>
      </c>
      <c r="P91" s="283" t="s">
        <v>476</v>
      </c>
      <c r="Q91" s="381" t="s">
        <v>479</v>
      </c>
      <c r="R91" s="283">
        <v>12</v>
      </c>
      <c r="S91" s="283">
        <v>18</v>
      </c>
      <c r="T91" s="283" t="s">
        <v>319</v>
      </c>
      <c r="U91" s="283">
        <v>350</v>
      </c>
      <c r="V91" s="283">
        <v>400</v>
      </c>
      <c r="W91" s="283" t="s">
        <v>107</v>
      </c>
      <c r="X91" s="283" t="s">
        <v>108</v>
      </c>
      <c r="Y91" s="283" t="s">
        <v>109</v>
      </c>
      <c r="Z91" s="283" t="s">
        <v>212</v>
      </c>
      <c r="AA91" s="381" t="s">
        <v>479</v>
      </c>
      <c r="AB91" s="283" t="s">
        <v>425</v>
      </c>
      <c r="AC91" s="411" t="s">
        <v>480</v>
      </c>
    </row>
    <row r="92" ht="26" customHeight="1" spans="1:29">
      <c r="A92" s="311">
        <v>90</v>
      </c>
      <c r="B92" s="368" t="s">
        <v>204</v>
      </c>
      <c r="C92" s="283" t="s">
        <v>355</v>
      </c>
      <c r="D92" s="378" t="s">
        <v>94</v>
      </c>
      <c r="E92" s="381" t="s">
        <v>481</v>
      </c>
      <c r="F92" s="381" t="s">
        <v>120</v>
      </c>
      <c r="G92" s="283" t="s">
        <v>120</v>
      </c>
      <c r="H92" s="381" t="s">
        <v>120</v>
      </c>
      <c r="I92" s="381" t="s">
        <v>120</v>
      </c>
      <c r="J92" s="283" t="s">
        <v>482</v>
      </c>
      <c r="K92" s="283" t="s">
        <v>422</v>
      </c>
      <c r="L92" s="283" t="s">
        <v>101</v>
      </c>
      <c r="M92" s="283" t="s">
        <v>192</v>
      </c>
      <c r="N92" s="381" t="s">
        <v>211</v>
      </c>
      <c r="O92" s="391">
        <v>42095</v>
      </c>
      <c r="P92" s="283" t="s">
        <v>476</v>
      </c>
      <c r="Q92" s="381" t="s">
        <v>483</v>
      </c>
      <c r="R92" s="283">
        <v>0</v>
      </c>
      <c r="S92" s="283">
        <v>0</v>
      </c>
      <c r="T92" s="283" t="s">
        <v>319</v>
      </c>
      <c r="U92" s="283">
        <v>0</v>
      </c>
      <c r="V92" s="283">
        <v>0</v>
      </c>
      <c r="W92" s="283" t="s">
        <v>107</v>
      </c>
      <c r="X92" s="283" t="s">
        <v>108</v>
      </c>
      <c r="Y92" s="283" t="s">
        <v>109</v>
      </c>
      <c r="Z92" s="283" t="s">
        <v>212</v>
      </c>
      <c r="AA92" s="381" t="s">
        <v>483</v>
      </c>
      <c r="AB92" s="283" t="s">
        <v>425</v>
      </c>
      <c r="AC92" s="411"/>
    </row>
    <row r="93" customHeight="1" spans="1:29">
      <c r="A93" s="311">
        <v>91</v>
      </c>
      <c r="B93" s="368" t="s">
        <v>204</v>
      </c>
      <c r="C93" s="374" t="s">
        <v>93</v>
      </c>
      <c r="D93" s="374" t="s">
        <v>94</v>
      </c>
      <c r="E93" s="374" t="s">
        <v>484</v>
      </c>
      <c r="F93" s="374" t="s">
        <v>120</v>
      </c>
      <c r="G93" s="283" t="s">
        <v>120</v>
      </c>
      <c r="H93" s="374" t="s">
        <v>120</v>
      </c>
      <c r="I93" s="381" t="s">
        <v>485</v>
      </c>
      <c r="J93" s="283" t="s">
        <v>486</v>
      </c>
      <c r="K93" s="374" t="s">
        <v>422</v>
      </c>
      <c r="L93" s="283" t="s">
        <v>101</v>
      </c>
      <c r="M93" s="283" t="s">
        <v>192</v>
      </c>
      <c r="N93" s="381" t="s">
        <v>211</v>
      </c>
      <c r="O93" s="391">
        <v>42064</v>
      </c>
      <c r="P93" s="283">
        <v>8.84</v>
      </c>
      <c r="Q93" s="381">
        <v>15</v>
      </c>
      <c r="R93" s="283">
        <v>4</v>
      </c>
      <c r="S93" s="283">
        <v>28</v>
      </c>
      <c r="T93" s="283" t="s">
        <v>319</v>
      </c>
      <c r="U93" s="283">
        <v>8</v>
      </c>
      <c r="V93" s="283">
        <v>100</v>
      </c>
      <c r="W93" s="283" t="s">
        <v>159</v>
      </c>
      <c r="X93" s="283" t="s">
        <v>108</v>
      </c>
      <c r="Y93" s="283" t="s">
        <v>109</v>
      </c>
      <c r="Z93" s="283" t="s">
        <v>212</v>
      </c>
      <c r="AA93" s="283">
        <v>11.5</v>
      </c>
      <c r="AB93" s="283" t="s">
        <v>487</v>
      </c>
      <c r="AC93" s="411"/>
    </row>
    <row r="94" customHeight="1" spans="1:29">
      <c r="A94" s="311">
        <v>92</v>
      </c>
      <c r="B94" s="368" t="s">
        <v>204</v>
      </c>
      <c r="C94" s="374" t="s">
        <v>93</v>
      </c>
      <c r="D94" s="374" t="s">
        <v>94</v>
      </c>
      <c r="E94" s="374" t="s">
        <v>488</v>
      </c>
      <c r="F94" s="374" t="s">
        <v>120</v>
      </c>
      <c r="G94" s="283" t="s">
        <v>120</v>
      </c>
      <c r="H94" s="374" t="s">
        <v>120</v>
      </c>
      <c r="I94" s="381" t="s">
        <v>120</v>
      </c>
      <c r="J94" s="283" t="s">
        <v>489</v>
      </c>
      <c r="K94" s="374" t="s">
        <v>422</v>
      </c>
      <c r="L94" s="283" t="s">
        <v>101</v>
      </c>
      <c r="M94" s="283" t="s">
        <v>192</v>
      </c>
      <c r="N94" s="381" t="s">
        <v>211</v>
      </c>
      <c r="O94" s="391">
        <v>42064</v>
      </c>
      <c r="P94" s="283">
        <v>7.15</v>
      </c>
      <c r="Q94" s="381">
        <v>12</v>
      </c>
      <c r="R94" s="283">
        <v>2</v>
      </c>
      <c r="S94" s="283">
        <v>12</v>
      </c>
      <c r="T94" s="283" t="s">
        <v>319</v>
      </c>
      <c r="U94" s="283">
        <v>5</v>
      </c>
      <c r="V94" s="283">
        <v>60</v>
      </c>
      <c r="W94" s="283" t="s">
        <v>159</v>
      </c>
      <c r="X94" s="283" t="s">
        <v>108</v>
      </c>
      <c r="Y94" s="283" t="s">
        <v>109</v>
      </c>
      <c r="Z94" s="283" t="s">
        <v>212</v>
      </c>
      <c r="AA94" s="283">
        <v>9.5</v>
      </c>
      <c r="AB94" s="283" t="s">
        <v>487</v>
      </c>
      <c r="AC94" s="411"/>
    </row>
    <row r="95" customHeight="1" spans="1:29">
      <c r="A95" s="311">
        <v>93</v>
      </c>
      <c r="B95" s="368" t="s">
        <v>204</v>
      </c>
      <c r="C95" s="374" t="s">
        <v>93</v>
      </c>
      <c r="D95" s="374" t="s">
        <v>94</v>
      </c>
      <c r="E95" s="374" t="s">
        <v>490</v>
      </c>
      <c r="F95" s="374" t="s">
        <v>120</v>
      </c>
      <c r="G95" s="283" t="s">
        <v>120</v>
      </c>
      <c r="H95" s="374" t="s">
        <v>120</v>
      </c>
      <c r="I95" s="381" t="s">
        <v>491</v>
      </c>
      <c r="J95" s="283" t="s">
        <v>492</v>
      </c>
      <c r="K95" s="374" t="s">
        <v>422</v>
      </c>
      <c r="L95" s="283" t="s">
        <v>101</v>
      </c>
      <c r="M95" s="283" t="s">
        <v>192</v>
      </c>
      <c r="N95" s="381" t="s">
        <v>211</v>
      </c>
      <c r="O95" s="391">
        <v>42064</v>
      </c>
      <c r="P95" s="283">
        <v>7.15</v>
      </c>
      <c r="Q95" s="381">
        <v>12</v>
      </c>
      <c r="R95" s="283">
        <v>3</v>
      </c>
      <c r="S95" s="283">
        <v>19.8</v>
      </c>
      <c r="T95" s="283" t="s">
        <v>319</v>
      </c>
      <c r="U95" s="283">
        <v>5</v>
      </c>
      <c r="V95" s="283">
        <v>60</v>
      </c>
      <c r="W95" s="283" t="s">
        <v>159</v>
      </c>
      <c r="X95" s="283" t="s">
        <v>108</v>
      </c>
      <c r="Y95" s="283" t="s">
        <v>109</v>
      </c>
      <c r="Z95" s="283" t="s">
        <v>212</v>
      </c>
      <c r="AA95" s="283">
        <v>9.5</v>
      </c>
      <c r="AB95" s="283" t="s">
        <v>487</v>
      </c>
      <c r="AC95" s="411"/>
    </row>
    <row r="96" customHeight="1" spans="1:29">
      <c r="A96" s="311">
        <v>94</v>
      </c>
      <c r="B96" s="368" t="s">
        <v>204</v>
      </c>
      <c r="C96" s="374" t="s">
        <v>93</v>
      </c>
      <c r="D96" s="374" t="s">
        <v>94</v>
      </c>
      <c r="E96" s="374" t="s">
        <v>493</v>
      </c>
      <c r="F96" s="374" t="s">
        <v>120</v>
      </c>
      <c r="G96" s="283" t="s">
        <v>120</v>
      </c>
      <c r="H96" s="374" t="s">
        <v>120</v>
      </c>
      <c r="I96" s="381" t="s">
        <v>120</v>
      </c>
      <c r="J96" s="283" t="s">
        <v>486</v>
      </c>
      <c r="K96" s="374" t="s">
        <v>422</v>
      </c>
      <c r="L96" s="283" t="s">
        <v>101</v>
      </c>
      <c r="M96" s="283" t="s">
        <v>192</v>
      </c>
      <c r="N96" s="381" t="s">
        <v>211</v>
      </c>
      <c r="O96" s="391">
        <v>42064</v>
      </c>
      <c r="P96" s="283">
        <v>7.15</v>
      </c>
      <c r="Q96" s="381">
        <v>12</v>
      </c>
      <c r="R96" s="283">
        <v>0</v>
      </c>
      <c r="S96" s="283">
        <v>0</v>
      </c>
      <c r="T96" s="283" t="s">
        <v>319</v>
      </c>
      <c r="U96" s="283">
        <v>2</v>
      </c>
      <c r="V96" s="283">
        <v>24</v>
      </c>
      <c r="W96" s="283" t="s">
        <v>159</v>
      </c>
      <c r="X96" s="283" t="s">
        <v>108</v>
      </c>
      <c r="Y96" s="283" t="s">
        <v>109</v>
      </c>
      <c r="Z96" s="283" t="s">
        <v>212</v>
      </c>
      <c r="AA96" s="283">
        <v>9.5</v>
      </c>
      <c r="AB96" s="283" t="s">
        <v>487</v>
      </c>
      <c r="AC96" s="411"/>
    </row>
    <row r="97" customHeight="1" spans="1:29">
      <c r="A97" s="311">
        <v>95</v>
      </c>
      <c r="B97" s="368" t="s">
        <v>204</v>
      </c>
      <c r="C97" s="374" t="s">
        <v>93</v>
      </c>
      <c r="D97" s="374" t="s">
        <v>94</v>
      </c>
      <c r="E97" s="374" t="s">
        <v>494</v>
      </c>
      <c r="F97" s="374" t="s">
        <v>120</v>
      </c>
      <c r="G97" s="283" t="s">
        <v>120</v>
      </c>
      <c r="H97" s="374" t="s">
        <v>120</v>
      </c>
      <c r="I97" s="381" t="s">
        <v>495</v>
      </c>
      <c r="J97" s="283" t="s">
        <v>496</v>
      </c>
      <c r="K97" s="374" t="s">
        <v>422</v>
      </c>
      <c r="L97" s="283" t="s">
        <v>101</v>
      </c>
      <c r="M97" s="283" t="s">
        <v>192</v>
      </c>
      <c r="N97" s="381" t="s">
        <v>211</v>
      </c>
      <c r="O97" s="391">
        <v>42064</v>
      </c>
      <c r="P97" s="283" t="s">
        <v>497</v>
      </c>
      <c r="Q97" s="381">
        <v>20</v>
      </c>
      <c r="R97" s="283">
        <v>0</v>
      </c>
      <c r="S97" s="283">
        <v>0</v>
      </c>
      <c r="T97" s="283" t="s">
        <v>319</v>
      </c>
      <c r="U97" s="283">
        <v>2</v>
      </c>
      <c r="V97" s="283">
        <v>40</v>
      </c>
      <c r="W97" s="283" t="s">
        <v>159</v>
      </c>
      <c r="X97" s="283" t="s">
        <v>108</v>
      </c>
      <c r="Y97" s="283" t="s">
        <v>109</v>
      </c>
      <c r="Z97" s="283" t="s">
        <v>212</v>
      </c>
      <c r="AA97" s="283" t="s">
        <v>498</v>
      </c>
      <c r="AB97" s="283" t="s">
        <v>487</v>
      </c>
      <c r="AC97" s="411"/>
    </row>
    <row r="98" customHeight="1" spans="1:29">
      <c r="A98" s="311">
        <v>96</v>
      </c>
      <c r="B98" s="368" t="s">
        <v>204</v>
      </c>
      <c r="C98" s="374" t="s">
        <v>93</v>
      </c>
      <c r="D98" s="374" t="s">
        <v>94</v>
      </c>
      <c r="E98" s="374" t="s">
        <v>499</v>
      </c>
      <c r="F98" s="374" t="s">
        <v>120</v>
      </c>
      <c r="G98" s="283" t="s">
        <v>120</v>
      </c>
      <c r="H98" s="374" t="s">
        <v>120</v>
      </c>
      <c r="I98" s="381" t="s">
        <v>120</v>
      </c>
      <c r="J98" s="283" t="s">
        <v>500</v>
      </c>
      <c r="K98" s="374" t="s">
        <v>422</v>
      </c>
      <c r="L98" s="283" t="s">
        <v>101</v>
      </c>
      <c r="M98" s="283" t="s">
        <v>192</v>
      </c>
      <c r="N98" s="381" t="s">
        <v>211</v>
      </c>
      <c r="O98" s="391">
        <v>42064</v>
      </c>
      <c r="P98" s="283">
        <v>16.64</v>
      </c>
      <c r="Q98" s="381">
        <v>25</v>
      </c>
      <c r="R98" s="283">
        <v>0</v>
      </c>
      <c r="S98" s="283">
        <v>0</v>
      </c>
      <c r="T98" s="283" t="s">
        <v>319</v>
      </c>
      <c r="U98" s="283">
        <v>2</v>
      </c>
      <c r="V98" s="283">
        <v>40</v>
      </c>
      <c r="W98" s="283" t="s">
        <v>159</v>
      </c>
      <c r="X98" s="283" t="s">
        <v>108</v>
      </c>
      <c r="Y98" s="283" t="s">
        <v>109</v>
      </c>
      <c r="Z98" s="283" t="s">
        <v>212</v>
      </c>
      <c r="AA98" s="283">
        <v>21.7</v>
      </c>
      <c r="AB98" s="283" t="s">
        <v>487</v>
      </c>
      <c r="AC98" s="411"/>
    </row>
    <row r="99" customHeight="1" spans="1:29">
      <c r="A99" s="311">
        <v>97</v>
      </c>
      <c r="B99" s="368" t="s">
        <v>204</v>
      </c>
      <c r="C99" s="374" t="s">
        <v>93</v>
      </c>
      <c r="D99" s="374" t="s">
        <v>94</v>
      </c>
      <c r="E99" s="374" t="s">
        <v>501</v>
      </c>
      <c r="F99" s="374" t="s">
        <v>120</v>
      </c>
      <c r="G99" s="283" t="s">
        <v>120</v>
      </c>
      <c r="H99" s="374" t="s">
        <v>120</v>
      </c>
      <c r="I99" s="381" t="s">
        <v>120</v>
      </c>
      <c r="J99" s="283" t="s">
        <v>502</v>
      </c>
      <c r="K99" s="374" t="s">
        <v>422</v>
      </c>
      <c r="L99" s="283" t="s">
        <v>101</v>
      </c>
      <c r="M99" s="283" t="s">
        <v>192</v>
      </c>
      <c r="N99" s="381" t="s">
        <v>211</v>
      </c>
      <c r="O99" s="391">
        <v>42339</v>
      </c>
      <c r="P99" s="283">
        <v>9</v>
      </c>
      <c r="Q99" s="381">
        <v>20</v>
      </c>
      <c r="R99" s="283">
        <v>5</v>
      </c>
      <c r="S99" s="283">
        <v>60.5</v>
      </c>
      <c r="T99" s="283" t="s">
        <v>319</v>
      </c>
      <c r="U99" s="283">
        <v>10</v>
      </c>
      <c r="V99" s="283">
        <v>140</v>
      </c>
      <c r="W99" s="283" t="s">
        <v>159</v>
      </c>
      <c r="X99" s="283" t="s">
        <v>108</v>
      </c>
      <c r="Y99" s="283" t="s">
        <v>109</v>
      </c>
      <c r="Z99" s="283" t="s">
        <v>212</v>
      </c>
      <c r="AA99" s="283">
        <v>12</v>
      </c>
      <c r="AB99" s="283" t="s">
        <v>487</v>
      </c>
      <c r="AC99" s="411"/>
    </row>
    <row r="100" customHeight="1" spans="1:29">
      <c r="A100" s="311">
        <v>98</v>
      </c>
      <c r="B100" s="368" t="s">
        <v>204</v>
      </c>
      <c r="C100" s="374" t="s">
        <v>93</v>
      </c>
      <c r="D100" s="374" t="s">
        <v>94</v>
      </c>
      <c r="E100" s="374" t="s">
        <v>503</v>
      </c>
      <c r="F100" s="374" t="s">
        <v>120</v>
      </c>
      <c r="G100" s="283" t="s">
        <v>120</v>
      </c>
      <c r="H100" s="374" t="s">
        <v>120</v>
      </c>
      <c r="I100" s="381" t="s">
        <v>120</v>
      </c>
      <c r="J100" s="283" t="s">
        <v>504</v>
      </c>
      <c r="K100" s="374" t="s">
        <v>422</v>
      </c>
      <c r="L100" s="283" t="s">
        <v>101</v>
      </c>
      <c r="M100" s="283" t="s">
        <v>192</v>
      </c>
      <c r="N100" s="381" t="s">
        <v>211</v>
      </c>
      <c r="O100" s="391">
        <v>42339</v>
      </c>
      <c r="P100" s="283">
        <v>9</v>
      </c>
      <c r="Q100" s="381">
        <v>20</v>
      </c>
      <c r="R100" s="283">
        <v>2</v>
      </c>
      <c r="S100" s="283">
        <v>30</v>
      </c>
      <c r="T100" s="283" t="s">
        <v>319</v>
      </c>
      <c r="U100" s="283">
        <v>5</v>
      </c>
      <c r="V100" s="283">
        <v>70</v>
      </c>
      <c r="W100" s="283" t="s">
        <v>159</v>
      </c>
      <c r="X100" s="283" t="s">
        <v>108</v>
      </c>
      <c r="Y100" s="283" t="s">
        <v>109</v>
      </c>
      <c r="Z100" s="283" t="s">
        <v>212</v>
      </c>
      <c r="AA100" s="283">
        <v>12</v>
      </c>
      <c r="AB100" s="283" t="s">
        <v>487</v>
      </c>
      <c r="AC100" s="411"/>
    </row>
    <row r="101" customHeight="1" spans="1:29">
      <c r="A101" s="311">
        <v>99</v>
      </c>
      <c r="B101" s="368" t="s">
        <v>204</v>
      </c>
      <c r="C101" s="374" t="s">
        <v>93</v>
      </c>
      <c r="D101" s="374" t="s">
        <v>94</v>
      </c>
      <c r="E101" s="374" t="s">
        <v>505</v>
      </c>
      <c r="F101" s="374" t="s">
        <v>120</v>
      </c>
      <c r="G101" s="283" t="s">
        <v>120</v>
      </c>
      <c r="H101" s="374" t="s">
        <v>120</v>
      </c>
      <c r="I101" s="381" t="s">
        <v>120</v>
      </c>
      <c r="J101" s="283" t="s">
        <v>506</v>
      </c>
      <c r="K101" s="374" t="s">
        <v>422</v>
      </c>
      <c r="L101" s="283" t="s">
        <v>101</v>
      </c>
      <c r="M101" s="283" t="s">
        <v>192</v>
      </c>
      <c r="N101" s="381" t="s">
        <v>211</v>
      </c>
      <c r="O101" s="391">
        <v>42064</v>
      </c>
      <c r="P101" s="283">
        <v>4.5</v>
      </c>
      <c r="Q101" s="381">
        <v>8</v>
      </c>
      <c r="R101" s="283">
        <v>0</v>
      </c>
      <c r="S101" s="283">
        <v>0</v>
      </c>
      <c r="T101" s="283" t="s">
        <v>319</v>
      </c>
      <c r="U101" s="283">
        <v>2</v>
      </c>
      <c r="V101" s="283">
        <v>15</v>
      </c>
      <c r="W101" s="283" t="s">
        <v>159</v>
      </c>
      <c r="X101" s="283">
        <v>12</v>
      </c>
      <c r="Y101" s="283" t="s">
        <v>126</v>
      </c>
      <c r="Z101" s="283" t="s">
        <v>507</v>
      </c>
      <c r="AA101" s="283">
        <v>6</v>
      </c>
      <c r="AB101" s="283" t="s">
        <v>487</v>
      </c>
      <c r="AC101" s="411"/>
    </row>
    <row r="102" customHeight="1" spans="1:29">
      <c r="A102" s="311">
        <v>100</v>
      </c>
      <c r="B102" s="368" t="s">
        <v>204</v>
      </c>
      <c r="C102" s="374" t="s">
        <v>93</v>
      </c>
      <c r="D102" s="374" t="s">
        <v>94</v>
      </c>
      <c r="E102" s="374" t="s">
        <v>508</v>
      </c>
      <c r="F102" s="374" t="s">
        <v>120</v>
      </c>
      <c r="G102" s="283" t="s">
        <v>120</v>
      </c>
      <c r="H102" s="374" t="s">
        <v>120</v>
      </c>
      <c r="I102" s="381" t="s">
        <v>120</v>
      </c>
      <c r="J102" s="283" t="s">
        <v>509</v>
      </c>
      <c r="K102" s="374" t="s">
        <v>422</v>
      </c>
      <c r="L102" s="283" t="s">
        <v>101</v>
      </c>
      <c r="M102" s="283" t="s">
        <v>192</v>
      </c>
      <c r="N102" s="381" t="s">
        <v>211</v>
      </c>
      <c r="O102" s="391">
        <v>42064</v>
      </c>
      <c r="P102" s="283">
        <v>4.5</v>
      </c>
      <c r="Q102" s="381">
        <v>8</v>
      </c>
      <c r="R102" s="283">
        <v>5</v>
      </c>
      <c r="S102" s="283">
        <v>45</v>
      </c>
      <c r="T102" s="283" t="s">
        <v>319</v>
      </c>
      <c r="U102" s="283">
        <v>8</v>
      </c>
      <c r="V102" s="283">
        <v>72</v>
      </c>
      <c r="W102" s="283" t="s">
        <v>135</v>
      </c>
      <c r="X102" s="283">
        <v>12</v>
      </c>
      <c r="Y102" s="283" t="s">
        <v>126</v>
      </c>
      <c r="Z102" s="283" t="s">
        <v>507</v>
      </c>
      <c r="AA102" s="283">
        <v>6</v>
      </c>
      <c r="AB102" s="283" t="s">
        <v>487</v>
      </c>
      <c r="AC102" s="411"/>
    </row>
    <row r="103" customHeight="1" spans="1:29">
      <c r="A103" s="311">
        <v>101</v>
      </c>
      <c r="B103" s="368" t="s">
        <v>204</v>
      </c>
      <c r="C103" s="283" t="s">
        <v>355</v>
      </c>
      <c r="D103" s="283" t="s">
        <v>94</v>
      </c>
      <c r="E103" s="381" t="s">
        <v>510</v>
      </c>
      <c r="F103" s="374" t="s">
        <v>120</v>
      </c>
      <c r="G103" s="283" t="s">
        <v>120</v>
      </c>
      <c r="H103" s="374" t="s">
        <v>120</v>
      </c>
      <c r="I103" s="381" t="s">
        <v>120</v>
      </c>
      <c r="J103" s="283" t="s">
        <v>511</v>
      </c>
      <c r="K103" s="374" t="s">
        <v>422</v>
      </c>
      <c r="L103" s="283" t="s">
        <v>101</v>
      </c>
      <c r="M103" s="283" t="s">
        <v>192</v>
      </c>
      <c r="N103" s="381" t="s">
        <v>211</v>
      </c>
      <c r="O103" s="391">
        <v>42430</v>
      </c>
      <c r="P103" s="283" t="s">
        <v>512</v>
      </c>
      <c r="Q103" s="381">
        <v>65</v>
      </c>
      <c r="R103" s="283">
        <v>0</v>
      </c>
      <c r="S103" s="283">
        <v>0</v>
      </c>
      <c r="T103" s="283" t="s">
        <v>319</v>
      </c>
      <c r="U103" s="283">
        <v>50</v>
      </c>
      <c r="V103" s="283">
        <v>100</v>
      </c>
      <c r="W103" s="283" t="s">
        <v>135</v>
      </c>
      <c r="X103" s="283" t="s">
        <v>108</v>
      </c>
      <c r="Y103" s="283" t="s">
        <v>109</v>
      </c>
      <c r="Z103" s="283" t="s">
        <v>212</v>
      </c>
      <c r="AA103" s="381">
        <v>65</v>
      </c>
      <c r="AB103" s="283" t="s">
        <v>425</v>
      </c>
      <c r="AC103" s="411"/>
    </row>
    <row r="104" customHeight="1" spans="1:29">
      <c r="A104" s="311">
        <v>102</v>
      </c>
      <c r="B104" s="368" t="s">
        <v>204</v>
      </c>
      <c r="C104" s="378" t="s">
        <v>355</v>
      </c>
      <c r="D104" s="283" t="s">
        <v>94</v>
      </c>
      <c r="E104" s="381" t="s">
        <v>513</v>
      </c>
      <c r="F104" s="374" t="s">
        <v>120</v>
      </c>
      <c r="G104" s="283" t="s">
        <v>120</v>
      </c>
      <c r="H104" s="374" t="s">
        <v>120</v>
      </c>
      <c r="I104" s="381" t="s">
        <v>120</v>
      </c>
      <c r="J104" s="283" t="s">
        <v>514</v>
      </c>
      <c r="K104" s="283" t="s">
        <v>422</v>
      </c>
      <c r="L104" s="283" t="s">
        <v>101</v>
      </c>
      <c r="M104" s="283" t="s">
        <v>210</v>
      </c>
      <c r="N104" s="381" t="s">
        <v>444</v>
      </c>
      <c r="O104" s="391">
        <v>42064</v>
      </c>
      <c r="P104" s="381" t="s">
        <v>515</v>
      </c>
      <c r="Q104" s="381" t="s">
        <v>516</v>
      </c>
      <c r="R104" s="283">
        <v>0</v>
      </c>
      <c r="S104" s="283">
        <v>0</v>
      </c>
      <c r="T104" s="283" t="s">
        <v>319</v>
      </c>
      <c r="U104" s="283">
        <v>100</v>
      </c>
      <c r="V104" s="283">
        <v>100</v>
      </c>
      <c r="W104" s="283" t="s">
        <v>107</v>
      </c>
      <c r="X104" s="283" t="s">
        <v>108</v>
      </c>
      <c r="Y104" s="283" t="s">
        <v>109</v>
      </c>
      <c r="Z104" s="283" t="s">
        <v>212</v>
      </c>
      <c r="AA104" s="381" t="s">
        <v>516</v>
      </c>
      <c r="AB104" s="283" t="s">
        <v>425</v>
      </c>
      <c r="AC104" s="411"/>
    </row>
    <row r="105" customHeight="1" spans="1:29">
      <c r="A105" s="311">
        <v>103</v>
      </c>
      <c r="B105" s="368" t="s">
        <v>204</v>
      </c>
      <c r="C105" s="378" t="s">
        <v>355</v>
      </c>
      <c r="D105" s="283" t="s">
        <v>94</v>
      </c>
      <c r="E105" s="381" t="s">
        <v>517</v>
      </c>
      <c r="F105" s="374" t="s">
        <v>120</v>
      </c>
      <c r="G105" s="283" t="s">
        <v>120</v>
      </c>
      <c r="H105" s="374" t="s">
        <v>120</v>
      </c>
      <c r="I105" s="381" t="s">
        <v>120</v>
      </c>
      <c r="J105" s="283" t="s">
        <v>518</v>
      </c>
      <c r="K105" s="283" t="s">
        <v>422</v>
      </c>
      <c r="L105" s="283" t="s">
        <v>101</v>
      </c>
      <c r="M105" s="283" t="s">
        <v>210</v>
      </c>
      <c r="N105" s="381" t="s">
        <v>519</v>
      </c>
      <c r="O105" s="391">
        <v>42064</v>
      </c>
      <c r="P105" s="381" t="s">
        <v>520</v>
      </c>
      <c r="Q105" s="381" t="s">
        <v>521</v>
      </c>
      <c r="R105" s="283">
        <v>0</v>
      </c>
      <c r="S105" s="283">
        <v>0</v>
      </c>
      <c r="T105" s="283" t="s">
        <v>319</v>
      </c>
      <c r="U105" s="283">
        <v>100</v>
      </c>
      <c r="V105" s="283">
        <v>100</v>
      </c>
      <c r="W105" s="283" t="s">
        <v>107</v>
      </c>
      <c r="X105" s="283" t="s">
        <v>108</v>
      </c>
      <c r="Y105" s="283" t="s">
        <v>109</v>
      </c>
      <c r="Z105" s="283" t="s">
        <v>212</v>
      </c>
      <c r="AA105" s="381" t="s">
        <v>521</v>
      </c>
      <c r="AB105" s="283" t="s">
        <v>425</v>
      </c>
      <c r="AC105" s="411"/>
    </row>
    <row r="106" customHeight="1" spans="1:29">
      <c r="A106" s="311">
        <v>104</v>
      </c>
      <c r="B106" s="368" t="s">
        <v>204</v>
      </c>
      <c r="C106" s="378" t="s">
        <v>355</v>
      </c>
      <c r="D106" s="378" t="s">
        <v>522</v>
      </c>
      <c r="E106" s="283" t="s">
        <v>523</v>
      </c>
      <c r="F106" s="374" t="s">
        <v>120</v>
      </c>
      <c r="G106" s="283" t="s">
        <v>120</v>
      </c>
      <c r="H106" s="381" t="s">
        <v>120</v>
      </c>
      <c r="I106" s="381" t="s">
        <v>120</v>
      </c>
      <c r="J106" s="283" t="s">
        <v>524</v>
      </c>
      <c r="K106" s="378" t="s">
        <v>100</v>
      </c>
      <c r="L106" s="283" t="s">
        <v>101</v>
      </c>
      <c r="M106" s="283" t="s">
        <v>210</v>
      </c>
      <c r="N106" s="283" t="s">
        <v>211</v>
      </c>
      <c r="O106" s="391">
        <v>42430</v>
      </c>
      <c r="P106" s="283">
        <v>5</v>
      </c>
      <c r="Q106" s="283">
        <v>9.8</v>
      </c>
      <c r="R106" s="283">
        <v>1</v>
      </c>
      <c r="S106" s="283">
        <v>4.9</v>
      </c>
      <c r="T106" s="283" t="s">
        <v>106</v>
      </c>
      <c r="U106" s="283">
        <v>50</v>
      </c>
      <c r="V106" s="283">
        <v>80</v>
      </c>
      <c r="W106" s="283" t="s">
        <v>159</v>
      </c>
      <c r="X106" s="283">
        <v>16.8</v>
      </c>
      <c r="Y106" s="283" t="s">
        <v>109</v>
      </c>
      <c r="Z106" s="283" t="s">
        <v>212</v>
      </c>
      <c r="AA106" s="283">
        <v>8.4</v>
      </c>
      <c r="AB106" s="283" t="s">
        <v>213</v>
      </c>
      <c r="AC106" s="413"/>
    </row>
    <row r="107" customHeight="1" spans="1:29">
      <c r="A107" s="311">
        <v>105</v>
      </c>
      <c r="B107" s="368" t="s">
        <v>204</v>
      </c>
      <c r="C107" s="378" t="s">
        <v>355</v>
      </c>
      <c r="D107" s="378" t="s">
        <v>522</v>
      </c>
      <c r="E107" s="283" t="s">
        <v>525</v>
      </c>
      <c r="F107" s="374" t="s">
        <v>120</v>
      </c>
      <c r="G107" s="283" t="s">
        <v>120</v>
      </c>
      <c r="H107" s="381" t="s">
        <v>120</v>
      </c>
      <c r="I107" s="381" t="s">
        <v>120</v>
      </c>
      <c r="J107" s="283" t="s">
        <v>526</v>
      </c>
      <c r="K107" s="378" t="s">
        <v>100</v>
      </c>
      <c r="L107" s="283" t="s">
        <v>101</v>
      </c>
      <c r="M107" s="283" t="s">
        <v>210</v>
      </c>
      <c r="N107" s="283" t="s">
        <v>211</v>
      </c>
      <c r="O107" s="391">
        <v>42430</v>
      </c>
      <c r="P107" s="283">
        <v>5</v>
      </c>
      <c r="Q107" s="283">
        <v>9.8</v>
      </c>
      <c r="R107" s="283">
        <v>1</v>
      </c>
      <c r="S107" s="283">
        <v>4.9</v>
      </c>
      <c r="T107" s="283" t="s">
        <v>106</v>
      </c>
      <c r="U107" s="283">
        <v>50</v>
      </c>
      <c r="V107" s="283">
        <v>80</v>
      </c>
      <c r="W107" s="283" t="s">
        <v>159</v>
      </c>
      <c r="X107" s="283">
        <v>16.8</v>
      </c>
      <c r="Y107" s="283" t="s">
        <v>109</v>
      </c>
      <c r="Z107" s="283" t="s">
        <v>212</v>
      </c>
      <c r="AA107" s="283">
        <v>8.4</v>
      </c>
      <c r="AB107" s="283" t="s">
        <v>213</v>
      </c>
      <c r="AC107" s="413"/>
    </row>
    <row r="108" customHeight="1" spans="1:29">
      <c r="A108" s="311">
        <v>106</v>
      </c>
      <c r="B108" s="368" t="s">
        <v>204</v>
      </c>
      <c r="C108" s="378" t="s">
        <v>527</v>
      </c>
      <c r="D108" s="378" t="s">
        <v>522</v>
      </c>
      <c r="E108" s="283" t="s">
        <v>528</v>
      </c>
      <c r="F108" s="374" t="s">
        <v>120</v>
      </c>
      <c r="G108" s="283" t="s">
        <v>120</v>
      </c>
      <c r="H108" s="381" t="s">
        <v>120</v>
      </c>
      <c r="I108" s="381" t="s">
        <v>120</v>
      </c>
      <c r="J108" s="283" t="s">
        <v>529</v>
      </c>
      <c r="K108" s="378" t="s">
        <v>100</v>
      </c>
      <c r="L108" s="283" t="s">
        <v>101</v>
      </c>
      <c r="M108" s="283" t="s">
        <v>210</v>
      </c>
      <c r="N108" s="283" t="s">
        <v>211</v>
      </c>
      <c r="O108" s="391">
        <v>42430</v>
      </c>
      <c r="P108" s="283">
        <v>5</v>
      </c>
      <c r="Q108" s="283">
        <v>9.8</v>
      </c>
      <c r="R108" s="283">
        <v>0</v>
      </c>
      <c r="S108" s="283">
        <v>0</v>
      </c>
      <c r="T108" s="283" t="s">
        <v>106</v>
      </c>
      <c r="U108" s="283">
        <v>20</v>
      </c>
      <c r="V108" s="283">
        <v>40</v>
      </c>
      <c r="W108" s="283" t="s">
        <v>159</v>
      </c>
      <c r="X108" s="283">
        <v>16.8</v>
      </c>
      <c r="Y108" s="283" t="s">
        <v>109</v>
      </c>
      <c r="Z108" s="283" t="s">
        <v>212</v>
      </c>
      <c r="AA108" s="283">
        <v>8.4</v>
      </c>
      <c r="AB108" s="283" t="s">
        <v>213</v>
      </c>
      <c r="AC108" s="413"/>
    </row>
    <row r="109" customHeight="1" spans="1:29">
      <c r="A109" s="311">
        <v>107</v>
      </c>
      <c r="B109" s="368" t="s">
        <v>204</v>
      </c>
      <c r="C109" s="283" t="s">
        <v>530</v>
      </c>
      <c r="D109" s="374" t="s">
        <v>522</v>
      </c>
      <c r="E109" s="283" t="s">
        <v>531</v>
      </c>
      <c r="F109" s="374" t="s">
        <v>120</v>
      </c>
      <c r="G109" s="283" t="s">
        <v>120</v>
      </c>
      <c r="H109" s="381" t="s">
        <v>120</v>
      </c>
      <c r="I109" s="381" t="s">
        <v>120</v>
      </c>
      <c r="J109" s="283" t="s">
        <v>532</v>
      </c>
      <c r="K109" s="374" t="s">
        <v>100</v>
      </c>
      <c r="L109" s="283" t="s">
        <v>101</v>
      </c>
      <c r="M109" s="283" t="s">
        <v>330</v>
      </c>
      <c r="N109" s="283" t="s">
        <v>211</v>
      </c>
      <c r="O109" s="391">
        <v>42309</v>
      </c>
      <c r="P109" s="283">
        <v>20</v>
      </c>
      <c r="Q109" s="283">
        <v>9.8</v>
      </c>
      <c r="R109" s="283">
        <v>14</v>
      </c>
      <c r="S109" s="283">
        <v>114.45</v>
      </c>
      <c r="T109" s="283" t="s">
        <v>106</v>
      </c>
      <c r="U109" s="283">
        <v>100</v>
      </c>
      <c r="V109" s="283">
        <v>100</v>
      </c>
      <c r="W109" s="283" t="s">
        <v>135</v>
      </c>
      <c r="X109" s="283">
        <v>16.8</v>
      </c>
      <c r="Y109" s="283" t="s">
        <v>109</v>
      </c>
      <c r="Z109" s="283" t="s">
        <v>212</v>
      </c>
      <c r="AA109" s="283">
        <v>8.4</v>
      </c>
      <c r="AB109" s="283" t="s">
        <v>213</v>
      </c>
      <c r="AC109" s="413"/>
    </row>
    <row r="110" customHeight="1" spans="1:29">
      <c r="A110" s="311">
        <v>108</v>
      </c>
      <c r="B110" s="368" t="s">
        <v>204</v>
      </c>
      <c r="C110" s="283" t="s">
        <v>93</v>
      </c>
      <c r="D110" s="374" t="s">
        <v>522</v>
      </c>
      <c r="E110" s="283" t="s">
        <v>533</v>
      </c>
      <c r="F110" s="374" t="s">
        <v>120</v>
      </c>
      <c r="G110" s="283" t="s">
        <v>120</v>
      </c>
      <c r="H110" s="381" t="s">
        <v>120</v>
      </c>
      <c r="I110" s="381" t="s">
        <v>120</v>
      </c>
      <c r="J110" s="283" t="s">
        <v>534</v>
      </c>
      <c r="K110" s="374" t="s">
        <v>100</v>
      </c>
      <c r="L110" s="283" t="s">
        <v>101</v>
      </c>
      <c r="M110" s="283" t="s">
        <v>210</v>
      </c>
      <c r="N110" s="283" t="s">
        <v>211</v>
      </c>
      <c r="O110" s="391">
        <v>42309</v>
      </c>
      <c r="P110" s="283"/>
      <c r="Q110" s="283">
        <v>9.8</v>
      </c>
      <c r="R110" s="283">
        <v>9.8</v>
      </c>
      <c r="S110" s="283">
        <v>0</v>
      </c>
      <c r="T110" s="283" t="s">
        <v>106</v>
      </c>
      <c r="U110" s="283">
        <v>100</v>
      </c>
      <c r="V110" s="283">
        <v>100</v>
      </c>
      <c r="W110" s="283" t="s">
        <v>135</v>
      </c>
      <c r="X110" s="283">
        <v>16.8</v>
      </c>
      <c r="Y110" s="283" t="s">
        <v>109</v>
      </c>
      <c r="Z110" s="283" t="s">
        <v>212</v>
      </c>
      <c r="AA110" s="283">
        <v>8.4</v>
      </c>
      <c r="AB110" s="283" t="s">
        <v>213</v>
      </c>
      <c r="AC110" s="413"/>
    </row>
    <row r="111" customHeight="1" spans="1:29">
      <c r="A111" s="311">
        <v>109</v>
      </c>
      <c r="B111" s="368" t="s">
        <v>204</v>
      </c>
      <c r="C111" s="283" t="s">
        <v>93</v>
      </c>
      <c r="D111" s="374" t="s">
        <v>522</v>
      </c>
      <c r="E111" s="283" t="s">
        <v>535</v>
      </c>
      <c r="F111" s="374" t="s">
        <v>120</v>
      </c>
      <c r="G111" s="283" t="s">
        <v>120</v>
      </c>
      <c r="H111" s="381" t="s">
        <v>120</v>
      </c>
      <c r="I111" s="381" t="s">
        <v>120</v>
      </c>
      <c r="J111" s="283" t="s">
        <v>536</v>
      </c>
      <c r="K111" s="374" t="s">
        <v>100</v>
      </c>
      <c r="L111" s="283" t="s">
        <v>101</v>
      </c>
      <c r="M111" s="283" t="s">
        <v>330</v>
      </c>
      <c r="N111" s="283" t="s">
        <v>211</v>
      </c>
      <c r="O111" s="391">
        <v>42309</v>
      </c>
      <c r="P111" s="283">
        <v>20</v>
      </c>
      <c r="Q111" s="283">
        <v>9.8</v>
      </c>
      <c r="R111" s="283">
        <v>0</v>
      </c>
      <c r="S111" s="283">
        <v>0</v>
      </c>
      <c r="T111" s="283" t="s">
        <v>106</v>
      </c>
      <c r="U111" s="283">
        <v>100</v>
      </c>
      <c r="V111" s="283">
        <v>100</v>
      </c>
      <c r="W111" s="283" t="s">
        <v>135</v>
      </c>
      <c r="X111" s="283">
        <v>16.8</v>
      </c>
      <c r="Y111" s="283" t="s">
        <v>109</v>
      </c>
      <c r="Z111" s="283" t="s">
        <v>212</v>
      </c>
      <c r="AA111" s="283">
        <v>8.4</v>
      </c>
      <c r="AB111" s="283" t="s">
        <v>213</v>
      </c>
      <c r="AC111" s="413"/>
    </row>
    <row r="112" customHeight="1" spans="1:29">
      <c r="A112" s="311">
        <v>110</v>
      </c>
      <c r="B112" s="368" t="s">
        <v>204</v>
      </c>
      <c r="C112" s="283" t="s">
        <v>93</v>
      </c>
      <c r="D112" s="374" t="s">
        <v>522</v>
      </c>
      <c r="E112" s="283" t="s">
        <v>537</v>
      </c>
      <c r="F112" s="374" t="s">
        <v>120</v>
      </c>
      <c r="G112" s="283" t="s">
        <v>120</v>
      </c>
      <c r="H112" s="381" t="s">
        <v>120</v>
      </c>
      <c r="I112" s="381" t="s">
        <v>120</v>
      </c>
      <c r="J112" s="283" t="s">
        <v>538</v>
      </c>
      <c r="K112" s="374" t="s">
        <v>100</v>
      </c>
      <c r="L112" s="283" t="s">
        <v>101</v>
      </c>
      <c r="M112" s="283" t="s">
        <v>330</v>
      </c>
      <c r="N112" s="283" t="s">
        <v>211</v>
      </c>
      <c r="O112" s="391">
        <v>42552</v>
      </c>
      <c r="P112" s="283">
        <v>20</v>
      </c>
      <c r="Q112" s="283">
        <v>9.8</v>
      </c>
      <c r="R112" s="283">
        <v>0</v>
      </c>
      <c r="S112" s="283">
        <v>0</v>
      </c>
      <c r="T112" s="283" t="s">
        <v>106</v>
      </c>
      <c r="U112" s="283">
        <v>80</v>
      </c>
      <c r="V112" s="283">
        <v>100</v>
      </c>
      <c r="W112" s="283" t="s">
        <v>135</v>
      </c>
      <c r="X112" s="283">
        <v>16.8</v>
      </c>
      <c r="Y112" s="283" t="s">
        <v>109</v>
      </c>
      <c r="Z112" s="283" t="s">
        <v>212</v>
      </c>
      <c r="AA112" s="283">
        <v>8.4</v>
      </c>
      <c r="AB112" s="283" t="s">
        <v>213</v>
      </c>
      <c r="AC112" s="413"/>
    </row>
    <row r="113" customHeight="1" spans="1:29">
      <c r="A113" s="311">
        <v>111</v>
      </c>
      <c r="B113" s="368" t="s">
        <v>204</v>
      </c>
      <c r="C113" s="283" t="s">
        <v>93</v>
      </c>
      <c r="D113" s="374" t="s">
        <v>522</v>
      </c>
      <c r="E113" s="283" t="s">
        <v>539</v>
      </c>
      <c r="F113" s="374" t="s">
        <v>120</v>
      </c>
      <c r="G113" s="283" t="s">
        <v>120</v>
      </c>
      <c r="H113" s="381" t="s">
        <v>120</v>
      </c>
      <c r="I113" s="381" t="s">
        <v>120</v>
      </c>
      <c r="J113" s="283" t="s">
        <v>540</v>
      </c>
      <c r="K113" s="374" t="s">
        <v>100</v>
      </c>
      <c r="L113" s="283" t="s">
        <v>541</v>
      </c>
      <c r="M113" s="283" t="s">
        <v>330</v>
      </c>
      <c r="N113" s="283" t="s">
        <v>211</v>
      </c>
      <c r="O113" s="391">
        <v>42614</v>
      </c>
      <c r="P113" s="283">
        <v>20</v>
      </c>
      <c r="Q113" s="283">
        <v>9.8</v>
      </c>
      <c r="R113" s="283">
        <v>0</v>
      </c>
      <c r="S113" s="283">
        <v>0</v>
      </c>
      <c r="T113" s="283" t="s">
        <v>106</v>
      </c>
      <c r="U113" s="283">
        <v>80</v>
      </c>
      <c r="V113" s="283">
        <v>100</v>
      </c>
      <c r="W113" s="283" t="s">
        <v>135</v>
      </c>
      <c r="X113" s="283">
        <v>16.8</v>
      </c>
      <c r="Y113" s="283" t="s">
        <v>109</v>
      </c>
      <c r="Z113" s="283" t="s">
        <v>212</v>
      </c>
      <c r="AA113" s="283">
        <v>8.4</v>
      </c>
      <c r="AB113" s="283" t="s">
        <v>213</v>
      </c>
      <c r="AC113" s="413"/>
    </row>
    <row r="114" customHeight="1" spans="1:29">
      <c r="A114" s="311">
        <v>112</v>
      </c>
      <c r="B114" s="368" t="s">
        <v>204</v>
      </c>
      <c r="C114" s="283" t="s">
        <v>93</v>
      </c>
      <c r="D114" s="374" t="s">
        <v>522</v>
      </c>
      <c r="E114" s="283" t="s">
        <v>542</v>
      </c>
      <c r="F114" s="374" t="s">
        <v>120</v>
      </c>
      <c r="G114" s="283" t="s">
        <v>120</v>
      </c>
      <c r="H114" s="381" t="s">
        <v>120</v>
      </c>
      <c r="I114" s="381" t="s">
        <v>120</v>
      </c>
      <c r="J114" s="283" t="s">
        <v>543</v>
      </c>
      <c r="K114" s="374" t="s">
        <v>100</v>
      </c>
      <c r="L114" s="283" t="s">
        <v>541</v>
      </c>
      <c r="M114" s="283" t="s">
        <v>330</v>
      </c>
      <c r="N114" s="283" t="s">
        <v>211</v>
      </c>
      <c r="O114" s="391">
        <v>42614</v>
      </c>
      <c r="P114" s="283">
        <v>20</v>
      </c>
      <c r="Q114" s="283">
        <v>15</v>
      </c>
      <c r="R114" s="283">
        <v>0</v>
      </c>
      <c r="S114" s="283">
        <v>0</v>
      </c>
      <c r="T114" s="283" t="s">
        <v>106</v>
      </c>
      <c r="U114" s="283">
        <v>133</v>
      </c>
      <c r="V114" s="283">
        <v>200</v>
      </c>
      <c r="W114" s="283" t="s">
        <v>135</v>
      </c>
      <c r="X114" s="283">
        <v>16.8</v>
      </c>
      <c r="Y114" s="283" t="s">
        <v>109</v>
      </c>
      <c r="Z114" s="283" t="s">
        <v>212</v>
      </c>
      <c r="AA114" s="283">
        <v>8.4</v>
      </c>
      <c r="AB114" s="283" t="s">
        <v>213</v>
      </c>
      <c r="AC114" s="413"/>
    </row>
    <row r="115" customHeight="1" spans="1:29">
      <c r="A115" s="311">
        <v>113</v>
      </c>
      <c r="B115" s="368" t="s">
        <v>204</v>
      </c>
      <c r="C115" s="283" t="s">
        <v>93</v>
      </c>
      <c r="D115" s="374" t="s">
        <v>522</v>
      </c>
      <c r="E115" s="283" t="s">
        <v>544</v>
      </c>
      <c r="F115" s="374" t="s">
        <v>120</v>
      </c>
      <c r="G115" s="283" t="s">
        <v>120</v>
      </c>
      <c r="H115" s="381" t="s">
        <v>120</v>
      </c>
      <c r="I115" s="381" t="s">
        <v>120</v>
      </c>
      <c r="J115" s="283" t="s">
        <v>545</v>
      </c>
      <c r="K115" s="374" t="s">
        <v>100</v>
      </c>
      <c r="L115" s="283" t="s">
        <v>541</v>
      </c>
      <c r="M115" s="283" t="s">
        <v>330</v>
      </c>
      <c r="N115" s="283" t="s">
        <v>211</v>
      </c>
      <c r="O115" s="391">
        <v>42614</v>
      </c>
      <c r="P115" s="283">
        <v>20</v>
      </c>
      <c r="Q115" s="283">
        <v>15</v>
      </c>
      <c r="R115" s="283">
        <v>0</v>
      </c>
      <c r="S115" s="283">
        <v>0</v>
      </c>
      <c r="T115" s="283" t="s">
        <v>106</v>
      </c>
      <c r="U115" s="283">
        <v>133</v>
      </c>
      <c r="V115" s="283">
        <v>200</v>
      </c>
      <c r="W115" s="283" t="s">
        <v>135</v>
      </c>
      <c r="X115" s="283">
        <v>16.8</v>
      </c>
      <c r="Y115" s="283" t="s">
        <v>109</v>
      </c>
      <c r="Z115" s="283" t="s">
        <v>212</v>
      </c>
      <c r="AA115" s="283">
        <v>8.4</v>
      </c>
      <c r="AB115" s="283" t="s">
        <v>213</v>
      </c>
      <c r="AC115" s="413"/>
    </row>
    <row r="116" customHeight="1" spans="1:29">
      <c r="A116" s="311">
        <v>114</v>
      </c>
      <c r="B116" s="368" t="s">
        <v>204</v>
      </c>
      <c r="C116" s="283" t="s">
        <v>93</v>
      </c>
      <c r="D116" s="374" t="s">
        <v>522</v>
      </c>
      <c r="E116" s="283" t="s">
        <v>546</v>
      </c>
      <c r="F116" s="374" t="s">
        <v>120</v>
      </c>
      <c r="G116" s="283" t="s">
        <v>120</v>
      </c>
      <c r="H116" s="381" t="s">
        <v>120</v>
      </c>
      <c r="I116" s="381" t="s">
        <v>120</v>
      </c>
      <c r="J116" s="283" t="s">
        <v>547</v>
      </c>
      <c r="K116" s="374" t="s">
        <v>100</v>
      </c>
      <c r="L116" s="283" t="s">
        <v>541</v>
      </c>
      <c r="M116" s="283" t="s">
        <v>330</v>
      </c>
      <c r="N116" s="283" t="s">
        <v>211</v>
      </c>
      <c r="O116" s="391">
        <v>42614</v>
      </c>
      <c r="P116" s="283">
        <v>20</v>
      </c>
      <c r="Q116" s="283">
        <v>15</v>
      </c>
      <c r="R116" s="283">
        <v>0</v>
      </c>
      <c r="S116" s="283">
        <v>0</v>
      </c>
      <c r="T116" s="283" t="s">
        <v>106</v>
      </c>
      <c r="U116" s="283">
        <v>134</v>
      </c>
      <c r="V116" s="283">
        <v>200</v>
      </c>
      <c r="W116" s="283" t="s">
        <v>135</v>
      </c>
      <c r="X116" s="283">
        <v>16.8</v>
      </c>
      <c r="Y116" s="283" t="s">
        <v>109</v>
      </c>
      <c r="Z116" s="283" t="s">
        <v>212</v>
      </c>
      <c r="AA116" s="283">
        <v>8.4</v>
      </c>
      <c r="AB116" s="283" t="s">
        <v>213</v>
      </c>
      <c r="AC116" s="413"/>
    </row>
    <row r="117" customHeight="1" spans="1:29">
      <c r="A117" s="311">
        <v>115</v>
      </c>
      <c r="B117" s="368" t="s">
        <v>204</v>
      </c>
      <c r="C117" s="283" t="s">
        <v>93</v>
      </c>
      <c r="D117" s="374" t="s">
        <v>522</v>
      </c>
      <c r="E117" s="283" t="s">
        <v>501</v>
      </c>
      <c r="F117" s="374" t="s">
        <v>120</v>
      </c>
      <c r="G117" s="283" t="s">
        <v>120</v>
      </c>
      <c r="H117" s="381" t="s">
        <v>120</v>
      </c>
      <c r="I117" s="381" t="s">
        <v>120</v>
      </c>
      <c r="J117" s="283" t="s">
        <v>548</v>
      </c>
      <c r="K117" s="374" t="s">
        <v>100</v>
      </c>
      <c r="L117" s="283" t="s">
        <v>541</v>
      </c>
      <c r="M117" s="283" t="s">
        <v>330</v>
      </c>
      <c r="N117" s="283" t="s">
        <v>211</v>
      </c>
      <c r="O117" s="391">
        <v>42614</v>
      </c>
      <c r="P117" s="283">
        <v>20</v>
      </c>
      <c r="Q117" s="283">
        <v>19.8</v>
      </c>
      <c r="R117" s="283">
        <v>0</v>
      </c>
      <c r="S117" s="283">
        <v>0</v>
      </c>
      <c r="T117" s="283" t="s">
        <v>106</v>
      </c>
      <c r="U117" s="283">
        <v>200</v>
      </c>
      <c r="V117" s="283">
        <v>200</v>
      </c>
      <c r="W117" s="283" t="s">
        <v>135</v>
      </c>
      <c r="X117" s="283">
        <v>16.8</v>
      </c>
      <c r="Y117" s="283" t="s">
        <v>109</v>
      </c>
      <c r="Z117" s="283" t="s">
        <v>212</v>
      </c>
      <c r="AA117" s="283">
        <v>8.4</v>
      </c>
      <c r="AB117" s="283" t="s">
        <v>213</v>
      </c>
      <c r="AC117" s="413"/>
    </row>
    <row r="118" customHeight="1" spans="1:29">
      <c r="A118" s="311">
        <v>116</v>
      </c>
      <c r="B118" s="283" t="s">
        <v>549</v>
      </c>
      <c r="C118" s="311" t="s">
        <v>550</v>
      </c>
      <c r="D118" s="311" t="s">
        <v>94</v>
      </c>
      <c r="E118" s="283" t="s">
        <v>551</v>
      </c>
      <c r="F118" s="311" t="s">
        <v>552</v>
      </c>
      <c r="G118" s="311"/>
      <c r="H118" s="311"/>
      <c r="I118" s="311"/>
      <c r="J118" s="283" t="s">
        <v>553</v>
      </c>
      <c r="K118" s="283" t="s">
        <v>100</v>
      </c>
      <c r="L118" s="401" t="s">
        <v>541</v>
      </c>
      <c r="M118" s="311" t="s">
        <v>330</v>
      </c>
      <c r="N118" s="311" t="s">
        <v>554</v>
      </c>
      <c r="O118" s="390">
        <v>42644</v>
      </c>
      <c r="P118" s="401">
        <v>40.4</v>
      </c>
      <c r="Q118" s="401">
        <v>20</v>
      </c>
      <c r="R118" s="311"/>
      <c r="S118" s="401"/>
      <c r="T118" s="401" t="s">
        <v>106</v>
      </c>
      <c r="U118" s="283">
        <v>360</v>
      </c>
      <c r="V118" s="401">
        <v>360</v>
      </c>
      <c r="W118" s="401" t="s">
        <v>135</v>
      </c>
      <c r="X118" s="311">
        <v>30</v>
      </c>
      <c r="Y118" s="311" t="s">
        <v>126</v>
      </c>
      <c r="Z118" s="283" t="s">
        <v>555</v>
      </c>
      <c r="AA118" s="311">
        <v>15</v>
      </c>
      <c r="AB118" s="283" t="s">
        <v>556</v>
      </c>
      <c r="AC118" s="404"/>
    </row>
    <row r="119" customHeight="1" spans="1:29">
      <c r="A119" s="311">
        <v>117</v>
      </c>
      <c r="B119" s="283" t="s">
        <v>549</v>
      </c>
      <c r="C119" s="311" t="s">
        <v>557</v>
      </c>
      <c r="D119" s="311" t="s">
        <v>94</v>
      </c>
      <c r="E119" s="283" t="s">
        <v>558</v>
      </c>
      <c r="F119" s="311" t="s">
        <v>559</v>
      </c>
      <c r="G119" s="311" t="s">
        <v>560</v>
      </c>
      <c r="H119" s="283" t="s">
        <v>561</v>
      </c>
      <c r="I119" s="311" t="s">
        <v>560</v>
      </c>
      <c r="J119" s="283" t="s">
        <v>562</v>
      </c>
      <c r="K119" s="283" t="s">
        <v>100</v>
      </c>
      <c r="L119" s="401" t="s">
        <v>101</v>
      </c>
      <c r="M119" s="311" t="s">
        <v>111</v>
      </c>
      <c r="N119" s="311" t="s">
        <v>554</v>
      </c>
      <c r="O119" s="390">
        <v>42401</v>
      </c>
      <c r="P119" s="401">
        <v>2.9</v>
      </c>
      <c r="Q119" s="401">
        <v>5</v>
      </c>
      <c r="R119" s="311"/>
      <c r="S119" s="401">
        <v>11</v>
      </c>
      <c r="T119" s="401" t="s">
        <v>106</v>
      </c>
      <c r="U119" s="283">
        <v>45</v>
      </c>
      <c r="V119" s="401">
        <v>45</v>
      </c>
      <c r="W119" s="401" t="s">
        <v>159</v>
      </c>
      <c r="X119" s="401">
        <v>5.8</v>
      </c>
      <c r="Y119" s="311" t="s">
        <v>136</v>
      </c>
      <c r="Z119" s="283" t="s">
        <v>563</v>
      </c>
      <c r="AA119" s="311">
        <v>2.9</v>
      </c>
      <c r="AB119" s="283" t="s">
        <v>556</v>
      </c>
      <c r="AC119" s="404"/>
    </row>
    <row r="120" customHeight="1" spans="1:29">
      <c r="A120" s="311">
        <v>118</v>
      </c>
      <c r="B120" s="283" t="s">
        <v>549</v>
      </c>
      <c r="C120" s="311" t="s">
        <v>564</v>
      </c>
      <c r="D120" s="311" t="s">
        <v>94</v>
      </c>
      <c r="E120" s="283" t="s">
        <v>565</v>
      </c>
      <c r="F120" s="311" t="s">
        <v>566</v>
      </c>
      <c r="G120" s="311"/>
      <c r="H120" s="311"/>
      <c r="I120" s="311"/>
      <c r="J120" s="283" t="s">
        <v>567</v>
      </c>
      <c r="K120" s="283" t="s">
        <v>100</v>
      </c>
      <c r="L120" s="401" t="s">
        <v>541</v>
      </c>
      <c r="M120" s="311" t="s">
        <v>111</v>
      </c>
      <c r="N120" s="311" t="s">
        <v>554</v>
      </c>
      <c r="O120" s="390">
        <v>42552</v>
      </c>
      <c r="P120" s="401">
        <v>28.18</v>
      </c>
      <c r="Q120" s="401">
        <v>15</v>
      </c>
      <c r="R120" s="311"/>
      <c r="S120" s="401"/>
      <c r="T120" s="401" t="s">
        <v>106</v>
      </c>
      <c r="U120" s="283">
        <v>100</v>
      </c>
      <c r="V120" s="401">
        <v>150</v>
      </c>
      <c r="W120" s="401" t="s">
        <v>135</v>
      </c>
      <c r="X120" s="311">
        <v>12</v>
      </c>
      <c r="Y120" s="311" t="s">
        <v>136</v>
      </c>
      <c r="Z120" s="283" t="s">
        <v>568</v>
      </c>
      <c r="AA120" s="311">
        <v>6</v>
      </c>
      <c r="AB120" s="283" t="s">
        <v>556</v>
      </c>
      <c r="AC120" s="404"/>
    </row>
    <row r="121" customHeight="1" spans="1:29">
      <c r="A121" s="311">
        <v>119</v>
      </c>
      <c r="B121" s="283" t="s">
        <v>549</v>
      </c>
      <c r="C121" s="311" t="s">
        <v>564</v>
      </c>
      <c r="D121" s="311" t="s">
        <v>94</v>
      </c>
      <c r="E121" s="283" t="s">
        <v>569</v>
      </c>
      <c r="F121" s="311" t="s">
        <v>570</v>
      </c>
      <c r="G121" s="311" t="s">
        <v>569</v>
      </c>
      <c r="H121" s="283" t="s">
        <v>571</v>
      </c>
      <c r="I121" s="311" t="s">
        <v>569</v>
      </c>
      <c r="J121" s="283" t="s">
        <v>572</v>
      </c>
      <c r="K121" s="283" t="s">
        <v>100</v>
      </c>
      <c r="L121" s="401" t="s">
        <v>101</v>
      </c>
      <c r="M121" s="311" t="s">
        <v>111</v>
      </c>
      <c r="N121" s="311" t="s">
        <v>554</v>
      </c>
      <c r="O121" s="311"/>
      <c r="P121" s="401">
        <v>0</v>
      </c>
      <c r="Q121" s="401">
        <v>7.8</v>
      </c>
      <c r="R121" s="311"/>
      <c r="S121" s="401"/>
      <c r="T121" s="401" t="s">
        <v>106</v>
      </c>
      <c r="U121" s="283">
        <v>15</v>
      </c>
      <c r="V121" s="401">
        <v>15</v>
      </c>
      <c r="W121" s="401" t="s">
        <v>573</v>
      </c>
      <c r="X121" s="311">
        <v>5</v>
      </c>
      <c r="Y121" s="311" t="s">
        <v>136</v>
      </c>
      <c r="Z121" s="283" t="s">
        <v>568</v>
      </c>
      <c r="AA121" s="311">
        <v>2.5</v>
      </c>
      <c r="AB121" s="283" t="s">
        <v>556</v>
      </c>
      <c r="AC121" s="404"/>
    </row>
    <row r="122" customHeight="1" spans="1:29">
      <c r="A122" s="311">
        <v>120</v>
      </c>
      <c r="B122" s="283" t="s">
        <v>549</v>
      </c>
      <c r="C122" s="311" t="s">
        <v>564</v>
      </c>
      <c r="D122" s="311" t="s">
        <v>94</v>
      </c>
      <c r="E122" s="283" t="s">
        <v>574</v>
      </c>
      <c r="F122" s="311" t="s">
        <v>559</v>
      </c>
      <c r="G122" s="311" t="s">
        <v>575</v>
      </c>
      <c r="H122" s="283" t="s">
        <v>576</v>
      </c>
      <c r="I122" s="311" t="s">
        <v>575</v>
      </c>
      <c r="J122" s="283" t="s">
        <v>577</v>
      </c>
      <c r="K122" s="283" t="s">
        <v>100</v>
      </c>
      <c r="L122" s="401" t="s">
        <v>101</v>
      </c>
      <c r="M122" s="311" t="s">
        <v>330</v>
      </c>
      <c r="N122" s="311" t="s">
        <v>554</v>
      </c>
      <c r="O122" s="390">
        <v>42675</v>
      </c>
      <c r="P122" s="401">
        <v>3.6</v>
      </c>
      <c r="Q122" s="401">
        <v>7.8</v>
      </c>
      <c r="R122" s="311"/>
      <c r="S122" s="401"/>
      <c r="T122" s="401" t="s">
        <v>106</v>
      </c>
      <c r="U122" s="283">
        <v>15</v>
      </c>
      <c r="V122" s="401">
        <v>15</v>
      </c>
      <c r="W122" s="401" t="s">
        <v>159</v>
      </c>
      <c r="X122" s="311">
        <v>5.8</v>
      </c>
      <c r="Y122" s="311" t="s">
        <v>136</v>
      </c>
      <c r="Z122" s="283" t="s">
        <v>563</v>
      </c>
      <c r="AA122" s="311">
        <v>2.9</v>
      </c>
      <c r="AB122" s="283" t="s">
        <v>556</v>
      </c>
      <c r="AC122" s="404"/>
    </row>
    <row r="123" customHeight="1" spans="1:29">
      <c r="A123" s="311">
        <v>121</v>
      </c>
      <c r="B123" s="283" t="s">
        <v>549</v>
      </c>
      <c r="C123" s="311" t="s">
        <v>550</v>
      </c>
      <c r="D123" s="311" t="s">
        <v>94</v>
      </c>
      <c r="E123" s="283" t="s">
        <v>578</v>
      </c>
      <c r="F123" s="311" t="s">
        <v>579</v>
      </c>
      <c r="G123" s="311" t="s">
        <v>580</v>
      </c>
      <c r="H123" s="283" t="s">
        <v>581</v>
      </c>
      <c r="I123" s="311" t="s">
        <v>580</v>
      </c>
      <c r="J123" s="283" t="s">
        <v>582</v>
      </c>
      <c r="K123" s="283" t="s">
        <v>100</v>
      </c>
      <c r="L123" s="401" t="s">
        <v>101</v>
      </c>
      <c r="M123" s="311" t="s">
        <v>111</v>
      </c>
      <c r="N123" s="311" t="s">
        <v>554</v>
      </c>
      <c r="O123" s="390">
        <v>42491</v>
      </c>
      <c r="P123" s="401">
        <v>4.8</v>
      </c>
      <c r="Q123" s="401">
        <v>7.8</v>
      </c>
      <c r="R123" s="311"/>
      <c r="S123" s="401"/>
      <c r="T123" s="401" t="s">
        <v>106</v>
      </c>
      <c r="U123" s="283">
        <v>25</v>
      </c>
      <c r="V123" s="401">
        <v>25</v>
      </c>
      <c r="W123" s="401" t="s">
        <v>159</v>
      </c>
      <c r="X123" s="311">
        <v>5.8</v>
      </c>
      <c r="Y123" s="311" t="s">
        <v>136</v>
      </c>
      <c r="Z123" s="283" t="s">
        <v>563</v>
      </c>
      <c r="AA123" s="311">
        <v>2.9</v>
      </c>
      <c r="AB123" s="283" t="s">
        <v>556</v>
      </c>
      <c r="AC123" s="404"/>
    </row>
    <row r="124" customHeight="1" spans="1:29">
      <c r="A124" s="311">
        <v>122</v>
      </c>
      <c r="B124" s="283" t="s">
        <v>549</v>
      </c>
      <c r="C124" s="311" t="s">
        <v>550</v>
      </c>
      <c r="D124" s="311" t="s">
        <v>94</v>
      </c>
      <c r="E124" s="283" t="s">
        <v>583</v>
      </c>
      <c r="F124" s="311" t="s">
        <v>584</v>
      </c>
      <c r="G124" s="311" t="s">
        <v>585</v>
      </c>
      <c r="H124" s="311"/>
      <c r="I124" s="311" t="s">
        <v>585</v>
      </c>
      <c r="J124" s="283" t="s">
        <v>586</v>
      </c>
      <c r="K124" s="283" t="s">
        <v>100</v>
      </c>
      <c r="L124" s="401" t="s">
        <v>101</v>
      </c>
      <c r="M124" s="311" t="s">
        <v>111</v>
      </c>
      <c r="N124" s="311" t="s">
        <v>554</v>
      </c>
      <c r="O124" s="390">
        <v>42370</v>
      </c>
      <c r="P124" s="311">
        <v>10.2</v>
      </c>
      <c r="Q124" s="401">
        <v>40</v>
      </c>
      <c r="R124" s="311"/>
      <c r="S124" s="401"/>
      <c r="T124" s="401" t="s">
        <v>106</v>
      </c>
      <c r="U124" s="283">
        <v>150</v>
      </c>
      <c r="V124" s="401">
        <v>100</v>
      </c>
      <c r="W124" s="401" t="s">
        <v>159</v>
      </c>
      <c r="X124" s="401">
        <v>25.8</v>
      </c>
      <c r="Y124" s="311" t="s">
        <v>136</v>
      </c>
      <c r="Z124" s="283" t="s">
        <v>563</v>
      </c>
      <c r="AA124" s="311">
        <v>12.9</v>
      </c>
      <c r="AB124" s="283" t="s">
        <v>556</v>
      </c>
      <c r="AC124" s="404"/>
    </row>
    <row r="125" customHeight="1" spans="1:29">
      <c r="A125" s="311">
        <v>123</v>
      </c>
      <c r="B125" s="283" t="s">
        <v>549</v>
      </c>
      <c r="C125" s="311" t="s">
        <v>564</v>
      </c>
      <c r="D125" s="311" t="s">
        <v>94</v>
      </c>
      <c r="E125" s="283" t="s">
        <v>587</v>
      </c>
      <c r="F125" s="311" t="s">
        <v>588</v>
      </c>
      <c r="G125" s="311" t="s">
        <v>589</v>
      </c>
      <c r="H125" s="283" t="s">
        <v>590</v>
      </c>
      <c r="I125" s="311" t="s">
        <v>589</v>
      </c>
      <c r="J125" s="283" t="s">
        <v>591</v>
      </c>
      <c r="K125" s="283" t="s">
        <v>100</v>
      </c>
      <c r="L125" s="401" t="s">
        <v>101</v>
      </c>
      <c r="M125" s="311" t="s">
        <v>111</v>
      </c>
      <c r="N125" s="311" t="s">
        <v>554</v>
      </c>
      <c r="O125" s="390">
        <v>42309</v>
      </c>
      <c r="P125" s="311">
        <v>4.8</v>
      </c>
      <c r="Q125" s="401">
        <v>7.8</v>
      </c>
      <c r="R125" s="311"/>
      <c r="S125" s="401"/>
      <c r="T125" s="401" t="s">
        <v>106</v>
      </c>
      <c r="U125" s="283">
        <v>32</v>
      </c>
      <c r="V125" s="401">
        <v>32</v>
      </c>
      <c r="W125" s="401" t="s">
        <v>159</v>
      </c>
      <c r="X125" s="401" t="s">
        <v>108</v>
      </c>
      <c r="Y125" s="311" t="s">
        <v>136</v>
      </c>
      <c r="Z125" s="283" t="s">
        <v>563</v>
      </c>
      <c r="AA125" s="311">
        <v>3.9</v>
      </c>
      <c r="AB125" s="283" t="s">
        <v>556</v>
      </c>
      <c r="AC125" s="404"/>
    </row>
    <row r="126" customHeight="1" spans="1:29">
      <c r="A126" s="311">
        <v>124</v>
      </c>
      <c r="B126" s="283" t="s">
        <v>549</v>
      </c>
      <c r="C126" s="311" t="s">
        <v>564</v>
      </c>
      <c r="D126" s="311" t="s">
        <v>94</v>
      </c>
      <c r="E126" s="283" t="s">
        <v>592</v>
      </c>
      <c r="F126" s="311" t="s">
        <v>559</v>
      </c>
      <c r="G126" s="311" t="s">
        <v>593</v>
      </c>
      <c r="H126" s="283" t="s">
        <v>594</v>
      </c>
      <c r="I126" s="311" t="s">
        <v>593</v>
      </c>
      <c r="J126" s="283" t="s">
        <v>595</v>
      </c>
      <c r="K126" s="283" t="s">
        <v>100</v>
      </c>
      <c r="L126" s="401" t="s">
        <v>101</v>
      </c>
      <c r="M126" s="311" t="s">
        <v>111</v>
      </c>
      <c r="N126" s="311" t="s">
        <v>554</v>
      </c>
      <c r="O126" s="390">
        <v>42430</v>
      </c>
      <c r="P126" s="311">
        <v>4.8</v>
      </c>
      <c r="Q126" s="401">
        <v>7.8</v>
      </c>
      <c r="R126" s="311"/>
      <c r="S126" s="401">
        <v>6.35</v>
      </c>
      <c r="T126" s="401" t="s">
        <v>106</v>
      </c>
      <c r="U126" s="283">
        <v>32</v>
      </c>
      <c r="V126" s="401">
        <v>32</v>
      </c>
      <c r="W126" s="401" t="s">
        <v>159</v>
      </c>
      <c r="X126" s="311">
        <v>5.8</v>
      </c>
      <c r="Y126" s="311" t="s">
        <v>136</v>
      </c>
      <c r="Z126" s="283" t="s">
        <v>563</v>
      </c>
      <c r="AA126" s="311">
        <v>2.9</v>
      </c>
      <c r="AB126" s="283" t="s">
        <v>556</v>
      </c>
      <c r="AC126" s="404"/>
    </row>
    <row r="127" customHeight="1" spans="1:29">
      <c r="A127" s="311">
        <v>125</v>
      </c>
      <c r="B127" s="283" t="s">
        <v>549</v>
      </c>
      <c r="C127" s="311" t="s">
        <v>564</v>
      </c>
      <c r="D127" s="311" t="s">
        <v>94</v>
      </c>
      <c r="E127" s="283" t="s">
        <v>596</v>
      </c>
      <c r="F127" s="311" t="s">
        <v>597</v>
      </c>
      <c r="G127" s="311" t="s">
        <v>598</v>
      </c>
      <c r="H127" s="283" t="s">
        <v>599</v>
      </c>
      <c r="I127" s="311" t="s">
        <v>598</v>
      </c>
      <c r="J127" s="283" t="s">
        <v>600</v>
      </c>
      <c r="K127" s="283" t="s">
        <v>100</v>
      </c>
      <c r="L127" s="401" t="s">
        <v>101</v>
      </c>
      <c r="M127" s="311" t="s">
        <v>111</v>
      </c>
      <c r="N127" s="311" t="s">
        <v>554</v>
      </c>
      <c r="O127" s="390">
        <v>42370</v>
      </c>
      <c r="P127" s="311">
        <v>4.8</v>
      </c>
      <c r="Q127" s="401">
        <v>5</v>
      </c>
      <c r="R127" s="311"/>
      <c r="S127" s="401">
        <v>5.4</v>
      </c>
      <c r="T127" s="401" t="s">
        <v>106</v>
      </c>
      <c r="U127" s="283">
        <v>24</v>
      </c>
      <c r="V127" s="401">
        <v>24</v>
      </c>
      <c r="W127" s="401" t="s">
        <v>159</v>
      </c>
      <c r="X127" s="311">
        <v>5.8</v>
      </c>
      <c r="Y127" s="311" t="s">
        <v>136</v>
      </c>
      <c r="Z127" s="283" t="s">
        <v>563</v>
      </c>
      <c r="AA127" s="311">
        <v>2.9</v>
      </c>
      <c r="AB127" s="283" t="s">
        <v>556</v>
      </c>
      <c r="AC127" s="404"/>
    </row>
    <row r="128" customHeight="1" spans="1:29">
      <c r="A128" s="311">
        <v>126</v>
      </c>
      <c r="B128" s="283" t="s">
        <v>549</v>
      </c>
      <c r="C128" s="311" t="s">
        <v>564</v>
      </c>
      <c r="D128" s="311" t="s">
        <v>94</v>
      </c>
      <c r="E128" s="283" t="s">
        <v>601</v>
      </c>
      <c r="F128" s="311" t="s">
        <v>559</v>
      </c>
      <c r="G128" s="311" t="s">
        <v>602</v>
      </c>
      <c r="H128" s="283" t="s">
        <v>603</v>
      </c>
      <c r="I128" s="311" t="s">
        <v>602</v>
      </c>
      <c r="J128" s="283" t="s">
        <v>604</v>
      </c>
      <c r="K128" s="283" t="s">
        <v>100</v>
      </c>
      <c r="L128" s="401" t="s">
        <v>101</v>
      </c>
      <c r="M128" s="311" t="s">
        <v>111</v>
      </c>
      <c r="N128" s="311" t="s">
        <v>554</v>
      </c>
      <c r="O128" s="390">
        <v>42401</v>
      </c>
      <c r="P128" s="311">
        <v>4.8</v>
      </c>
      <c r="Q128" s="401">
        <v>7.8</v>
      </c>
      <c r="R128" s="311"/>
      <c r="S128" s="401"/>
      <c r="T128" s="401" t="s">
        <v>106</v>
      </c>
      <c r="U128" s="283">
        <v>24</v>
      </c>
      <c r="V128" s="401">
        <v>24</v>
      </c>
      <c r="W128" s="401" t="s">
        <v>159</v>
      </c>
      <c r="X128" s="311">
        <v>5.8</v>
      </c>
      <c r="Y128" s="311" t="s">
        <v>136</v>
      </c>
      <c r="Z128" s="283" t="s">
        <v>563</v>
      </c>
      <c r="AA128" s="311">
        <v>2.9</v>
      </c>
      <c r="AB128" s="283" t="s">
        <v>556</v>
      </c>
      <c r="AC128" s="404"/>
    </row>
    <row r="129" customHeight="1" spans="1:29">
      <c r="A129" s="311">
        <v>127</v>
      </c>
      <c r="B129" s="283" t="s">
        <v>549</v>
      </c>
      <c r="C129" s="311" t="s">
        <v>557</v>
      </c>
      <c r="D129" s="311" t="s">
        <v>94</v>
      </c>
      <c r="E129" s="283" t="s">
        <v>605</v>
      </c>
      <c r="F129" s="311" t="s">
        <v>606</v>
      </c>
      <c r="G129" s="311" t="s">
        <v>607</v>
      </c>
      <c r="H129" s="283" t="s">
        <v>608</v>
      </c>
      <c r="I129" s="311" t="s">
        <v>607</v>
      </c>
      <c r="J129" s="283" t="s">
        <v>609</v>
      </c>
      <c r="K129" s="283" t="s">
        <v>100</v>
      </c>
      <c r="L129" s="401" t="s">
        <v>101</v>
      </c>
      <c r="M129" s="311" t="s">
        <v>111</v>
      </c>
      <c r="N129" s="311" t="s">
        <v>554</v>
      </c>
      <c r="O129" s="390">
        <v>42278</v>
      </c>
      <c r="P129" s="311">
        <v>6.9</v>
      </c>
      <c r="Q129" s="401">
        <v>12</v>
      </c>
      <c r="R129" s="311"/>
      <c r="S129" s="401">
        <v>7</v>
      </c>
      <c r="T129" s="401" t="s">
        <v>106</v>
      </c>
      <c r="U129" s="283">
        <v>50</v>
      </c>
      <c r="V129" s="401">
        <v>30</v>
      </c>
      <c r="W129" s="401" t="s">
        <v>135</v>
      </c>
      <c r="X129" s="401">
        <v>7.8</v>
      </c>
      <c r="Y129" s="311" t="s">
        <v>136</v>
      </c>
      <c r="Z129" s="283" t="s">
        <v>563</v>
      </c>
      <c r="AA129" s="311">
        <v>3.9</v>
      </c>
      <c r="AB129" s="283" t="s">
        <v>556</v>
      </c>
      <c r="AC129" s="404"/>
    </row>
    <row r="130" customHeight="1" spans="1:29">
      <c r="A130" s="311">
        <v>128</v>
      </c>
      <c r="B130" s="283" t="s">
        <v>549</v>
      </c>
      <c r="C130" s="311" t="s">
        <v>564</v>
      </c>
      <c r="D130" s="311" t="s">
        <v>94</v>
      </c>
      <c r="E130" s="283" t="s">
        <v>610</v>
      </c>
      <c r="F130" s="311" t="s">
        <v>611</v>
      </c>
      <c r="G130" s="311" t="s">
        <v>612</v>
      </c>
      <c r="H130" s="283" t="s">
        <v>613</v>
      </c>
      <c r="I130" s="311" t="s">
        <v>612</v>
      </c>
      <c r="J130" s="283" t="s">
        <v>614</v>
      </c>
      <c r="K130" s="283" t="s">
        <v>100</v>
      </c>
      <c r="L130" s="401" t="s">
        <v>101</v>
      </c>
      <c r="M130" s="311" t="s">
        <v>111</v>
      </c>
      <c r="N130" s="311" t="s">
        <v>554</v>
      </c>
      <c r="O130" s="390">
        <v>42522</v>
      </c>
      <c r="P130" s="311">
        <v>4.6</v>
      </c>
      <c r="Q130" s="401">
        <v>5</v>
      </c>
      <c r="R130" s="311"/>
      <c r="S130" s="401">
        <v>10.8</v>
      </c>
      <c r="T130" s="401" t="s">
        <v>106</v>
      </c>
      <c r="U130" s="283">
        <v>75</v>
      </c>
      <c r="V130" s="401">
        <v>0</v>
      </c>
      <c r="W130" s="401" t="s">
        <v>135</v>
      </c>
      <c r="X130" s="311">
        <v>5.8</v>
      </c>
      <c r="Y130" s="311" t="s">
        <v>136</v>
      </c>
      <c r="Z130" s="283" t="s">
        <v>568</v>
      </c>
      <c r="AA130" s="311">
        <v>2.9</v>
      </c>
      <c r="AB130" s="283" t="s">
        <v>556</v>
      </c>
      <c r="AC130" s="404"/>
    </row>
    <row r="131" customHeight="1" spans="1:29">
      <c r="A131" s="311">
        <v>129</v>
      </c>
      <c r="B131" s="283" t="s">
        <v>549</v>
      </c>
      <c r="C131" s="311" t="s">
        <v>564</v>
      </c>
      <c r="D131" s="311" t="s">
        <v>94</v>
      </c>
      <c r="E131" s="283" t="s">
        <v>615</v>
      </c>
      <c r="F131" s="311" t="s">
        <v>559</v>
      </c>
      <c r="G131" s="311" t="s">
        <v>616</v>
      </c>
      <c r="H131" s="283" t="s">
        <v>617</v>
      </c>
      <c r="I131" s="311" t="s">
        <v>616</v>
      </c>
      <c r="J131" s="283" t="s">
        <v>618</v>
      </c>
      <c r="K131" s="283" t="s">
        <v>100</v>
      </c>
      <c r="L131" s="401" t="s">
        <v>101</v>
      </c>
      <c r="M131" s="311" t="s">
        <v>111</v>
      </c>
      <c r="N131" s="311" t="s">
        <v>554</v>
      </c>
      <c r="O131" s="390">
        <v>42309</v>
      </c>
      <c r="P131" s="311">
        <v>4.6</v>
      </c>
      <c r="Q131" s="401">
        <v>5</v>
      </c>
      <c r="R131" s="311"/>
      <c r="S131" s="401">
        <v>10.9</v>
      </c>
      <c r="T131" s="401" t="s">
        <v>106</v>
      </c>
      <c r="U131" s="283">
        <v>75</v>
      </c>
      <c r="V131" s="401">
        <v>0</v>
      </c>
      <c r="W131" s="401" t="s">
        <v>135</v>
      </c>
      <c r="X131" s="311">
        <v>5.8</v>
      </c>
      <c r="Y131" s="311" t="s">
        <v>136</v>
      </c>
      <c r="Z131" s="283" t="s">
        <v>568</v>
      </c>
      <c r="AA131" s="311">
        <v>2.9</v>
      </c>
      <c r="AB131" s="283" t="s">
        <v>556</v>
      </c>
      <c r="AC131" s="404"/>
    </row>
    <row r="132" customHeight="1" spans="1:29">
      <c r="A132" s="311">
        <v>130</v>
      </c>
      <c r="B132" s="283" t="s">
        <v>549</v>
      </c>
      <c r="C132" s="311" t="s">
        <v>564</v>
      </c>
      <c r="D132" s="311" t="s">
        <v>94</v>
      </c>
      <c r="E132" s="283" t="s">
        <v>619</v>
      </c>
      <c r="F132" s="311" t="s">
        <v>570</v>
      </c>
      <c r="G132" s="311" t="s">
        <v>619</v>
      </c>
      <c r="H132" s="283" t="s">
        <v>620</v>
      </c>
      <c r="I132" s="311" t="s">
        <v>619</v>
      </c>
      <c r="J132" s="283" t="s">
        <v>621</v>
      </c>
      <c r="K132" s="283" t="s">
        <v>100</v>
      </c>
      <c r="L132" s="401" t="s">
        <v>101</v>
      </c>
      <c r="M132" s="311" t="s">
        <v>111</v>
      </c>
      <c r="N132" s="311" t="s">
        <v>554</v>
      </c>
      <c r="O132" s="390">
        <v>42309</v>
      </c>
      <c r="P132" s="401">
        <v>3.1</v>
      </c>
      <c r="Q132" s="401">
        <v>7.8</v>
      </c>
      <c r="R132" s="311"/>
      <c r="S132" s="401"/>
      <c r="T132" s="401" t="s">
        <v>106</v>
      </c>
      <c r="U132" s="283">
        <v>9</v>
      </c>
      <c r="V132" s="401">
        <v>9</v>
      </c>
      <c r="W132" s="401" t="s">
        <v>573</v>
      </c>
      <c r="X132" s="311">
        <v>5</v>
      </c>
      <c r="Y132" s="311" t="s">
        <v>136</v>
      </c>
      <c r="Z132" s="283" t="s">
        <v>568</v>
      </c>
      <c r="AA132" s="311">
        <v>2.5</v>
      </c>
      <c r="AB132" s="283" t="s">
        <v>556</v>
      </c>
      <c r="AC132" s="404"/>
    </row>
    <row r="133" customHeight="1" spans="1:29">
      <c r="A133" s="311">
        <v>131</v>
      </c>
      <c r="B133" s="283" t="s">
        <v>549</v>
      </c>
      <c r="C133" s="311" t="s">
        <v>557</v>
      </c>
      <c r="D133" s="311" t="s">
        <v>94</v>
      </c>
      <c r="E133" s="283" t="s">
        <v>622</v>
      </c>
      <c r="F133" s="311" t="s">
        <v>611</v>
      </c>
      <c r="G133" s="311" t="s">
        <v>623</v>
      </c>
      <c r="H133" s="283" t="s">
        <v>624</v>
      </c>
      <c r="I133" s="311" t="s">
        <v>623</v>
      </c>
      <c r="J133" s="283" t="s">
        <v>625</v>
      </c>
      <c r="K133" s="283" t="s">
        <v>100</v>
      </c>
      <c r="L133" s="401" t="s">
        <v>101</v>
      </c>
      <c r="M133" s="311" t="s">
        <v>111</v>
      </c>
      <c r="N133" s="311" t="s">
        <v>554</v>
      </c>
      <c r="O133" s="390">
        <v>42370</v>
      </c>
      <c r="P133" s="401">
        <v>4.8</v>
      </c>
      <c r="Q133" s="401">
        <v>9.7</v>
      </c>
      <c r="R133" s="311"/>
      <c r="S133" s="401">
        <v>1.8</v>
      </c>
      <c r="T133" s="401" t="s">
        <v>106</v>
      </c>
      <c r="U133" s="283">
        <v>100</v>
      </c>
      <c r="V133" s="401">
        <v>100</v>
      </c>
      <c r="W133" s="401" t="s">
        <v>159</v>
      </c>
      <c r="X133" s="401">
        <v>7.8</v>
      </c>
      <c r="Y133" s="311" t="s">
        <v>136</v>
      </c>
      <c r="Z133" s="283" t="s">
        <v>568</v>
      </c>
      <c r="AA133" s="311">
        <v>3.9</v>
      </c>
      <c r="AB133" s="283" t="s">
        <v>556</v>
      </c>
      <c r="AC133" s="404"/>
    </row>
    <row r="134" customHeight="1" spans="1:29">
      <c r="A134" s="311">
        <v>132</v>
      </c>
      <c r="B134" s="283" t="s">
        <v>549</v>
      </c>
      <c r="C134" s="311" t="s">
        <v>564</v>
      </c>
      <c r="D134" s="311" t="s">
        <v>94</v>
      </c>
      <c r="E134" s="283" t="s">
        <v>626</v>
      </c>
      <c r="F134" s="311" t="s">
        <v>559</v>
      </c>
      <c r="G134" s="311" t="s">
        <v>627</v>
      </c>
      <c r="H134" s="283" t="s">
        <v>628</v>
      </c>
      <c r="I134" s="311" t="s">
        <v>627</v>
      </c>
      <c r="J134" s="283" t="s">
        <v>629</v>
      </c>
      <c r="K134" s="283" t="s">
        <v>100</v>
      </c>
      <c r="L134" s="401" t="s">
        <v>101</v>
      </c>
      <c r="M134" s="311" t="s">
        <v>111</v>
      </c>
      <c r="N134" s="311" t="s">
        <v>554</v>
      </c>
      <c r="O134" s="390">
        <v>42370</v>
      </c>
      <c r="P134" s="401">
        <v>4.6</v>
      </c>
      <c r="Q134" s="401">
        <v>7.8</v>
      </c>
      <c r="R134" s="311"/>
      <c r="S134" s="401"/>
      <c r="T134" s="401" t="s">
        <v>106</v>
      </c>
      <c r="U134" s="283">
        <v>24</v>
      </c>
      <c r="V134" s="401">
        <v>24</v>
      </c>
      <c r="W134" s="401" t="s">
        <v>159</v>
      </c>
      <c r="X134" s="311">
        <v>5.8</v>
      </c>
      <c r="Y134" s="311" t="s">
        <v>136</v>
      </c>
      <c r="Z134" s="283" t="s">
        <v>563</v>
      </c>
      <c r="AA134" s="311">
        <v>3</v>
      </c>
      <c r="AB134" s="283" t="s">
        <v>556</v>
      </c>
      <c r="AC134" s="404"/>
    </row>
    <row r="135" customHeight="1" spans="1:29">
      <c r="A135" s="311">
        <v>133</v>
      </c>
      <c r="B135" s="283" t="s">
        <v>549</v>
      </c>
      <c r="C135" s="311" t="s">
        <v>550</v>
      </c>
      <c r="D135" s="311" t="s">
        <v>94</v>
      </c>
      <c r="E135" s="283" t="s">
        <v>630</v>
      </c>
      <c r="F135" s="311" t="s">
        <v>631</v>
      </c>
      <c r="G135" s="311"/>
      <c r="H135" s="311"/>
      <c r="I135" s="311"/>
      <c r="J135" s="283" t="s">
        <v>553</v>
      </c>
      <c r="K135" s="283" t="s">
        <v>100</v>
      </c>
      <c r="L135" s="401" t="s">
        <v>101</v>
      </c>
      <c r="M135" s="311" t="s">
        <v>330</v>
      </c>
      <c r="N135" s="311" t="s">
        <v>554</v>
      </c>
      <c r="O135" s="390">
        <v>42491</v>
      </c>
      <c r="P135" s="401">
        <v>50.2</v>
      </c>
      <c r="Q135" s="401">
        <v>20</v>
      </c>
      <c r="R135" s="311"/>
      <c r="S135" s="401"/>
      <c r="T135" s="401" t="s">
        <v>106</v>
      </c>
      <c r="U135" s="283">
        <v>240</v>
      </c>
      <c r="V135" s="401">
        <v>240</v>
      </c>
      <c r="W135" s="401" t="s">
        <v>135</v>
      </c>
      <c r="X135" s="311">
        <v>18</v>
      </c>
      <c r="Y135" s="311" t="s">
        <v>126</v>
      </c>
      <c r="Z135" s="283" t="s">
        <v>568</v>
      </c>
      <c r="AA135" s="311">
        <v>9</v>
      </c>
      <c r="AB135" s="283" t="s">
        <v>556</v>
      </c>
      <c r="AC135" s="422" t="s">
        <v>632</v>
      </c>
    </row>
    <row r="136" customHeight="1" spans="1:29">
      <c r="A136" s="311">
        <v>134</v>
      </c>
      <c r="B136" s="283" t="s">
        <v>549</v>
      </c>
      <c r="C136" s="311" t="s">
        <v>564</v>
      </c>
      <c r="D136" s="311" t="s">
        <v>94</v>
      </c>
      <c r="E136" s="283" t="s">
        <v>633</v>
      </c>
      <c r="F136" s="311" t="s">
        <v>566</v>
      </c>
      <c r="G136" s="311"/>
      <c r="H136" s="311"/>
      <c r="I136" s="311" t="s">
        <v>633</v>
      </c>
      <c r="J136" s="283" t="s">
        <v>634</v>
      </c>
      <c r="K136" s="283" t="s">
        <v>100</v>
      </c>
      <c r="L136" s="401" t="s">
        <v>101</v>
      </c>
      <c r="M136" s="311" t="s">
        <v>111</v>
      </c>
      <c r="N136" s="311" t="s">
        <v>554</v>
      </c>
      <c r="O136" s="390">
        <v>42401</v>
      </c>
      <c r="P136" s="401">
        <v>53.45</v>
      </c>
      <c r="Q136" s="401">
        <v>9.9</v>
      </c>
      <c r="R136" s="311"/>
      <c r="S136" s="401">
        <v>16.6</v>
      </c>
      <c r="T136" s="401" t="s">
        <v>106</v>
      </c>
      <c r="U136" s="283">
        <v>200</v>
      </c>
      <c r="V136" s="401">
        <v>200</v>
      </c>
      <c r="W136" s="401" t="s">
        <v>135</v>
      </c>
      <c r="X136" s="401">
        <v>12</v>
      </c>
      <c r="Y136" s="311" t="s">
        <v>136</v>
      </c>
      <c r="Z136" s="283" t="s">
        <v>568</v>
      </c>
      <c r="AA136" s="311">
        <v>6</v>
      </c>
      <c r="AB136" s="283" t="s">
        <v>556</v>
      </c>
      <c r="AC136" s="404"/>
    </row>
    <row r="137" customHeight="1" spans="1:29">
      <c r="A137" s="311">
        <v>135</v>
      </c>
      <c r="B137" s="283" t="s">
        <v>549</v>
      </c>
      <c r="C137" s="311" t="s">
        <v>564</v>
      </c>
      <c r="D137" s="311" t="s">
        <v>94</v>
      </c>
      <c r="E137" s="283" t="s">
        <v>635</v>
      </c>
      <c r="F137" s="311" t="s">
        <v>559</v>
      </c>
      <c r="G137" s="311" t="s">
        <v>636</v>
      </c>
      <c r="H137" s="283" t="s">
        <v>637</v>
      </c>
      <c r="I137" s="311" t="s">
        <v>636</v>
      </c>
      <c r="J137" s="283" t="s">
        <v>614</v>
      </c>
      <c r="K137" s="283" t="s">
        <v>100</v>
      </c>
      <c r="L137" s="401" t="s">
        <v>101</v>
      </c>
      <c r="M137" s="311" t="s">
        <v>111</v>
      </c>
      <c r="N137" s="311" t="s">
        <v>554</v>
      </c>
      <c r="O137" s="390">
        <v>42309</v>
      </c>
      <c r="P137" s="401">
        <v>3.1</v>
      </c>
      <c r="Q137" s="401">
        <v>7.8</v>
      </c>
      <c r="R137" s="311"/>
      <c r="S137" s="401"/>
      <c r="T137" s="401" t="s">
        <v>106</v>
      </c>
      <c r="U137" s="283">
        <v>6</v>
      </c>
      <c r="V137" s="401">
        <v>6</v>
      </c>
      <c r="W137" s="401" t="s">
        <v>573</v>
      </c>
      <c r="X137" s="311">
        <v>5</v>
      </c>
      <c r="Y137" s="311" t="s">
        <v>136</v>
      </c>
      <c r="Z137" s="283" t="s">
        <v>568</v>
      </c>
      <c r="AA137" s="311">
        <v>2.5</v>
      </c>
      <c r="AB137" s="283" t="s">
        <v>556</v>
      </c>
      <c r="AC137" s="404"/>
    </row>
    <row r="138" customHeight="1" spans="1:29">
      <c r="A138" s="311">
        <v>136</v>
      </c>
      <c r="B138" s="283" t="s">
        <v>549</v>
      </c>
      <c r="C138" s="311" t="s">
        <v>550</v>
      </c>
      <c r="D138" s="311" t="s">
        <v>94</v>
      </c>
      <c r="E138" s="283" t="s">
        <v>638</v>
      </c>
      <c r="F138" s="311" t="s">
        <v>639</v>
      </c>
      <c r="G138" s="311"/>
      <c r="H138" s="311"/>
      <c r="I138" s="311"/>
      <c r="J138" s="283" t="s">
        <v>640</v>
      </c>
      <c r="K138" s="283" t="s">
        <v>100</v>
      </c>
      <c r="L138" s="401" t="s">
        <v>101</v>
      </c>
      <c r="M138" s="311" t="s">
        <v>111</v>
      </c>
      <c r="N138" s="311" t="s">
        <v>554</v>
      </c>
      <c r="O138" s="390">
        <v>42491</v>
      </c>
      <c r="P138" s="401">
        <v>20.3</v>
      </c>
      <c r="Q138" s="401">
        <v>12</v>
      </c>
      <c r="R138" s="311"/>
      <c r="S138" s="401"/>
      <c r="T138" s="401" t="s">
        <v>106</v>
      </c>
      <c r="U138" s="283">
        <v>80</v>
      </c>
      <c r="V138" s="401">
        <v>80</v>
      </c>
      <c r="W138" s="401" t="s">
        <v>135</v>
      </c>
      <c r="X138" s="401">
        <v>12</v>
      </c>
      <c r="Y138" s="311" t="s">
        <v>136</v>
      </c>
      <c r="Z138" s="283" t="s">
        <v>568</v>
      </c>
      <c r="AA138" s="311">
        <v>6</v>
      </c>
      <c r="AB138" s="283" t="s">
        <v>556</v>
      </c>
      <c r="AC138" s="404"/>
    </row>
    <row r="139" customHeight="1" spans="1:29">
      <c r="A139" s="311">
        <v>137</v>
      </c>
      <c r="B139" s="283" t="s">
        <v>549</v>
      </c>
      <c r="C139" s="311" t="s">
        <v>550</v>
      </c>
      <c r="D139" s="311" t="s">
        <v>94</v>
      </c>
      <c r="E139" s="283" t="s">
        <v>641</v>
      </c>
      <c r="F139" s="311" t="s">
        <v>559</v>
      </c>
      <c r="G139" s="311" t="s">
        <v>642</v>
      </c>
      <c r="H139" s="283" t="s">
        <v>643</v>
      </c>
      <c r="I139" s="311" t="s">
        <v>642</v>
      </c>
      <c r="J139" s="283" t="s">
        <v>618</v>
      </c>
      <c r="K139" s="283" t="s">
        <v>100</v>
      </c>
      <c r="L139" s="401" t="s">
        <v>101</v>
      </c>
      <c r="M139" s="311" t="s">
        <v>111</v>
      </c>
      <c r="N139" s="311" t="s">
        <v>554</v>
      </c>
      <c r="O139" s="390">
        <v>42370</v>
      </c>
      <c r="P139" s="401">
        <v>4.8</v>
      </c>
      <c r="Q139" s="401">
        <v>7.8</v>
      </c>
      <c r="R139" s="311"/>
      <c r="S139" s="401">
        <v>9.9</v>
      </c>
      <c r="T139" s="401" t="s">
        <v>106</v>
      </c>
      <c r="U139" s="283">
        <v>9</v>
      </c>
      <c r="V139" s="401">
        <v>0</v>
      </c>
      <c r="W139" s="536" t="s">
        <v>159</v>
      </c>
      <c r="X139" s="311">
        <v>5.8</v>
      </c>
      <c r="Y139" s="311" t="s">
        <v>136</v>
      </c>
      <c r="Z139" s="283" t="s">
        <v>563</v>
      </c>
      <c r="AA139" s="311">
        <v>2.9</v>
      </c>
      <c r="AB139" s="283" t="s">
        <v>556</v>
      </c>
      <c r="AC139" s="404"/>
    </row>
    <row r="140" customHeight="1" spans="1:29">
      <c r="A140" s="311">
        <v>138</v>
      </c>
      <c r="B140" s="283" t="s">
        <v>549</v>
      </c>
      <c r="C140" s="311"/>
      <c r="D140" s="311" t="s">
        <v>522</v>
      </c>
      <c r="E140" s="401" t="s">
        <v>644</v>
      </c>
      <c r="F140" s="311"/>
      <c r="G140" s="311"/>
      <c r="H140" s="311"/>
      <c r="I140" s="311"/>
      <c r="J140" s="283" t="s">
        <v>645</v>
      </c>
      <c r="K140" s="283" t="s">
        <v>100</v>
      </c>
      <c r="L140" s="401" t="s">
        <v>101</v>
      </c>
      <c r="M140" s="311" t="s">
        <v>646</v>
      </c>
      <c r="N140" s="311" t="s">
        <v>647</v>
      </c>
      <c r="O140" s="390">
        <v>42430</v>
      </c>
      <c r="P140" s="401">
        <v>15</v>
      </c>
      <c r="Q140" s="401">
        <v>8</v>
      </c>
      <c r="R140" s="311"/>
      <c r="S140" s="401">
        <v>26.5751</v>
      </c>
      <c r="T140" s="401" t="s">
        <v>106</v>
      </c>
      <c r="U140" s="401">
        <v>240</v>
      </c>
      <c r="V140" s="401">
        <v>240</v>
      </c>
      <c r="W140" s="401" t="s">
        <v>107</v>
      </c>
      <c r="X140" s="401">
        <v>12</v>
      </c>
      <c r="Y140" s="311" t="s">
        <v>136</v>
      </c>
      <c r="Z140" s="311" t="s">
        <v>648</v>
      </c>
      <c r="AA140" s="311">
        <v>6</v>
      </c>
      <c r="AB140" s="283" t="s">
        <v>649</v>
      </c>
      <c r="AC140" s="404"/>
    </row>
    <row r="141" customHeight="1" spans="1:29">
      <c r="A141" s="311">
        <v>139</v>
      </c>
      <c r="B141" s="283" t="s">
        <v>549</v>
      </c>
      <c r="C141" s="311"/>
      <c r="D141" s="311" t="s">
        <v>522</v>
      </c>
      <c r="E141" s="401" t="s">
        <v>650</v>
      </c>
      <c r="F141" s="311"/>
      <c r="G141" s="311"/>
      <c r="H141" s="311"/>
      <c r="I141" s="311"/>
      <c r="J141" s="283" t="s">
        <v>645</v>
      </c>
      <c r="K141" s="283" t="s">
        <v>100</v>
      </c>
      <c r="L141" s="401" t="s">
        <v>101</v>
      </c>
      <c r="M141" s="311" t="s">
        <v>646</v>
      </c>
      <c r="N141" s="311" t="s">
        <v>647</v>
      </c>
      <c r="O141" s="390">
        <v>42522</v>
      </c>
      <c r="P141" s="401">
        <v>10</v>
      </c>
      <c r="Q141" s="401">
        <v>8</v>
      </c>
      <c r="R141" s="311"/>
      <c r="S141" s="401">
        <v>3.9</v>
      </c>
      <c r="T141" s="401" t="s">
        <v>106</v>
      </c>
      <c r="U141" s="401">
        <v>168</v>
      </c>
      <c r="V141" s="401">
        <v>168</v>
      </c>
      <c r="W141" s="401" t="s">
        <v>135</v>
      </c>
      <c r="X141" s="401">
        <v>12</v>
      </c>
      <c r="Y141" s="311" t="s">
        <v>136</v>
      </c>
      <c r="Z141" s="311" t="s">
        <v>648</v>
      </c>
      <c r="AA141" s="311">
        <v>6</v>
      </c>
      <c r="AB141" s="283" t="s">
        <v>649</v>
      </c>
      <c r="AC141" s="404"/>
    </row>
    <row r="142" customHeight="1" spans="1:29">
      <c r="A142" s="311">
        <v>140</v>
      </c>
      <c r="B142" s="283" t="s">
        <v>549</v>
      </c>
      <c r="C142" s="311"/>
      <c r="D142" s="311" t="s">
        <v>522</v>
      </c>
      <c r="E142" s="401" t="s">
        <v>651</v>
      </c>
      <c r="F142" s="311"/>
      <c r="G142" s="311"/>
      <c r="H142" s="311"/>
      <c r="I142" s="311"/>
      <c r="J142" s="283" t="s">
        <v>652</v>
      </c>
      <c r="K142" s="283" t="s">
        <v>100</v>
      </c>
      <c r="L142" s="401" t="s">
        <v>101</v>
      </c>
      <c r="M142" s="311" t="s">
        <v>646</v>
      </c>
      <c r="N142" s="311" t="s">
        <v>647</v>
      </c>
      <c r="O142" s="390">
        <v>42614</v>
      </c>
      <c r="P142" s="401">
        <v>13</v>
      </c>
      <c r="Q142" s="401">
        <v>8</v>
      </c>
      <c r="R142" s="311"/>
      <c r="S142" s="401"/>
      <c r="T142" s="401" t="s">
        <v>106</v>
      </c>
      <c r="U142" s="401">
        <v>188</v>
      </c>
      <c r="V142" s="401">
        <v>188</v>
      </c>
      <c r="W142" s="401" t="s">
        <v>135</v>
      </c>
      <c r="X142" s="401">
        <v>14</v>
      </c>
      <c r="Y142" s="311" t="s">
        <v>126</v>
      </c>
      <c r="Z142" s="311" t="s">
        <v>653</v>
      </c>
      <c r="AA142" s="311">
        <v>7</v>
      </c>
      <c r="AB142" s="283" t="s">
        <v>649</v>
      </c>
      <c r="AC142" s="404"/>
    </row>
    <row r="143" customHeight="1" spans="1:29">
      <c r="A143" s="311">
        <v>141</v>
      </c>
      <c r="B143" s="283" t="s">
        <v>549</v>
      </c>
      <c r="C143" s="311"/>
      <c r="D143" s="311" t="s">
        <v>522</v>
      </c>
      <c r="E143" s="401" t="s">
        <v>654</v>
      </c>
      <c r="F143" s="311"/>
      <c r="G143" s="311"/>
      <c r="H143" s="311"/>
      <c r="I143" s="311"/>
      <c r="J143" s="283" t="s">
        <v>655</v>
      </c>
      <c r="K143" s="283" t="s">
        <v>100</v>
      </c>
      <c r="L143" s="401" t="s">
        <v>101</v>
      </c>
      <c r="M143" s="311" t="s">
        <v>646</v>
      </c>
      <c r="N143" s="311" t="s">
        <v>647</v>
      </c>
      <c r="O143" s="390">
        <v>42430</v>
      </c>
      <c r="P143" s="401">
        <v>10</v>
      </c>
      <c r="Q143" s="401">
        <v>8</v>
      </c>
      <c r="R143" s="311"/>
      <c r="S143" s="401"/>
      <c r="T143" s="401" t="s">
        <v>106</v>
      </c>
      <c r="U143" s="401">
        <v>120</v>
      </c>
      <c r="V143" s="401">
        <v>100</v>
      </c>
      <c r="W143" s="401" t="s">
        <v>135</v>
      </c>
      <c r="X143" s="401">
        <v>12</v>
      </c>
      <c r="Y143" s="311" t="s">
        <v>126</v>
      </c>
      <c r="Z143" s="311" t="s">
        <v>648</v>
      </c>
      <c r="AA143" s="311">
        <v>6</v>
      </c>
      <c r="AB143" s="283" t="s">
        <v>649</v>
      </c>
      <c r="AC143" s="404"/>
    </row>
    <row r="144" customHeight="1" spans="1:29">
      <c r="A144" s="311">
        <v>142</v>
      </c>
      <c r="B144" s="283" t="s">
        <v>549</v>
      </c>
      <c r="C144" s="311"/>
      <c r="D144" s="311" t="s">
        <v>522</v>
      </c>
      <c r="E144" s="401" t="s">
        <v>656</v>
      </c>
      <c r="F144" s="311"/>
      <c r="G144" s="311"/>
      <c r="H144" s="311"/>
      <c r="I144" s="311"/>
      <c r="J144" s="283" t="s">
        <v>657</v>
      </c>
      <c r="K144" s="283" t="s">
        <v>100</v>
      </c>
      <c r="L144" s="401" t="s">
        <v>101</v>
      </c>
      <c r="M144" s="311" t="s">
        <v>646</v>
      </c>
      <c r="N144" s="311" t="s">
        <v>647</v>
      </c>
      <c r="O144" s="390">
        <v>42522</v>
      </c>
      <c r="P144" s="401">
        <v>10</v>
      </c>
      <c r="Q144" s="401">
        <v>8</v>
      </c>
      <c r="R144" s="311"/>
      <c r="S144" s="401"/>
      <c r="T144" s="401" t="s">
        <v>106</v>
      </c>
      <c r="U144" s="401">
        <v>120</v>
      </c>
      <c r="V144" s="401">
        <v>80</v>
      </c>
      <c r="W144" s="401" t="s">
        <v>135</v>
      </c>
      <c r="X144" s="401">
        <v>14</v>
      </c>
      <c r="Y144" s="311" t="s">
        <v>126</v>
      </c>
      <c r="Z144" s="311" t="s">
        <v>648</v>
      </c>
      <c r="AA144" s="311">
        <v>7</v>
      </c>
      <c r="AB144" s="283" t="s">
        <v>649</v>
      </c>
      <c r="AC144" s="404"/>
    </row>
    <row r="145" customHeight="1" spans="1:29">
      <c r="A145" s="311">
        <v>143</v>
      </c>
      <c r="B145" s="283" t="s">
        <v>549</v>
      </c>
      <c r="C145" s="311"/>
      <c r="D145" s="311" t="s">
        <v>522</v>
      </c>
      <c r="E145" s="401" t="s">
        <v>658</v>
      </c>
      <c r="F145" s="311"/>
      <c r="G145" s="311"/>
      <c r="H145" s="311"/>
      <c r="I145" s="311"/>
      <c r="J145" s="283" t="s">
        <v>659</v>
      </c>
      <c r="K145" s="283" t="s">
        <v>100</v>
      </c>
      <c r="L145" s="401" t="s">
        <v>541</v>
      </c>
      <c r="M145" s="311" t="s">
        <v>111</v>
      </c>
      <c r="N145" s="311" t="s">
        <v>647</v>
      </c>
      <c r="O145" s="390">
        <v>42675</v>
      </c>
      <c r="P145" s="401">
        <v>13.5</v>
      </c>
      <c r="Q145" s="401">
        <v>13</v>
      </c>
      <c r="R145" s="311"/>
      <c r="S145" s="401"/>
      <c r="T145" s="401" t="s">
        <v>106</v>
      </c>
      <c r="U145" s="401">
        <v>148</v>
      </c>
      <c r="V145" s="401">
        <v>180</v>
      </c>
      <c r="W145" s="401" t="s">
        <v>135</v>
      </c>
      <c r="X145" s="401">
        <v>22</v>
      </c>
      <c r="Y145" s="311" t="s">
        <v>126</v>
      </c>
      <c r="Z145" s="311" t="s">
        <v>653</v>
      </c>
      <c r="AA145" s="311">
        <v>11</v>
      </c>
      <c r="AB145" s="283" t="s">
        <v>649</v>
      </c>
      <c r="AC145" s="404"/>
    </row>
    <row r="146" customHeight="1" spans="1:29">
      <c r="A146" s="311">
        <v>144</v>
      </c>
      <c r="B146" s="283" t="s">
        <v>549</v>
      </c>
      <c r="C146" s="311"/>
      <c r="D146" s="311" t="s">
        <v>522</v>
      </c>
      <c r="E146" s="401" t="s">
        <v>660</v>
      </c>
      <c r="F146" s="311"/>
      <c r="G146" s="311"/>
      <c r="H146" s="311"/>
      <c r="I146" s="311"/>
      <c r="J146" s="283"/>
      <c r="K146" s="283" t="s">
        <v>100</v>
      </c>
      <c r="L146" s="401" t="s">
        <v>541</v>
      </c>
      <c r="M146" s="311" t="s">
        <v>646</v>
      </c>
      <c r="N146" s="311" t="s">
        <v>647</v>
      </c>
      <c r="O146" s="294" t="s">
        <v>661</v>
      </c>
      <c r="P146" s="401">
        <v>15</v>
      </c>
      <c r="Q146" s="401">
        <v>13</v>
      </c>
      <c r="R146" s="311"/>
      <c r="S146" s="401"/>
      <c r="T146" s="401" t="s">
        <v>106</v>
      </c>
      <c r="U146" s="401">
        <v>195</v>
      </c>
      <c r="V146" s="401">
        <v>960</v>
      </c>
      <c r="W146" s="401" t="s">
        <v>107</v>
      </c>
      <c r="X146" s="401">
        <v>30</v>
      </c>
      <c r="Y146" s="311" t="s">
        <v>126</v>
      </c>
      <c r="Z146" s="311" t="s">
        <v>653</v>
      </c>
      <c r="AA146" s="311">
        <v>15</v>
      </c>
      <c r="AB146" s="283" t="s">
        <v>649</v>
      </c>
      <c r="AC146" s="404"/>
    </row>
    <row r="147" customHeight="1" spans="1:29">
      <c r="A147" s="311">
        <v>145</v>
      </c>
      <c r="B147" s="283" t="s">
        <v>549</v>
      </c>
      <c r="C147" s="311"/>
      <c r="D147" s="311" t="s">
        <v>522</v>
      </c>
      <c r="E147" s="401" t="s">
        <v>662</v>
      </c>
      <c r="F147" s="311"/>
      <c r="G147" s="311"/>
      <c r="H147" s="311"/>
      <c r="I147" s="311"/>
      <c r="J147" s="283"/>
      <c r="K147" s="283" t="s">
        <v>100</v>
      </c>
      <c r="L147" s="401" t="s">
        <v>541</v>
      </c>
      <c r="M147" s="311" t="s">
        <v>111</v>
      </c>
      <c r="N147" s="311" t="s">
        <v>647</v>
      </c>
      <c r="O147" s="294" t="s">
        <v>663</v>
      </c>
      <c r="P147" s="401">
        <v>15</v>
      </c>
      <c r="Q147" s="401">
        <v>13</v>
      </c>
      <c r="R147" s="311"/>
      <c r="S147" s="401"/>
      <c r="T147" s="401" t="s">
        <v>106</v>
      </c>
      <c r="U147" s="401">
        <v>55</v>
      </c>
      <c r="V147" s="401">
        <v>360</v>
      </c>
      <c r="W147" s="401" t="s">
        <v>107</v>
      </c>
      <c r="X147" s="401">
        <v>30</v>
      </c>
      <c r="Y147" s="311" t="s">
        <v>126</v>
      </c>
      <c r="Z147" s="311" t="s">
        <v>653</v>
      </c>
      <c r="AA147" s="311">
        <v>15</v>
      </c>
      <c r="AB147" s="283" t="s">
        <v>649</v>
      </c>
      <c r="AC147" s="404"/>
    </row>
    <row r="148" customHeight="1" spans="1:29">
      <c r="A148" s="311">
        <v>146</v>
      </c>
      <c r="B148" s="283" t="s">
        <v>549</v>
      </c>
      <c r="C148" s="311"/>
      <c r="D148" s="311" t="s">
        <v>522</v>
      </c>
      <c r="E148" s="414" t="s">
        <v>664</v>
      </c>
      <c r="F148" s="311"/>
      <c r="G148" s="311"/>
      <c r="H148" s="311"/>
      <c r="I148" s="311"/>
      <c r="J148" s="283" t="s">
        <v>665</v>
      </c>
      <c r="K148" s="283" t="s">
        <v>100</v>
      </c>
      <c r="L148" s="401" t="s">
        <v>101</v>
      </c>
      <c r="M148" s="311" t="s">
        <v>646</v>
      </c>
      <c r="N148" s="311" t="s">
        <v>647</v>
      </c>
      <c r="O148" s="390">
        <v>42370</v>
      </c>
      <c r="P148" s="311">
        <v>4</v>
      </c>
      <c r="Q148" s="311">
        <v>6.85</v>
      </c>
      <c r="R148" s="311"/>
      <c r="S148" s="428"/>
      <c r="T148" s="401" t="s">
        <v>106</v>
      </c>
      <c r="U148" s="428">
        <v>10</v>
      </c>
      <c r="V148" s="428">
        <v>12</v>
      </c>
      <c r="W148" s="311" t="s">
        <v>159</v>
      </c>
      <c r="X148" s="401">
        <v>14</v>
      </c>
      <c r="Y148" s="311" t="s">
        <v>126</v>
      </c>
      <c r="Z148" s="311" t="s">
        <v>648</v>
      </c>
      <c r="AA148" s="311">
        <v>7</v>
      </c>
      <c r="AB148" s="283" t="s">
        <v>649</v>
      </c>
      <c r="AC148" s="404"/>
    </row>
    <row r="149" customHeight="1" spans="1:29">
      <c r="A149" s="311">
        <v>147</v>
      </c>
      <c r="B149" s="283" t="s">
        <v>666</v>
      </c>
      <c r="C149" s="415" t="s">
        <v>667</v>
      </c>
      <c r="D149" s="415" t="s">
        <v>522</v>
      </c>
      <c r="E149" s="416" t="s">
        <v>668</v>
      </c>
      <c r="F149" s="311" t="s">
        <v>227</v>
      </c>
      <c r="G149" s="415" t="s">
        <v>212</v>
      </c>
      <c r="H149" s="415" t="s">
        <v>212</v>
      </c>
      <c r="I149" s="415" t="s">
        <v>212</v>
      </c>
      <c r="J149" s="421" t="s">
        <v>669</v>
      </c>
      <c r="K149" s="401" t="s">
        <v>100</v>
      </c>
      <c r="L149" s="401" t="s">
        <v>101</v>
      </c>
      <c r="M149" s="422" t="s">
        <v>670</v>
      </c>
      <c r="N149" s="422" t="s">
        <v>671</v>
      </c>
      <c r="O149" s="311">
        <v>2016.01</v>
      </c>
      <c r="P149" s="423">
        <v>11.2</v>
      </c>
      <c r="Q149" s="423">
        <v>9.8</v>
      </c>
      <c r="R149" s="311">
        <v>2</v>
      </c>
      <c r="S149" s="429">
        <v>6.3</v>
      </c>
      <c r="T149" s="401" t="s">
        <v>106</v>
      </c>
      <c r="U149" s="388" t="s">
        <v>672</v>
      </c>
      <c r="V149" s="388" t="s">
        <v>673</v>
      </c>
      <c r="W149" s="388" t="s">
        <v>135</v>
      </c>
      <c r="X149" s="429">
        <v>11.8</v>
      </c>
      <c r="Y149" s="422" t="s">
        <v>126</v>
      </c>
      <c r="Z149" s="432" t="s">
        <v>674</v>
      </c>
      <c r="AA149" s="429">
        <v>5.9</v>
      </c>
      <c r="AB149" s="422" t="s">
        <v>675</v>
      </c>
      <c r="AC149" s="404"/>
    </row>
    <row r="150" customHeight="1" spans="1:29">
      <c r="A150" s="311">
        <v>148</v>
      </c>
      <c r="B150" s="283" t="s">
        <v>666</v>
      </c>
      <c r="C150" s="415" t="s">
        <v>676</v>
      </c>
      <c r="D150" s="415" t="s">
        <v>522</v>
      </c>
      <c r="E150" s="416" t="s">
        <v>677</v>
      </c>
      <c r="F150" s="311" t="s">
        <v>227</v>
      </c>
      <c r="G150" s="415" t="s">
        <v>212</v>
      </c>
      <c r="H150" s="415" t="s">
        <v>212</v>
      </c>
      <c r="I150" s="415" t="s">
        <v>212</v>
      </c>
      <c r="J150" s="421" t="s">
        <v>669</v>
      </c>
      <c r="K150" s="401" t="s">
        <v>100</v>
      </c>
      <c r="L150" s="401" t="s">
        <v>541</v>
      </c>
      <c r="M150" s="422" t="s">
        <v>670</v>
      </c>
      <c r="N150" s="422" t="s">
        <v>671</v>
      </c>
      <c r="O150" s="311">
        <v>2016.08</v>
      </c>
      <c r="P150" s="423">
        <v>12.6</v>
      </c>
      <c r="Q150" s="423">
        <v>9.8</v>
      </c>
      <c r="R150" s="311"/>
      <c r="S150" s="429"/>
      <c r="T150" s="401" t="s">
        <v>106</v>
      </c>
      <c r="U150" s="388" t="s">
        <v>678</v>
      </c>
      <c r="V150" s="388" t="s">
        <v>679</v>
      </c>
      <c r="W150" s="388" t="s">
        <v>135</v>
      </c>
      <c r="X150" s="429">
        <v>11.8</v>
      </c>
      <c r="Y150" s="422" t="s">
        <v>126</v>
      </c>
      <c r="Z150" s="432" t="s">
        <v>674</v>
      </c>
      <c r="AA150" s="429">
        <v>5.9</v>
      </c>
      <c r="AB150" s="422" t="s">
        <v>675</v>
      </c>
      <c r="AC150" s="404"/>
    </row>
    <row r="151" customHeight="1" spans="1:29">
      <c r="A151" s="311">
        <v>149</v>
      </c>
      <c r="B151" s="283" t="s">
        <v>666</v>
      </c>
      <c r="C151" s="415" t="s">
        <v>667</v>
      </c>
      <c r="D151" s="415" t="s">
        <v>522</v>
      </c>
      <c r="E151" s="416" t="s">
        <v>680</v>
      </c>
      <c r="F151" s="311" t="s">
        <v>227</v>
      </c>
      <c r="G151" s="415" t="s">
        <v>212</v>
      </c>
      <c r="H151" s="415" t="s">
        <v>212</v>
      </c>
      <c r="I151" s="415" t="s">
        <v>212</v>
      </c>
      <c r="J151" s="421" t="s">
        <v>681</v>
      </c>
      <c r="K151" s="283" t="s">
        <v>100</v>
      </c>
      <c r="L151" s="401" t="s">
        <v>101</v>
      </c>
      <c r="M151" s="415" t="s">
        <v>682</v>
      </c>
      <c r="N151" s="422" t="s">
        <v>671</v>
      </c>
      <c r="O151" s="311">
        <v>2016.08</v>
      </c>
      <c r="P151" s="423">
        <v>8.5</v>
      </c>
      <c r="Q151" s="423">
        <v>9.8</v>
      </c>
      <c r="R151" s="311">
        <v>2</v>
      </c>
      <c r="S151" s="429">
        <v>15.8</v>
      </c>
      <c r="T151" s="401" t="s">
        <v>106</v>
      </c>
      <c r="U151" s="388">
        <v>5</v>
      </c>
      <c r="V151" s="388">
        <v>20</v>
      </c>
      <c r="W151" s="388" t="s">
        <v>135</v>
      </c>
      <c r="X151" s="429">
        <v>7.8</v>
      </c>
      <c r="Y151" s="422" t="s">
        <v>126</v>
      </c>
      <c r="Z151" s="432" t="s">
        <v>674</v>
      </c>
      <c r="AA151" s="429">
        <v>3.9</v>
      </c>
      <c r="AB151" s="422" t="s">
        <v>683</v>
      </c>
      <c r="AC151" s="404"/>
    </row>
    <row r="152" customHeight="1" spans="1:29">
      <c r="A152" s="311">
        <v>150</v>
      </c>
      <c r="B152" s="283" t="s">
        <v>666</v>
      </c>
      <c r="C152" s="415" t="s">
        <v>667</v>
      </c>
      <c r="D152" s="415" t="s">
        <v>522</v>
      </c>
      <c r="E152" s="416" t="s">
        <v>684</v>
      </c>
      <c r="F152" s="311" t="s">
        <v>227</v>
      </c>
      <c r="G152" s="415" t="s">
        <v>212</v>
      </c>
      <c r="H152" s="415" t="s">
        <v>212</v>
      </c>
      <c r="I152" s="415" t="s">
        <v>212</v>
      </c>
      <c r="J152" s="421" t="s">
        <v>681</v>
      </c>
      <c r="K152" s="401" t="s">
        <v>100</v>
      </c>
      <c r="L152" s="401" t="s">
        <v>101</v>
      </c>
      <c r="M152" s="415" t="s">
        <v>682</v>
      </c>
      <c r="N152" s="422" t="s">
        <v>671</v>
      </c>
      <c r="O152" s="311">
        <v>2016.08</v>
      </c>
      <c r="P152" s="423">
        <v>8.3</v>
      </c>
      <c r="Q152" s="423">
        <v>9.8</v>
      </c>
      <c r="R152" s="311">
        <v>2</v>
      </c>
      <c r="S152" s="429">
        <v>14.3</v>
      </c>
      <c r="T152" s="401" t="s">
        <v>106</v>
      </c>
      <c r="U152" s="388">
        <v>2</v>
      </c>
      <c r="V152" s="388">
        <v>8</v>
      </c>
      <c r="W152" s="388" t="s">
        <v>135</v>
      </c>
      <c r="X152" s="429">
        <v>7.8</v>
      </c>
      <c r="Y152" s="422" t="s">
        <v>126</v>
      </c>
      <c r="Z152" s="432" t="s">
        <v>674</v>
      </c>
      <c r="AA152" s="429">
        <v>3.9</v>
      </c>
      <c r="AB152" s="422" t="s">
        <v>683</v>
      </c>
      <c r="AC152" s="404"/>
    </row>
    <row r="153" customHeight="1" spans="1:29">
      <c r="A153" s="311">
        <v>151</v>
      </c>
      <c r="B153" s="283" t="s">
        <v>666</v>
      </c>
      <c r="C153" s="415" t="s">
        <v>667</v>
      </c>
      <c r="D153" s="415" t="s">
        <v>522</v>
      </c>
      <c r="E153" s="416" t="s">
        <v>685</v>
      </c>
      <c r="F153" s="311" t="s">
        <v>227</v>
      </c>
      <c r="G153" s="415" t="s">
        <v>212</v>
      </c>
      <c r="H153" s="415" t="s">
        <v>212</v>
      </c>
      <c r="I153" s="415" t="s">
        <v>212</v>
      </c>
      <c r="J153" s="421" t="s">
        <v>681</v>
      </c>
      <c r="K153" s="401" t="s">
        <v>100</v>
      </c>
      <c r="L153" s="401" t="s">
        <v>101</v>
      </c>
      <c r="M153" s="415" t="s">
        <v>682</v>
      </c>
      <c r="N153" s="422" t="s">
        <v>671</v>
      </c>
      <c r="O153" s="311">
        <v>2016.08</v>
      </c>
      <c r="P153" s="423">
        <v>5.3</v>
      </c>
      <c r="Q153" s="423">
        <v>9.8</v>
      </c>
      <c r="R153" s="311">
        <v>3</v>
      </c>
      <c r="S153" s="429">
        <v>12.9</v>
      </c>
      <c r="T153" s="401" t="s">
        <v>106</v>
      </c>
      <c r="U153" s="388">
        <v>2</v>
      </c>
      <c r="V153" s="388">
        <v>8</v>
      </c>
      <c r="W153" s="388" t="s">
        <v>135</v>
      </c>
      <c r="X153" s="429">
        <v>7.8</v>
      </c>
      <c r="Y153" s="422" t="s">
        <v>126</v>
      </c>
      <c r="Z153" s="432" t="s">
        <v>674</v>
      </c>
      <c r="AA153" s="429">
        <v>3.9</v>
      </c>
      <c r="AB153" s="422" t="s">
        <v>683</v>
      </c>
      <c r="AC153" s="404"/>
    </row>
    <row r="154" customHeight="1" spans="1:29">
      <c r="A154" s="311">
        <v>152</v>
      </c>
      <c r="B154" s="283" t="s">
        <v>666</v>
      </c>
      <c r="C154" s="415" t="s">
        <v>667</v>
      </c>
      <c r="D154" s="415" t="s">
        <v>522</v>
      </c>
      <c r="E154" s="416" t="s">
        <v>686</v>
      </c>
      <c r="F154" s="311" t="s">
        <v>227</v>
      </c>
      <c r="G154" s="415" t="s">
        <v>212</v>
      </c>
      <c r="H154" s="415" t="s">
        <v>212</v>
      </c>
      <c r="I154" s="415" t="s">
        <v>212</v>
      </c>
      <c r="J154" s="421" t="s">
        <v>681</v>
      </c>
      <c r="K154" s="401" t="s">
        <v>100</v>
      </c>
      <c r="L154" s="401" t="s">
        <v>101</v>
      </c>
      <c r="M154" s="415" t="s">
        <v>682</v>
      </c>
      <c r="N154" s="422" t="s">
        <v>671</v>
      </c>
      <c r="O154" s="311">
        <v>2016.08</v>
      </c>
      <c r="P154" s="423">
        <v>6.6</v>
      </c>
      <c r="Q154" s="423">
        <v>9.8</v>
      </c>
      <c r="R154" s="311">
        <v>2</v>
      </c>
      <c r="S154" s="429">
        <v>16.5</v>
      </c>
      <c r="T154" s="401" t="s">
        <v>106</v>
      </c>
      <c r="U154" s="388">
        <v>2</v>
      </c>
      <c r="V154" s="388">
        <v>8</v>
      </c>
      <c r="W154" s="388" t="s">
        <v>135</v>
      </c>
      <c r="X154" s="429">
        <v>7.8</v>
      </c>
      <c r="Y154" s="422" t="s">
        <v>126</v>
      </c>
      <c r="Z154" s="432" t="s">
        <v>674</v>
      </c>
      <c r="AA154" s="429">
        <v>3.9</v>
      </c>
      <c r="AB154" s="422" t="s">
        <v>683</v>
      </c>
      <c r="AC154" s="404"/>
    </row>
    <row r="155" customHeight="1" spans="1:29">
      <c r="A155" s="311">
        <v>153</v>
      </c>
      <c r="B155" s="283" t="s">
        <v>666</v>
      </c>
      <c r="C155" s="415" t="s">
        <v>667</v>
      </c>
      <c r="D155" s="415" t="s">
        <v>522</v>
      </c>
      <c r="E155" s="416" t="s">
        <v>687</v>
      </c>
      <c r="F155" s="311" t="s">
        <v>227</v>
      </c>
      <c r="G155" s="415" t="s">
        <v>212</v>
      </c>
      <c r="H155" s="415" t="s">
        <v>212</v>
      </c>
      <c r="I155" s="415" t="s">
        <v>212</v>
      </c>
      <c r="J155" s="421" t="s">
        <v>681</v>
      </c>
      <c r="K155" s="401" t="s">
        <v>100</v>
      </c>
      <c r="L155" s="401" t="s">
        <v>541</v>
      </c>
      <c r="M155" s="415" t="s">
        <v>682</v>
      </c>
      <c r="N155" s="422" t="s">
        <v>671</v>
      </c>
      <c r="O155" s="424" t="s">
        <v>688</v>
      </c>
      <c r="P155" s="423">
        <v>14.2</v>
      </c>
      <c r="Q155" s="423">
        <v>28.8</v>
      </c>
      <c r="R155" s="311"/>
      <c r="S155" s="430"/>
      <c r="T155" s="401" t="s">
        <v>106</v>
      </c>
      <c r="U155" s="388">
        <v>5</v>
      </c>
      <c r="V155" s="388">
        <v>30</v>
      </c>
      <c r="W155" s="388" t="s">
        <v>107</v>
      </c>
      <c r="X155" s="429">
        <v>17.8</v>
      </c>
      <c r="Y155" s="422" t="s">
        <v>126</v>
      </c>
      <c r="Z155" s="432" t="s">
        <v>674</v>
      </c>
      <c r="AA155" s="429">
        <v>8.9</v>
      </c>
      <c r="AB155" s="422" t="s">
        <v>689</v>
      </c>
      <c r="AC155" s="404"/>
    </row>
    <row r="156" customHeight="1" spans="1:29">
      <c r="A156" s="311">
        <v>154</v>
      </c>
      <c r="B156" s="283" t="s">
        <v>666</v>
      </c>
      <c r="C156" s="415" t="s">
        <v>676</v>
      </c>
      <c r="D156" s="415" t="s">
        <v>522</v>
      </c>
      <c r="E156" s="416" t="s">
        <v>690</v>
      </c>
      <c r="F156" s="311" t="s">
        <v>227</v>
      </c>
      <c r="G156" s="415" t="s">
        <v>212</v>
      </c>
      <c r="H156" s="415" t="s">
        <v>212</v>
      </c>
      <c r="I156" s="415" t="s">
        <v>212</v>
      </c>
      <c r="J156" s="421" t="s">
        <v>669</v>
      </c>
      <c r="K156" s="401" t="s">
        <v>100</v>
      </c>
      <c r="L156" s="401" t="s">
        <v>541</v>
      </c>
      <c r="M156" s="415" t="s">
        <v>682</v>
      </c>
      <c r="N156" s="422" t="s">
        <v>671</v>
      </c>
      <c r="O156" s="424" t="s">
        <v>688</v>
      </c>
      <c r="P156" s="423">
        <v>16.3</v>
      </c>
      <c r="Q156" s="423">
        <v>28.8</v>
      </c>
      <c r="R156" s="311"/>
      <c r="S156" s="430"/>
      <c r="T156" s="401" t="s">
        <v>106</v>
      </c>
      <c r="U156" s="388">
        <v>5</v>
      </c>
      <c r="V156" s="388">
        <v>30</v>
      </c>
      <c r="W156" s="388" t="s">
        <v>107</v>
      </c>
      <c r="X156" s="429">
        <v>17.8</v>
      </c>
      <c r="Y156" s="422" t="s">
        <v>126</v>
      </c>
      <c r="Z156" s="432" t="s">
        <v>674</v>
      </c>
      <c r="AA156" s="429">
        <v>8.9</v>
      </c>
      <c r="AB156" s="422" t="s">
        <v>689</v>
      </c>
      <c r="AC156" s="404"/>
    </row>
    <row r="157" customHeight="1" spans="1:29">
      <c r="A157" s="311">
        <v>155</v>
      </c>
      <c r="B157" s="283" t="s">
        <v>691</v>
      </c>
      <c r="C157" s="311" t="s">
        <v>692</v>
      </c>
      <c r="D157" s="311" t="s">
        <v>94</v>
      </c>
      <c r="E157" s="283" t="s">
        <v>693</v>
      </c>
      <c r="F157" s="311" t="s">
        <v>288</v>
      </c>
      <c r="G157" s="417" t="s">
        <v>694</v>
      </c>
      <c r="H157" s="311" t="s">
        <v>695</v>
      </c>
      <c r="I157" s="417" t="s">
        <v>694</v>
      </c>
      <c r="J157" s="417" t="s">
        <v>696</v>
      </c>
      <c r="K157" s="283" t="s">
        <v>100</v>
      </c>
      <c r="L157" s="283" t="s">
        <v>101</v>
      </c>
      <c r="M157" s="417" t="s">
        <v>697</v>
      </c>
      <c r="N157" s="417" t="s">
        <v>698</v>
      </c>
      <c r="O157" s="425">
        <v>41974</v>
      </c>
      <c r="P157" s="283">
        <v>96</v>
      </c>
      <c r="Q157" s="283">
        <v>80</v>
      </c>
      <c r="R157" s="417">
        <v>6</v>
      </c>
      <c r="S157" s="283">
        <v>193</v>
      </c>
      <c r="T157" s="283" t="s">
        <v>106</v>
      </c>
      <c r="U157" s="283">
        <v>300</v>
      </c>
      <c r="V157" s="283">
        <v>1000</v>
      </c>
      <c r="W157" s="283" t="s">
        <v>135</v>
      </c>
      <c r="X157" s="311" t="s">
        <v>108</v>
      </c>
      <c r="Y157" s="311" t="s">
        <v>136</v>
      </c>
      <c r="Z157" s="417"/>
      <c r="AA157" s="311">
        <v>40</v>
      </c>
      <c r="AB157" s="417"/>
      <c r="AC157" s="404"/>
    </row>
    <row r="158" customHeight="1" spans="1:29">
      <c r="A158" s="311">
        <v>156</v>
      </c>
      <c r="B158" s="283" t="s">
        <v>691</v>
      </c>
      <c r="C158" s="311" t="s">
        <v>699</v>
      </c>
      <c r="D158" s="311" t="s">
        <v>94</v>
      </c>
      <c r="E158" s="283" t="s">
        <v>700</v>
      </c>
      <c r="F158" s="311" t="s">
        <v>131</v>
      </c>
      <c r="G158" s="417" t="s">
        <v>212</v>
      </c>
      <c r="H158" s="417" t="s">
        <v>212</v>
      </c>
      <c r="I158" s="422" t="s">
        <v>701</v>
      </c>
      <c r="J158" s="422" t="s">
        <v>702</v>
      </c>
      <c r="K158" s="283" t="s">
        <v>100</v>
      </c>
      <c r="L158" s="283" t="s">
        <v>101</v>
      </c>
      <c r="M158" s="417" t="s">
        <v>703</v>
      </c>
      <c r="N158" s="417" t="s">
        <v>647</v>
      </c>
      <c r="O158" s="425">
        <v>42384</v>
      </c>
      <c r="P158" s="283">
        <v>100</v>
      </c>
      <c r="Q158" s="283">
        <v>30</v>
      </c>
      <c r="R158" s="417">
        <v>3</v>
      </c>
      <c r="S158" s="283">
        <v>25</v>
      </c>
      <c r="T158" s="283" t="s">
        <v>106</v>
      </c>
      <c r="U158" s="283">
        <v>80</v>
      </c>
      <c r="V158" s="283">
        <v>400</v>
      </c>
      <c r="W158" s="283" t="s">
        <v>135</v>
      </c>
      <c r="X158" s="311" t="s">
        <v>108</v>
      </c>
      <c r="Y158" s="311" t="s">
        <v>109</v>
      </c>
      <c r="Z158" s="417"/>
      <c r="AA158" s="311">
        <v>15</v>
      </c>
      <c r="AB158" s="417"/>
      <c r="AC158" s="404"/>
    </row>
    <row r="159" customHeight="1" spans="1:29">
      <c r="A159" s="311">
        <v>157</v>
      </c>
      <c r="B159" s="283" t="s">
        <v>691</v>
      </c>
      <c r="C159" s="311" t="s">
        <v>692</v>
      </c>
      <c r="D159" s="311" t="s">
        <v>94</v>
      </c>
      <c r="E159" s="283" t="s">
        <v>704</v>
      </c>
      <c r="F159" s="311" t="s">
        <v>705</v>
      </c>
      <c r="G159" s="417"/>
      <c r="H159" s="417"/>
      <c r="I159" s="417" t="s">
        <v>706</v>
      </c>
      <c r="J159" s="422" t="s">
        <v>707</v>
      </c>
      <c r="K159" s="283" t="s">
        <v>274</v>
      </c>
      <c r="L159" s="283" t="s">
        <v>101</v>
      </c>
      <c r="M159" s="417" t="s">
        <v>697</v>
      </c>
      <c r="N159" s="417" t="s">
        <v>698</v>
      </c>
      <c r="O159" s="425">
        <v>41791</v>
      </c>
      <c r="P159" s="283">
        <v>34</v>
      </c>
      <c r="Q159" s="283">
        <v>12</v>
      </c>
      <c r="R159" s="417">
        <v>2</v>
      </c>
      <c r="S159" s="283">
        <v>14.8</v>
      </c>
      <c r="T159" s="283" t="s">
        <v>106</v>
      </c>
      <c r="U159" s="283">
        <v>30</v>
      </c>
      <c r="V159" s="283">
        <v>60</v>
      </c>
      <c r="W159" s="283" t="s">
        <v>159</v>
      </c>
      <c r="X159" s="311" t="s">
        <v>108</v>
      </c>
      <c r="Y159" s="311" t="s">
        <v>136</v>
      </c>
      <c r="Z159" s="417"/>
      <c r="AA159" s="311">
        <v>6</v>
      </c>
      <c r="AB159" s="417"/>
      <c r="AC159" s="404"/>
    </row>
    <row r="160" customHeight="1" spans="1:29">
      <c r="A160" s="311">
        <v>158</v>
      </c>
      <c r="B160" s="283" t="s">
        <v>691</v>
      </c>
      <c r="C160" s="311" t="s">
        <v>692</v>
      </c>
      <c r="D160" s="311" t="s">
        <v>94</v>
      </c>
      <c r="E160" s="283" t="s">
        <v>708</v>
      </c>
      <c r="F160" s="311" t="s">
        <v>709</v>
      </c>
      <c r="G160" s="417" t="s">
        <v>710</v>
      </c>
      <c r="H160" s="417" t="s">
        <v>711</v>
      </c>
      <c r="I160" s="417" t="s">
        <v>710</v>
      </c>
      <c r="J160" s="422" t="s">
        <v>712</v>
      </c>
      <c r="K160" s="283" t="s">
        <v>274</v>
      </c>
      <c r="L160" s="283" t="s">
        <v>101</v>
      </c>
      <c r="M160" s="417" t="s">
        <v>192</v>
      </c>
      <c r="N160" s="417" t="s">
        <v>698</v>
      </c>
      <c r="O160" s="425">
        <v>41791</v>
      </c>
      <c r="P160" s="283">
        <v>32</v>
      </c>
      <c r="Q160" s="283">
        <v>12</v>
      </c>
      <c r="R160" s="417">
        <v>0</v>
      </c>
      <c r="S160" s="283">
        <v>0</v>
      </c>
      <c r="T160" s="283" t="s">
        <v>106</v>
      </c>
      <c r="U160" s="283">
        <v>10</v>
      </c>
      <c r="V160" s="283">
        <v>20</v>
      </c>
      <c r="W160" s="283" t="s">
        <v>159</v>
      </c>
      <c r="X160" s="311" t="s">
        <v>108</v>
      </c>
      <c r="Y160" s="311" t="s">
        <v>126</v>
      </c>
      <c r="Z160" s="417"/>
      <c r="AA160" s="311">
        <v>6</v>
      </c>
      <c r="AB160" s="417"/>
      <c r="AC160" s="404"/>
    </row>
    <row r="161" customHeight="1" spans="1:29">
      <c r="A161" s="311">
        <v>159</v>
      </c>
      <c r="B161" s="283" t="s">
        <v>691</v>
      </c>
      <c r="C161" s="311" t="s">
        <v>692</v>
      </c>
      <c r="D161" s="311" t="s">
        <v>94</v>
      </c>
      <c r="E161" s="283" t="s">
        <v>713</v>
      </c>
      <c r="F161" s="311" t="s">
        <v>714</v>
      </c>
      <c r="G161" s="417" t="s">
        <v>715</v>
      </c>
      <c r="H161" s="417" t="s">
        <v>716</v>
      </c>
      <c r="I161" s="417" t="s">
        <v>715</v>
      </c>
      <c r="J161" s="422" t="s">
        <v>717</v>
      </c>
      <c r="K161" s="283" t="s">
        <v>274</v>
      </c>
      <c r="L161" s="283" t="s">
        <v>101</v>
      </c>
      <c r="M161" s="417" t="s">
        <v>192</v>
      </c>
      <c r="N161" s="417" t="s">
        <v>698</v>
      </c>
      <c r="O161" s="425">
        <v>41791</v>
      </c>
      <c r="P161" s="283">
        <v>32</v>
      </c>
      <c r="Q161" s="283">
        <v>12</v>
      </c>
      <c r="R161" s="417">
        <v>1</v>
      </c>
      <c r="S161" s="283">
        <v>7.5</v>
      </c>
      <c r="T161" s="283" t="s">
        <v>106</v>
      </c>
      <c r="U161" s="283">
        <v>20</v>
      </c>
      <c r="V161" s="283">
        <v>40</v>
      </c>
      <c r="W161" s="283" t="s">
        <v>159</v>
      </c>
      <c r="X161" s="311" t="s">
        <v>108</v>
      </c>
      <c r="Y161" s="311" t="s">
        <v>109</v>
      </c>
      <c r="Z161" s="417"/>
      <c r="AA161" s="311">
        <v>6</v>
      </c>
      <c r="AB161" s="417"/>
      <c r="AC161" s="404"/>
    </row>
    <row r="162" customHeight="1" spans="1:29">
      <c r="A162" s="311">
        <v>160</v>
      </c>
      <c r="B162" s="283" t="s">
        <v>691</v>
      </c>
      <c r="C162" s="311" t="s">
        <v>692</v>
      </c>
      <c r="D162" s="311" t="s">
        <v>94</v>
      </c>
      <c r="E162" s="283" t="s">
        <v>718</v>
      </c>
      <c r="F162" s="311" t="s">
        <v>227</v>
      </c>
      <c r="G162" s="417"/>
      <c r="H162" s="417"/>
      <c r="I162" s="417" t="s">
        <v>719</v>
      </c>
      <c r="J162" s="422" t="s">
        <v>720</v>
      </c>
      <c r="K162" s="283" t="s">
        <v>274</v>
      </c>
      <c r="L162" s="283" t="s">
        <v>101</v>
      </c>
      <c r="M162" s="417" t="s">
        <v>682</v>
      </c>
      <c r="N162" s="417" t="s">
        <v>698</v>
      </c>
      <c r="O162" s="425">
        <v>41791</v>
      </c>
      <c r="P162" s="283">
        <v>25</v>
      </c>
      <c r="Q162" s="283">
        <v>6</v>
      </c>
      <c r="R162" s="417">
        <v>1</v>
      </c>
      <c r="S162" s="283">
        <v>5</v>
      </c>
      <c r="T162" s="283" t="s">
        <v>106</v>
      </c>
      <c r="U162" s="283">
        <v>10</v>
      </c>
      <c r="V162" s="283">
        <v>20</v>
      </c>
      <c r="W162" s="283" t="s">
        <v>159</v>
      </c>
      <c r="X162" s="311" t="s">
        <v>108</v>
      </c>
      <c r="Y162" s="311" t="s">
        <v>126</v>
      </c>
      <c r="Z162" s="417"/>
      <c r="AA162" s="311">
        <v>3</v>
      </c>
      <c r="AB162" s="417"/>
      <c r="AC162" s="404"/>
    </row>
    <row r="163" customHeight="1" spans="1:29">
      <c r="A163" s="311">
        <v>161</v>
      </c>
      <c r="B163" s="283" t="s">
        <v>691</v>
      </c>
      <c r="C163" s="311" t="s">
        <v>692</v>
      </c>
      <c r="D163" s="311" t="s">
        <v>94</v>
      </c>
      <c r="E163" s="283" t="s">
        <v>721</v>
      </c>
      <c r="F163" s="311" t="s">
        <v>227</v>
      </c>
      <c r="G163" s="417"/>
      <c r="H163" s="417"/>
      <c r="I163" s="417"/>
      <c r="J163" s="422" t="s">
        <v>722</v>
      </c>
      <c r="K163" s="283" t="s">
        <v>274</v>
      </c>
      <c r="L163" s="283" t="s">
        <v>101</v>
      </c>
      <c r="M163" s="417" t="s">
        <v>682</v>
      </c>
      <c r="N163" s="417" t="s">
        <v>698</v>
      </c>
      <c r="O163" s="425">
        <v>41791</v>
      </c>
      <c r="P163" s="283">
        <v>20</v>
      </c>
      <c r="Q163" s="283">
        <v>6</v>
      </c>
      <c r="R163" s="417">
        <v>0</v>
      </c>
      <c r="S163" s="283">
        <v>0</v>
      </c>
      <c r="T163" s="283" t="s">
        <v>106</v>
      </c>
      <c r="U163" s="283">
        <v>10</v>
      </c>
      <c r="V163" s="283">
        <v>20</v>
      </c>
      <c r="W163" s="283" t="s">
        <v>159</v>
      </c>
      <c r="X163" s="311" t="s">
        <v>108</v>
      </c>
      <c r="Y163" s="311" t="s">
        <v>126</v>
      </c>
      <c r="Z163" s="417"/>
      <c r="AA163" s="311">
        <v>3</v>
      </c>
      <c r="AB163" s="417"/>
      <c r="AC163" s="404"/>
    </row>
    <row r="164" customHeight="1" spans="1:29">
      <c r="A164" s="311">
        <v>162</v>
      </c>
      <c r="B164" s="283" t="s">
        <v>691</v>
      </c>
      <c r="C164" s="311" t="s">
        <v>692</v>
      </c>
      <c r="D164" s="311" t="s">
        <v>94</v>
      </c>
      <c r="E164" s="283" t="s">
        <v>723</v>
      </c>
      <c r="F164" s="311" t="s">
        <v>164</v>
      </c>
      <c r="G164" s="417"/>
      <c r="H164" s="417"/>
      <c r="I164" s="417" t="s">
        <v>724</v>
      </c>
      <c r="J164" s="422" t="s">
        <v>725</v>
      </c>
      <c r="K164" s="283" t="s">
        <v>274</v>
      </c>
      <c r="L164" s="283" t="s">
        <v>101</v>
      </c>
      <c r="M164" s="417" t="s">
        <v>682</v>
      </c>
      <c r="N164" s="417" t="s">
        <v>698</v>
      </c>
      <c r="O164" s="425">
        <v>41791</v>
      </c>
      <c r="P164" s="283">
        <v>20</v>
      </c>
      <c r="Q164" s="283">
        <v>6</v>
      </c>
      <c r="R164" s="417">
        <v>0</v>
      </c>
      <c r="S164" s="283">
        <v>0</v>
      </c>
      <c r="T164" s="283" t="s">
        <v>106</v>
      </c>
      <c r="U164" s="283">
        <v>10</v>
      </c>
      <c r="V164" s="283">
        <v>20</v>
      </c>
      <c r="W164" s="283" t="s">
        <v>159</v>
      </c>
      <c r="X164" s="311" t="s">
        <v>108</v>
      </c>
      <c r="Y164" s="311" t="s">
        <v>126</v>
      </c>
      <c r="Z164" s="417"/>
      <c r="AA164" s="311">
        <v>3</v>
      </c>
      <c r="AB164" s="417"/>
      <c r="AC164" s="404"/>
    </row>
    <row r="165" customHeight="1" spans="1:29">
      <c r="A165" s="311">
        <v>163</v>
      </c>
      <c r="B165" s="283" t="s">
        <v>691</v>
      </c>
      <c r="C165" s="311" t="s">
        <v>692</v>
      </c>
      <c r="D165" s="311" t="s">
        <v>94</v>
      </c>
      <c r="E165" s="283" t="s">
        <v>726</v>
      </c>
      <c r="F165" s="311" t="s">
        <v>131</v>
      </c>
      <c r="G165" s="417"/>
      <c r="H165" s="417"/>
      <c r="I165" s="417" t="s">
        <v>727</v>
      </c>
      <c r="J165" s="422" t="s">
        <v>728</v>
      </c>
      <c r="K165" s="283" t="s">
        <v>274</v>
      </c>
      <c r="L165" s="283" t="s">
        <v>101</v>
      </c>
      <c r="M165" s="417" t="s">
        <v>682</v>
      </c>
      <c r="N165" s="417" t="s">
        <v>698</v>
      </c>
      <c r="O165" s="425">
        <v>41791</v>
      </c>
      <c r="P165" s="283">
        <v>20</v>
      </c>
      <c r="Q165" s="283">
        <v>6</v>
      </c>
      <c r="R165" s="417">
        <v>0</v>
      </c>
      <c r="S165" s="283">
        <v>0</v>
      </c>
      <c r="T165" s="283" t="s">
        <v>106</v>
      </c>
      <c r="U165" s="283">
        <v>10</v>
      </c>
      <c r="V165" s="283">
        <v>20</v>
      </c>
      <c r="W165" s="283" t="s">
        <v>159</v>
      </c>
      <c r="X165" s="311" t="s">
        <v>108</v>
      </c>
      <c r="Y165" s="311" t="s">
        <v>126</v>
      </c>
      <c r="Z165" s="417"/>
      <c r="AA165" s="311">
        <v>3</v>
      </c>
      <c r="AB165" s="417"/>
      <c r="AC165" s="404"/>
    </row>
    <row r="166" customHeight="1" spans="1:29">
      <c r="A166" s="311">
        <v>164</v>
      </c>
      <c r="B166" s="283" t="s">
        <v>691</v>
      </c>
      <c r="C166" s="311" t="s">
        <v>692</v>
      </c>
      <c r="D166" s="311" t="s">
        <v>94</v>
      </c>
      <c r="E166" s="283" t="s">
        <v>729</v>
      </c>
      <c r="F166" s="311" t="s">
        <v>227</v>
      </c>
      <c r="G166" s="417" t="s">
        <v>730</v>
      </c>
      <c r="H166" s="417" t="s">
        <v>731</v>
      </c>
      <c r="I166" s="417" t="s">
        <v>730</v>
      </c>
      <c r="J166" s="422" t="s">
        <v>732</v>
      </c>
      <c r="K166" s="283" t="s">
        <v>274</v>
      </c>
      <c r="L166" s="283" t="s">
        <v>101</v>
      </c>
      <c r="M166" s="417" t="s">
        <v>682</v>
      </c>
      <c r="N166" s="417" t="s">
        <v>698</v>
      </c>
      <c r="O166" s="425">
        <v>41791</v>
      </c>
      <c r="P166" s="283">
        <v>20</v>
      </c>
      <c r="Q166" s="283">
        <v>6</v>
      </c>
      <c r="R166" s="417">
        <v>0</v>
      </c>
      <c r="S166" s="283">
        <v>0</v>
      </c>
      <c r="T166" s="283" t="s">
        <v>106</v>
      </c>
      <c r="U166" s="283">
        <v>10</v>
      </c>
      <c r="V166" s="283">
        <v>20</v>
      </c>
      <c r="W166" s="283" t="s">
        <v>573</v>
      </c>
      <c r="X166" s="311" t="s">
        <v>108</v>
      </c>
      <c r="Y166" s="311" t="s">
        <v>126</v>
      </c>
      <c r="Z166" s="417"/>
      <c r="AA166" s="311">
        <v>3</v>
      </c>
      <c r="AB166" s="417"/>
      <c r="AC166" s="404"/>
    </row>
    <row r="167" customHeight="1" spans="1:29">
      <c r="A167" s="311">
        <v>165</v>
      </c>
      <c r="B167" s="283" t="s">
        <v>691</v>
      </c>
      <c r="C167" s="311" t="s">
        <v>692</v>
      </c>
      <c r="D167" s="311" t="s">
        <v>94</v>
      </c>
      <c r="E167" s="283" t="s">
        <v>733</v>
      </c>
      <c r="F167" s="311" t="s">
        <v>227</v>
      </c>
      <c r="G167" s="417" t="s">
        <v>734</v>
      </c>
      <c r="H167" s="417" t="s">
        <v>735</v>
      </c>
      <c r="I167" s="417" t="s">
        <v>734</v>
      </c>
      <c r="J167" s="422" t="s">
        <v>736</v>
      </c>
      <c r="K167" s="283" t="s">
        <v>274</v>
      </c>
      <c r="L167" s="283" t="s">
        <v>101</v>
      </c>
      <c r="M167" s="417" t="s">
        <v>682</v>
      </c>
      <c r="N167" s="417" t="s">
        <v>698</v>
      </c>
      <c r="O167" s="425">
        <v>41791</v>
      </c>
      <c r="P167" s="283">
        <v>25</v>
      </c>
      <c r="Q167" s="283">
        <v>6</v>
      </c>
      <c r="R167" s="417">
        <v>0</v>
      </c>
      <c r="S167" s="283">
        <v>0</v>
      </c>
      <c r="T167" s="283" t="s">
        <v>106</v>
      </c>
      <c r="U167" s="283">
        <v>10</v>
      </c>
      <c r="V167" s="283">
        <v>20</v>
      </c>
      <c r="W167" s="283" t="s">
        <v>573</v>
      </c>
      <c r="X167" s="311" t="s">
        <v>108</v>
      </c>
      <c r="Y167" s="311" t="s">
        <v>126</v>
      </c>
      <c r="Z167" s="417"/>
      <c r="AA167" s="311">
        <v>3</v>
      </c>
      <c r="AB167" s="417"/>
      <c r="AC167" s="404"/>
    </row>
    <row r="168" customHeight="1" spans="1:29">
      <c r="A168" s="311">
        <v>166</v>
      </c>
      <c r="B168" s="283" t="s">
        <v>737</v>
      </c>
      <c r="C168" s="311" t="s">
        <v>738</v>
      </c>
      <c r="D168" s="311" t="s">
        <v>522</v>
      </c>
      <c r="E168" s="283" t="s">
        <v>739</v>
      </c>
      <c r="F168" s="311" t="s">
        <v>740</v>
      </c>
      <c r="G168" s="311"/>
      <c r="H168" s="311"/>
      <c r="I168" s="311"/>
      <c r="J168" s="311"/>
      <c r="K168" s="283" t="s">
        <v>100</v>
      </c>
      <c r="L168" s="283" t="s">
        <v>101</v>
      </c>
      <c r="M168" s="311" t="s">
        <v>741</v>
      </c>
      <c r="N168" s="311" t="s">
        <v>647</v>
      </c>
      <c r="O168" s="425">
        <v>42430</v>
      </c>
      <c r="P168" s="285">
        <v>4.9</v>
      </c>
      <c r="Q168" s="285">
        <v>9.8</v>
      </c>
      <c r="R168" s="311">
        <v>1</v>
      </c>
      <c r="S168" s="285">
        <v>9.8</v>
      </c>
      <c r="T168" s="431" t="s">
        <v>106</v>
      </c>
      <c r="U168" s="431">
        <v>49</v>
      </c>
      <c r="V168" s="431">
        <v>98</v>
      </c>
      <c r="W168" s="283" t="s">
        <v>135</v>
      </c>
      <c r="X168" s="285">
        <v>16</v>
      </c>
      <c r="Y168" s="311" t="s">
        <v>126</v>
      </c>
      <c r="Z168" s="311" t="s">
        <v>742</v>
      </c>
      <c r="AA168" s="311">
        <v>8</v>
      </c>
      <c r="AB168" s="311" t="s">
        <v>743</v>
      </c>
      <c r="AC168" s="404"/>
    </row>
    <row r="169" customHeight="1" spans="1:29">
      <c r="A169" s="311">
        <v>167</v>
      </c>
      <c r="B169" s="283" t="s">
        <v>737</v>
      </c>
      <c r="C169" s="311" t="s">
        <v>738</v>
      </c>
      <c r="D169" s="311" t="s">
        <v>522</v>
      </c>
      <c r="E169" s="283" t="s">
        <v>744</v>
      </c>
      <c r="F169" s="311" t="s">
        <v>745</v>
      </c>
      <c r="G169" s="311"/>
      <c r="H169" s="311"/>
      <c r="I169" s="311"/>
      <c r="J169" s="311"/>
      <c r="K169" s="283" t="s">
        <v>100</v>
      </c>
      <c r="L169" s="283" t="s">
        <v>541</v>
      </c>
      <c r="M169" s="311" t="s">
        <v>741</v>
      </c>
      <c r="N169" s="311" t="s">
        <v>647</v>
      </c>
      <c r="O169" s="425">
        <v>42614</v>
      </c>
      <c r="P169" s="285">
        <v>5</v>
      </c>
      <c r="Q169" s="285">
        <v>9.8</v>
      </c>
      <c r="R169" s="311">
        <v>0</v>
      </c>
      <c r="S169" s="431">
        <v>0</v>
      </c>
      <c r="T169" s="431" t="s">
        <v>106</v>
      </c>
      <c r="U169" s="431">
        <v>49</v>
      </c>
      <c r="V169" s="431">
        <v>98</v>
      </c>
      <c r="W169" s="283" t="s">
        <v>135</v>
      </c>
      <c r="X169" s="285">
        <v>16</v>
      </c>
      <c r="Y169" s="311" t="s">
        <v>126</v>
      </c>
      <c r="Z169" s="311" t="s">
        <v>742</v>
      </c>
      <c r="AA169" s="311">
        <v>8</v>
      </c>
      <c r="AB169" s="311" t="s">
        <v>743</v>
      </c>
      <c r="AC169" s="404"/>
    </row>
    <row r="170" customHeight="1" spans="1:29">
      <c r="A170" s="311">
        <v>168</v>
      </c>
      <c r="B170" s="283" t="s">
        <v>737</v>
      </c>
      <c r="C170" s="311" t="s">
        <v>738</v>
      </c>
      <c r="D170" s="311" t="s">
        <v>522</v>
      </c>
      <c r="E170" s="283" t="s">
        <v>746</v>
      </c>
      <c r="F170" s="311" t="s">
        <v>745</v>
      </c>
      <c r="G170" s="311"/>
      <c r="H170" s="311"/>
      <c r="I170" s="311"/>
      <c r="J170" s="311"/>
      <c r="K170" s="283" t="s">
        <v>100</v>
      </c>
      <c r="L170" s="283" t="s">
        <v>541</v>
      </c>
      <c r="M170" s="311" t="s">
        <v>741</v>
      </c>
      <c r="N170" s="311" t="s">
        <v>647</v>
      </c>
      <c r="O170" s="425">
        <v>42675</v>
      </c>
      <c r="P170" s="285">
        <v>5.5</v>
      </c>
      <c r="Q170" s="285">
        <v>9.8</v>
      </c>
      <c r="R170" s="311">
        <v>0</v>
      </c>
      <c r="S170" s="431">
        <v>0</v>
      </c>
      <c r="T170" s="431" t="s">
        <v>106</v>
      </c>
      <c r="U170" s="431">
        <v>49</v>
      </c>
      <c r="V170" s="431">
        <v>98</v>
      </c>
      <c r="W170" s="283" t="s">
        <v>135</v>
      </c>
      <c r="X170" s="285">
        <v>16</v>
      </c>
      <c r="Y170" s="311" t="s">
        <v>126</v>
      </c>
      <c r="Z170" s="311" t="s">
        <v>742</v>
      </c>
      <c r="AA170" s="311">
        <v>8</v>
      </c>
      <c r="AB170" s="311" t="s">
        <v>743</v>
      </c>
      <c r="AC170" s="404"/>
    </row>
    <row r="171" customHeight="1" spans="1:29">
      <c r="A171" s="311">
        <v>169</v>
      </c>
      <c r="B171" s="283" t="s">
        <v>737</v>
      </c>
      <c r="C171" s="311" t="s">
        <v>747</v>
      </c>
      <c r="D171" s="311" t="s">
        <v>94</v>
      </c>
      <c r="E171" s="283" t="s">
        <v>748</v>
      </c>
      <c r="F171" s="311" t="s">
        <v>740</v>
      </c>
      <c r="G171" s="311"/>
      <c r="H171" s="311"/>
      <c r="I171" s="311"/>
      <c r="J171" s="311"/>
      <c r="K171" s="283" t="s">
        <v>100</v>
      </c>
      <c r="L171" s="283" t="s">
        <v>101</v>
      </c>
      <c r="M171" s="311" t="s">
        <v>749</v>
      </c>
      <c r="N171" s="311" t="s">
        <v>750</v>
      </c>
      <c r="O171" s="425">
        <v>42461</v>
      </c>
      <c r="P171" s="285">
        <v>0.2</v>
      </c>
      <c r="Q171" s="285">
        <v>1</v>
      </c>
      <c r="R171" s="311">
        <v>0</v>
      </c>
      <c r="S171" s="431">
        <v>0</v>
      </c>
      <c r="T171" s="431" t="s">
        <v>106</v>
      </c>
      <c r="U171" s="431">
        <v>12</v>
      </c>
      <c r="V171" s="431">
        <v>24</v>
      </c>
      <c r="W171" s="283" t="s">
        <v>135</v>
      </c>
      <c r="X171" s="285" t="s">
        <v>108</v>
      </c>
      <c r="Y171" s="311" t="s">
        <v>136</v>
      </c>
      <c r="Z171" s="311" t="s">
        <v>742</v>
      </c>
      <c r="AA171" s="311">
        <v>0.5</v>
      </c>
      <c r="AB171" s="311" t="s">
        <v>751</v>
      </c>
      <c r="AC171" s="404"/>
    </row>
    <row r="172" customHeight="1" spans="1:29">
      <c r="A172" s="311">
        <v>170</v>
      </c>
      <c r="B172" s="283" t="s">
        <v>737</v>
      </c>
      <c r="C172" s="311" t="s">
        <v>747</v>
      </c>
      <c r="D172" s="311" t="s">
        <v>522</v>
      </c>
      <c r="E172" s="283" t="s">
        <v>752</v>
      </c>
      <c r="F172" s="311" t="s">
        <v>740</v>
      </c>
      <c r="G172" s="311"/>
      <c r="H172" s="311"/>
      <c r="I172" s="311"/>
      <c r="J172" s="311"/>
      <c r="K172" s="283" t="s">
        <v>100</v>
      </c>
      <c r="L172" s="283" t="s">
        <v>101</v>
      </c>
      <c r="M172" s="311" t="s">
        <v>741</v>
      </c>
      <c r="N172" s="311" t="s">
        <v>647</v>
      </c>
      <c r="O172" s="425">
        <v>42430</v>
      </c>
      <c r="P172" s="285">
        <v>4.5</v>
      </c>
      <c r="Q172" s="285">
        <v>9.8</v>
      </c>
      <c r="R172" s="311">
        <v>2</v>
      </c>
      <c r="S172" s="285">
        <v>27.4</v>
      </c>
      <c r="T172" s="431" t="s">
        <v>106</v>
      </c>
      <c r="U172" s="431">
        <v>49</v>
      </c>
      <c r="V172" s="431">
        <v>98</v>
      </c>
      <c r="W172" s="283" t="s">
        <v>135</v>
      </c>
      <c r="X172" s="285">
        <v>16</v>
      </c>
      <c r="Y172" s="311" t="s">
        <v>126</v>
      </c>
      <c r="Z172" s="311" t="s">
        <v>742</v>
      </c>
      <c r="AA172" s="311">
        <v>8</v>
      </c>
      <c r="AB172" s="311" t="s">
        <v>743</v>
      </c>
      <c r="AC172" s="404"/>
    </row>
    <row r="173" customHeight="1" spans="1:29">
      <c r="A173" s="311">
        <v>171</v>
      </c>
      <c r="B173" s="283" t="s">
        <v>737</v>
      </c>
      <c r="C173" s="311" t="s">
        <v>747</v>
      </c>
      <c r="D173" s="311" t="s">
        <v>522</v>
      </c>
      <c r="E173" s="283" t="s">
        <v>753</v>
      </c>
      <c r="F173" s="311" t="s">
        <v>740</v>
      </c>
      <c r="G173" s="311"/>
      <c r="H173" s="311"/>
      <c r="I173" s="311"/>
      <c r="J173" s="311"/>
      <c r="K173" s="283" t="s">
        <v>100</v>
      </c>
      <c r="L173" s="283" t="s">
        <v>101</v>
      </c>
      <c r="M173" s="311" t="s">
        <v>749</v>
      </c>
      <c r="N173" s="311" t="s">
        <v>647</v>
      </c>
      <c r="O173" s="425">
        <v>42430</v>
      </c>
      <c r="P173" s="285">
        <v>4.5</v>
      </c>
      <c r="Q173" s="285">
        <v>9.8</v>
      </c>
      <c r="R173" s="311">
        <v>2</v>
      </c>
      <c r="S173" s="285">
        <v>12.8</v>
      </c>
      <c r="T173" s="431" t="s">
        <v>106</v>
      </c>
      <c r="U173" s="431">
        <v>49</v>
      </c>
      <c r="V173" s="431">
        <v>98</v>
      </c>
      <c r="W173" s="283" t="s">
        <v>135</v>
      </c>
      <c r="X173" s="285">
        <v>12</v>
      </c>
      <c r="Y173" s="311" t="s">
        <v>126</v>
      </c>
      <c r="Z173" s="311" t="s">
        <v>742</v>
      </c>
      <c r="AA173" s="311">
        <v>6</v>
      </c>
      <c r="AB173" s="311" t="s">
        <v>743</v>
      </c>
      <c r="AC173" s="404"/>
    </row>
    <row r="174" customHeight="1" spans="1:29">
      <c r="A174" s="311">
        <v>172</v>
      </c>
      <c r="B174" s="283" t="s">
        <v>737</v>
      </c>
      <c r="C174" s="311" t="s">
        <v>747</v>
      </c>
      <c r="D174" s="311" t="s">
        <v>522</v>
      </c>
      <c r="E174" s="283" t="s">
        <v>754</v>
      </c>
      <c r="F174" s="311" t="s">
        <v>745</v>
      </c>
      <c r="G174" s="311"/>
      <c r="H174" s="311"/>
      <c r="I174" s="311"/>
      <c r="J174" s="311"/>
      <c r="K174" s="283" t="s">
        <v>100</v>
      </c>
      <c r="L174" s="283" t="s">
        <v>541</v>
      </c>
      <c r="M174" s="311" t="s">
        <v>741</v>
      </c>
      <c r="N174" s="311" t="s">
        <v>647</v>
      </c>
      <c r="O174" s="425">
        <v>42675</v>
      </c>
      <c r="P174" s="285">
        <v>5</v>
      </c>
      <c r="Q174" s="285">
        <v>9.8</v>
      </c>
      <c r="R174" s="311">
        <v>0</v>
      </c>
      <c r="S174" s="431">
        <v>0</v>
      </c>
      <c r="T174" s="431" t="s">
        <v>106</v>
      </c>
      <c r="U174" s="431">
        <v>49</v>
      </c>
      <c r="V174" s="431">
        <v>98</v>
      </c>
      <c r="W174" s="283" t="s">
        <v>135</v>
      </c>
      <c r="X174" s="285">
        <v>16</v>
      </c>
      <c r="Y174" s="311" t="s">
        <v>126</v>
      </c>
      <c r="Z174" s="311" t="s">
        <v>742</v>
      </c>
      <c r="AA174" s="311">
        <v>8</v>
      </c>
      <c r="AB174" s="311" t="s">
        <v>743</v>
      </c>
      <c r="AC174" s="404"/>
    </row>
    <row r="175" customHeight="1" spans="1:29">
      <c r="A175" s="311">
        <v>173</v>
      </c>
      <c r="B175" s="283" t="s">
        <v>737</v>
      </c>
      <c r="C175" s="311" t="s">
        <v>747</v>
      </c>
      <c r="D175" s="311" t="s">
        <v>522</v>
      </c>
      <c r="E175" s="283" t="s">
        <v>755</v>
      </c>
      <c r="F175" s="311" t="s">
        <v>745</v>
      </c>
      <c r="G175" s="311"/>
      <c r="H175" s="311"/>
      <c r="I175" s="311"/>
      <c r="J175" s="311"/>
      <c r="K175" s="283" t="s">
        <v>100</v>
      </c>
      <c r="L175" s="283" t="s">
        <v>541</v>
      </c>
      <c r="M175" s="311" t="s">
        <v>741</v>
      </c>
      <c r="N175" s="311" t="s">
        <v>647</v>
      </c>
      <c r="O175" s="425">
        <v>42614</v>
      </c>
      <c r="P175" s="285">
        <v>5</v>
      </c>
      <c r="Q175" s="285">
        <v>9.8</v>
      </c>
      <c r="R175" s="311">
        <v>0</v>
      </c>
      <c r="S175" s="431">
        <v>0</v>
      </c>
      <c r="T175" s="431" t="s">
        <v>106</v>
      </c>
      <c r="U175" s="431">
        <v>49</v>
      </c>
      <c r="V175" s="431">
        <v>98</v>
      </c>
      <c r="W175" s="283" t="s">
        <v>135</v>
      </c>
      <c r="X175" s="285">
        <v>16</v>
      </c>
      <c r="Y175" s="311" t="s">
        <v>126</v>
      </c>
      <c r="Z175" s="311" t="s">
        <v>742</v>
      </c>
      <c r="AA175" s="311">
        <v>8</v>
      </c>
      <c r="AB175" s="311" t="s">
        <v>743</v>
      </c>
      <c r="AC175" s="404"/>
    </row>
    <row r="176" customHeight="1" spans="1:29">
      <c r="A176" s="311">
        <v>174</v>
      </c>
      <c r="B176" s="418" t="s">
        <v>756</v>
      </c>
      <c r="C176" s="419" t="s">
        <v>757</v>
      </c>
      <c r="D176" s="311" t="s">
        <v>522</v>
      </c>
      <c r="E176" s="418" t="s">
        <v>758</v>
      </c>
      <c r="F176" s="419" t="s">
        <v>227</v>
      </c>
      <c r="G176" s="420"/>
      <c r="H176" s="420"/>
      <c r="I176" s="420"/>
      <c r="J176" s="426" t="s">
        <v>759</v>
      </c>
      <c r="K176" s="418" t="s">
        <v>422</v>
      </c>
      <c r="L176" s="418" t="s">
        <v>541</v>
      </c>
      <c r="M176" s="420" t="s">
        <v>749</v>
      </c>
      <c r="N176" s="420" t="s">
        <v>750</v>
      </c>
      <c r="O176" s="427" t="s">
        <v>760</v>
      </c>
      <c r="P176" s="418">
        <v>5.5</v>
      </c>
      <c r="Q176" s="418">
        <v>10</v>
      </c>
      <c r="R176" s="419">
        <v>0</v>
      </c>
      <c r="S176" s="418">
        <v>0</v>
      </c>
      <c r="T176" s="418" t="s">
        <v>106</v>
      </c>
      <c r="U176" s="418">
        <v>50</v>
      </c>
      <c r="V176" s="418">
        <v>250</v>
      </c>
      <c r="W176" s="418" t="s">
        <v>135</v>
      </c>
      <c r="X176" s="419">
        <v>20</v>
      </c>
      <c r="Y176" s="419" t="s">
        <v>109</v>
      </c>
      <c r="Z176" s="426" t="s">
        <v>761</v>
      </c>
      <c r="AA176" s="419">
        <f t="shared" ref="AA176:AA223" si="5">X176*0.5</f>
        <v>10</v>
      </c>
      <c r="AB176" s="426" t="s">
        <v>762</v>
      </c>
      <c r="AC176" s="404"/>
    </row>
    <row r="177" customHeight="1" spans="1:29">
      <c r="A177" s="311">
        <v>175</v>
      </c>
      <c r="B177" s="418" t="s">
        <v>756</v>
      </c>
      <c r="C177" s="419" t="s">
        <v>757</v>
      </c>
      <c r="D177" s="311" t="s">
        <v>522</v>
      </c>
      <c r="E177" s="418" t="s">
        <v>763</v>
      </c>
      <c r="F177" s="419" t="s">
        <v>227</v>
      </c>
      <c r="G177" s="420"/>
      <c r="H177" s="420"/>
      <c r="I177" s="420"/>
      <c r="J177" s="426" t="s">
        <v>759</v>
      </c>
      <c r="K177" s="418" t="s">
        <v>422</v>
      </c>
      <c r="L177" s="418" t="s">
        <v>541</v>
      </c>
      <c r="M177" s="420" t="s">
        <v>749</v>
      </c>
      <c r="N177" s="420" t="s">
        <v>750</v>
      </c>
      <c r="O177" s="427" t="s">
        <v>764</v>
      </c>
      <c r="P177" s="418">
        <v>5.5</v>
      </c>
      <c r="Q177" s="418">
        <v>10</v>
      </c>
      <c r="R177" s="419">
        <v>0</v>
      </c>
      <c r="S177" s="418">
        <v>0</v>
      </c>
      <c r="T177" s="418" t="s">
        <v>106</v>
      </c>
      <c r="U177" s="418">
        <v>50</v>
      </c>
      <c r="V177" s="418">
        <v>250</v>
      </c>
      <c r="W177" s="418" t="s">
        <v>135</v>
      </c>
      <c r="X177" s="419">
        <v>18</v>
      </c>
      <c r="Y177" s="419" t="s">
        <v>109</v>
      </c>
      <c r="Z177" s="426" t="s">
        <v>761</v>
      </c>
      <c r="AA177" s="419">
        <f t="shared" si="5"/>
        <v>9</v>
      </c>
      <c r="AB177" s="426" t="s">
        <v>762</v>
      </c>
      <c r="AC177" s="404"/>
    </row>
    <row r="178" customHeight="1" spans="1:29">
      <c r="A178" s="311">
        <v>176</v>
      </c>
      <c r="B178" s="418" t="s">
        <v>756</v>
      </c>
      <c r="C178" s="419" t="s">
        <v>757</v>
      </c>
      <c r="D178" s="311" t="s">
        <v>522</v>
      </c>
      <c r="E178" s="418" t="s">
        <v>765</v>
      </c>
      <c r="F178" s="419" t="s">
        <v>227</v>
      </c>
      <c r="G178" s="420"/>
      <c r="H178" s="420"/>
      <c r="I178" s="420"/>
      <c r="J178" s="426" t="s">
        <v>759</v>
      </c>
      <c r="K178" s="418" t="s">
        <v>422</v>
      </c>
      <c r="L178" s="418" t="s">
        <v>541</v>
      </c>
      <c r="M178" s="420" t="s">
        <v>749</v>
      </c>
      <c r="N178" s="420" t="s">
        <v>750</v>
      </c>
      <c r="O178" s="427" t="s">
        <v>764</v>
      </c>
      <c r="P178" s="418">
        <v>5.5</v>
      </c>
      <c r="Q178" s="418">
        <v>10</v>
      </c>
      <c r="R178" s="419">
        <v>0</v>
      </c>
      <c r="S178" s="418">
        <v>0</v>
      </c>
      <c r="T178" s="418" t="s">
        <v>106</v>
      </c>
      <c r="U178" s="418">
        <v>50</v>
      </c>
      <c r="V178" s="418">
        <v>250</v>
      </c>
      <c r="W178" s="418" t="s">
        <v>135</v>
      </c>
      <c r="X178" s="419">
        <v>20</v>
      </c>
      <c r="Y178" s="419" t="s">
        <v>109</v>
      </c>
      <c r="Z178" s="426" t="s">
        <v>761</v>
      </c>
      <c r="AA178" s="419">
        <f t="shared" si="5"/>
        <v>10</v>
      </c>
      <c r="AB178" s="426" t="s">
        <v>762</v>
      </c>
      <c r="AC178" s="404"/>
    </row>
    <row r="179" customHeight="1" spans="1:29">
      <c r="A179" s="311">
        <v>177</v>
      </c>
      <c r="B179" s="418" t="s">
        <v>756</v>
      </c>
      <c r="C179" s="419" t="s">
        <v>757</v>
      </c>
      <c r="D179" s="311" t="s">
        <v>522</v>
      </c>
      <c r="E179" s="418" t="s">
        <v>766</v>
      </c>
      <c r="F179" s="419" t="s">
        <v>227</v>
      </c>
      <c r="G179" s="420"/>
      <c r="H179" s="420"/>
      <c r="I179" s="420"/>
      <c r="J179" s="426" t="s">
        <v>767</v>
      </c>
      <c r="K179" s="418" t="s">
        <v>422</v>
      </c>
      <c r="L179" s="418" t="s">
        <v>101</v>
      </c>
      <c r="M179" s="420" t="s">
        <v>749</v>
      </c>
      <c r="N179" s="420" t="s">
        <v>750</v>
      </c>
      <c r="O179" s="427" t="s">
        <v>760</v>
      </c>
      <c r="P179" s="418">
        <v>5.5</v>
      </c>
      <c r="Q179" s="418">
        <v>10</v>
      </c>
      <c r="R179" s="419">
        <v>0</v>
      </c>
      <c r="S179" s="418">
        <v>0</v>
      </c>
      <c r="T179" s="418" t="s">
        <v>106</v>
      </c>
      <c r="U179" s="418">
        <v>50</v>
      </c>
      <c r="V179" s="418">
        <v>250</v>
      </c>
      <c r="W179" s="418" t="s">
        <v>135</v>
      </c>
      <c r="X179" s="419">
        <v>15</v>
      </c>
      <c r="Y179" s="419" t="s">
        <v>109</v>
      </c>
      <c r="Z179" s="426" t="s">
        <v>761</v>
      </c>
      <c r="AA179" s="419">
        <f t="shared" si="5"/>
        <v>7.5</v>
      </c>
      <c r="AB179" s="426" t="s">
        <v>762</v>
      </c>
      <c r="AC179" s="404"/>
    </row>
    <row r="180" customHeight="1" spans="1:29">
      <c r="A180" s="311">
        <v>178</v>
      </c>
      <c r="B180" s="418" t="s">
        <v>756</v>
      </c>
      <c r="C180" s="419" t="s">
        <v>757</v>
      </c>
      <c r="D180" s="311" t="s">
        <v>522</v>
      </c>
      <c r="E180" s="418" t="s">
        <v>768</v>
      </c>
      <c r="F180" s="419" t="s">
        <v>227</v>
      </c>
      <c r="G180" s="420"/>
      <c r="H180" s="420"/>
      <c r="I180" s="420"/>
      <c r="J180" s="426" t="s">
        <v>759</v>
      </c>
      <c r="K180" s="418" t="s">
        <v>422</v>
      </c>
      <c r="L180" s="418" t="s">
        <v>541</v>
      </c>
      <c r="M180" s="420" t="s">
        <v>749</v>
      </c>
      <c r="N180" s="420" t="s">
        <v>750</v>
      </c>
      <c r="O180" s="427" t="s">
        <v>769</v>
      </c>
      <c r="P180" s="418">
        <v>5.5</v>
      </c>
      <c r="Q180" s="418">
        <v>10</v>
      </c>
      <c r="R180" s="419">
        <v>0</v>
      </c>
      <c r="S180" s="418">
        <v>0</v>
      </c>
      <c r="T180" s="418" t="s">
        <v>106</v>
      </c>
      <c r="U180" s="418">
        <v>50</v>
      </c>
      <c r="V180" s="418">
        <v>250</v>
      </c>
      <c r="W180" s="418" t="s">
        <v>135</v>
      </c>
      <c r="X180" s="419">
        <v>15</v>
      </c>
      <c r="Y180" s="419" t="s">
        <v>109</v>
      </c>
      <c r="Z180" s="426" t="s">
        <v>761</v>
      </c>
      <c r="AA180" s="419">
        <f t="shared" si="5"/>
        <v>7.5</v>
      </c>
      <c r="AB180" s="426" t="s">
        <v>762</v>
      </c>
      <c r="AC180" s="404"/>
    </row>
    <row r="181" customHeight="1" spans="1:29">
      <c r="A181" s="311">
        <v>179</v>
      </c>
      <c r="B181" s="418" t="s">
        <v>756</v>
      </c>
      <c r="C181" s="419" t="s">
        <v>770</v>
      </c>
      <c r="D181" s="311" t="s">
        <v>522</v>
      </c>
      <c r="E181" s="418" t="s">
        <v>771</v>
      </c>
      <c r="F181" s="419" t="s">
        <v>227</v>
      </c>
      <c r="G181" s="420"/>
      <c r="H181" s="420"/>
      <c r="I181" s="420"/>
      <c r="J181" s="426" t="s">
        <v>772</v>
      </c>
      <c r="K181" s="418" t="s">
        <v>422</v>
      </c>
      <c r="L181" s="418" t="s">
        <v>541</v>
      </c>
      <c r="M181" s="420" t="s">
        <v>749</v>
      </c>
      <c r="N181" s="420" t="s">
        <v>647</v>
      </c>
      <c r="O181" s="427" t="s">
        <v>764</v>
      </c>
      <c r="P181" s="418">
        <v>15</v>
      </c>
      <c r="Q181" s="418">
        <v>25</v>
      </c>
      <c r="R181" s="419">
        <v>0</v>
      </c>
      <c r="S181" s="418">
        <v>0</v>
      </c>
      <c r="T181" s="418" t="s">
        <v>106</v>
      </c>
      <c r="U181" s="418">
        <v>100</v>
      </c>
      <c r="V181" s="418">
        <v>1000</v>
      </c>
      <c r="W181" s="418" t="s">
        <v>107</v>
      </c>
      <c r="X181" s="419">
        <v>30</v>
      </c>
      <c r="Y181" s="419" t="s">
        <v>109</v>
      </c>
      <c r="Z181" s="426" t="s">
        <v>761</v>
      </c>
      <c r="AA181" s="419">
        <f t="shared" si="5"/>
        <v>15</v>
      </c>
      <c r="AB181" s="426" t="s">
        <v>773</v>
      </c>
      <c r="AC181" s="404"/>
    </row>
    <row r="182" customHeight="1" spans="1:29">
      <c r="A182" s="311">
        <v>180</v>
      </c>
      <c r="B182" s="418" t="s">
        <v>756</v>
      </c>
      <c r="C182" s="419" t="s">
        <v>770</v>
      </c>
      <c r="D182" s="311" t="s">
        <v>522</v>
      </c>
      <c r="E182" s="418" t="s">
        <v>774</v>
      </c>
      <c r="F182" s="419" t="s">
        <v>227</v>
      </c>
      <c r="G182" s="420"/>
      <c r="H182" s="420"/>
      <c r="I182" s="420"/>
      <c r="J182" s="426" t="s">
        <v>775</v>
      </c>
      <c r="K182" s="418" t="s">
        <v>422</v>
      </c>
      <c r="L182" s="418" t="s">
        <v>541</v>
      </c>
      <c r="M182" s="420" t="s">
        <v>749</v>
      </c>
      <c r="N182" s="420" t="s">
        <v>647</v>
      </c>
      <c r="O182" s="427" t="s">
        <v>776</v>
      </c>
      <c r="P182" s="418">
        <v>12</v>
      </c>
      <c r="Q182" s="418">
        <v>25</v>
      </c>
      <c r="R182" s="419">
        <v>0</v>
      </c>
      <c r="S182" s="418">
        <v>0</v>
      </c>
      <c r="T182" s="418" t="s">
        <v>106</v>
      </c>
      <c r="U182" s="418">
        <v>100</v>
      </c>
      <c r="V182" s="418">
        <v>1000</v>
      </c>
      <c r="W182" s="418" t="s">
        <v>107</v>
      </c>
      <c r="X182" s="419">
        <v>15</v>
      </c>
      <c r="Y182" s="419" t="s">
        <v>109</v>
      </c>
      <c r="Z182" s="426" t="s">
        <v>761</v>
      </c>
      <c r="AA182" s="419">
        <f t="shared" si="5"/>
        <v>7.5</v>
      </c>
      <c r="AB182" s="426" t="s">
        <v>777</v>
      </c>
      <c r="AC182" s="404"/>
    </row>
    <row r="183" customHeight="1" spans="1:29">
      <c r="A183" s="311">
        <v>181</v>
      </c>
      <c r="B183" s="418" t="s">
        <v>756</v>
      </c>
      <c r="C183" s="419" t="s">
        <v>770</v>
      </c>
      <c r="D183" s="311" t="s">
        <v>522</v>
      </c>
      <c r="E183" s="418" t="s">
        <v>778</v>
      </c>
      <c r="F183" s="419" t="s">
        <v>227</v>
      </c>
      <c r="G183" s="420"/>
      <c r="H183" s="420"/>
      <c r="I183" s="420"/>
      <c r="J183" s="426" t="s">
        <v>772</v>
      </c>
      <c r="K183" s="418" t="s">
        <v>100</v>
      </c>
      <c r="L183" s="418" t="s">
        <v>541</v>
      </c>
      <c r="M183" s="420" t="s">
        <v>749</v>
      </c>
      <c r="N183" s="420" t="s">
        <v>647</v>
      </c>
      <c r="O183" s="427" t="s">
        <v>769</v>
      </c>
      <c r="P183" s="418">
        <v>12</v>
      </c>
      <c r="Q183" s="418" t="s">
        <v>779</v>
      </c>
      <c r="R183" s="419">
        <v>0</v>
      </c>
      <c r="S183" s="418">
        <v>0</v>
      </c>
      <c r="T183" s="418" t="s">
        <v>106</v>
      </c>
      <c r="U183" s="418">
        <v>100</v>
      </c>
      <c r="V183" s="418">
        <v>1000</v>
      </c>
      <c r="W183" s="418" t="s">
        <v>107</v>
      </c>
      <c r="X183" s="419">
        <v>15</v>
      </c>
      <c r="Y183" s="419" t="s">
        <v>109</v>
      </c>
      <c r="Z183" s="426" t="s">
        <v>761</v>
      </c>
      <c r="AA183" s="419">
        <f t="shared" si="5"/>
        <v>7.5</v>
      </c>
      <c r="AB183" s="426" t="s">
        <v>780</v>
      </c>
      <c r="AC183" s="404"/>
    </row>
    <row r="184" customHeight="1" spans="1:29">
      <c r="A184" s="311">
        <v>182</v>
      </c>
      <c r="B184" s="418" t="s">
        <v>756</v>
      </c>
      <c r="C184" s="419" t="s">
        <v>770</v>
      </c>
      <c r="D184" s="311" t="s">
        <v>522</v>
      </c>
      <c r="E184" s="418" t="s">
        <v>781</v>
      </c>
      <c r="F184" s="419" t="s">
        <v>227</v>
      </c>
      <c r="G184" s="420"/>
      <c r="H184" s="420"/>
      <c r="I184" s="420"/>
      <c r="J184" s="426" t="s">
        <v>782</v>
      </c>
      <c r="K184" s="418" t="s">
        <v>100</v>
      </c>
      <c r="L184" s="418" t="s">
        <v>541</v>
      </c>
      <c r="M184" s="420" t="s">
        <v>749</v>
      </c>
      <c r="N184" s="420" t="s">
        <v>647</v>
      </c>
      <c r="O184" s="427" t="s">
        <v>769</v>
      </c>
      <c r="P184" s="418">
        <v>10</v>
      </c>
      <c r="Q184" s="418" t="s">
        <v>783</v>
      </c>
      <c r="R184" s="419">
        <v>0</v>
      </c>
      <c r="S184" s="418">
        <v>0</v>
      </c>
      <c r="T184" s="418" t="s">
        <v>106</v>
      </c>
      <c r="U184" s="418">
        <v>50</v>
      </c>
      <c r="V184" s="418">
        <v>500</v>
      </c>
      <c r="W184" s="418" t="s">
        <v>107</v>
      </c>
      <c r="X184" s="419">
        <v>15</v>
      </c>
      <c r="Y184" s="419" t="s">
        <v>109</v>
      </c>
      <c r="Z184" s="426" t="s">
        <v>761</v>
      </c>
      <c r="AA184" s="419">
        <f t="shared" si="5"/>
        <v>7.5</v>
      </c>
      <c r="AB184" s="426" t="s">
        <v>762</v>
      </c>
      <c r="AC184" s="404"/>
    </row>
    <row r="185" customHeight="1" spans="1:29">
      <c r="A185" s="311">
        <v>183</v>
      </c>
      <c r="B185" s="418" t="s">
        <v>756</v>
      </c>
      <c r="C185" s="419" t="s">
        <v>757</v>
      </c>
      <c r="D185" s="311" t="s">
        <v>522</v>
      </c>
      <c r="E185" s="418" t="s">
        <v>784</v>
      </c>
      <c r="F185" s="419" t="s">
        <v>227</v>
      </c>
      <c r="G185" s="420"/>
      <c r="H185" s="420"/>
      <c r="I185" s="420"/>
      <c r="J185" s="420" t="s">
        <v>785</v>
      </c>
      <c r="K185" s="418" t="s">
        <v>100</v>
      </c>
      <c r="L185" s="418" t="s">
        <v>101</v>
      </c>
      <c r="M185" s="420" t="s">
        <v>749</v>
      </c>
      <c r="N185" s="420" t="s">
        <v>647</v>
      </c>
      <c r="O185" s="427" t="s">
        <v>786</v>
      </c>
      <c r="P185" s="418">
        <v>10</v>
      </c>
      <c r="Q185" s="418" t="s">
        <v>783</v>
      </c>
      <c r="R185" s="419">
        <v>0</v>
      </c>
      <c r="S185" s="418">
        <v>0</v>
      </c>
      <c r="T185" s="418" t="s">
        <v>106</v>
      </c>
      <c r="U185" s="418">
        <v>50</v>
      </c>
      <c r="V185" s="418">
        <v>500</v>
      </c>
      <c r="W185" s="418" t="s">
        <v>107</v>
      </c>
      <c r="X185" s="419">
        <v>8</v>
      </c>
      <c r="Y185" s="419" t="s">
        <v>109</v>
      </c>
      <c r="Z185" s="426" t="s">
        <v>787</v>
      </c>
      <c r="AA185" s="419">
        <f t="shared" si="5"/>
        <v>4</v>
      </c>
      <c r="AB185" s="426" t="s">
        <v>762</v>
      </c>
      <c r="AC185" s="404"/>
    </row>
    <row r="186" customHeight="1" spans="1:29">
      <c r="A186" s="311">
        <v>184</v>
      </c>
      <c r="B186" s="418" t="s">
        <v>756</v>
      </c>
      <c r="C186" s="419" t="s">
        <v>757</v>
      </c>
      <c r="D186" s="311" t="s">
        <v>522</v>
      </c>
      <c r="E186" s="418" t="s">
        <v>788</v>
      </c>
      <c r="F186" s="419" t="s">
        <v>227</v>
      </c>
      <c r="G186" s="420"/>
      <c r="H186" s="420"/>
      <c r="I186" s="420"/>
      <c r="J186" s="420" t="s">
        <v>785</v>
      </c>
      <c r="K186" s="418" t="s">
        <v>100</v>
      </c>
      <c r="L186" s="418" t="s">
        <v>541</v>
      </c>
      <c r="M186" s="420" t="s">
        <v>749</v>
      </c>
      <c r="N186" s="420" t="s">
        <v>750</v>
      </c>
      <c r="O186" s="427" t="s">
        <v>789</v>
      </c>
      <c r="P186" s="418">
        <v>10</v>
      </c>
      <c r="Q186" s="418" t="s">
        <v>783</v>
      </c>
      <c r="R186" s="419">
        <v>0</v>
      </c>
      <c r="S186" s="418">
        <v>0</v>
      </c>
      <c r="T186" s="418" t="s">
        <v>106</v>
      </c>
      <c r="U186" s="418">
        <v>20</v>
      </c>
      <c r="V186" s="418">
        <v>200</v>
      </c>
      <c r="W186" s="418" t="s">
        <v>107</v>
      </c>
      <c r="X186" s="419">
        <v>4</v>
      </c>
      <c r="Y186" s="419" t="s">
        <v>109</v>
      </c>
      <c r="Z186" s="426" t="s">
        <v>761</v>
      </c>
      <c r="AA186" s="419">
        <f t="shared" si="5"/>
        <v>2</v>
      </c>
      <c r="AB186" s="426" t="s">
        <v>762</v>
      </c>
      <c r="AC186" s="404"/>
    </row>
    <row r="187" customHeight="1" spans="1:29">
      <c r="A187" s="311">
        <v>185</v>
      </c>
      <c r="B187" s="418" t="s">
        <v>756</v>
      </c>
      <c r="C187" s="419" t="s">
        <v>770</v>
      </c>
      <c r="D187" s="311" t="s">
        <v>522</v>
      </c>
      <c r="E187" s="418" t="s">
        <v>790</v>
      </c>
      <c r="F187" s="419" t="s">
        <v>227</v>
      </c>
      <c r="G187" s="420"/>
      <c r="H187" s="420"/>
      <c r="I187" s="420"/>
      <c r="J187" s="426" t="s">
        <v>782</v>
      </c>
      <c r="K187" s="418" t="s">
        <v>100</v>
      </c>
      <c r="L187" s="418" t="s">
        <v>101</v>
      </c>
      <c r="M187" s="420" t="s">
        <v>749</v>
      </c>
      <c r="N187" s="420" t="s">
        <v>750</v>
      </c>
      <c r="O187" s="427" t="s">
        <v>791</v>
      </c>
      <c r="P187" s="418">
        <v>5</v>
      </c>
      <c r="Q187" s="418" t="s">
        <v>792</v>
      </c>
      <c r="R187" s="419">
        <v>5</v>
      </c>
      <c r="S187" s="418">
        <v>58.9</v>
      </c>
      <c r="T187" s="418" t="s">
        <v>106</v>
      </c>
      <c r="U187" s="418">
        <v>50</v>
      </c>
      <c r="V187" s="418">
        <v>500</v>
      </c>
      <c r="W187" s="418" t="s">
        <v>107</v>
      </c>
      <c r="X187" s="419">
        <v>15</v>
      </c>
      <c r="Y187" s="419" t="s">
        <v>109</v>
      </c>
      <c r="Z187" s="426" t="s">
        <v>761</v>
      </c>
      <c r="AA187" s="419">
        <f t="shared" si="5"/>
        <v>7.5</v>
      </c>
      <c r="AB187" s="426" t="s">
        <v>762</v>
      </c>
      <c r="AC187" s="404"/>
    </row>
    <row r="188" customHeight="1" spans="1:29">
      <c r="A188" s="311">
        <v>186</v>
      </c>
      <c r="B188" s="418" t="s">
        <v>756</v>
      </c>
      <c r="C188" s="419" t="s">
        <v>770</v>
      </c>
      <c r="D188" s="311" t="s">
        <v>522</v>
      </c>
      <c r="E188" s="418" t="s">
        <v>793</v>
      </c>
      <c r="F188" s="419" t="s">
        <v>227</v>
      </c>
      <c r="G188" s="420"/>
      <c r="H188" s="420"/>
      <c r="I188" s="420"/>
      <c r="J188" s="426" t="s">
        <v>782</v>
      </c>
      <c r="K188" s="418" t="s">
        <v>100</v>
      </c>
      <c r="L188" s="418" t="s">
        <v>101</v>
      </c>
      <c r="M188" s="420" t="s">
        <v>749</v>
      </c>
      <c r="N188" s="420" t="s">
        <v>750</v>
      </c>
      <c r="O188" s="427" t="s">
        <v>794</v>
      </c>
      <c r="P188" s="418">
        <v>5</v>
      </c>
      <c r="Q188" s="418" t="s">
        <v>795</v>
      </c>
      <c r="R188" s="419">
        <v>2</v>
      </c>
      <c r="S188" s="418">
        <v>31</v>
      </c>
      <c r="T188" s="418" t="s">
        <v>106</v>
      </c>
      <c r="U188" s="418">
        <v>50</v>
      </c>
      <c r="V188" s="418">
        <v>500</v>
      </c>
      <c r="W188" s="418" t="s">
        <v>107</v>
      </c>
      <c r="X188" s="419">
        <v>10</v>
      </c>
      <c r="Y188" s="419" t="s">
        <v>109</v>
      </c>
      <c r="Z188" s="426" t="s">
        <v>761</v>
      </c>
      <c r="AA188" s="419">
        <f t="shared" si="5"/>
        <v>5</v>
      </c>
      <c r="AB188" s="426" t="s">
        <v>796</v>
      </c>
      <c r="AC188" s="404"/>
    </row>
    <row r="189" customHeight="1" spans="1:29">
      <c r="A189" s="311">
        <v>187</v>
      </c>
      <c r="B189" s="418" t="s">
        <v>756</v>
      </c>
      <c r="C189" s="419" t="s">
        <v>770</v>
      </c>
      <c r="D189" s="311" t="s">
        <v>522</v>
      </c>
      <c r="E189" s="418" t="s">
        <v>797</v>
      </c>
      <c r="F189" s="419" t="s">
        <v>227</v>
      </c>
      <c r="G189" s="420"/>
      <c r="H189" s="420"/>
      <c r="I189" s="420"/>
      <c r="J189" s="426" t="s">
        <v>782</v>
      </c>
      <c r="K189" s="418" t="s">
        <v>422</v>
      </c>
      <c r="L189" s="418" t="s">
        <v>101</v>
      </c>
      <c r="M189" s="420" t="s">
        <v>749</v>
      </c>
      <c r="N189" s="420" t="s">
        <v>750</v>
      </c>
      <c r="O189" s="427" t="s">
        <v>798</v>
      </c>
      <c r="P189" s="418">
        <v>5</v>
      </c>
      <c r="Q189" s="418" t="s">
        <v>799</v>
      </c>
      <c r="R189" s="419">
        <v>1</v>
      </c>
      <c r="S189" s="418">
        <v>10</v>
      </c>
      <c r="T189" s="418" t="s">
        <v>106</v>
      </c>
      <c r="U189" s="418">
        <v>20</v>
      </c>
      <c r="V189" s="418">
        <v>100</v>
      </c>
      <c r="W189" s="418" t="s">
        <v>135</v>
      </c>
      <c r="X189" s="419">
        <v>12</v>
      </c>
      <c r="Y189" s="419" t="s">
        <v>109</v>
      </c>
      <c r="Z189" s="426" t="s">
        <v>761</v>
      </c>
      <c r="AA189" s="419">
        <f t="shared" si="5"/>
        <v>6</v>
      </c>
      <c r="AB189" s="426" t="s">
        <v>800</v>
      </c>
      <c r="AC189" s="404"/>
    </row>
    <row r="190" customHeight="1" spans="1:29">
      <c r="A190" s="311">
        <v>188</v>
      </c>
      <c r="B190" s="418" t="s">
        <v>756</v>
      </c>
      <c r="C190" s="419" t="s">
        <v>770</v>
      </c>
      <c r="D190" s="311" t="s">
        <v>522</v>
      </c>
      <c r="E190" s="418" t="s">
        <v>801</v>
      </c>
      <c r="F190" s="419" t="s">
        <v>227</v>
      </c>
      <c r="G190" s="420"/>
      <c r="H190" s="420"/>
      <c r="I190" s="420"/>
      <c r="J190" s="426" t="s">
        <v>782</v>
      </c>
      <c r="K190" s="418" t="s">
        <v>100</v>
      </c>
      <c r="L190" s="418" t="s">
        <v>101</v>
      </c>
      <c r="M190" s="420" t="s">
        <v>749</v>
      </c>
      <c r="N190" s="420" t="s">
        <v>750</v>
      </c>
      <c r="O190" s="427" t="s">
        <v>802</v>
      </c>
      <c r="P190" s="418">
        <v>10</v>
      </c>
      <c r="Q190" s="418" t="s">
        <v>783</v>
      </c>
      <c r="R190" s="419">
        <v>0</v>
      </c>
      <c r="S190" s="418">
        <v>0</v>
      </c>
      <c r="T190" s="418" t="s">
        <v>106</v>
      </c>
      <c r="U190" s="418">
        <v>25</v>
      </c>
      <c r="V190" s="418">
        <v>125</v>
      </c>
      <c r="W190" s="418" t="s">
        <v>135</v>
      </c>
      <c r="X190" s="419">
        <v>15</v>
      </c>
      <c r="Y190" s="419" t="s">
        <v>109</v>
      </c>
      <c r="Z190" s="426" t="s">
        <v>761</v>
      </c>
      <c r="AA190" s="419">
        <f t="shared" si="5"/>
        <v>7.5</v>
      </c>
      <c r="AB190" s="426" t="s">
        <v>800</v>
      </c>
      <c r="AC190" s="404"/>
    </row>
    <row r="191" customHeight="1" spans="1:29">
      <c r="A191" s="311">
        <v>189</v>
      </c>
      <c r="B191" s="418" t="s">
        <v>756</v>
      </c>
      <c r="C191" s="419" t="s">
        <v>770</v>
      </c>
      <c r="D191" s="311" t="s">
        <v>522</v>
      </c>
      <c r="E191" s="418" t="s">
        <v>803</v>
      </c>
      <c r="F191" s="419" t="s">
        <v>227</v>
      </c>
      <c r="G191" s="420"/>
      <c r="H191" s="420"/>
      <c r="I191" s="420"/>
      <c r="J191" s="426" t="s">
        <v>782</v>
      </c>
      <c r="K191" s="418" t="s">
        <v>422</v>
      </c>
      <c r="L191" s="418" t="s">
        <v>541</v>
      </c>
      <c r="M191" s="420" t="s">
        <v>749</v>
      </c>
      <c r="N191" s="420" t="s">
        <v>750</v>
      </c>
      <c r="O191" s="427" t="s">
        <v>769</v>
      </c>
      <c r="P191" s="418">
        <v>10</v>
      </c>
      <c r="Q191" s="418" t="s">
        <v>783</v>
      </c>
      <c r="R191" s="419">
        <v>0</v>
      </c>
      <c r="S191" s="418">
        <v>0</v>
      </c>
      <c r="T191" s="418" t="s">
        <v>106</v>
      </c>
      <c r="U191" s="418">
        <v>25</v>
      </c>
      <c r="V191" s="418">
        <v>125</v>
      </c>
      <c r="W191" s="418" t="s">
        <v>135</v>
      </c>
      <c r="X191" s="419">
        <v>15</v>
      </c>
      <c r="Y191" s="419" t="s">
        <v>109</v>
      </c>
      <c r="Z191" s="426" t="s">
        <v>761</v>
      </c>
      <c r="AA191" s="419">
        <f t="shared" si="5"/>
        <v>7.5</v>
      </c>
      <c r="AB191" s="426" t="s">
        <v>800</v>
      </c>
      <c r="AC191" s="404"/>
    </row>
    <row r="192" customHeight="1" spans="1:29">
      <c r="A192" s="311">
        <v>190</v>
      </c>
      <c r="B192" s="418" t="s">
        <v>756</v>
      </c>
      <c r="C192" s="419" t="s">
        <v>770</v>
      </c>
      <c r="D192" s="311" t="s">
        <v>522</v>
      </c>
      <c r="E192" s="418" t="s">
        <v>804</v>
      </c>
      <c r="F192" s="419" t="s">
        <v>164</v>
      </c>
      <c r="G192" s="420"/>
      <c r="H192" s="420"/>
      <c r="I192" s="420"/>
      <c r="J192" s="426" t="s">
        <v>782</v>
      </c>
      <c r="K192" s="418" t="s">
        <v>100</v>
      </c>
      <c r="L192" s="418" t="s">
        <v>101</v>
      </c>
      <c r="M192" s="420" t="s">
        <v>749</v>
      </c>
      <c r="N192" s="420" t="s">
        <v>750</v>
      </c>
      <c r="O192" s="427" t="s">
        <v>805</v>
      </c>
      <c r="P192" s="418">
        <v>10</v>
      </c>
      <c r="Q192" s="418" t="s">
        <v>783</v>
      </c>
      <c r="R192" s="419">
        <v>1</v>
      </c>
      <c r="S192" s="418">
        <v>1</v>
      </c>
      <c r="T192" s="418" t="s">
        <v>106</v>
      </c>
      <c r="U192" s="418">
        <v>20</v>
      </c>
      <c r="V192" s="418">
        <v>100</v>
      </c>
      <c r="W192" s="418" t="s">
        <v>135</v>
      </c>
      <c r="X192" s="419">
        <v>12</v>
      </c>
      <c r="Y192" s="419" t="s">
        <v>109</v>
      </c>
      <c r="Z192" s="426" t="s">
        <v>761</v>
      </c>
      <c r="AA192" s="419">
        <f t="shared" si="5"/>
        <v>6</v>
      </c>
      <c r="AB192" s="426" t="s">
        <v>800</v>
      </c>
      <c r="AC192" s="404"/>
    </row>
    <row r="193" customHeight="1" spans="1:29">
      <c r="A193" s="311">
        <v>191</v>
      </c>
      <c r="B193" s="418" t="s">
        <v>756</v>
      </c>
      <c r="C193" s="419" t="s">
        <v>770</v>
      </c>
      <c r="D193" s="311" t="s">
        <v>522</v>
      </c>
      <c r="E193" s="418" t="s">
        <v>806</v>
      </c>
      <c r="F193" s="419" t="s">
        <v>164</v>
      </c>
      <c r="G193" s="420"/>
      <c r="H193" s="420"/>
      <c r="I193" s="420"/>
      <c r="J193" s="426" t="s">
        <v>782</v>
      </c>
      <c r="K193" s="418" t="s">
        <v>100</v>
      </c>
      <c r="L193" s="418" t="s">
        <v>101</v>
      </c>
      <c r="M193" s="420" t="s">
        <v>749</v>
      </c>
      <c r="N193" s="420" t="s">
        <v>750</v>
      </c>
      <c r="O193" s="427" t="s">
        <v>805</v>
      </c>
      <c r="P193" s="418">
        <v>10</v>
      </c>
      <c r="Q193" s="418" t="s">
        <v>783</v>
      </c>
      <c r="R193" s="419">
        <v>1</v>
      </c>
      <c r="S193" s="418">
        <v>1</v>
      </c>
      <c r="T193" s="418" t="s">
        <v>106</v>
      </c>
      <c r="U193" s="418">
        <v>20</v>
      </c>
      <c r="V193" s="418">
        <v>100</v>
      </c>
      <c r="W193" s="418" t="s">
        <v>135</v>
      </c>
      <c r="X193" s="419">
        <v>12</v>
      </c>
      <c r="Y193" s="419" t="s">
        <v>109</v>
      </c>
      <c r="Z193" s="426" t="s">
        <v>761</v>
      </c>
      <c r="AA193" s="419">
        <f t="shared" si="5"/>
        <v>6</v>
      </c>
      <c r="AB193" s="426" t="s">
        <v>800</v>
      </c>
      <c r="AC193" s="404"/>
    </row>
    <row r="194" customHeight="1" spans="1:29">
      <c r="A194" s="311">
        <v>192</v>
      </c>
      <c r="B194" s="418" t="s">
        <v>756</v>
      </c>
      <c r="C194" s="419" t="s">
        <v>770</v>
      </c>
      <c r="D194" s="311" t="s">
        <v>522</v>
      </c>
      <c r="E194" s="418" t="s">
        <v>807</v>
      </c>
      <c r="F194" s="419" t="s">
        <v>227</v>
      </c>
      <c r="G194" s="420"/>
      <c r="H194" s="420"/>
      <c r="I194" s="420"/>
      <c r="J194" s="426" t="s">
        <v>782</v>
      </c>
      <c r="K194" s="418" t="s">
        <v>422</v>
      </c>
      <c r="L194" s="418" t="s">
        <v>541</v>
      </c>
      <c r="M194" s="420" t="s">
        <v>749</v>
      </c>
      <c r="N194" s="420" t="s">
        <v>750</v>
      </c>
      <c r="O194" s="427" t="s">
        <v>760</v>
      </c>
      <c r="P194" s="418">
        <v>10</v>
      </c>
      <c r="Q194" s="418" t="s">
        <v>783</v>
      </c>
      <c r="R194" s="419">
        <v>0</v>
      </c>
      <c r="S194" s="418">
        <v>0</v>
      </c>
      <c r="T194" s="418" t="s">
        <v>106</v>
      </c>
      <c r="U194" s="418">
        <v>20</v>
      </c>
      <c r="V194" s="418">
        <v>100</v>
      </c>
      <c r="W194" s="418" t="s">
        <v>135</v>
      </c>
      <c r="X194" s="419">
        <v>15</v>
      </c>
      <c r="Y194" s="419" t="s">
        <v>109</v>
      </c>
      <c r="Z194" s="426" t="s">
        <v>761</v>
      </c>
      <c r="AA194" s="419">
        <f t="shared" si="5"/>
        <v>7.5</v>
      </c>
      <c r="AB194" s="426" t="s">
        <v>800</v>
      </c>
      <c r="AC194" s="404"/>
    </row>
    <row r="195" customHeight="1" spans="1:29">
      <c r="A195" s="311">
        <v>193</v>
      </c>
      <c r="B195" s="418" t="s">
        <v>756</v>
      </c>
      <c r="C195" s="419" t="s">
        <v>770</v>
      </c>
      <c r="D195" s="311" t="s">
        <v>522</v>
      </c>
      <c r="E195" s="418" t="s">
        <v>808</v>
      </c>
      <c r="F195" s="419" t="s">
        <v>227</v>
      </c>
      <c r="G195" s="420"/>
      <c r="H195" s="420"/>
      <c r="I195" s="420"/>
      <c r="J195" s="426" t="s">
        <v>782</v>
      </c>
      <c r="K195" s="418" t="s">
        <v>422</v>
      </c>
      <c r="L195" s="418" t="s">
        <v>541</v>
      </c>
      <c r="M195" s="420" t="s">
        <v>749</v>
      </c>
      <c r="N195" s="420" t="s">
        <v>750</v>
      </c>
      <c r="O195" s="427" t="s">
        <v>764</v>
      </c>
      <c r="P195" s="418">
        <v>10</v>
      </c>
      <c r="Q195" s="418" t="s">
        <v>783</v>
      </c>
      <c r="R195" s="419">
        <v>1</v>
      </c>
      <c r="S195" s="418">
        <v>10</v>
      </c>
      <c r="T195" s="418" t="s">
        <v>106</v>
      </c>
      <c r="U195" s="418">
        <v>20</v>
      </c>
      <c r="V195" s="418">
        <v>100</v>
      </c>
      <c r="W195" s="418" t="s">
        <v>135</v>
      </c>
      <c r="X195" s="419">
        <v>12</v>
      </c>
      <c r="Y195" s="419" t="s">
        <v>109</v>
      </c>
      <c r="Z195" s="426" t="s">
        <v>761</v>
      </c>
      <c r="AA195" s="419">
        <f t="shared" si="5"/>
        <v>6</v>
      </c>
      <c r="AB195" s="426" t="s">
        <v>800</v>
      </c>
      <c r="AC195" s="404"/>
    </row>
    <row r="196" customHeight="1" spans="1:29">
      <c r="A196" s="311">
        <v>194</v>
      </c>
      <c r="B196" s="418" t="s">
        <v>756</v>
      </c>
      <c r="C196" s="419" t="s">
        <v>770</v>
      </c>
      <c r="D196" s="311" t="s">
        <v>522</v>
      </c>
      <c r="E196" s="418" t="s">
        <v>809</v>
      </c>
      <c r="F196" s="419" t="s">
        <v>227</v>
      </c>
      <c r="G196" s="420"/>
      <c r="H196" s="420"/>
      <c r="I196" s="420"/>
      <c r="J196" s="426" t="s">
        <v>782</v>
      </c>
      <c r="K196" s="418" t="s">
        <v>274</v>
      </c>
      <c r="L196" s="418" t="s">
        <v>101</v>
      </c>
      <c r="M196" s="420" t="s">
        <v>749</v>
      </c>
      <c r="N196" s="420" t="s">
        <v>750</v>
      </c>
      <c r="O196" s="427" t="s">
        <v>802</v>
      </c>
      <c r="P196" s="418">
        <v>3</v>
      </c>
      <c r="Q196" s="418" t="s">
        <v>810</v>
      </c>
      <c r="R196" s="419">
        <v>1</v>
      </c>
      <c r="S196" s="418">
        <v>4</v>
      </c>
      <c r="T196" s="418" t="s">
        <v>106</v>
      </c>
      <c r="U196" s="418">
        <v>20</v>
      </c>
      <c r="V196" s="418">
        <v>400</v>
      </c>
      <c r="W196" s="418" t="s">
        <v>107</v>
      </c>
      <c r="X196" s="419">
        <v>15</v>
      </c>
      <c r="Y196" s="419" t="s">
        <v>109</v>
      </c>
      <c r="Z196" s="426" t="s">
        <v>761</v>
      </c>
      <c r="AA196" s="419">
        <f t="shared" si="5"/>
        <v>7.5</v>
      </c>
      <c r="AB196" s="426" t="s">
        <v>800</v>
      </c>
      <c r="AC196" s="404"/>
    </row>
    <row r="197" customHeight="1" spans="1:29">
      <c r="A197" s="311">
        <v>195</v>
      </c>
      <c r="B197" s="418" t="s">
        <v>756</v>
      </c>
      <c r="C197" s="419" t="s">
        <v>770</v>
      </c>
      <c r="D197" s="311" t="s">
        <v>522</v>
      </c>
      <c r="E197" s="418" t="s">
        <v>811</v>
      </c>
      <c r="F197" s="419" t="s">
        <v>227</v>
      </c>
      <c r="G197" s="420"/>
      <c r="H197" s="420"/>
      <c r="I197" s="420"/>
      <c r="J197" s="426" t="s">
        <v>782</v>
      </c>
      <c r="K197" s="418" t="s">
        <v>100</v>
      </c>
      <c r="L197" s="418" t="s">
        <v>101</v>
      </c>
      <c r="M197" s="420" t="s">
        <v>749</v>
      </c>
      <c r="N197" s="420" t="s">
        <v>750</v>
      </c>
      <c r="O197" s="427" t="s">
        <v>798</v>
      </c>
      <c r="P197" s="418">
        <v>10</v>
      </c>
      <c r="Q197" s="418" t="s">
        <v>783</v>
      </c>
      <c r="R197" s="419">
        <v>0</v>
      </c>
      <c r="S197" s="418">
        <v>0</v>
      </c>
      <c r="T197" s="418" t="s">
        <v>106</v>
      </c>
      <c r="U197" s="418">
        <v>20</v>
      </c>
      <c r="V197" s="418">
        <v>100</v>
      </c>
      <c r="W197" s="418" t="s">
        <v>135</v>
      </c>
      <c r="X197" s="419">
        <v>15</v>
      </c>
      <c r="Y197" s="419" t="s">
        <v>109</v>
      </c>
      <c r="Z197" s="426" t="s">
        <v>761</v>
      </c>
      <c r="AA197" s="419">
        <f t="shared" si="5"/>
        <v>7.5</v>
      </c>
      <c r="AB197" s="426" t="s">
        <v>800</v>
      </c>
      <c r="AC197" s="404"/>
    </row>
    <row r="198" customHeight="1" spans="1:29">
      <c r="A198" s="311">
        <v>196</v>
      </c>
      <c r="B198" s="418" t="s">
        <v>756</v>
      </c>
      <c r="C198" s="419" t="s">
        <v>770</v>
      </c>
      <c r="D198" s="311" t="s">
        <v>522</v>
      </c>
      <c r="E198" s="418" t="s">
        <v>812</v>
      </c>
      <c r="F198" s="419" t="s">
        <v>227</v>
      </c>
      <c r="G198" s="420"/>
      <c r="H198" s="420"/>
      <c r="I198" s="420"/>
      <c r="J198" s="426" t="s">
        <v>782</v>
      </c>
      <c r="K198" s="418" t="s">
        <v>274</v>
      </c>
      <c r="L198" s="418" t="s">
        <v>101</v>
      </c>
      <c r="M198" s="420" t="s">
        <v>749</v>
      </c>
      <c r="N198" s="420" t="s">
        <v>750</v>
      </c>
      <c r="O198" s="427" t="s">
        <v>802</v>
      </c>
      <c r="P198" s="418">
        <v>10</v>
      </c>
      <c r="Q198" s="418" t="s">
        <v>783</v>
      </c>
      <c r="R198" s="419">
        <v>1</v>
      </c>
      <c r="S198" s="418">
        <v>4</v>
      </c>
      <c r="T198" s="418" t="s">
        <v>106</v>
      </c>
      <c r="U198" s="418">
        <v>20</v>
      </c>
      <c r="V198" s="418">
        <v>100</v>
      </c>
      <c r="W198" s="418" t="s">
        <v>135</v>
      </c>
      <c r="X198" s="419">
        <v>10</v>
      </c>
      <c r="Y198" s="419" t="s">
        <v>109</v>
      </c>
      <c r="Z198" s="426" t="s">
        <v>761</v>
      </c>
      <c r="AA198" s="419">
        <f t="shared" si="5"/>
        <v>5</v>
      </c>
      <c r="AB198" s="426" t="s">
        <v>800</v>
      </c>
      <c r="AC198" s="404"/>
    </row>
    <row r="199" customHeight="1" spans="1:29">
      <c r="A199" s="311">
        <v>197</v>
      </c>
      <c r="B199" s="418" t="s">
        <v>756</v>
      </c>
      <c r="C199" s="419" t="s">
        <v>770</v>
      </c>
      <c r="D199" s="311" t="s">
        <v>522</v>
      </c>
      <c r="E199" s="418" t="s">
        <v>813</v>
      </c>
      <c r="F199" s="419" t="s">
        <v>227</v>
      </c>
      <c r="G199" s="420"/>
      <c r="H199" s="420"/>
      <c r="I199" s="420"/>
      <c r="J199" s="426" t="s">
        <v>782</v>
      </c>
      <c r="K199" s="418" t="s">
        <v>274</v>
      </c>
      <c r="L199" s="418" t="s">
        <v>541</v>
      </c>
      <c r="M199" s="420" t="s">
        <v>749</v>
      </c>
      <c r="N199" s="420" t="s">
        <v>750</v>
      </c>
      <c r="O199" s="427" t="s">
        <v>760</v>
      </c>
      <c r="P199" s="418">
        <v>10</v>
      </c>
      <c r="Q199" s="418" t="s">
        <v>783</v>
      </c>
      <c r="R199" s="419">
        <v>0</v>
      </c>
      <c r="S199" s="418">
        <v>0</v>
      </c>
      <c r="T199" s="418" t="s">
        <v>106</v>
      </c>
      <c r="U199" s="418">
        <v>20</v>
      </c>
      <c r="V199" s="418">
        <v>100</v>
      </c>
      <c r="W199" s="418" t="s">
        <v>135</v>
      </c>
      <c r="X199" s="419">
        <v>10</v>
      </c>
      <c r="Y199" s="419" t="s">
        <v>109</v>
      </c>
      <c r="Z199" s="426" t="s">
        <v>761</v>
      </c>
      <c r="AA199" s="419">
        <f t="shared" si="5"/>
        <v>5</v>
      </c>
      <c r="AB199" s="426" t="s">
        <v>800</v>
      </c>
      <c r="AC199" s="404"/>
    </row>
    <row r="200" customHeight="1" spans="1:29">
      <c r="A200" s="311">
        <v>198</v>
      </c>
      <c r="B200" s="418" t="s">
        <v>756</v>
      </c>
      <c r="C200" s="419" t="s">
        <v>770</v>
      </c>
      <c r="D200" s="311" t="s">
        <v>522</v>
      </c>
      <c r="E200" s="418" t="s">
        <v>814</v>
      </c>
      <c r="F200" s="419" t="s">
        <v>227</v>
      </c>
      <c r="G200" s="420"/>
      <c r="H200" s="420"/>
      <c r="I200" s="420"/>
      <c r="J200" s="426" t="s">
        <v>782</v>
      </c>
      <c r="K200" s="418" t="s">
        <v>274</v>
      </c>
      <c r="L200" s="418" t="s">
        <v>541</v>
      </c>
      <c r="M200" s="420" t="s">
        <v>749</v>
      </c>
      <c r="N200" s="420" t="s">
        <v>750</v>
      </c>
      <c r="O200" s="427" t="s">
        <v>760</v>
      </c>
      <c r="P200" s="418">
        <v>10</v>
      </c>
      <c r="Q200" s="418" t="s">
        <v>783</v>
      </c>
      <c r="R200" s="419">
        <v>0</v>
      </c>
      <c r="S200" s="418">
        <v>0</v>
      </c>
      <c r="T200" s="418" t="s">
        <v>106</v>
      </c>
      <c r="U200" s="418">
        <v>20</v>
      </c>
      <c r="V200" s="418">
        <v>100</v>
      </c>
      <c r="W200" s="418" t="s">
        <v>135</v>
      </c>
      <c r="X200" s="419">
        <v>10</v>
      </c>
      <c r="Y200" s="419" t="s">
        <v>109</v>
      </c>
      <c r="Z200" s="426" t="s">
        <v>761</v>
      </c>
      <c r="AA200" s="419">
        <f t="shared" si="5"/>
        <v>5</v>
      </c>
      <c r="AB200" s="426" t="s">
        <v>800</v>
      </c>
      <c r="AC200" s="404"/>
    </row>
    <row r="201" customHeight="1" spans="1:29">
      <c r="A201" s="311">
        <v>199</v>
      </c>
      <c r="B201" s="418" t="s">
        <v>756</v>
      </c>
      <c r="C201" s="419" t="s">
        <v>770</v>
      </c>
      <c r="D201" s="311" t="s">
        <v>522</v>
      </c>
      <c r="E201" s="418" t="s">
        <v>815</v>
      </c>
      <c r="F201" s="419" t="s">
        <v>227</v>
      </c>
      <c r="G201" s="420"/>
      <c r="H201" s="420"/>
      <c r="I201" s="420"/>
      <c r="J201" s="426" t="s">
        <v>782</v>
      </c>
      <c r="K201" s="418" t="s">
        <v>100</v>
      </c>
      <c r="L201" s="418" t="s">
        <v>541</v>
      </c>
      <c r="M201" s="420" t="s">
        <v>749</v>
      </c>
      <c r="N201" s="420" t="s">
        <v>750</v>
      </c>
      <c r="O201" s="427" t="s">
        <v>760</v>
      </c>
      <c r="P201" s="418">
        <v>10</v>
      </c>
      <c r="Q201" s="418" t="s">
        <v>783</v>
      </c>
      <c r="R201" s="419">
        <v>0</v>
      </c>
      <c r="S201" s="418">
        <v>0</v>
      </c>
      <c r="T201" s="418" t="s">
        <v>106</v>
      </c>
      <c r="U201" s="418">
        <v>20</v>
      </c>
      <c r="V201" s="418">
        <v>100</v>
      </c>
      <c r="W201" s="418" t="s">
        <v>135</v>
      </c>
      <c r="X201" s="419">
        <v>10</v>
      </c>
      <c r="Y201" s="419" t="s">
        <v>109</v>
      </c>
      <c r="Z201" s="426" t="s">
        <v>761</v>
      </c>
      <c r="AA201" s="419">
        <f t="shared" si="5"/>
        <v>5</v>
      </c>
      <c r="AB201" s="426" t="s">
        <v>800</v>
      </c>
      <c r="AC201" s="404"/>
    </row>
    <row r="202" customHeight="1" spans="1:29">
      <c r="A202" s="311">
        <v>200</v>
      </c>
      <c r="B202" s="418" t="s">
        <v>756</v>
      </c>
      <c r="C202" s="419" t="s">
        <v>770</v>
      </c>
      <c r="D202" s="311" t="s">
        <v>522</v>
      </c>
      <c r="E202" s="418" t="s">
        <v>816</v>
      </c>
      <c r="F202" s="419" t="s">
        <v>227</v>
      </c>
      <c r="G202" s="420"/>
      <c r="H202" s="420"/>
      <c r="I202" s="420"/>
      <c r="J202" s="426" t="s">
        <v>782</v>
      </c>
      <c r="K202" s="418" t="s">
        <v>100</v>
      </c>
      <c r="L202" s="418" t="s">
        <v>101</v>
      </c>
      <c r="M202" s="420" t="s">
        <v>749</v>
      </c>
      <c r="N202" s="420" t="s">
        <v>750</v>
      </c>
      <c r="O202" s="427" t="s">
        <v>802</v>
      </c>
      <c r="P202" s="418">
        <v>10</v>
      </c>
      <c r="Q202" s="418" t="s">
        <v>783</v>
      </c>
      <c r="R202" s="419">
        <v>0</v>
      </c>
      <c r="S202" s="418">
        <v>0</v>
      </c>
      <c r="T202" s="418" t="s">
        <v>106</v>
      </c>
      <c r="U202" s="418">
        <v>20</v>
      </c>
      <c r="V202" s="418">
        <v>100</v>
      </c>
      <c r="W202" s="418" t="s">
        <v>135</v>
      </c>
      <c r="X202" s="419">
        <v>10</v>
      </c>
      <c r="Y202" s="419" t="s">
        <v>109</v>
      </c>
      <c r="Z202" s="426" t="s">
        <v>761</v>
      </c>
      <c r="AA202" s="419">
        <f t="shared" si="5"/>
        <v>5</v>
      </c>
      <c r="AB202" s="426" t="s">
        <v>800</v>
      </c>
      <c r="AC202" s="404"/>
    </row>
    <row r="203" customHeight="1" spans="1:29">
      <c r="A203" s="311">
        <v>201</v>
      </c>
      <c r="B203" s="418" t="s">
        <v>756</v>
      </c>
      <c r="C203" s="419" t="s">
        <v>770</v>
      </c>
      <c r="D203" s="311" t="s">
        <v>522</v>
      </c>
      <c r="E203" s="418" t="s">
        <v>817</v>
      </c>
      <c r="F203" s="419" t="s">
        <v>227</v>
      </c>
      <c r="G203" s="420"/>
      <c r="H203" s="420"/>
      <c r="I203" s="420"/>
      <c r="J203" s="426" t="s">
        <v>782</v>
      </c>
      <c r="K203" s="418" t="s">
        <v>100</v>
      </c>
      <c r="L203" s="418" t="s">
        <v>101</v>
      </c>
      <c r="M203" s="420" t="s">
        <v>749</v>
      </c>
      <c r="N203" s="420" t="s">
        <v>750</v>
      </c>
      <c r="O203" s="427" t="s">
        <v>802</v>
      </c>
      <c r="P203" s="418">
        <v>10</v>
      </c>
      <c r="Q203" s="418" t="s">
        <v>783</v>
      </c>
      <c r="R203" s="419">
        <v>1</v>
      </c>
      <c r="S203" s="418">
        <v>14.8</v>
      </c>
      <c r="T203" s="418" t="s">
        <v>106</v>
      </c>
      <c r="U203" s="418">
        <v>40</v>
      </c>
      <c r="V203" s="418">
        <v>400</v>
      </c>
      <c r="W203" s="418" t="s">
        <v>107</v>
      </c>
      <c r="X203" s="419">
        <v>10</v>
      </c>
      <c r="Y203" s="419" t="s">
        <v>109</v>
      </c>
      <c r="Z203" s="426" t="s">
        <v>761</v>
      </c>
      <c r="AA203" s="419">
        <f t="shared" si="5"/>
        <v>5</v>
      </c>
      <c r="AB203" s="426" t="s">
        <v>800</v>
      </c>
      <c r="AC203" s="404"/>
    </row>
    <row r="204" customHeight="1" spans="1:29">
      <c r="A204" s="311">
        <v>202</v>
      </c>
      <c r="B204" s="418" t="s">
        <v>756</v>
      </c>
      <c r="C204" s="419" t="s">
        <v>770</v>
      </c>
      <c r="D204" s="311" t="s">
        <v>522</v>
      </c>
      <c r="E204" s="418" t="s">
        <v>818</v>
      </c>
      <c r="F204" s="419" t="s">
        <v>227</v>
      </c>
      <c r="G204" s="420"/>
      <c r="H204" s="420"/>
      <c r="I204" s="420"/>
      <c r="J204" s="426" t="s">
        <v>819</v>
      </c>
      <c r="K204" s="418" t="s">
        <v>100</v>
      </c>
      <c r="L204" s="418" t="s">
        <v>541</v>
      </c>
      <c r="M204" s="420" t="s">
        <v>749</v>
      </c>
      <c r="N204" s="420" t="s">
        <v>750</v>
      </c>
      <c r="O204" s="427" t="s">
        <v>760</v>
      </c>
      <c r="P204" s="418">
        <v>10</v>
      </c>
      <c r="Q204" s="418" t="s">
        <v>783</v>
      </c>
      <c r="R204" s="419">
        <v>1</v>
      </c>
      <c r="S204" s="418">
        <v>6.1</v>
      </c>
      <c r="T204" s="418" t="s">
        <v>106</v>
      </c>
      <c r="U204" s="418">
        <v>20</v>
      </c>
      <c r="V204" s="418">
        <v>100</v>
      </c>
      <c r="W204" s="418" t="s">
        <v>135</v>
      </c>
      <c r="X204" s="419">
        <v>15</v>
      </c>
      <c r="Y204" s="419" t="s">
        <v>109</v>
      </c>
      <c r="Z204" s="426" t="s">
        <v>761</v>
      </c>
      <c r="AA204" s="419">
        <f t="shared" si="5"/>
        <v>7.5</v>
      </c>
      <c r="AB204" s="426" t="s">
        <v>800</v>
      </c>
      <c r="AC204" s="404"/>
    </row>
    <row r="205" customHeight="1" spans="1:29">
      <c r="A205" s="311">
        <v>203</v>
      </c>
      <c r="B205" s="418" t="s">
        <v>756</v>
      </c>
      <c r="C205" s="419" t="s">
        <v>770</v>
      </c>
      <c r="D205" s="311" t="s">
        <v>522</v>
      </c>
      <c r="E205" s="418" t="s">
        <v>820</v>
      </c>
      <c r="F205" s="419" t="s">
        <v>227</v>
      </c>
      <c r="G205" s="420"/>
      <c r="H205" s="420"/>
      <c r="I205" s="420"/>
      <c r="J205" s="426" t="s">
        <v>782</v>
      </c>
      <c r="K205" s="418" t="s">
        <v>274</v>
      </c>
      <c r="L205" s="418" t="s">
        <v>541</v>
      </c>
      <c r="M205" s="420" t="s">
        <v>749</v>
      </c>
      <c r="N205" s="420" t="s">
        <v>750</v>
      </c>
      <c r="O205" s="427" t="s">
        <v>769</v>
      </c>
      <c r="P205" s="418">
        <v>10</v>
      </c>
      <c r="Q205" s="418" t="s">
        <v>783</v>
      </c>
      <c r="R205" s="419">
        <v>1</v>
      </c>
      <c r="S205" s="418">
        <v>25.5</v>
      </c>
      <c r="T205" s="418" t="s">
        <v>106</v>
      </c>
      <c r="U205" s="418">
        <v>20</v>
      </c>
      <c r="V205" s="418">
        <v>100</v>
      </c>
      <c r="W205" s="418" t="s">
        <v>135</v>
      </c>
      <c r="X205" s="419">
        <v>10</v>
      </c>
      <c r="Y205" s="419" t="s">
        <v>109</v>
      </c>
      <c r="Z205" s="426" t="s">
        <v>761</v>
      </c>
      <c r="AA205" s="419">
        <f t="shared" si="5"/>
        <v>5</v>
      </c>
      <c r="AB205" s="426" t="s">
        <v>800</v>
      </c>
      <c r="AC205" s="404"/>
    </row>
    <row r="206" customHeight="1" spans="1:29">
      <c r="A206" s="311">
        <v>204</v>
      </c>
      <c r="B206" s="418" t="s">
        <v>756</v>
      </c>
      <c r="C206" s="419" t="s">
        <v>770</v>
      </c>
      <c r="D206" s="311" t="s">
        <v>522</v>
      </c>
      <c r="E206" s="418" t="s">
        <v>821</v>
      </c>
      <c r="F206" s="419" t="s">
        <v>227</v>
      </c>
      <c r="G206" s="420"/>
      <c r="H206" s="420"/>
      <c r="I206" s="420"/>
      <c r="J206" s="426" t="s">
        <v>782</v>
      </c>
      <c r="K206" s="418" t="s">
        <v>274</v>
      </c>
      <c r="L206" s="418" t="s">
        <v>541</v>
      </c>
      <c r="M206" s="420" t="s">
        <v>749</v>
      </c>
      <c r="N206" s="420" t="s">
        <v>750</v>
      </c>
      <c r="O206" s="427" t="s">
        <v>776</v>
      </c>
      <c r="P206" s="418">
        <v>10</v>
      </c>
      <c r="Q206" s="418" t="s">
        <v>783</v>
      </c>
      <c r="R206" s="419">
        <v>0</v>
      </c>
      <c r="S206" s="418">
        <v>0</v>
      </c>
      <c r="T206" s="418" t="s">
        <v>106</v>
      </c>
      <c r="U206" s="418">
        <v>20</v>
      </c>
      <c r="V206" s="418">
        <v>100</v>
      </c>
      <c r="W206" s="418" t="s">
        <v>135</v>
      </c>
      <c r="X206" s="419">
        <v>10</v>
      </c>
      <c r="Y206" s="419" t="s">
        <v>109</v>
      </c>
      <c r="Z206" s="426" t="s">
        <v>761</v>
      </c>
      <c r="AA206" s="419">
        <f t="shared" si="5"/>
        <v>5</v>
      </c>
      <c r="AB206" s="426" t="s">
        <v>800</v>
      </c>
      <c r="AC206" s="404"/>
    </row>
    <row r="207" customHeight="1" spans="1:29">
      <c r="A207" s="311">
        <v>205</v>
      </c>
      <c r="B207" s="418" t="s">
        <v>756</v>
      </c>
      <c r="C207" s="419" t="s">
        <v>770</v>
      </c>
      <c r="D207" s="311" t="s">
        <v>522</v>
      </c>
      <c r="E207" s="418" t="s">
        <v>822</v>
      </c>
      <c r="F207" s="419" t="s">
        <v>227</v>
      </c>
      <c r="G207" s="420"/>
      <c r="H207" s="420"/>
      <c r="I207" s="420"/>
      <c r="J207" s="426" t="s">
        <v>782</v>
      </c>
      <c r="K207" s="418" t="s">
        <v>274</v>
      </c>
      <c r="L207" s="418" t="s">
        <v>541</v>
      </c>
      <c r="M207" s="420" t="s">
        <v>749</v>
      </c>
      <c r="N207" s="420" t="s">
        <v>750</v>
      </c>
      <c r="O207" s="427" t="s">
        <v>776</v>
      </c>
      <c r="P207" s="418">
        <v>10</v>
      </c>
      <c r="Q207" s="418" t="s">
        <v>783</v>
      </c>
      <c r="R207" s="419">
        <v>0</v>
      </c>
      <c r="S207" s="418">
        <v>0</v>
      </c>
      <c r="T207" s="418" t="s">
        <v>106</v>
      </c>
      <c r="U207" s="418">
        <v>20</v>
      </c>
      <c r="V207" s="418">
        <v>100</v>
      </c>
      <c r="W207" s="418" t="s">
        <v>135</v>
      </c>
      <c r="X207" s="419">
        <v>10</v>
      </c>
      <c r="Y207" s="419" t="s">
        <v>109</v>
      </c>
      <c r="Z207" s="426" t="s">
        <v>761</v>
      </c>
      <c r="AA207" s="419">
        <f t="shared" si="5"/>
        <v>5</v>
      </c>
      <c r="AB207" s="426" t="s">
        <v>800</v>
      </c>
      <c r="AC207" s="404"/>
    </row>
    <row r="208" customHeight="1" spans="1:29">
      <c r="A208" s="311">
        <v>206</v>
      </c>
      <c r="B208" s="418" t="s">
        <v>756</v>
      </c>
      <c r="C208" s="419" t="s">
        <v>770</v>
      </c>
      <c r="D208" s="311" t="s">
        <v>522</v>
      </c>
      <c r="E208" s="418" t="s">
        <v>823</v>
      </c>
      <c r="F208" s="419" t="s">
        <v>227</v>
      </c>
      <c r="G208" s="420"/>
      <c r="H208" s="420"/>
      <c r="I208" s="420"/>
      <c r="J208" s="426" t="s">
        <v>782</v>
      </c>
      <c r="K208" s="418" t="s">
        <v>422</v>
      </c>
      <c r="L208" s="418" t="s">
        <v>541</v>
      </c>
      <c r="M208" s="420" t="s">
        <v>749</v>
      </c>
      <c r="N208" s="420" t="s">
        <v>750</v>
      </c>
      <c r="O208" s="427" t="s">
        <v>764</v>
      </c>
      <c r="P208" s="418">
        <v>10</v>
      </c>
      <c r="Q208" s="418" t="s">
        <v>783</v>
      </c>
      <c r="R208" s="419">
        <v>0</v>
      </c>
      <c r="S208" s="418">
        <v>0</v>
      </c>
      <c r="T208" s="418" t="s">
        <v>106</v>
      </c>
      <c r="U208" s="418">
        <v>20</v>
      </c>
      <c r="V208" s="418">
        <v>100</v>
      </c>
      <c r="W208" s="418" t="s">
        <v>135</v>
      </c>
      <c r="X208" s="419">
        <v>10</v>
      </c>
      <c r="Y208" s="419" t="s">
        <v>109</v>
      </c>
      <c r="Z208" s="426" t="s">
        <v>761</v>
      </c>
      <c r="AA208" s="419">
        <f t="shared" si="5"/>
        <v>5</v>
      </c>
      <c r="AB208" s="426" t="s">
        <v>800</v>
      </c>
      <c r="AC208" s="404"/>
    </row>
    <row r="209" customHeight="1" spans="1:29">
      <c r="A209" s="311">
        <v>207</v>
      </c>
      <c r="B209" s="418" t="s">
        <v>756</v>
      </c>
      <c r="C209" s="419" t="s">
        <v>770</v>
      </c>
      <c r="D209" s="311" t="s">
        <v>522</v>
      </c>
      <c r="E209" s="418" t="s">
        <v>824</v>
      </c>
      <c r="F209" s="419" t="s">
        <v>227</v>
      </c>
      <c r="G209" s="420"/>
      <c r="H209" s="420"/>
      <c r="I209" s="420"/>
      <c r="J209" s="426" t="s">
        <v>782</v>
      </c>
      <c r="K209" s="418" t="s">
        <v>422</v>
      </c>
      <c r="L209" s="418" t="s">
        <v>541</v>
      </c>
      <c r="M209" s="420" t="s">
        <v>749</v>
      </c>
      <c r="N209" s="420" t="s">
        <v>750</v>
      </c>
      <c r="O209" s="427" t="s">
        <v>760</v>
      </c>
      <c r="P209" s="418">
        <v>10</v>
      </c>
      <c r="Q209" s="418" t="s">
        <v>783</v>
      </c>
      <c r="R209" s="419">
        <v>0</v>
      </c>
      <c r="S209" s="418">
        <v>0</v>
      </c>
      <c r="T209" s="418" t="s">
        <v>106</v>
      </c>
      <c r="U209" s="418">
        <v>20</v>
      </c>
      <c r="V209" s="418">
        <v>100</v>
      </c>
      <c r="W209" s="418" t="s">
        <v>159</v>
      </c>
      <c r="X209" s="419">
        <v>10</v>
      </c>
      <c r="Y209" s="419" t="s">
        <v>109</v>
      </c>
      <c r="Z209" s="426" t="s">
        <v>761</v>
      </c>
      <c r="AA209" s="419">
        <f t="shared" si="5"/>
        <v>5</v>
      </c>
      <c r="AB209" s="426" t="s">
        <v>800</v>
      </c>
      <c r="AC209" s="404"/>
    </row>
    <row r="210" customHeight="1" spans="1:29">
      <c r="A210" s="311">
        <v>208</v>
      </c>
      <c r="B210" s="418" t="s">
        <v>756</v>
      </c>
      <c r="C210" s="419" t="s">
        <v>770</v>
      </c>
      <c r="D210" s="311" t="s">
        <v>522</v>
      </c>
      <c r="E210" s="418" t="s">
        <v>825</v>
      </c>
      <c r="F210" s="419" t="s">
        <v>227</v>
      </c>
      <c r="G210" s="420"/>
      <c r="H210" s="420"/>
      <c r="I210" s="420"/>
      <c r="J210" s="426" t="s">
        <v>782</v>
      </c>
      <c r="K210" s="418" t="s">
        <v>422</v>
      </c>
      <c r="L210" s="418" t="s">
        <v>541</v>
      </c>
      <c r="M210" s="420" t="s">
        <v>749</v>
      </c>
      <c r="N210" s="420" t="s">
        <v>750</v>
      </c>
      <c r="O210" s="427" t="s">
        <v>760</v>
      </c>
      <c r="P210" s="418">
        <v>10</v>
      </c>
      <c r="Q210" s="418" t="s">
        <v>783</v>
      </c>
      <c r="R210" s="419">
        <v>0</v>
      </c>
      <c r="S210" s="418">
        <v>0</v>
      </c>
      <c r="T210" s="418" t="s">
        <v>106</v>
      </c>
      <c r="U210" s="418">
        <v>20</v>
      </c>
      <c r="V210" s="418">
        <v>100</v>
      </c>
      <c r="W210" s="418" t="s">
        <v>135</v>
      </c>
      <c r="X210" s="419">
        <v>10</v>
      </c>
      <c r="Y210" s="419" t="s">
        <v>109</v>
      </c>
      <c r="Z210" s="426" t="s">
        <v>761</v>
      </c>
      <c r="AA210" s="419">
        <f t="shared" si="5"/>
        <v>5</v>
      </c>
      <c r="AB210" s="426" t="s">
        <v>800</v>
      </c>
      <c r="AC210" s="404"/>
    </row>
    <row r="211" customHeight="1" spans="1:29">
      <c r="A211" s="311">
        <v>209</v>
      </c>
      <c r="B211" s="418" t="s">
        <v>756</v>
      </c>
      <c r="C211" s="419" t="s">
        <v>770</v>
      </c>
      <c r="D211" s="311" t="s">
        <v>522</v>
      </c>
      <c r="E211" s="418" t="s">
        <v>826</v>
      </c>
      <c r="F211" s="419" t="s">
        <v>227</v>
      </c>
      <c r="G211" s="420"/>
      <c r="H211" s="420"/>
      <c r="I211" s="420"/>
      <c r="J211" s="426" t="s">
        <v>782</v>
      </c>
      <c r="K211" s="418" t="s">
        <v>100</v>
      </c>
      <c r="L211" s="418" t="s">
        <v>541</v>
      </c>
      <c r="M211" s="420" t="s">
        <v>749</v>
      </c>
      <c r="N211" s="420" t="s">
        <v>750</v>
      </c>
      <c r="O211" s="427" t="s">
        <v>760</v>
      </c>
      <c r="P211" s="418">
        <v>10</v>
      </c>
      <c r="Q211" s="418" t="s">
        <v>783</v>
      </c>
      <c r="R211" s="419">
        <v>0</v>
      </c>
      <c r="S211" s="418">
        <v>0</v>
      </c>
      <c r="T211" s="418" t="s">
        <v>106</v>
      </c>
      <c r="U211" s="418">
        <v>20</v>
      </c>
      <c r="V211" s="418">
        <v>100</v>
      </c>
      <c r="W211" s="418" t="s">
        <v>135</v>
      </c>
      <c r="X211" s="419">
        <v>10</v>
      </c>
      <c r="Y211" s="419" t="s">
        <v>109</v>
      </c>
      <c r="Z211" s="426" t="s">
        <v>761</v>
      </c>
      <c r="AA211" s="419">
        <f t="shared" si="5"/>
        <v>5</v>
      </c>
      <c r="AB211" s="426" t="s">
        <v>800</v>
      </c>
      <c r="AC211" s="404"/>
    </row>
    <row r="212" customHeight="1" spans="1:29">
      <c r="A212" s="311">
        <v>210</v>
      </c>
      <c r="B212" s="418" t="s">
        <v>756</v>
      </c>
      <c r="C212" s="419" t="s">
        <v>770</v>
      </c>
      <c r="D212" s="311" t="s">
        <v>522</v>
      </c>
      <c r="E212" s="418" t="s">
        <v>827</v>
      </c>
      <c r="F212" s="419" t="s">
        <v>227</v>
      </c>
      <c r="G212" s="420"/>
      <c r="H212" s="420"/>
      <c r="I212" s="420"/>
      <c r="J212" s="426" t="s">
        <v>782</v>
      </c>
      <c r="K212" s="418" t="s">
        <v>422</v>
      </c>
      <c r="L212" s="418" t="s">
        <v>541</v>
      </c>
      <c r="M212" s="420" t="s">
        <v>749</v>
      </c>
      <c r="N212" s="420" t="s">
        <v>750</v>
      </c>
      <c r="O212" s="427" t="s">
        <v>760</v>
      </c>
      <c r="P212" s="418">
        <v>10</v>
      </c>
      <c r="Q212" s="418" t="s">
        <v>783</v>
      </c>
      <c r="R212" s="419">
        <v>0</v>
      </c>
      <c r="S212" s="418">
        <v>0</v>
      </c>
      <c r="T212" s="418" t="s">
        <v>106</v>
      </c>
      <c r="U212" s="418">
        <v>20</v>
      </c>
      <c r="V212" s="418">
        <v>100</v>
      </c>
      <c r="W212" s="418" t="s">
        <v>135</v>
      </c>
      <c r="X212" s="419">
        <v>10</v>
      </c>
      <c r="Y212" s="419" t="s">
        <v>109</v>
      </c>
      <c r="Z212" s="426" t="s">
        <v>761</v>
      </c>
      <c r="AA212" s="419">
        <f t="shared" si="5"/>
        <v>5</v>
      </c>
      <c r="AB212" s="426" t="s">
        <v>800</v>
      </c>
      <c r="AC212" s="404"/>
    </row>
    <row r="213" customHeight="1" spans="1:29">
      <c r="A213" s="311">
        <v>211</v>
      </c>
      <c r="B213" s="418" t="s">
        <v>756</v>
      </c>
      <c r="C213" s="419" t="s">
        <v>770</v>
      </c>
      <c r="D213" s="311" t="s">
        <v>522</v>
      </c>
      <c r="E213" s="418" t="s">
        <v>828</v>
      </c>
      <c r="F213" s="419" t="s">
        <v>227</v>
      </c>
      <c r="G213" s="420"/>
      <c r="H213" s="420"/>
      <c r="I213" s="420"/>
      <c r="J213" s="426" t="s">
        <v>782</v>
      </c>
      <c r="K213" s="418" t="s">
        <v>422</v>
      </c>
      <c r="L213" s="418" t="s">
        <v>541</v>
      </c>
      <c r="M213" s="420" t="s">
        <v>749</v>
      </c>
      <c r="N213" s="420" t="s">
        <v>750</v>
      </c>
      <c r="O213" s="427" t="s">
        <v>760</v>
      </c>
      <c r="P213" s="418">
        <v>10</v>
      </c>
      <c r="Q213" s="418" t="s">
        <v>783</v>
      </c>
      <c r="R213" s="419">
        <v>0</v>
      </c>
      <c r="S213" s="418">
        <v>0</v>
      </c>
      <c r="T213" s="418" t="s">
        <v>106</v>
      </c>
      <c r="U213" s="418">
        <v>20</v>
      </c>
      <c r="V213" s="418">
        <v>100</v>
      </c>
      <c r="W213" s="418" t="s">
        <v>135</v>
      </c>
      <c r="X213" s="419">
        <v>10</v>
      </c>
      <c r="Y213" s="419" t="s">
        <v>109</v>
      </c>
      <c r="Z213" s="426" t="s">
        <v>761</v>
      </c>
      <c r="AA213" s="419">
        <f t="shared" si="5"/>
        <v>5</v>
      </c>
      <c r="AB213" s="426" t="s">
        <v>800</v>
      </c>
      <c r="AC213" s="404"/>
    </row>
    <row r="214" customHeight="1" spans="1:29">
      <c r="A214" s="311">
        <v>212</v>
      </c>
      <c r="B214" s="418" t="s">
        <v>756</v>
      </c>
      <c r="C214" s="419" t="s">
        <v>770</v>
      </c>
      <c r="D214" s="311" t="s">
        <v>522</v>
      </c>
      <c r="E214" s="418" t="s">
        <v>829</v>
      </c>
      <c r="F214" s="419" t="s">
        <v>227</v>
      </c>
      <c r="G214" s="420"/>
      <c r="H214" s="420"/>
      <c r="I214" s="420"/>
      <c r="J214" s="426" t="s">
        <v>782</v>
      </c>
      <c r="K214" s="418" t="s">
        <v>422</v>
      </c>
      <c r="L214" s="418" t="s">
        <v>541</v>
      </c>
      <c r="M214" s="420" t="s">
        <v>749</v>
      </c>
      <c r="N214" s="420" t="s">
        <v>750</v>
      </c>
      <c r="O214" s="427" t="s">
        <v>760</v>
      </c>
      <c r="P214" s="418">
        <v>10</v>
      </c>
      <c r="Q214" s="418" t="s">
        <v>783</v>
      </c>
      <c r="R214" s="419">
        <v>0</v>
      </c>
      <c r="S214" s="418">
        <v>0</v>
      </c>
      <c r="T214" s="418" t="s">
        <v>106</v>
      </c>
      <c r="U214" s="418">
        <v>20</v>
      </c>
      <c r="V214" s="418">
        <v>100</v>
      </c>
      <c r="W214" s="418" t="s">
        <v>135</v>
      </c>
      <c r="X214" s="419">
        <v>10</v>
      </c>
      <c r="Y214" s="419" t="s">
        <v>109</v>
      </c>
      <c r="Z214" s="426" t="s">
        <v>761</v>
      </c>
      <c r="AA214" s="419">
        <f t="shared" si="5"/>
        <v>5</v>
      </c>
      <c r="AB214" s="426" t="s">
        <v>800</v>
      </c>
      <c r="AC214" s="404"/>
    </row>
    <row r="215" customHeight="1" spans="1:29">
      <c r="A215" s="311">
        <v>213</v>
      </c>
      <c r="B215" s="418" t="s">
        <v>756</v>
      </c>
      <c r="C215" s="419" t="s">
        <v>770</v>
      </c>
      <c r="D215" s="311" t="s">
        <v>522</v>
      </c>
      <c r="E215" s="418" t="s">
        <v>830</v>
      </c>
      <c r="F215" s="419" t="s">
        <v>227</v>
      </c>
      <c r="G215" s="420"/>
      <c r="H215" s="420"/>
      <c r="I215" s="420"/>
      <c r="J215" s="426" t="s">
        <v>782</v>
      </c>
      <c r="K215" s="418" t="s">
        <v>422</v>
      </c>
      <c r="L215" s="418" t="s">
        <v>541</v>
      </c>
      <c r="M215" s="420" t="s">
        <v>749</v>
      </c>
      <c r="N215" s="420" t="s">
        <v>750</v>
      </c>
      <c r="O215" s="427" t="s">
        <v>760</v>
      </c>
      <c r="P215" s="418">
        <v>10</v>
      </c>
      <c r="Q215" s="418" t="s">
        <v>783</v>
      </c>
      <c r="R215" s="419">
        <v>0</v>
      </c>
      <c r="S215" s="418">
        <v>0</v>
      </c>
      <c r="T215" s="418" t="s">
        <v>106</v>
      </c>
      <c r="U215" s="418">
        <v>20</v>
      </c>
      <c r="V215" s="418">
        <v>100</v>
      </c>
      <c r="W215" s="418" t="s">
        <v>135</v>
      </c>
      <c r="X215" s="419">
        <v>10</v>
      </c>
      <c r="Y215" s="419" t="s">
        <v>109</v>
      </c>
      <c r="Z215" s="426" t="s">
        <v>761</v>
      </c>
      <c r="AA215" s="419">
        <f t="shared" si="5"/>
        <v>5</v>
      </c>
      <c r="AB215" s="426" t="s">
        <v>800</v>
      </c>
      <c r="AC215" s="404"/>
    </row>
    <row r="216" customHeight="1" spans="1:29">
      <c r="A216" s="311">
        <v>214</v>
      </c>
      <c r="B216" s="418" t="s">
        <v>756</v>
      </c>
      <c r="C216" s="419" t="s">
        <v>770</v>
      </c>
      <c r="D216" s="311" t="s">
        <v>522</v>
      </c>
      <c r="E216" s="418" t="s">
        <v>831</v>
      </c>
      <c r="F216" s="419" t="s">
        <v>227</v>
      </c>
      <c r="G216" s="420"/>
      <c r="H216" s="420"/>
      <c r="I216" s="420"/>
      <c r="J216" s="426" t="s">
        <v>782</v>
      </c>
      <c r="K216" s="418" t="s">
        <v>422</v>
      </c>
      <c r="L216" s="418" t="s">
        <v>541</v>
      </c>
      <c r="M216" s="420" t="s">
        <v>749</v>
      </c>
      <c r="N216" s="420" t="s">
        <v>750</v>
      </c>
      <c r="O216" s="427" t="s">
        <v>760</v>
      </c>
      <c r="P216" s="418">
        <v>10</v>
      </c>
      <c r="Q216" s="418" t="s">
        <v>783</v>
      </c>
      <c r="R216" s="419">
        <v>0</v>
      </c>
      <c r="S216" s="418">
        <v>0</v>
      </c>
      <c r="T216" s="418" t="s">
        <v>106</v>
      </c>
      <c r="U216" s="418">
        <v>20</v>
      </c>
      <c r="V216" s="418">
        <v>100</v>
      </c>
      <c r="W216" s="418" t="s">
        <v>135</v>
      </c>
      <c r="X216" s="419">
        <v>10</v>
      </c>
      <c r="Y216" s="419" t="s">
        <v>109</v>
      </c>
      <c r="Z216" s="426" t="s">
        <v>761</v>
      </c>
      <c r="AA216" s="419">
        <f t="shared" si="5"/>
        <v>5</v>
      </c>
      <c r="AB216" s="426" t="s">
        <v>800</v>
      </c>
      <c r="AC216" s="404"/>
    </row>
    <row r="217" customHeight="1" spans="1:29">
      <c r="A217" s="311">
        <v>215</v>
      </c>
      <c r="B217" s="418" t="s">
        <v>756</v>
      </c>
      <c r="C217" s="419" t="s">
        <v>770</v>
      </c>
      <c r="D217" s="311" t="s">
        <v>522</v>
      </c>
      <c r="E217" s="418" t="s">
        <v>832</v>
      </c>
      <c r="F217" s="419" t="s">
        <v>227</v>
      </c>
      <c r="G217" s="420"/>
      <c r="H217" s="420"/>
      <c r="I217" s="420"/>
      <c r="J217" s="426" t="s">
        <v>782</v>
      </c>
      <c r="K217" s="418" t="s">
        <v>422</v>
      </c>
      <c r="L217" s="418" t="s">
        <v>541</v>
      </c>
      <c r="M217" s="420" t="s">
        <v>749</v>
      </c>
      <c r="N217" s="420" t="s">
        <v>750</v>
      </c>
      <c r="O217" s="427" t="s">
        <v>760</v>
      </c>
      <c r="P217" s="418">
        <v>10</v>
      </c>
      <c r="Q217" s="418" t="s">
        <v>783</v>
      </c>
      <c r="R217" s="419">
        <v>0</v>
      </c>
      <c r="S217" s="418">
        <v>0</v>
      </c>
      <c r="T217" s="418" t="s">
        <v>106</v>
      </c>
      <c r="U217" s="418">
        <v>20</v>
      </c>
      <c r="V217" s="418">
        <v>100</v>
      </c>
      <c r="W217" s="418" t="s">
        <v>135</v>
      </c>
      <c r="X217" s="419">
        <v>10</v>
      </c>
      <c r="Y217" s="419" t="s">
        <v>109</v>
      </c>
      <c r="Z217" s="426" t="s">
        <v>761</v>
      </c>
      <c r="AA217" s="419">
        <f t="shared" si="5"/>
        <v>5</v>
      </c>
      <c r="AB217" s="426" t="s">
        <v>800</v>
      </c>
      <c r="AC217" s="404"/>
    </row>
    <row r="218" customHeight="1" spans="1:29">
      <c r="A218" s="311">
        <v>216</v>
      </c>
      <c r="B218" s="418" t="s">
        <v>756</v>
      </c>
      <c r="C218" s="419" t="s">
        <v>770</v>
      </c>
      <c r="D218" s="311" t="s">
        <v>522</v>
      </c>
      <c r="E218" s="418" t="s">
        <v>833</v>
      </c>
      <c r="F218" s="419" t="s">
        <v>227</v>
      </c>
      <c r="G218" s="420"/>
      <c r="H218" s="420"/>
      <c r="I218" s="420"/>
      <c r="J218" s="426" t="s">
        <v>782</v>
      </c>
      <c r="K218" s="418" t="s">
        <v>100</v>
      </c>
      <c r="L218" s="418" t="s">
        <v>541</v>
      </c>
      <c r="M218" s="420" t="s">
        <v>749</v>
      </c>
      <c r="N218" s="420" t="s">
        <v>750</v>
      </c>
      <c r="O218" s="427" t="s">
        <v>760</v>
      </c>
      <c r="P218" s="418">
        <v>10</v>
      </c>
      <c r="Q218" s="418" t="s">
        <v>783</v>
      </c>
      <c r="R218" s="419">
        <v>0</v>
      </c>
      <c r="S218" s="418">
        <v>0</v>
      </c>
      <c r="T218" s="418" t="s">
        <v>106</v>
      </c>
      <c r="U218" s="418">
        <v>20</v>
      </c>
      <c r="V218" s="418">
        <v>100</v>
      </c>
      <c r="W218" s="418" t="s">
        <v>135</v>
      </c>
      <c r="X218" s="419">
        <v>10</v>
      </c>
      <c r="Y218" s="419" t="s">
        <v>109</v>
      </c>
      <c r="Z218" s="426" t="s">
        <v>761</v>
      </c>
      <c r="AA218" s="419">
        <f t="shared" si="5"/>
        <v>5</v>
      </c>
      <c r="AB218" s="426" t="s">
        <v>800</v>
      </c>
      <c r="AC218" s="404"/>
    </row>
    <row r="219" customHeight="1" spans="1:29">
      <c r="A219" s="311">
        <v>217</v>
      </c>
      <c r="B219" s="418" t="s">
        <v>756</v>
      </c>
      <c r="C219" s="419" t="s">
        <v>770</v>
      </c>
      <c r="D219" s="311" t="s">
        <v>522</v>
      </c>
      <c r="E219" s="418" t="s">
        <v>834</v>
      </c>
      <c r="F219" s="419" t="s">
        <v>227</v>
      </c>
      <c r="G219" s="420"/>
      <c r="H219" s="420"/>
      <c r="I219" s="420"/>
      <c r="J219" s="426" t="s">
        <v>782</v>
      </c>
      <c r="K219" s="418" t="s">
        <v>100</v>
      </c>
      <c r="L219" s="418" t="s">
        <v>541</v>
      </c>
      <c r="M219" s="420" t="s">
        <v>749</v>
      </c>
      <c r="N219" s="420" t="s">
        <v>750</v>
      </c>
      <c r="O219" s="427" t="s">
        <v>760</v>
      </c>
      <c r="P219" s="418">
        <v>10</v>
      </c>
      <c r="Q219" s="418" t="s">
        <v>783</v>
      </c>
      <c r="R219" s="419">
        <v>0</v>
      </c>
      <c r="S219" s="418">
        <v>0</v>
      </c>
      <c r="T219" s="418" t="s">
        <v>106</v>
      </c>
      <c r="U219" s="418">
        <v>20</v>
      </c>
      <c r="V219" s="418">
        <v>100</v>
      </c>
      <c r="W219" s="418" t="s">
        <v>159</v>
      </c>
      <c r="X219" s="419">
        <v>10</v>
      </c>
      <c r="Y219" s="419" t="s">
        <v>109</v>
      </c>
      <c r="Z219" s="426" t="s">
        <v>761</v>
      </c>
      <c r="AA219" s="419">
        <f t="shared" si="5"/>
        <v>5</v>
      </c>
      <c r="AB219" s="426" t="s">
        <v>800</v>
      </c>
      <c r="AC219" s="404"/>
    </row>
    <row r="220" customHeight="1" spans="1:29">
      <c r="A220" s="311">
        <v>218</v>
      </c>
      <c r="B220" s="418" t="s">
        <v>756</v>
      </c>
      <c r="C220" s="419" t="s">
        <v>770</v>
      </c>
      <c r="D220" s="311" t="s">
        <v>522</v>
      </c>
      <c r="E220" s="418" t="s">
        <v>835</v>
      </c>
      <c r="F220" s="419" t="s">
        <v>227</v>
      </c>
      <c r="G220" s="420"/>
      <c r="H220" s="420"/>
      <c r="I220" s="420"/>
      <c r="J220" s="426" t="s">
        <v>782</v>
      </c>
      <c r="K220" s="418" t="s">
        <v>100</v>
      </c>
      <c r="L220" s="418" t="s">
        <v>101</v>
      </c>
      <c r="M220" s="420" t="s">
        <v>749</v>
      </c>
      <c r="N220" s="420" t="s">
        <v>750</v>
      </c>
      <c r="O220" s="427" t="s">
        <v>802</v>
      </c>
      <c r="P220" s="418">
        <v>10</v>
      </c>
      <c r="Q220" s="418" t="s">
        <v>783</v>
      </c>
      <c r="R220" s="419">
        <v>1</v>
      </c>
      <c r="S220" s="418">
        <v>13.5</v>
      </c>
      <c r="T220" s="418" t="s">
        <v>106</v>
      </c>
      <c r="U220" s="418">
        <v>20</v>
      </c>
      <c r="V220" s="418">
        <v>100</v>
      </c>
      <c r="W220" s="418" t="s">
        <v>135</v>
      </c>
      <c r="X220" s="419">
        <v>10</v>
      </c>
      <c r="Y220" s="419" t="s">
        <v>109</v>
      </c>
      <c r="Z220" s="426" t="s">
        <v>761</v>
      </c>
      <c r="AA220" s="419">
        <f t="shared" si="5"/>
        <v>5</v>
      </c>
      <c r="AB220" s="426" t="s">
        <v>800</v>
      </c>
      <c r="AC220" s="404"/>
    </row>
    <row r="221" customHeight="1" spans="1:29">
      <c r="A221" s="311">
        <v>219</v>
      </c>
      <c r="B221" s="418" t="s">
        <v>756</v>
      </c>
      <c r="C221" s="419" t="s">
        <v>770</v>
      </c>
      <c r="D221" s="311" t="s">
        <v>522</v>
      </c>
      <c r="E221" s="418" t="s">
        <v>836</v>
      </c>
      <c r="F221" s="419" t="s">
        <v>227</v>
      </c>
      <c r="G221" s="420"/>
      <c r="H221" s="420"/>
      <c r="I221" s="420"/>
      <c r="J221" s="426" t="s">
        <v>782</v>
      </c>
      <c r="K221" s="418" t="s">
        <v>100</v>
      </c>
      <c r="L221" s="418" t="s">
        <v>101</v>
      </c>
      <c r="M221" s="420" t="s">
        <v>749</v>
      </c>
      <c r="N221" s="420" t="s">
        <v>750</v>
      </c>
      <c r="O221" s="427" t="s">
        <v>802</v>
      </c>
      <c r="P221" s="418">
        <v>10</v>
      </c>
      <c r="Q221" s="418" t="s">
        <v>783</v>
      </c>
      <c r="R221" s="419">
        <v>1</v>
      </c>
      <c r="S221" s="418">
        <v>13.5</v>
      </c>
      <c r="T221" s="418" t="s">
        <v>106</v>
      </c>
      <c r="U221" s="418">
        <v>20</v>
      </c>
      <c r="V221" s="418">
        <v>100</v>
      </c>
      <c r="W221" s="418" t="s">
        <v>135</v>
      </c>
      <c r="X221" s="419">
        <v>10</v>
      </c>
      <c r="Y221" s="419" t="s">
        <v>109</v>
      </c>
      <c r="Z221" s="426" t="s">
        <v>761</v>
      </c>
      <c r="AA221" s="419">
        <f t="shared" si="5"/>
        <v>5</v>
      </c>
      <c r="AB221" s="426" t="s">
        <v>800</v>
      </c>
      <c r="AC221" s="404"/>
    </row>
    <row r="222" customHeight="1" spans="1:29">
      <c r="A222" s="311">
        <v>220</v>
      </c>
      <c r="B222" s="418" t="s">
        <v>756</v>
      </c>
      <c r="C222" s="419" t="s">
        <v>770</v>
      </c>
      <c r="D222" s="311" t="s">
        <v>522</v>
      </c>
      <c r="E222" s="418" t="s">
        <v>837</v>
      </c>
      <c r="F222" s="419" t="s">
        <v>227</v>
      </c>
      <c r="G222" s="420"/>
      <c r="H222" s="420"/>
      <c r="I222" s="420"/>
      <c r="J222" s="426" t="s">
        <v>782</v>
      </c>
      <c r="K222" s="418" t="s">
        <v>100</v>
      </c>
      <c r="L222" s="418" t="s">
        <v>101</v>
      </c>
      <c r="M222" s="420" t="s">
        <v>749</v>
      </c>
      <c r="N222" s="420" t="s">
        <v>750</v>
      </c>
      <c r="O222" s="427" t="s">
        <v>802</v>
      </c>
      <c r="P222" s="418">
        <v>10</v>
      </c>
      <c r="Q222" s="418" t="s">
        <v>783</v>
      </c>
      <c r="R222" s="419">
        <v>1</v>
      </c>
      <c r="S222" s="418">
        <v>54.5</v>
      </c>
      <c r="T222" s="418" t="s">
        <v>106</v>
      </c>
      <c r="U222" s="418">
        <v>20</v>
      </c>
      <c r="V222" s="418">
        <v>100</v>
      </c>
      <c r="W222" s="418" t="s">
        <v>135</v>
      </c>
      <c r="X222" s="419">
        <v>12</v>
      </c>
      <c r="Y222" s="419" t="s">
        <v>109</v>
      </c>
      <c r="Z222" s="426" t="s">
        <v>761</v>
      </c>
      <c r="AA222" s="419">
        <f t="shared" si="5"/>
        <v>6</v>
      </c>
      <c r="AB222" s="426" t="s">
        <v>800</v>
      </c>
      <c r="AC222" s="404"/>
    </row>
    <row r="223" customHeight="1" spans="1:29">
      <c r="A223" s="311">
        <v>221</v>
      </c>
      <c r="B223" s="418" t="s">
        <v>756</v>
      </c>
      <c r="C223" s="419" t="s">
        <v>770</v>
      </c>
      <c r="D223" s="311" t="s">
        <v>522</v>
      </c>
      <c r="E223" s="418" t="s">
        <v>838</v>
      </c>
      <c r="F223" s="419" t="s">
        <v>227</v>
      </c>
      <c r="G223" s="420"/>
      <c r="H223" s="420"/>
      <c r="I223" s="420"/>
      <c r="J223" s="426" t="s">
        <v>782</v>
      </c>
      <c r="K223" s="418" t="s">
        <v>100</v>
      </c>
      <c r="L223" s="418" t="s">
        <v>541</v>
      </c>
      <c r="M223" s="420" t="s">
        <v>749</v>
      </c>
      <c r="N223" s="420" t="s">
        <v>750</v>
      </c>
      <c r="O223" s="427" t="s">
        <v>760</v>
      </c>
      <c r="P223" s="418">
        <v>10</v>
      </c>
      <c r="Q223" s="418" t="s">
        <v>783</v>
      </c>
      <c r="R223" s="419">
        <v>1</v>
      </c>
      <c r="S223" s="418">
        <v>25</v>
      </c>
      <c r="T223" s="418" t="s">
        <v>106</v>
      </c>
      <c r="U223" s="418">
        <v>20</v>
      </c>
      <c r="V223" s="418">
        <v>100</v>
      </c>
      <c r="W223" s="418" t="s">
        <v>135</v>
      </c>
      <c r="X223" s="419">
        <v>12</v>
      </c>
      <c r="Y223" s="419" t="s">
        <v>109</v>
      </c>
      <c r="Z223" s="426" t="s">
        <v>761</v>
      </c>
      <c r="AA223" s="419">
        <f t="shared" si="5"/>
        <v>6</v>
      </c>
      <c r="AB223" s="426" t="s">
        <v>800</v>
      </c>
      <c r="AC223" s="404"/>
    </row>
    <row r="224" customHeight="1" spans="1:29">
      <c r="A224" s="311">
        <v>222</v>
      </c>
      <c r="B224" s="283" t="s">
        <v>839</v>
      </c>
      <c r="C224" s="311" t="s">
        <v>840</v>
      </c>
      <c r="D224" s="311" t="s">
        <v>94</v>
      </c>
      <c r="E224" s="433" t="s">
        <v>841</v>
      </c>
      <c r="F224" s="311" t="s">
        <v>164</v>
      </c>
      <c r="G224" s="311"/>
      <c r="H224" s="311" t="s">
        <v>842</v>
      </c>
      <c r="I224" s="311" t="s">
        <v>843</v>
      </c>
      <c r="J224" s="311"/>
      <c r="K224" s="283" t="s">
        <v>422</v>
      </c>
      <c r="L224" s="283" t="s">
        <v>101</v>
      </c>
      <c r="M224" s="311" t="s">
        <v>646</v>
      </c>
      <c r="N224" s="311" t="s">
        <v>750</v>
      </c>
      <c r="O224" s="311">
        <v>2014</v>
      </c>
      <c r="P224" s="401">
        <v>19</v>
      </c>
      <c r="Q224" s="401">
        <v>38</v>
      </c>
      <c r="R224" s="311"/>
      <c r="S224" s="401">
        <v>30</v>
      </c>
      <c r="T224" s="401" t="s">
        <v>106</v>
      </c>
      <c r="U224" s="401">
        <v>100</v>
      </c>
      <c r="V224" s="401">
        <v>200</v>
      </c>
      <c r="W224" s="401" t="s">
        <v>135</v>
      </c>
      <c r="X224" s="311">
        <v>63</v>
      </c>
      <c r="Y224" s="283" t="s">
        <v>136</v>
      </c>
      <c r="Z224" s="283"/>
      <c r="AA224" s="283">
        <v>31.5</v>
      </c>
      <c r="AB224" s="283" t="s">
        <v>844</v>
      </c>
      <c r="AC224" s="404"/>
    </row>
    <row r="225" customHeight="1" spans="1:29">
      <c r="A225" s="311">
        <v>223</v>
      </c>
      <c r="B225" s="283" t="s">
        <v>839</v>
      </c>
      <c r="C225" s="311" t="s">
        <v>840</v>
      </c>
      <c r="D225" s="311" t="s">
        <v>94</v>
      </c>
      <c r="E225" s="433" t="s">
        <v>845</v>
      </c>
      <c r="F225" s="311" t="s">
        <v>164</v>
      </c>
      <c r="G225" s="311"/>
      <c r="H225" s="311" t="s">
        <v>846</v>
      </c>
      <c r="I225" s="311" t="s">
        <v>847</v>
      </c>
      <c r="J225" s="311"/>
      <c r="K225" s="283" t="s">
        <v>422</v>
      </c>
      <c r="L225" s="283" t="s">
        <v>101</v>
      </c>
      <c r="M225" s="311" t="s">
        <v>646</v>
      </c>
      <c r="N225" s="311" t="s">
        <v>750</v>
      </c>
      <c r="O225" s="311">
        <v>2015</v>
      </c>
      <c r="P225" s="401">
        <v>19</v>
      </c>
      <c r="Q225" s="401">
        <v>38</v>
      </c>
      <c r="R225" s="311"/>
      <c r="S225" s="401">
        <v>0</v>
      </c>
      <c r="T225" s="401" t="s">
        <v>106</v>
      </c>
      <c r="U225" s="401">
        <v>50</v>
      </c>
      <c r="V225" s="401">
        <v>50</v>
      </c>
      <c r="W225" s="401" t="s">
        <v>135</v>
      </c>
      <c r="X225" s="311">
        <v>63</v>
      </c>
      <c r="Y225" s="283" t="s">
        <v>136</v>
      </c>
      <c r="Z225" s="283"/>
      <c r="AA225" s="283">
        <v>31.5</v>
      </c>
      <c r="AB225" s="283" t="s">
        <v>844</v>
      </c>
      <c r="AC225" s="404"/>
    </row>
    <row r="226" customHeight="1" spans="1:29">
      <c r="A226" s="311">
        <v>224</v>
      </c>
      <c r="B226" s="283" t="s">
        <v>839</v>
      </c>
      <c r="C226" s="311" t="s">
        <v>840</v>
      </c>
      <c r="D226" s="311" t="s">
        <v>94</v>
      </c>
      <c r="E226" s="433" t="s">
        <v>848</v>
      </c>
      <c r="F226" s="311"/>
      <c r="G226" s="311"/>
      <c r="H226" s="311"/>
      <c r="I226" s="311"/>
      <c r="J226" s="311"/>
      <c r="K226" s="283" t="s">
        <v>422</v>
      </c>
      <c r="L226" s="283" t="s">
        <v>101</v>
      </c>
      <c r="M226" s="311" t="s">
        <v>111</v>
      </c>
      <c r="N226" s="311" t="s">
        <v>750</v>
      </c>
      <c r="O226" s="311">
        <v>2015</v>
      </c>
      <c r="P226" s="401">
        <v>18</v>
      </c>
      <c r="Q226" s="401">
        <v>30</v>
      </c>
      <c r="R226" s="311"/>
      <c r="S226" s="401">
        <v>0</v>
      </c>
      <c r="T226" s="401" t="s">
        <v>106</v>
      </c>
      <c r="U226" s="401">
        <v>30</v>
      </c>
      <c r="V226" s="401">
        <v>50</v>
      </c>
      <c r="W226" s="401" t="s">
        <v>159</v>
      </c>
      <c r="X226" s="311" t="s">
        <v>108</v>
      </c>
      <c r="Y226" s="283" t="s">
        <v>109</v>
      </c>
      <c r="Z226" s="283"/>
      <c r="AA226" s="283">
        <v>30</v>
      </c>
      <c r="AB226" s="283" t="s">
        <v>849</v>
      </c>
      <c r="AC226" s="404"/>
    </row>
    <row r="227" customHeight="1" spans="1:29">
      <c r="A227" s="311">
        <v>225</v>
      </c>
      <c r="B227" s="283" t="s">
        <v>839</v>
      </c>
      <c r="C227" s="311" t="s">
        <v>840</v>
      </c>
      <c r="D227" s="311" t="s">
        <v>94</v>
      </c>
      <c r="E227" s="433" t="s">
        <v>850</v>
      </c>
      <c r="F227" s="311"/>
      <c r="G227" s="311"/>
      <c r="H227" s="311"/>
      <c r="I227" s="311"/>
      <c r="J227" s="311"/>
      <c r="K227" s="283" t="s">
        <v>422</v>
      </c>
      <c r="L227" s="283" t="s">
        <v>101</v>
      </c>
      <c r="M227" s="311" t="s">
        <v>111</v>
      </c>
      <c r="N227" s="311" t="s">
        <v>750</v>
      </c>
      <c r="O227" s="311">
        <v>2016</v>
      </c>
      <c r="P227" s="401" t="s">
        <v>851</v>
      </c>
      <c r="Q227" s="401" t="s">
        <v>852</v>
      </c>
      <c r="R227" s="311"/>
      <c r="S227" s="401">
        <v>0</v>
      </c>
      <c r="T227" s="401" t="s">
        <v>106</v>
      </c>
      <c r="U227" s="401">
        <v>200</v>
      </c>
      <c r="V227" s="401">
        <v>200</v>
      </c>
      <c r="W227" s="401" t="s">
        <v>159</v>
      </c>
      <c r="X227" s="311" t="s">
        <v>108</v>
      </c>
      <c r="Y227" s="283" t="s">
        <v>109</v>
      </c>
      <c r="Z227" s="283"/>
      <c r="AA227" s="283" t="s">
        <v>852</v>
      </c>
      <c r="AB227" s="283" t="s">
        <v>849</v>
      </c>
      <c r="AC227" s="404"/>
    </row>
    <row r="228" customHeight="1" spans="1:29">
      <c r="A228" s="311">
        <v>226</v>
      </c>
      <c r="B228" s="283" t="s">
        <v>839</v>
      </c>
      <c r="C228" s="311" t="s">
        <v>840</v>
      </c>
      <c r="D228" s="311" t="s">
        <v>94</v>
      </c>
      <c r="E228" s="433" t="s">
        <v>853</v>
      </c>
      <c r="F228" s="311"/>
      <c r="G228" s="311"/>
      <c r="H228" s="311"/>
      <c r="I228" s="311"/>
      <c r="J228" s="311"/>
      <c r="K228" s="283" t="s">
        <v>422</v>
      </c>
      <c r="L228" s="283" t="s">
        <v>101</v>
      </c>
      <c r="M228" s="311" t="s">
        <v>646</v>
      </c>
      <c r="N228" s="311" t="s">
        <v>750</v>
      </c>
      <c r="O228" s="311">
        <v>2015</v>
      </c>
      <c r="P228" s="401" t="s">
        <v>854</v>
      </c>
      <c r="Q228" s="401" t="s">
        <v>855</v>
      </c>
      <c r="R228" s="311"/>
      <c r="S228" s="401">
        <v>0</v>
      </c>
      <c r="T228" s="401" t="s">
        <v>106</v>
      </c>
      <c r="U228" s="401">
        <v>40</v>
      </c>
      <c r="V228" s="401">
        <v>40</v>
      </c>
      <c r="W228" s="401" t="s">
        <v>159</v>
      </c>
      <c r="X228" s="311" t="s">
        <v>108</v>
      </c>
      <c r="Y228" s="283" t="s">
        <v>136</v>
      </c>
      <c r="Z228" s="283"/>
      <c r="AA228" s="283" t="s">
        <v>855</v>
      </c>
      <c r="AB228" s="283" t="s">
        <v>849</v>
      </c>
      <c r="AC228" s="404"/>
    </row>
    <row r="229" customHeight="1" spans="1:29">
      <c r="A229" s="311">
        <v>227</v>
      </c>
      <c r="B229" s="283" t="s">
        <v>839</v>
      </c>
      <c r="C229" s="311" t="s">
        <v>840</v>
      </c>
      <c r="D229" s="311" t="s">
        <v>522</v>
      </c>
      <c r="E229" s="433" t="s">
        <v>856</v>
      </c>
      <c r="F229" s="311" t="s">
        <v>227</v>
      </c>
      <c r="G229" s="311"/>
      <c r="H229" s="311"/>
      <c r="I229" s="311"/>
      <c r="J229" s="311"/>
      <c r="K229" s="283" t="s">
        <v>100</v>
      </c>
      <c r="L229" s="283" t="s">
        <v>101</v>
      </c>
      <c r="M229" s="311" t="s">
        <v>682</v>
      </c>
      <c r="N229" s="311" t="s">
        <v>750</v>
      </c>
      <c r="O229" s="311">
        <v>2015</v>
      </c>
      <c r="P229" s="401">
        <v>2</v>
      </c>
      <c r="Q229" s="401">
        <v>9.8</v>
      </c>
      <c r="R229" s="401"/>
      <c r="S229" s="401">
        <v>20</v>
      </c>
      <c r="T229" s="401" t="s">
        <v>319</v>
      </c>
      <c r="U229" s="401">
        <v>10</v>
      </c>
      <c r="V229" s="401">
        <v>10</v>
      </c>
      <c r="W229" s="401" t="s">
        <v>573</v>
      </c>
      <c r="X229" s="311" t="s">
        <v>108</v>
      </c>
      <c r="Y229" s="283" t="s">
        <v>126</v>
      </c>
      <c r="Z229" s="283"/>
      <c r="AA229" s="283">
        <v>4.9</v>
      </c>
      <c r="AB229" s="283" t="s">
        <v>126</v>
      </c>
      <c r="AC229" s="404"/>
    </row>
    <row r="230" customHeight="1" spans="1:29">
      <c r="A230" s="311">
        <v>228</v>
      </c>
      <c r="B230" s="283" t="s">
        <v>839</v>
      </c>
      <c r="C230" s="311" t="s">
        <v>840</v>
      </c>
      <c r="D230" s="311" t="s">
        <v>522</v>
      </c>
      <c r="E230" s="433" t="s">
        <v>857</v>
      </c>
      <c r="F230" s="311" t="s">
        <v>227</v>
      </c>
      <c r="G230" s="311"/>
      <c r="H230" s="311"/>
      <c r="I230" s="311"/>
      <c r="J230" s="311"/>
      <c r="K230" s="283" t="s">
        <v>100</v>
      </c>
      <c r="L230" s="283" t="s">
        <v>101</v>
      </c>
      <c r="M230" s="311" t="s">
        <v>682</v>
      </c>
      <c r="N230" s="311" t="s">
        <v>750</v>
      </c>
      <c r="O230" s="311">
        <v>2015</v>
      </c>
      <c r="P230" s="401">
        <v>3</v>
      </c>
      <c r="Q230" s="401">
        <v>4.8</v>
      </c>
      <c r="R230" s="401"/>
      <c r="S230" s="401">
        <v>15</v>
      </c>
      <c r="T230" s="401" t="s">
        <v>319</v>
      </c>
      <c r="U230" s="401">
        <v>10</v>
      </c>
      <c r="V230" s="401">
        <v>10</v>
      </c>
      <c r="W230" s="401" t="s">
        <v>573</v>
      </c>
      <c r="X230" s="311" t="s">
        <v>108</v>
      </c>
      <c r="Y230" s="283" t="s">
        <v>126</v>
      </c>
      <c r="Z230" s="283"/>
      <c r="AA230" s="283">
        <v>2.4</v>
      </c>
      <c r="AB230" s="283" t="s">
        <v>126</v>
      </c>
      <c r="AC230" s="404"/>
    </row>
    <row r="231" customHeight="1" spans="1:29">
      <c r="A231" s="311">
        <v>229</v>
      </c>
      <c r="B231" s="283" t="s">
        <v>839</v>
      </c>
      <c r="C231" s="311" t="s">
        <v>840</v>
      </c>
      <c r="D231" s="311" t="s">
        <v>522</v>
      </c>
      <c r="E231" s="433" t="s">
        <v>858</v>
      </c>
      <c r="F231" s="311" t="s">
        <v>227</v>
      </c>
      <c r="G231" s="311"/>
      <c r="H231" s="311"/>
      <c r="I231" s="311"/>
      <c r="J231" s="311"/>
      <c r="K231" s="283" t="s">
        <v>100</v>
      </c>
      <c r="L231" s="283" t="s">
        <v>101</v>
      </c>
      <c r="M231" s="311" t="s">
        <v>682</v>
      </c>
      <c r="N231" s="311" t="s">
        <v>750</v>
      </c>
      <c r="O231" s="311">
        <v>2015</v>
      </c>
      <c r="P231" s="401">
        <v>15</v>
      </c>
      <c r="Q231" s="401">
        <v>19.8</v>
      </c>
      <c r="R231" s="401"/>
      <c r="S231" s="401">
        <v>20</v>
      </c>
      <c r="T231" s="401" t="s">
        <v>319</v>
      </c>
      <c r="U231" s="401">
        <v>20</v>
      </c>
      <c r="V231" s="401">
        <v>20</v>
      </c>
      <c r="W231" s="401" t="s">
        <v>159</v>
      </c>
      <c r="X231" s="311" t="s">
        <v>108</v>
      </c>
      <c r="Y231" s="283" t="s">
        <v>126</v>
      </c>
      <c r="Z231" s="283"/>
      <c r="AA231" s="283">
        <v>9.9</v>
      </c>
      <c r="AB231" s="283" t="s">
        <v>126</v>
      </c>
      <c r="AC231" s="404"/>
    </row>
    <row r="232" customHeight="1" spans="1:29">
      <c r="A232" s="311">
        <v>230</v>
      </c>
      <c r="B232" s="283" t="s">
        <v>859</v>
      </c>
      <c r="C232" s="311" t="s">
        <v>860</v>
      </c>
      <c r="D232" s="311" t="s">
        <v>94</v>
      </c>
      <c r="E232" s="434" t="s">
        <v>861</v>
      </c>
      <c r="F232" s="415" t="s">
        <v>862</v>
      </c>
      <c r="G232" s="311" t="s">
        <v>863</v>
      </c>
      <c r="H232" s="311" t="s">
        <v>864</v>
      </c>
      <c r="I232" s="311" t="s">
        <v>863</v>
      </c>
      <c r="J232" s="415" t="s">
        <v>865</v>
      </c>
      <c r="K232" s="283" t="s">
        <v>422</v>
      </c>
      <c r="L232" s="283" t="s">
        <v>101</v>
      </c>
      <c r="M232" s="415" t="s">
        <v>697</v>
      </c>
      <c r="N232" s="415" t="s">
        <v>647</v>
      </c>
      <c r="O232" s="415">
        <v>2015</v>
      </c>
      <c r="P232" s="283">
        <v>6</v>
      </c>
      <c r="Q232" s="283">
        <v>9.8</v>
      </c>
      <c r="R232" s="311">
        <v>3</v>
      </c>
      <c r="S232" s="283">
        <v>29.4</v>
      </c>
      <c r="T232" s="283" t="s">
        <v>106</v>
      </c>
      <c r="U232" s="283">
        <v>49</v>
      </c>
      <c r="V232" s="283">
        <v>68.6</v>
      </c>
      <c r="W232" s="283" t="s">
        <v>159</v>
      </c>
      <c r="X232" s="311">
        <v>12</v>
      </c>
      <c r="Y232" s="311" t="s">
        <v>136</v>
      </c>
      <c r="Z232" s="311" t="s">
        <v>866</v>
      </c>
      <c r="AA232" s="311">
        <v>9.8</v>
      </c>
      <c r="AB232" s="422" t="s">
        <v>867</v>
      </c>
      <c r="AC232" s="415"/>
    </row>
    <row r="233" customHeight="1" spans="1:29">
      <c r="A233" s="311">
        <v>231</v>
      </c>
      <c r="B233" s="283" t="s">
        <v>859</v>
      </c>
      <c r="C233" s="311" t="s">
        <v>860</v>
      </c>
      <c r="D233" s="311" t="s">
        <v>94</v>
      </c>
      <c r="E233" s="434" t="s">
        <v>868</v>
      </c>
      <c r="F233" s="415" t="s">
        <v>869</v>
      </c>
      <c r="G233" s="435" t="s">
        <v>870</v>
      </c>
      <c r="H233" s="311" t="s">
        <v>871</v>
      </c>
      <c r="I233" s="435" t="s">
        <v>872</v>
      </c>
      <c r="J233" s="415" t="s">
        <v>873</v>
      </c>
      <c r="K233" s="283" t="s">
        <v>422</v>
      </c>
      <c r="L233" s="283" t="s">
        <v>101</v>
      </c>
      <c r="M233" s="415" t="s">
        <v>697</v>
      </c>
      <c r="N233" s="415" t="s">
        <v>647</v>
      </c>
      <c r="O233" s="415">
        <v>2015</v>
      </c>
      <c r="P233" s="283">
        <v>10.5</v>
      </c>
      <c r="Q233" s="283">
        <v>21.6</v>
      </c>
      <c r="R233" s="311">
        <v>2</v>
      </c>
      <c r="S233" s="283">
        <v>33.6</v>
      </c>
      <c r="T233" s="283" t="s">
        <v>106</v>
      </c>
      <c r="U233" s="283">
        <v>37.2</v>
      </c>
      <c r="V233" s="283">
        <v>55.8</v>
      </c>
      <c r="W233" s="283" t="s">
        <v>135</v>
      </c>
      <c r="X233" s="311" t="s">
        <v>108</v>
      </c>
      <c r="Y233" s="311" t="s">
        <v>136</v>
      </c>
      <c r="Z233" s="415" t="s">
        <v>874</v>
      </c>
      <c r="AA233" s="311">
        <v>20.6</v>
      </c>
      <c r="AB233" s="417" t="s">
        <v>875</v>
      </c>
      <c r="AC233" s="415"/>
    </row>
    <row r="234" customHeight="1" spans="1:29">
      <c r="A234" s="311">
        <v>232</v>
      </c>
      <c r="B234" s="283" t="s">
        <v>859</v>
      </c>
      <c r="C234" s="311" t="s">
        <v>860</v>
      </c>
      <c r="D234" s="311" t="s">
        <v>94</v>
      </c>
      <c r="E234" s="434" t="s">
        <v>876</v>
      </c>
      <c r="F234" s="415" t="s">
        <v>869</v>
      </c>
      <c r="G234" s="435" t="s">
        <v>870</v>
      </c>
      <c r="H234" s="311" t="s">
        <v>871</v>
      </c>
      <c r="I234" s="435" t="s">
        <v>872</v>
      </c>
      <c r="J234" s="415" t="s">
        <v>873</v>
      </c>
      <c r="K234" s="283" t="s">
        <v>422</v>
      </c>
      <c r="L234" s="283" t="s">
        <v>101</v>
      </c>
      <c r="M234" s="415" t="s">
        <v>697</v>
      </c>
      <c r="N234" s="415" t="s">
        <v>647</v>
      </c>
      <c r="O234" s="415"/>
      <c r="P234" s="283">
        <v>8.5</v>
      </c>
      <c r="Q234" s="283">
        <v>16.8</v>
      </c>
      <c r="R234" s="311"/>
      <c r="S234" s="283"/>
      <c r="T234" s="283" t="s">
        <v>106</v>
      </c>
      <c r="U234" s="283"/>
      <c r="V234" s="283">
        <v>33.6</v>
      </c>
      <c r="W234" s="283" t="s">
        <v>135</v>
      </c>
      <c r="X234" s="311" t="s">
        <v>108</v>
      </c>
      <c r="Y234" s="311" t="s">
        <v>136</v>
      </c>
      <c r="Z234" s="415" t="s">
        <v>874</v>
      </c>
      <c r="AA234" s="311">
        <v>15.8</v>
      </c>
      <c r="AB234" s="417" t="s">
        <v>877</v>
      </c>
      <c r="AC234" s="415"/>
    </row>
    <row r="235" customHeight="1" spans="1:29">
      <c r="A235" s="311">
        <v>233</v>
      </c>
      <c r="B235" s="283" t="s">
        <v>859</v>
      </c>
      <c r="C235" s="311" t="s">
        <v>860</v>
      </c>
      <c r="D235" s="311" t="s">
        <v>94</v>
      </c>
      <c r="E235" s="434" t="s">
        <v>878</v>
      </c>
      <c r="F235" s="311" t="s">
        <v>120</v>
      </c>
      <c r="G235" s="311" t="s">
        <v>120</v>
      </c>
      <c r="H235" s="311" t="s">
        <v>120</v>
      </c>
      <c r="I235" s="311" t="s">
        <v>120</v>
      </c>
      <c r="J235" s="415" t="s">
        <v>879</v>
      </c>
      <c r="K235" s="283" t="s">
        <v>422</v>
      </c>
      <c r="L235" s="283" t="s">
        <v>101</v>
      </c>
      <c r="M235" s="415" t="s">
        <v>697</v>
      </c>
      <c r="N235" s="415" t="s">
        <v>750</v>
      </c>
      <c r="O235" s="415"/>
      <c r="P235" s="283" t="s">
        <v>880</v>
      </c>
      <c r="Q235" s="311" t="s">
        <v>881</v>
      </c>
      <c r="R235" s="311"/>
      <c r="S235" s="283"/>
      <c r="T235" s="283" t="s">
        <v>106</v>
      </c>
      <c r="U235" s="283"/>
      <c r="V235" s="283">
        <v>10</v>
      </c>
      <c r="W235" s="283" t="s">
        <v>135</v>
      </c>
      <c r="X235" s="311" t="s">
        <v>108</v>
      </c>
      <c r="Y235" s="311" t="s">
        <v>136</v>
      </c>
      <c r="Z235" s="415" t="s">
        <v>874</v>
      </c>
      <c r="AA235" s="311" t="s">
        <v>882</v>
      </c>
      <c r="AB235" s="417" t="s">
        <v>883</v>
      </c>
      <c r="AC235" s="415"/>
    </row>
    <row r="236" customHeight="1" spans="1:29">
      <c r="A236" s="311">
        <v>234</v>
      </c>
      <c r="B236" s="283" t="s">
        <v>859</v>
      </c>
      <c r="C236" s="311" t="s">
        <v>860</v>
      </c>
      <c r="D236" s="311" t="s">
        <v>94</v>
      </c>
      <c r="E236" s="434" t="s">
        <v>884</v>
      </c>
      <c r="F236" s="415" t="s">
        <v>227</v>
      </c>
      <c r="G236" s="434" t="s">
        <v>885</v>
      </c>
      <c r="H236" s="311" t="s">
        <v>886</v>
      </c>
      <c r="I236" s="434" t="s">
        <v>885</v>
      </c>
      <c r="J236" s="415" t="s">
        <v>887</v>
      </c>
      <c r="K236" s="283" t="s">
        <v>422</v>
      </c>
      <c r="L236" s="283" t="s">
        <v>101</v>
      </c>
      <c r="M236" s="415" t="s">
        <v>697</v>
      </c>
      <c r="N236" s="415" t="s">
        <v>750</v>
      </c>
      <c r="O236" s="415"/>
      <c r="P236" s="283">
        <v>7</v>
      </c>
      <c r="Q236" s="283">
        <v>14</v>
      </c>
      <c r="R236" s="311"/>
      <c r="S236" s="283"/>
      <c r="T236" s="283" t="s">
        <v>106</v>
      </c>
      <c r="U236" s="283"/>
      <c r="V236" s="283">
        <v>48</v>
      </c>
      <c r="W236" s="283" t="s">
        <v>135</v>
      </c>
      <c r="X236" s="311" t="s">
        <v>108</v>
      </c>
      <c r="Y236" s="311" t="s">
        <v>136</v>
      </c>
      <c r="Z236" s="415" t="s">
        <v>874</v>
      </c>
      <c r="AA236" s="311">
        <v>12</v>
      </c>
      <c r="AB236" s="417" t="s">
        <v>888</v>
      </c>
      <c r="AC236" s="415"/>
    </row>
    <row r="237" customHeight="1" spans="1:29">
      <c r="A237" s="311">
        <v>235</v>
      </c>
      <c r="B237" s="283" t="s">
        <v>859</v>
      </c>
      <c r="C237" s="311" t="s">
        <v>860</v>
      </c>
      <c r="D237" s="311" t="s">
        <v>94</v>
      </c>
      <c r="E237" s="434" t="s">
        <v>889</v>
      </c>
      <c r="F237" s="415" t="s">
        <v>227</v>
      </c>
      <c r="G237" s="434" t="s">
        <v>890</v>
      </c>
      <c r="H237" s="311" t="s">
        <v>891</v>
      </c>
      <c r="I237" s="434" t="s">
        <v>890</v>
      </c>
      <c r="J237" s="415" t="s">
        <v>887</v>
      </c>
      <c r="K237" s="283" t="s">
        <v>422</v>
      </c>
      <c r="L237" s="283" t="s">
        <v>101</v>
      </c>
      <c r="M237" s="415" t="s">
        <v>697</v>
      </c>
      <c r="N237" s="415" t="s">
        <v>750</v>
      </c>
      <c r="O237" s="415"/>
      <c r="P237" s="283">
        <v>7</v>
      </c>
      <c r="Q237" s="283">
        <v>14</v>
      </c>
      <c r="R237" s="311"/>
      <c r="S237" s="283"/>
      <c r="T237" s="283" t="s">
        <v>106</v>
      </c>
      <c r="U237" s="283"/>
      <c r="V237" s="283">
        <v>48</v>
      </c>
      <c r="W237" s="283" t="s">
        <v>135</v>
      </c>
      <c r="X237" s="311" t="s">
        <v>108</v>
      </c>
      <c r="Y237" s="311" t="s">
        <v>136</v>
      </c>
      <c r="Z237" s="415" t="s">
        <v>874</v>
      </c>
      <c r="AA237" s="311">
        <v>12</v>
      </c>
      <c r="AB237" s="417" t="s">
        <v>892</v>
      </c>
      <c r="AC237" s="415"/>
    </row>
    <row r="238" customHeight="1" spans="1:29">
      <c r="A238" s="311">
        <v>236</v>
      </c>
      <c r="B238" s="283" t="s">
        <v>859</v>
      </c>
      <c r="C238" s="311" t="s">
        <v>860</v>
      </c>
      <c r="D238" s="311" t="s">
        <v>94</v>
      </c>
      <c r="E238" s="436" t="s">
        <v>893</v>
      </c>
      <c r="F238" s="415" t="s">
        <v>227</v>
      </c>
      <c r="G238" s="436" t="s">
        <v>894</v>
      </c>
      <c r="H238" s="311" t="s">
        <v>895</v>
      </c>
      <c r="I238" s="436" t="s">
        <v>894</v>
      </c>
      <c r="J238" s="415" t="s">
        <v>887</v>
      </c>
      <c r="K238" s="283" t="s">
        <v>422</v>
      </c>
      <c r="L238" s="283" t="s">
        <v>101</v>
      </c>
      <c r="M238" s="415" t="s">
        <v>697</v>
      </c>
      <c r="N238" s="415" t="s">
        <v>750</v>
      </c>
      <c r="O238" s="415"/>
      <c r="P238" s="283">
        <v>5</v>
      </c>
      <c r="Q238" s="283">
        <v>10</v>
      </c>
      <c r="R238" s="311"/>
      <c r="S238" s="283"/>
      <c r="T238" s="283" t="s">
        <v>106</v>
      </c>
      <c r="U238" s="283"/>
      <c r="V238" s="283">
        <v>20</v>
      </c>
      <c r="W238" s="283" t="s">
        <v>135</v>
      </c>
      <c r="X238" s="311" t="s">
        <v>108</v>
      </c>
      <c r="Y238" s="311" t="s">
        <v>136</v>
      </c>
      <c r="Z238" s="415" t="s">
        <v>874</v>
      </c>
      <c r="AA238" s="311">
        <v>8</v>
      </c>
      <c r="AB238" s="417" t="s">
        <v>896</v>
      </c>
      <c r="AC238" s="415"/>
    </row>
    <row r="239" customHeight="1" spans="1:29">
      <c r="A239" s="311">
        <v>237</v>
      </c>
      <c r="B239" s="283" t="s">
        <v>859</v>
      </c>
      <c r="C239" s="311" t="s">
        <v>860</v>
      </c>
      <c r="D239" s="311" t="s">
        <v>94</v>
      </c>
      <c r="E239" s="434" t="s">
        <v>897</v>
      </c>
      <c r="F239" s="415" t="s">
        <v>227</v>
      </c>
      <c r="G239" s="311" t="s">
        <v>120</v>
      </c>
      <c r="H239" s="311" t="s">
        <v>120</v>
      </c>
      <c r="I239" s="311" t="s">
        <v>120</v>
      </c>
      <c r="J239" s="415" t="s">
        <v>887</v>
      </c>
      <c r="K239" s="283" t="s">
        <v>422</v>
      </c>
      <c r="L239" s="283" t="s">
        <v>101</v>
      </c>
      <c r="M239" s="415" t="s">
        <v>697</v>
      </c>
      <c r="N239" s="415" t="s">
        <v>750</v>
      </c>
      <c r="O239" s="415"/>
      <c r="P239" s="283">
        <v>12</v>
      </c>
      <c r="Q239" s="283">
        <v>24</v>
      </c>
      <c r="R239" s="311"/>
      <c r="S239" s="283"/>
      <c r="T239" s="283" t="s">
        <v>106</v>
      </c>
      <c r="U239" s="283"/>
      <c r="V239" s="283">
        <v>48</v>
      </c>
      <c r="W239" s="283" t="s">
        <v>135</v>
      </c>
      <c r="X239" s="311" t="s">
        <v>108</v>
      </c>
      <c r="Y239" s="311" t="s">
        <v>136</v>
      </c>
      <c r="Z239" s="415" t="s">
        <v>874</v>
      </c>
      <c r="AA239" s="311">
        <v>20</v>
      </c>
      <c r="AB239" s="417" t="s">
        <v>896</v>
      </c>
      <c r="AC239" s="415"/>
    </row>
    <row r="240" customHeight="1" spans="1:29">
      <c r="A240" s="311">
        <v>238</v>
      </c>
      <c r="B240" s="283" t="s">
        <v>859</v>
      </c>
      <c r="C240" s="311" t="s">
        <v>860</v>
      </c>
      <c r="D240" s="311" t="s">
        <v>94</v>
      </c>
      <c r="E240" s="434" t="s">
        <v>898</v>
      </c>
      <c r="F240" s="415" t="s">
        <v>227</v>
      </c>
      <c r="G240" s="311" t="s">
        <v>120</v>
      </c>
      <c r="H240" s="311" t="s">
        <v>120</v>
      </c>
      <c r="I240" s="311" t="s">
        <v>120</v>
      </c>
      <c r="J240" s="415" t="s">
        <v>887</v>
      </c>
      <c r="K240" s="283" t="s">
        <v>422</v>
      </c>
      <c r="L240" s="283" t="s">
        <v>101</v>
      </c>
      <c r="M240" s="415" t="s">
        <v>697</v>
      </c>
      <c r="N240" s="415" t="s">
        <v>750</v>
      </c>
      <c r="O240" s="415"/>
      <c r="P240" s="283">
        <v>12</v>
      </c>
      <c r="Q240" s="283">
        <v>24</v>
      </c>
      <c r="R240" s="311"/>
      <c r="S240" s="283"/>
      <c r="T240" s="283" t="s">
        <v>106</v>
      </c>
      <c r="U240" s="283"/>
      <c r="V240" s="283">
        <v>24</v>
      </c>
      <c r="W240" s="283" t="s">
        <v>135</v>
      </c>
      <c r="X240" s="311" t="s">
        <v>108</v>
      </c>
      <c r="Y240" s="311" t="s">
        <v>136</v>
      </c>
      <c r="Z240" s="415" t="s">
        <v>874</v>
      </c>
      <c r="AA240" s="311">
        <v>20</v>
      </c>
      <c r="AB240" s="417" t="s">
        <v>896</v>
      </c>
      <c r="AC240" s="415"/>
    </row>
    <row r="241" customHeight="1" spans="1:29">
      <c r="A241" s="311">
        <v>239</v>
      </c>
      <c r="B241" s="283" t="s">
        <v>859</v>
      </c>
      <c r="C241" s="311" t="s">
        <v>860</v>
      </c>
      <c r="D241" s="311" t="s">
        <v>94</v>
      </c>
      <c r="E241" s="434" t="s">
        <v>899</v>
      </c>
      <c r="F241" s="415" t="s">
        <v>164</v>
      </c>
      <c r="G241" s="311" t="s">
        <v>120</v>
      </c>
      <c r="H241" s="311" t="s">
        <v>900</v>
      </c>
      <c r="I241" s="311" t="s">
        <v>901</v>
      </c>
      <c r="J241" s="415" t="s">
        <v>902</v>
      </c>
      <c r="K241" s="283" t="s">
        <v>422</v>
      </c>
      <c r="L241" s="283" t="s">
        <v>101</v>
      </c>
      <c r="M241" s="415" t="s">
        <v>697</v>
      </c>
      <c r="N241" s="415" t="s">
        <v>647</v>
      </c>
      <c r="O241" s="415">
        <v>2015</v>
      </c>
      <c r="P241" s="283">
        <v>18</v>
      </c>
      <c r="Q241" s="283">
        <v>30</v>
      </c>
      <c r="R241" s="311" t="s">
        <v>120</v>
      </c>
      <c r="S241" s="311" t="s">
        <v>120</v>
      </c>
      <c r="T241" s="283" t="s">
        <v>106</v>
      </c>
      <c r="U241" s="311">
        <v>50</v>
      </c>
      <c r="V241" s="311">
        <v>80</v>
      </c>
      <c r="W241" s="283" t="s">
        <v>135</v>
      </c>
      <c r="X241" s="311" t="s">
        <v>108</v>
      </c>
      <c r="Y241" s="311" t="s">
        <v>136</v>
      </c>
      <c r="Z241" s="415" t="s">
        <v>874</v>
      </c>
      <c r="AA241" s="311">
        <v>25</v>
      </c>
      <c r="AB241" s="415"/>
      <c r="AC241" s="415"/>
    </row>
    <row r="242" customHeight="1" spans="1:29">
      <c r="A242" s="311">
        <v>240</v>
      </c>
      <c r="B242" s="283" t="s">
        <v>859</v>
      </c>
      <c r="C242" s="311" t="s">
        <v>860</v>
      </c>
      <c r="D242" s="311" t="s">
        <v>94</v>
      </c>
      <c r="E242" s="437" t="s">
        <v>903</v>
      </c>
      <c r="F242" s="435" t="s">
        <v>227</v>
      </c>
      <c r="G242" s="311" t="s">
        <v>904</v>
      </c>
      <c r="H242" s="415" t="s">
        <v>905</v>
      </c>
      <c r="I242" s="311" t="s">
        <v>906</v>
      </c>
      <c r="J242" s="415" t="s">
        <v>907</v>
      </c>
      <c r="K242" s="283" t="s">
        <v>422</v>
      </c>
      <c r="L242" s="283" t="s">
        <v>101</v>
      </c>
      <c r="M242" s="415" t="s">
        <v>697</v>
      </c>
      <c r="N242" s="415" t="s">
        <v>647</v>
      </c>
      <c r="O242" s="415">
        <v>2015</v>
      </c>
      <c r="P242" s="428">
        <v>4.8</v>
      </c>
      <c r="Q242" s="428">
        <v>8</v>
      </c>
      <c r="R242" s="311">
        <v>2</v>
      </c>
      <c r="S242" s="428">
        <v>18</v>
      </c>
      <c r="T242" s="283" t="s">
        <v>106</v>
      </c>
      <c r="U242" s="428">
        <v>28</v>
      </c>
      <c r="V242" s="428">
        <v>40</v>
      </c>
      <c r="W242" s="428" t="s">
        <v>159</v>
      </c>
      <c r="X242" s="428">
        <v>12</v>
      </c>
      <c r="Y242" s="311" t="s">
        <v>136</v>
      </c>
      <c r="Z242" s="415" t="s">
        <v>874</v>
      </c>
      <c r="AA242" s="311">
        <v>8</v>
      </c>
      <c r="AB242" s="415" t="s">
        <v>908</v>
      </c>
      <c r="AC242" s="415"/>
    </row>
    <row r="243" customHeight="1" spans="1:29">
      <c r="A243" s="311">
        <v>241</v>
      </c>
      <c r="B243" s="283" t="s">
        <v>859</v>
      </c>
      <c r="C243" s="311" t="s">
        <v>860</v>
      </c>
      <c r="D243" s="311" t="s">
        <v>94</v>
      </c>
      <c r="E243" s="438" t="s">
        <v>909</v>
      </c>
      <c r="F243" s="422" t="s">
        <v>269</v>
      </c>
      <c r="G243" s="417" t="s">
        <v>910</v>
      </c>
      <c r="H243" s="415" t="s">
        <v>911</v>
      </c>
      <c r="I243" s="417" t="s">
        <v>910</v>
      </c>
      <c r="J243" s="441" t="s">
        <v>912</v>
      </c>
      <c r="K243" s="283" t="s">
        <v>913</v>
      </c>
      <c r="L243" s="283" t="s">
        <v>101</v>
      </c>
      <c r="M243" s="417" t="s">
        <v>697</v>
      </c>
      <c r="N243" s="415" t="s">
        <v>647</v>
      </c>
      <c r="O243" s="427" t="s">
        <v>914</v>
      </c>
      <c r="P243" s="283">
        <v>2.34</v>
      </c>
      <c r="Q243" s="401">
        <v>7.8</v>
      </c>
      <c r="R243" s="311">
        <v>5</v>
      </c>
      <c r="S243" s="283">
        <v>25</v>
      </c>
      <c r="T243" s="283" t="s">
        <v>106</v>
      </c>
      <c r="U243" s="283">
        <v>30</v>
      </c>
      <c r="V243" s="283">
        <v>45</v>
      </c>
      <c r="W243" s="283" t="s">
        <v>159</v>
      </c>
      <c r="X243" s="311" t="s">
        <v>108</v>
      </c>
      <c r="Y243" s="311" t="s">
        <v>136</v>
      </c>
      <c r="Z243" s="311" t="s">
        <v>915</v>
      </c>
      <c r="AA243" s="311">
        <v>3.9</v>
      </c>
      <c r="AB243" s="415"/>
      <c r="AC243" s="415"/>
    </row>
    <row r="244" customHeight="1" spans="1:29">
      <c r="A244" s="311">
        <v>242</v>
      </c>
      <c r="B244" s="283" t="s">
        <v>859</v>
      </c>
      <c r="C244" s="311" t="s">
        <v>860</v>
      </c>
      <c r="D244" s="311" t="s">
        <v>94</v>
      </c>
      <c r="E244" s="439" t="s">
        <v>916</v>
      </c>
      <c r="F244" s="422" t="s">
        <v>164</v>
      </c>
      <c r="G244" s="440" t="s">
        <v>917</v>
      </c>
      <c r="H244" s="415" t="s">
        <v>918</v>
      </c>
      <c r="I244" s="440" t="s">
        <v>917</v>
      </c>
      <c r="J244" s="441" t="s">
        <v>919</v>
      </c>
      <c r="K244" s="283" t="s">
        <v>913</v>
      </c>
      <c r="L244" s="283" t="s">
        <v>101</v>
      </c>
      <c r="M244" s="417" t="s">
        <v>697</v>
      </c>
      <c r="N244" s="415" t="s">
        <v>647</v>
      </c>
      <c r="O244" s="427" t="s">
        <v>920</v>
      </c>
      <c r="P244" s="283">
        <v>2.94</v>
      </c>
      <c r="Q244" s="401">
        <v>9.8</v>
      </c>
      <c r="R244" s="311">
        <v>7</v>
      </c>
      <c r="S244" s="283">
        <v>78.3</v>
      </c>
      <c r="T244" s="283" t="s">
        <v>106</v>
      </c>
      <c r="U244" s="283">
        <v>100</v>
      </c>
      <c r="V244" s="283">
        <v>150</v>
      </c>
      <c r="W244" s="311" t="s">
        <v>135</v>
      </c>
      <c r="X244" s="311">
        <v>19.8</v>
      </c>
      <c r="Y244" s="311" t="s">
        <v>136</v>
      </c>
      <c r="Z244" s="311" t="s">
        <v>921</v>
      </c>
      <c r="AA244" s="311">
        <f t="shared" ref="AA244:AA247" si="6">X244/2</f>
        <v>9.9</v>
      </c>
      <c r="AB244" s="435" t="s">
        <v>922</v>
      </c>
      <c r="AC244" s="415"/>
    </row>
    <row r="245" customHeight="1" spans="1:29">
      <c r="A245" s="311">
        <v>243</v>
      </c>
      <c r="B245" s="283" t="s">
        <v>859</v>
      </c>
      <c r="C245" s="311" t="s">
        <v>860</v>
      </c>
      <c r="D245" s="311" t="s">
        <v>94</v>
      </c>
      <c r="E245" s="439" t="s">
        <v>923</v>
      </c>
      <c r="F245" s="422" t="s">
        <v>340</v>
      </c>
      <c r="G245" s="440" t="s">
        <v>924</v>
      </c>
      <c r="H245" s="415" t="s">
        <v>925</v>
      </c>
      <c r="I245" s="440" t="s">
        <v>924</v>
      </c>
      <c r="J245" s="441" t="s">
        <v>926</v>
      </c>
      <c r="K245" s="283" t="s">
        <v>913</v>
      </c>
      <c r="L245" s="283" t="s">
        <v>101</v>
      </c>
      <c r="M245" s="417" t="s">
        <v>697</v>
      </c>
      <c r="N245" s="415" t="s">
        <v>647</v>
      </c>
      <c r="O245" s="427" t="s">
        <v>920</v>
      </c>
      <c r="P245" s="283">
        <v>36</v>
      </c>
      <c r="Q245" s="283">
        <v>12.8</v>
      </c>
      <c r="R245" s="311">
        <v>2</v>
      </c>
      <c r="S245" s="283">
        <v>60</v>
      </c>
      <c r="T245" s="283" t="s">
        <v>106</v>
      </c>
      <c r="U245" s="283">
        <v>60</v>
      </c>
      <c r="V245" s="283">
        <v>60</v>
      </c>
      <c r="W245" s="283" t="s">
        <v>159</v>
      </c>
      <c r="X245" s="311">
        <v>24.5</v>
      </c>
      <c r="Y245" s="311" t="s">
        <v>126</v>
      </c>
      <c r="Z245" s="415" t="s">
        <v>927</v>
      </c>
      <c r="AA245" s="311">
        <f t="shared" si="6"/>
        <v>12.25</v>
      </c>
      <c r="AB245" s="415" t="s">
        <v>928</v>
      </c>
      <c r="AC245" s="415"/>
    </row>
    <row r="246" customHeight="1" spans="1:29">
      <c r="A246" s="311">
        <v>244</v>
      </c>
      <c r="B246" s="283" t="s">
        <v>859</v>
      </c>
      <c r="C246" s="311" t="s">
        <v>860</v>
      </c>
      <c r="D246" s="311" t="s">
        <v>94</v>
      </c>
      <c r="E246" s="439" t="s">
        <v>929</v>
      </c>
      <c r="F246" s="422" t="s">
        <v>227</v>
      </c>
      <c r="G246" s="440" t="s">
        <v>930</v>
      </c>
      <c r="H246" s="415" t="s">
        <v>931</v>
      </c>
      <c r="I246" s="440" t="s">
        <v>930</v>
      </c>
      <c r="J246" s="441" t="s">
        <v>932</v>
      </c>
      <c r="K246" s="283" t="s">
        <v>913</v>
      </c>
      <c r="L246" s="283" t="s">
        <v>101</v>
      </c>
      <c r="M246" s="417" t="s">
        <v>697</v>
      </c>
      <c r="N246" s="415" t="s">
        <v>647</v>
      </c>
      <c r="O246" s="427" t="s">
        <v>920</v>
      </c>
      <c r="P246" s="283">
        <v>2.94</v>
      </c>
      <c r="Q246" s="283">
        <v>9.8</v>
      </c>
      <c r="R246" s="311">
        <v>1</v>
      </c>
      <c r="S246" s="283">
        <v>11.8</v>
      </c>
      <c r="T246" s="283" t="s">
        <v>106</v>
      </c>
      <c r="U246" s="283">
        <v>21.8</v>
      </c>
      <c r="V246" s="283">
        <v>30</v>
      </c>
      <c r="W246" s="283" t="s">
        <v>135</v>
      </c>
      <c r="X246" s="311">
        <v>19.8</v>
      </c>
      <c r="Y246" s="311" t="s">
        <v>136</v>
      </c>
      <c r="Z246" s="311" t="s">
        <v>921</v>
      </c>
      <c r="AA246" s="311">
        <f t="shared" si="6"/>
        <v>9.9</v>
      </c>
      <c r="AB246" s="415"/>
      <c r="AC246" s="415"/>
    </row>
    <row r="247" customHeight="1" spans="1:29">
      <c r="A247" s="311">
        <v>245</v>
      </c>
      <c r="B247" s="283" t="s">
        <v>859</v>
      </c>
      <c r="C247" s="311" t="s">
        <v>860</v>
      </c>
      <c r="D247" s="311" t="s">
        <v>94</v>
      </c>
      <c r="E247" s="439" t="s">
        <v>933</v>
      </c>
      <c r="F247" s="422" t="s">
        <v>227</v>
      </c>
      <c r="G247" s="440" t="s">
        <v>934</v>
      </c>
      <c r="H247" s="311" t="s">
        <v>120</v>
      </c>
      <c r="I247" s="311" t="s">
        <v>120</v>
      </c>
      <c r="J247" s="441" t="s">
        <v>935</v>
      </c>
      <c r="K247" s="283" t="s">
        <v>913</v>
      </c>
      <c r="L247" s="283" t="s">
        <v>101</v>
      </c>
      <c r="M247" s="417" t="s">
        <v>697</v>
      </c>
      <c r="N247" s="415" t="s">
        <v>647</v>
      </c>
      <c r="O247" s="427" t="s">
        <v>920</v>
      </c>
      <c r="P247" s="428">
        <v>34</v>
      </c>
      <c r="Q247" s="428">
        <v>15.8</v>
      </c>
      <c r="R247" s="311">
        <v>1</v>
      </c>
      <c r="S247" s="428">
        <v>12.8</v>
      </c>
      <c r="T247" s="283" t="s">
        <v>106</v>
      </c>
      <c r="U247" s="428">
        <v>23.6</v>
      </c>
      <c r="V247" s="428">
        <v>47.4</v>
      </c>
      <c r="W247" s="428" t="s">
        <v>135</v>
      </c>
      <c r="X247" s="311">
        <v>29.8</v>
      </c>
      <c r="Y247" s="311" t="s">
        <v>126</v>
      </c>
      <c r="Z247" s="311" t="s">
        <v>921</v>
      </c>
      <c r="AA247" s="311">
        <f t="shared" si="6"/>
        <v>14.9</v>
      </c>
      <c r="AB247" s="415" t="s">
        <v>936</v>
      </c>
      <c r="AC247" s="415"/>
    </row>
    <row r="248" customHeight="1" spans="1:29">
      <c r="A248" s="311">
        <v>246</v>
      </c>
      <c r="B248" s="283" t="s">
        <v>859</v>
      </c>
      <c r="C248" s="311" t="s">
        <v>860</v>
      </c>
      <c r="D248" s="311" t="s">
        <v>94</v>
      </c>
      <c r="E248" s="438" t="s">
        <v>937</v>
      </c>
      <c r="F248" s="422" t="s">
        <v>321</v>
      </c>
      <c r="G248" s="311" t="s">
        <v>938</v>
      </c>
      <c r="H248" s="415" t="s">
        <v>939</v>
      </c>
      <c r="I248" s="311" t="s">
        <v>938</v>
      </c>
      <c r="J248" s="417" t="s">
        <v>940</v>
      </c>
      <c r="K248" s="283" t="s">
        <v>913</v>
      </c>
      <c r="L248" s="283" t="s">
        <v>101</v>
      </c>
      <c r="M248" s="417" t="s">
        <v>697</v>
      </c>
      <c r="N248" s="415" t="s">
        <v>647</v>
      </c>
      <c r="O248" s="427" t="s">
        <v>433</v>
      </c>
      <c r="P248" s="401">
        <v>2.94</v>
      </c>
      <c r="Q248" s="401">
        <v>9.8</v>
      </c>
      <c r="R248" s="311">
        <v>1</v>
      </c>
      <c r="S248" s="428">
        <v>9.8</v>
      </c>
      <c r="T248" s="283" t="s">
        <v>106</v>
      </c>
      <c r="U248" s="428">
        <v>9.8</v>
      </c>
      <c r="V248" s="428">
        <v>19.6</v>
      </c>
      <c r="W248" s="428" t="s">
        <v>159</v>
      </c>
      <c r="X248" s="311" t="s">
        <v>108</v>
      </c>
      <c r="Y248" s="311" t="s">
        <v>136</v>
      </c>
      <c r="Z248" s="311" t="s">
        <v>941</v>
      </c>
      <c r="AA248" s="401">
        <v>4.9</v>
      </c>
      <c r="AB248" s="415"/>
      <c r="AC248" s="415"/>
    </row>
    <row r="249" customHeight="1" spans="1:29">
      <c r="A249" s="311">
        <v>247</v>
      </c>
      <c r="B249" s="283" t="s">
        <v>859</v>
      </c>
      <c r="C249" s="311" t="s">
        <v>860</v>
      </c>
      <c r="D249" s="311" t="s">
        <v>94</v>
      </c>
      <c r="E249" s="434" t="s">
        <v>942</v>
      </c>
      <c r="F249" s="422" t="s">
        <v>227</v>
      </c>
      <c r="G249" s="311" t="s">
        <v>943</v>
      </c>
      <c r="H249" s="311" t="s">
        <v>120</v>
      </c>
      <c r="I249" s="311" t="s">
        <v>120</v>
      </c>
      <c r="J249" s="417" t="s">
        <v>944</v>
      </c>
      <c r="K249" s="283" t="s">
        <v>913</v>
      </c>
      <c r="L249" s="283" t="s">
        <v>101</v>
      </c>
      <c r="M249" s="417" t="s">
        <v>697</v>
      </c>
      <c r="N249" s="415" t="s">
        <v>647</v>
      </c>
      <c r="O249" s="427" t="s">
        <v>945</v>
      </c>
      <c r="P249" s="401">
        <v>23</v>
      </c>
      <c r="Q249" s="401">
        <v>9.8</v>
      </c>
      <c r="R249" s="311">
        <v>0</v>
      </c>
      <c r="S249" s="428">
        <v>0</v>
      </c>
      <c r="T249" s="283" t="s">
        <v>106</v>
      </c>
      <c r="U249" s="428">
        <v>0</v>
      </c>
      <c r="V249" s="428">
        <v>9.8</v>
      </c>
      <c r="W249" s="428" t="s">
        <v>135</v>
      </c>
      <c r="X249" s="311">
        <v>24.5</v>
      </c>
      <c r="Y249" s="311" t="s">
        <v>136</v>
      </c>
      <c r="Z249" s="311" t="s">
        <v>921</v>
      </c>
      <c r="AA249" s="311">
        <f t="shared" ref="AA249:AA271" si="7">X249/2</f>
        <v>12.25</v>
      </c>
      <c r="AB249" s="415"/>
      <c r="AC249" s="415"/>
    </row>
    <row r="250" customHeight="1" spans="1:29">
      <c r="A250" s="311">
        <v>248</v>
      </c>
      <c r="B250" s="283" t="s">
        <v>859</v>
      </c>
      <c r="C250" s="311" t="s">
        <v>860</v>
      </c>
      <c r="D250" s="311" t="s">
        <v>94</v>
      </c>
      <c r="E250" s="438" t="s">
        <v>946</v>
      </c>
      <c r="F250" s="422" t="s">
        <v>321</v>
      </c>
      <c r="G250" s="311" t="s">
        <v>947</v>
      </c>
      <c r="H250" s="311" t="s">
        <v>120</v>
      </c>
      <c r="I250" s="311" t="s">
        <v>120</v>
      </c>
      <c r="J250" s="441" t="s">
        <v>948</v>
      </c>
      <c r="K250" s="283" t="s">
        <v>913</v>
      </c>
      <c r="L250" s="283" t="s">
        <v>101</v>
      </c>
      <c r="M250" s="417" t="s">
        <v>670</v>
      </c>
      <c r="N250" s="415" t="s">
        <v>647</v>
      </c>
      <c r="O250" s="427" t="s">
        <v>433</v>
      </c>
      <c r="P250" s="401">
        <v>2.94</v>
      </c>
      <c r="Q250" s="401">
        <v>9.8</v>
      </c>
      <c r="R250" s="311">
        <v>1</v>
      </c>
      <c r="S250" s="428">
        <v>9.8</v>
      </c>
      <c r="T250" s="283" t="s">
        <v>106</v>
      </c>
      <c r="U250" s="428">
        <v>9.8</v>
      </c>
      <c r="V250" s="428">
        <v>19.6</v>
      </c>
      <c r="W250" s="428" t="s">
        <v>159</v>
      </c>
      <c r="X250" s="311">
        <v>24.5</v>
      </c>
      <c r="Y250" s="311" t="s">
        <v>136</v>
      </c>
      <c r="Z250" s="311" t="s">
        <v>921</v>
      </c>
      <c r="AA250" s="311">
        <f t="shared" si="7"/>
        <v>12.25</v>
      </c>
      <c r="AB250" s="415"/>
      <c r="AC250" s="415"/>
    </row>
    <row r="251" customHeight="1" spans="1:29">
      <c r="A251" s="311">
        <v>249</v>
      </c>
      <c r="B251" s="283" t="s">
        <v>859</v>
      </c>
      <c r="C251" s="311" t="s">
        <v>860</v>
      </c>
      <c r="D251" s="311" t="s">
        <v>94</v>
      </c>
      <c r="E251" s="438" t="s">
        <v>949</v>
      </c>
      <c r="F251" s="422" t="s">
        <v>321</v>
      </c>
      <c r="G251" s="311" t="s">
        <v>950</v>
      </c>
      <c r="H251" s="415" t="s">
        <v>951</v>
      </c>
      <c r="I251" s="311" t="s">
        <v>950</v>
      </c>
      <c r="J251" s="441" t="s">
        <v>952</v>
      </c>
      <c r="K251" s="283" t="s">
        <v>913</v>
      </c>
      <c r="L251" s="283" t="s">
        <v>101</v>
      </c>
      <c r="M251" s="417" t="s">
        <v>670</v>
      </c>
      <c r="N251" s="415" t="s">
        <v>647</v>
      </c>
      <c r="O251" s="427" t="s">
        <v>433</v>
      </c>
      <c r="P251" s="401">
        <v>2.94</v>
      </c>
      <c r="Q251" s="401">
        <v>9.8</v>
      </c>
      <c r="R251" s="311">
        <v>1</v>
      </c>
      <c r="S251" s="428">
        <v>9.8</v>
      </c>
      <c r="T251" s="283" t="s">
        <v>106</v>
      </c>
      <c r="U251" s="428">
        <v>9.8</v>
      </c>
      <c r="V251" s="428">
        <v>19.6</v>
      </c>
      <c r="W251" s="428" t="s">
        <v>159</v>
      </c>
      <c r="X251" s="311">
        <v>24.5</v>
      </c>
      <c r="Y251" s="311" t="s">
        <v>136</v>
      </c>
      <c r="Z251" s="311" t="s">
        <v>921</v>
      </c>
      <c r="AA251" s="311">
        <f t="shared" si="7"/>
        <v>12.25</v>
      </c>
      <c r="AB251" s="415"/>
      <c r="AC251" s="415"/>
    </row>
    <row r="252" customHeight="1" spans="1:29">
      <c r="A252" s="311">
        <v>250</v>
      </c>
      <c r="B252" s="283" t="s">
        <v>859</v>
      </c>
      <c r="C252" s="311" t="s">
        <v>860</v>
      </c>
      <c r="D252" s="311" t="s">
        <v>94</v>
      </c>
      <c r="E252" s="434" t="s">
        <v>953</v>
      </c>
      <c r="F252" s="422" t="s">
        <v>227</v>
      </c>
      <c r="G252" s="311" t="s">
        <v>954</v>
      </c>
      <c r="H252" s="311" t="s">
        <v>120</v>
      </c>
      <c r="I252" s="311" t="s">
        <v>120</v>
      </c>
      <c r="J252" s="441" t="s">
        <v>955</v>
      </c>
      <c r="K252" s="283" t="s">
        <v>913</v>
      </c>
      <c r="L252" s="283" t="s">
        <v>101</v>
      </c>
      <c r="M252" s="417" t="s">
        <v>697</v>
      </c>
      <c r="N252" s="415" t="s">
        <v>647</v>
      </c>
      <c r="O252" s="427" t="s">
        <v>920</v>
      </c>
      <c r="P252" s="401">
        <v>2.94</v>
      </c>
      <c r="Q252" s="401">
        <v>9.8</v>
      </c>
      <c r="R252" s="311">
        <v>0</v>
      </c>
      <c r="S252" s="428">
        <v>0</v>
      </c>
      <c r="T252" s="283" t="s">
        <v>106</v>
      </c>
      <c r="U252" s="428">
        <v>0</v>
      </c>
      <c r="V252" s="428">
        <v>9.8</v>
      </c>
      <c r="W252" s="428" t="s">
        <v>159</v>
      </c>
      <c r="X252" s="311">
        <v>24.5</v>
      </c>
      <c r="Y252" s="311" t="s">
        <v>136</v>
      </c>
      <c r="Z252" s="311" t="s">
        <v>921</v>
      </c>
      <c r="AA252" s="311">
        <f t="shared" si="7"/>
        <v>12.25</v>
      </c>
      <c r="AB252" s="415"/>
      <c r="AC252" s="415"/>
    </row>
    <row r="253" customHeight="1" spans="1:29">
      <c r="A253" s="311">
        <v>251</v>
      </c>
      <c r="B253" s="311" t="s">
        <v>859</v>
      </c>
      <c r="C253" s="311" t="s">
        <v>860</v>
      </c>
      <c r="D253" s="311" t="s">
        <v>522</v>
      </c>
      <c r="E253" s="438" t="s">
        <v>956</v>
      </c>
      <c r="F253" s="415" t="s">
        <v>570</v>
      </c>
      <c r="G253" s="311" t="s">
        <v>120</v>
      </c>
      <c r="H253" s="311" t="s">
        <v>120</v>
      </c>
      <c r="I253" s="311" t="s">
        <v>120</v>
      </c>
      <c r="J253" s="415" t="s">
        <v>957</v>
      </c>
      <c r="K253" s="283" t="s">
        <v>913</v>
      </c>
      <c r="L253" s="283" t="s">
        <v>101</v>
      </c>
      <c r="M253" s="417" t="s">
        <v>697</v>
      </c>
      <c r="N253" s="415" t="s">
        <v>647</v>
      </c>
      <c r="O253" s="415"/>
      <c r="P253" s="283">
        <v>1.5</v>
      </c>
      <c r="Q253" s="283">
        <v>10.8</v>
      </c>
      <c r="R253" s="311">
        <v>20</v>
      </c>
      <c r="S253" s="311">
        <v>216</v>
      </c>
      <c r="T253" s="311" t="s">
        <v>106</v>
      </c>
      <c r="U253" s="311">
        <v>76</v>
      </c>
      <c r="V253" s="311">
        <v>180</v>
      </c>
      <c r="W253" s="311" t="s">
        <v>135</v>
      </c>
      <c r="X253" s="283">
        <v>24.8</v>
      </c>
      <c r="Y253" s="311" t="s">
        <v>126</v>
      </c>
      <c r="Z253" s="311" t="s">
        <v>958</v>
      </c>
      <c r="AA253" s="311">
        <f t="shared" si="7"/>
        <v>12.4</v>
      </c>
      <c r="AB253" s="415"/>
      <c r="AC253" s="415"/>
    </row>
    <row r="254" customHeight="1" spans="1:29">
      <c r="A254" s="311">
        <v>252</v>
      </c>
      <c r="B254" s="311" t="s">
        <v>859</v>
      </c>
      <c r="C254" s="311" t="s">
        <v>860</v>
      </c>
      <c r="D254" s="311" t="s">
        <v>522</v>
      </c>
      <c r="E254" s="438" t="s">
        <v>959</v>
      </c>
      <c r="F254" s="415" t="s">
        <v>570</v>
      </c>
      <c r="G254" s="311" t="s">
        <v>120</v>
      </c>
      <c r="H254" s="311" t="s">
        <v>120</v>
      </c>
      <c r="I254" s="311" t="s">
        <v>120</v>
      </c>
      <c r="J254" s="415" t="s">
        <v>957</v>
      </c>
      <c r="K254" s="283" t="s">
        <v>913</v>
      </c>
      <c r="L254" s="283" t="s">
        <v>101</v>
      </c>
      <c r="M254" s="417" t="s">
        <v>697</v>
      </c>
      <c r="N254" s="415" t="s">
        <v>647</v>
      </c>
      <c r="O254" s="415"/>
      <c r="P254" s="283">
        <v>1.8</v>
      </c>
      <c r="Q254" s="283">
        <v>10.8</v>
      </c>
      <c r="R254" s="311">
        <v>9</v>
      </c>
      <c r="S254" s="311">
        <v>9.7</v>
      </c>
      <c r="T254" s="311" t="s">
        <v>106</v>
      </c>
      <c r="U254" s="311">
        <v>47</v>
      </c>
      <c r="V254" s="311">
        <v>120</v>
      </c>
      <c r="W254" s="311" t="s">
        <v>135</v>
      </c>
      <c r="X254" s="283">
        <v>24.8</v>
      </c>
      <c r="Y254" s="311" t="s">
        <v>126</v>
      </c>
      <c r="Z254" s="311" t="s">
        <v>958</v>
      </c>
      <c r="AA254" s="311">
        <f t="shared" si="7"/>
        <v>12.4</v>
      </c>
      <c r="AB254" s="415"/>
      <c r="AC254" s="415"/>
    </row>
    <row r="255" customHeight="1" spans="1:29">
      <c r="A255" s="311">
        <v>253</v>
      </c>
      <c r="B255" s="311" t="s">
        <v>859</v>
      </c>
      <c r="C255" s="311" t="s">
        <v>860</v>
      </c>
      <c r="D255" s="311" t="s">
        <v>522</v>
      </c>
      <c r="E255" s="438" t="s">
        <v>960</v>
      </c>
      <c r="F255" s="415" t="s">
        <v>570</v>
      </c>
      <c r="G255" s="311" t="s">
        <v>120</v>
      </c>
      <c r="H255" s="311" t="s">
        <v>120</v>
      </c>
      <c r="I255" s="311" t="s">
        <v>120</v>
      </c>
      <c r="J255" s="415" t="s">
        <v>957</v>
      </c>
      <c r="K255" s="283" t="s">
        <v>913</v>
      </c>
      <c r="L255" s="283" t="s">
        <v>101</v>
      </c>
      <c r="M255" s="417" t="s">
        <v>697</v>
      </c>
      <c r="N255" s="415" t="s">
        <v>647</v>
      </c>
      <c r="O255" s="415"/>
      <c r="P255" s="283">
        <v>1.8</v>
      </c>
      <c r="Q255" s="283">
        <v>10.8</v>
      </c>
      <c r="R255" s="311">
        <v>11</v>
      </c>
      <c r="S255" s="311">
        <v>118.8</v>
      </c>
      <c r="T255" s="311" t="s">
        <v>106</v>
      </c>
      <c r="U255" s="311">
        <v>47</v>
      </c>
      <c r="V255" s="311">
        <v>120</v>
      </c>
      <c r="W255" s="311" t="s">
        <v>135</v>
      </c>
      <c r="X255" s="283">
        <v>24.8</v>
      </c>
      <c r="Y255" s="311" t="s">
        <v>126</v>
      </c>
      <c r="Z255" s="311" t="s">
        <v>958</v>
      </c>
      <c r="AA255" s="311">
        <f t="shared" si="7"/>
        <v>12.4</v>
      </c>
      <c r="AB255" s="415"/>
      <c r="AC255" s="415"/>
    </row>
    <row r="256" customHeight="1" spans="1:29">
      <c r="A256" s="311">
        <v>254</v>
      </c>
      <c r="B256" s="311" t="s">
        <v>859</v>
      </c>
      <c r="C256" s="311" t="s">
        <v>860</v>
      </c>
      <c r="D256" s="311" t="s">
        <v>522</v>
      </c>
      <c r="E256" s="438" t="s">
        <v>961</v>
      </c>
      <c r="F256" s="415" t="s">
        <v>570</v>
      </c>
      <c r="G256" s="311" t="s">
        <v>120</v>
      </c>
      <c r="H256" s="311" t="s">
        <v>120</v>
      </c>
      <c r="I256" s="311" t="s">
        <v>120</v>
      </c>
      <c r="J256" s="415" t="s">
        <v>957</v>
      </c>
      <c r="K256" s="283" t="s">
        <v>913</v>
      </c>
      <c r="L256" s="283" t="s">
        <v>101</v>
      </c>
      <c r="M256" s="417" t="s">
        <v>697</v>
      </c>
      <c r="N256" s="415" t="s">
        <v>647</v>
      </c>
      <c r="O256" s="415"/>
      <c r="P256" s="283">
        <v>2.5</v>
      </c>
      <c r="Q256" s="283">
        <v>10.8</v>
      </c>
      <c r="R256" s="311">
        <v>5</v>
      </c>
      <c r="S256" s="311">
        <v>54</v>
      </c>
      <c r="T256" s="311" t="s">
        <v>106</v>
      </c>
      <c r="U256" s="311">
        <v>58</v>
      </c>
      <c r="V256" s="311">
        <v>120</v>
      </c>
      <c r="W256" s="311" t="s">
        <v>135</v>
      </c>
      <c r="X256" s="283">
        <v>24.8</v>
      </c>
      <c r="Y256" s="311" t="s">
        <v>126</v>
      </c>
      <c r="Z256" s="311" t="s">
        <v>958</v>
      </c>
      <c r="AA256" s="311">
        <f t="shared" si="7"/>
        <v>12.4</v>
      </c>
      <c r="AB256" s="415"/>
      <c r="AC256" s="415"/>
    </row>
    <row r="257" customHeight="1" spans="1:29">
      <c r="A257" s="311">
        <v>255</v>
      </c>
      <c r="B257" s="311" t="s">
        <v>859</v>
      </c>
      <c r="C257" s="311" t="s">
        <v>860</v>
      </c>
      <c r="D257" s="311" t="s">
        <v>522</v>
      </c>
      <c r="E257" s="438" t="s">
        <v>962</v>
      </c>
      <c r="F257" s="415" t="s">
        <v>570</v>
      </c>
      <c r="G257" s="311" t="s">
        <v>120</v>
      </c>
      <c r="H257" s="311" t="s">
        <v>120</v>
      </c>
      <c r="I257" s="311" t="s">
        <v>120</v>
      </c>
      <c r="J257" s="415" t="s">
        <v>957</v>
      </c>
      <c r="K257" s="283" t="s">
        <v>913</v>
      </c>
      <c r="L257" s="283" t="s">
        <v>101</v>
      </c>
      <c r="M257" s="417" t="s">
        <v>697</v>
      </c>
      <c r="N257" s="415" t="s">
        <v>647</v>
      </c>
      <c r="O257" s="415"/>
      <c r="P257" s="283">
        <v>1.8</v>
      </c>
      <c r="Q257" s="283">
        <v>10.8</v>
      </c>
      <c r="R257" s="311">
        <v>7</v>
      </c>
      <c r="S257" s="311">
        <v>75.6</v>
      </c>
      <c r="T257" s="311" t="s">
        <v>106</v>
      </c>
      <c r="U257" s="311">
        <v>46</v>
      </c>
      <c r="V257" s="311">
        <v>88</v>
      </c>
      <c r="W257" s="311" t="s">
        <v>135</v>
      </c>
      <c r="X257" s="283">
        <v>24.8</v>
      </c>
      <c r="Y257" s="311" t="s">
        <v>126</v>
      </c>
      <c r="Z257" s="311" t="s">
        <v>958</v>
      </c>
      <c r="AA257" s="311">
        <f t="shared" si="7"/>
        <v>12.4</v>
      </c>
      <c r="AB257" s="415"/>
      <c r="AC257" s="415"/>
    </row>
    <row r="258" customHeight="1" spans="1:29">
      <c r="A258" s="311">
        <v>256</v>
      </c>
      <c r="B258" s="311" t="s">
        <v>859</v>
      </c>
      <c r="C258" s="311" t="s">
        <v>860</v>
      </c>
      <c r="D258" s="311" t="s">
        <v>522</v>
      </c>
      <c r="E258" s="438" t="s">
        <v>963</v>
      </c>
      <c r="F258" s="415" t="s">
        <v>566</v>
      </c>
      <c r="G258" s="311" t="s">
        <v>120</v>
      </c>
      <c r="H258" s="311" t="s">
        <v>120</v>
      </c>
      <c r="I258" s="311" t="s">
        <v>120</v>
      </c>
      <c r="J258" s="415" t="s">
        <v>957</v>
      </c>
      <c r="K258" s="283" t="s">
        <v>913</v>
      </c>
      <c r="L258" s="283" t="s">
        <v>101</v>
      </c>
      <c r="M258" s="417" t="s">
        <v>697</v>
      </c>
      <c r="N258" s="415" t="s">
        <v>750</v>
      </c>
      <c r="O258" s="415"/>
      <c r="P258" s="283">
        <v>2.5</v>
      </c>
      <c r="Q258" s="283">
        <v>10.8</v>
      </c>
      <c r="R258" s="311">
        <v>5</v>
      </c>
      <c r="S258" s="311">
        <v>54</v>
      </c>
      <c r="T258" s="311" t="s">
        <v>106</v>
      </c>
      <c r="U258" s="311">
        <v>46</v>
      </c>
      <c r="V258" s="311">
        <v>68</v>
      </c>
      <c r="W258" s="311" t="s">
        <v>135</v>
      </c>
      <c r="X258" s="283">
        <v>22.8</v>
      </c>
      <c r="Y258" s="311" t="s">
        <v>126</v>
      </c>
      <c r="Z258" s="311" t="s">
        <v>958</v>
      </c>
      <c r="AA258" s="311">
        <f t="shared" si="7"/>
        <v>11.4</v>
      </c>
      <c r="AB258" s="415"/>
      <c r="AC258" s="415"/>
    </row>
    <row r="259" customHeight="1" spans="1:29">
      <c r="A259" s="311">
        <v>257</v>
      </c>
      <c r="B259" s="311" t="s">
        <v>859</v>
      </c>
      <c r="C259" s="311" t="s">
        <v>860</v>
      </c>
      <c r="D259" s="311" t="s">
        <v>522</v>
      </c>
      <c r="E259" s="438" t="s">
        <v>964</v>
      </c>
      <c r="F259" s="415" t="s">
        <v>570</v>
      </c>
      <c r="G259" s="311" t="s">
        <v>120</v>
      </c>
      <c r="H259" s="311" t="s">
        <v>120</v>
      </c>
      <c r="I259" s="311" t="s">
        <v>120</v>
      </c>
      <c r="J259" s="415" t="s">
        <v>957</v>
      </c>
      <c r="K259" s="283" t="s">
        <v>913</v>
      </c>
      <c r="L259" s="283" t="s">
        <v>101</v>
      </c>
      <c r="M259" s="417" t="s">
        <v>697</v>
      </c>
      <c r="N259" s="415" t="s">
        <v>750</v>
      </c>
      <c r="O259" s="415"/>
      <c r="P259" s="283">
        <v>2.5</v>
      </c>
      <c r="Q259" s="283">
        <v>10.8</v>
      </c>
      <c r="R259" s="311">
        <v>2</v>
      </c>
      <c r="S259" s="311">
        <v>21.6</v>
      </c>
      <c r="T259" s="311" t="s">
        <v>106</v>
      </c>
      <c r="U259" s="311">
        <v>32</v>
      </c>
      <c r="V259" s="311">
        <v>68</v>
      </c>
      <c r="W259" s="311" t="s">
        <v>135</v>
      </c>
      <c r="X259" s="283">
        <v>22.8</v>
      </c>
      <c r="Y259" s="311" t="s">
        <v>126</v>
      </c>
      <c r="Z259" s="311" t="s">
        <v>958</v>
      </c>
      <c r="AA259" s="311">
        <f t="shared" si="7"/>
        <v>11.4</v>
      </c>
      <c r="AB259" s="415"/>
      <c r="AC259" s="415"/>
    </row>
    <row r="260" customHeight="1" spans="1:29">
      <c r="A260" s="311">
        <v>258</v>
      </c>
      <c r="B260" s="414" t="s">
        <v>859</v>
      </c>
      <c r="C260" s="311" t="s">
        <v>860</v>
      </c>
      <c r="D260" s="311" t="s">
        <v>522</v>
      </c>
      <c r="E260" s="438" t="s">
        <v>965</v>
      </c>
      <c r="F260" s="415" t="s">
        <v>566</v>
      </c>
      <c r="G260" s="311" t="s">
        <v>120</v>
      </c>
      <c r="H260" s="311" t="s">
        <v>120</v>
      </c>
      <c r="I260" s="311" t="s">
        <v>120</v>
      </c>
      <c r="J260" s="415" t="s">
        <v>957</v>
      </c>
      <c r="K260" s="283" t="s">
        <v>913</v>
      </c>
      <c r="L260" s="283" t="s">
        <v>101</v>
      </c>
      <c r="M260" s="417" t="s">
        <v>697</v>
      </c>
      <c r="N260" s="415" t="s">
        <v>750</v>
      </c>
      <c r="O260" s="415"/>
      <c r="P260" s="283">
        <v>3.8</v>
      </c>
      <c r="Q260" s="283">
        <v>6.8</v>
      </c>
      <c r="R260" s="311">
        <v>1</v>
      </c>
      <c r="S260" s="311">
        <v>6.8</v>
      </c>
      <c r="T260" s="311" t="s">
        <v>106</v>
      </c>
      <c r="U260" s="311">
        <v>15</v>
      </c>
      <c r="V260" s="311">
        <v>46</v>
      </c>
      <c r="W260" s="428" t="s">
        <v>159</v>
      </c>
      <c r="X260" s="283">
        <v>24.8</v>
      </c>
      <c r="Y260" s="311" t="s">
        <v>126</v>
      </c>
      <c r="Z260" s="311" t="s">
        <v>958</v>
      </c>
      <c r="AA260" s="311">
        <f t="shared" si="7"/>
        <v>12.4</v>
      </c>
      <c r="AB260" s="415"/>
      <c r="AC260" s="415"/>
    </row>
    <row r="261" customHeight="1" spans="1:29">
      <c r="A261" s="311">
        <v>259</v>
      </c>
      <c r="B261" s="414" t="s">
        <v>859</v>
      </c>
      <c r="C261" s="311" t="s">
        <v>860</v>
      </c>
      <c r="D261" s="311" t="s">
        <v>522</v>
      </c>
      <c r="E261" s="442" t="s">
        <v>966</v>
      </c>
      <c r="F261" s="415" t="s">
        <v>566</v>
      </c>
      <c r="G261" s="311" t="s">
        <v>120</v>
      </c>
      <c r="H261" s="311" t="s">
        <v>120</v>
      </c>
      <c r="I261" s="311" t="s">
        <v>120</v>
      </c>
      <c r="J261" s="415" t="s">
        <v>957</v>
      </c>
      <c r="K261" s="283" t="s">
        <v>913</v>
      </c>
      <c r="L261" s="283" t="s">
        <v>101</v>
      </c>
      <c r="M261" s="417" t="s">
        <v>697</v>
      </c>
      <c r="N261" s="415" t="s">
        <v>750</v>
      </c>
      <c r="O261" s="415"/>
      <c r="P261" s="283">
        <v>3.5</v>
      </c>
      <c r="Q261" s="283">
        <v>9.8</v>
      </c>
      <c r="R261" s="311" t="s">
        <v>120</v>
      </c>
      <c r="S261" s="311" t="s">
        <v>120</v>
      </c>
      <c r="T261" s="311" t="s">
        <v>106</v>
      </c>
      <c r="U261" s="311">
        <v>24</v>
      </c>
      <c r="V261" s="311">
        <v>68</v>
      </c>
      <c r="W261" s="428" t="s">
        <v>159</v>
      </c>
      <c r="X261" s="283">
        <v>22.8</v>
      </c>
      <c r="Y261" s="311" t="s">
        <v>126</v>
      </c>
      <c r="Z261" s="311" t="s">
        <v>958</v>
      </c>
      <c r="AA261" s="311">
        <f t="shared" si="7"/>
        <v>11.4</v>
      </c>
      <c r="AB261" s="415"/>
      <c r="AC261" s="415"/>
    </row>
    <row r="262" customHeight="1" spans="1:29">
      <c r="A262" s="311">
        <v>260</v>
      </c>
      <c r="B262" s="311" t="s">
        <v>859</v>
      </c>
      <c r="C262" s="311" t="s">
        <v>860</v>
      </c>
      <c r="D262" s="311" t="s">
        <v>522</v>
      </c>
      <c r="E262" s="438" t="s">
        <v>967</v>
      </c>
      <c r="F262" s="415" t="s">
        <v>570</v>
      </c>
      <c r="G262" s="311" t="s">
        <v>120</v>
      </c>
      <c r="H262" s="311" t="s">
        <v>120</v>
      </c>
      <c r="I262" s="311" t="s">
        <v>120</v>
      </c>
      <c r="J262" s="415" t="s">
        <v>957</v>
      </c>
      <c r="K262" s="283" t="s">
        <v>913</v>
      </c>
      <c r="L262" s="283" t="s">
        <v>101</v>
      </c>
      <c r="M262" s="417" t="s">
        <v>697</v>
      </c>
      <c r="N262" s="415" t="s">
        <v>647</v>
      </c>
      <c r="O262" s="415"/>
      <c r="P262" s="283">
        <v>2.5</v>
      </c>
      <c r="Q262" s="283">
        <v>9.8</v>
      </c>
      <c r="R262" s="311">
        <v>4</v>
      </c>
      <c r="S262" s="311">
        <v>40</v>
      </c>
      <c r="T262" s="311" t="s">
        <v>106</v>
      </c>
      <c r="U262" s="311">
        <v>56</v>
      </c>
      <c r="V262" s="311">
        <v>80</v>
      </c>
      <c r="W262" s="311" t="s">
        <v>135</v>
      </c>
      <c r="X262" s="283">
        <v>22.8</v>
      </c>
      <c r="Y262" s="311" t="s">
        <v>126</v>
      </c>
      <c r="Z262" s="311" t="s">
        <v>958</v>
      </c>
      <c r="AA262" s="311">
        <f t="shared" si="7"/>
        <v>11.4</v>
      </c>
      <c r="AB262" s="415"/>
      <c r="AC262" s="415"/>
    </row>
    <row r="263" customHeight="1" spans="1:29">
      <c r="A263" s="311">
        <v>261</v>
      </c>
      <c r="B263" s="414" t="s">
        <v>859</v>
      </c>
      <c r="C263" s="311" t="s">
        <v>860</v>
      </c>
      <c r="D263" s="311" t="s">
        <v>522</v>
      </c>
      <c r="E263" s="442" t="s">
        <v>968</v>
      </c>
      <c r="F263" s="415" t="s">
        <v>570</v>
      </c>
      <c r="G263" s="311" t="s">
        <v>120</v>
      </c>
      <c r="H263" s="311" t="s">
        <v>120</v>
      </c>
      <c r="I263" s="311" t="s">
        <v>120</v>
      </c>
      <c r="J263" s="415" t="s">
        <v>957</v>
      </c>
      <c r="K263" s="283" t="s">
        <v>913</v>
      </c>
      <c r="L263" s="283" t="s">
        <v>101</v>
      </c>
      <c r="M263" s="417" t="s">
        <v>697</v>
      </c>
      <c r="N263" s="415" t="s">
        <v>647</v>
      </c>
      <c r="O263" s="415"/>
      <c r="P263" s="283">
        <v>3.5</v>
      </c>
      <c r="Q263" s="283">
        <v>9.8</v>
      </c>
      <c r="R263" s="311">
        <v>3</v>
      </c>
      <c r="S263" s="311">
        <v>29</v>
      </c>
      <c r="T263" s="311" t="s">
        <v>106</v>
      </c>
      <c r="U263" s="311">
        <v>16</v>
      </c>
      <c r="V263" s="311">
        <v>40</v>
      </c>
      <c r="W263" s="428" t="s">
        <v>135</v>
      </c>
      <c r="X263" s="283">
        <v>22.8</v>
      </c>
      <c r="Y263" s="311" t="s">
        <v>126</v>
      </c>
      <c r="Z263" s="311" t="s">
        <v>958</v>
      </c>
      <c r="AA263" s="311">
        <f t="shared" si="7"/>
        <v>11.4</v>
      </c>
      <c r="AB263" s="415"/>
      <c r="AC263" s="415"/>
    </row>
    <row r="264" customHeight="1" spans="1:29">
      <c r="A264" s="311">
        <v>262</v>
      </c>
      <c r="B264" s="414" t="s">
        <v>859</v>
      </c>
      <c r="C264" s="311" t="s">
        <v>860</v>
      </c>
      <c r="D264" s="311" t="s">
        <v>522</v>
      </c>
      <c r="E264" s="438" t="s">
        <v>969</v>
      </c>
      <c r="F264" s="415" t="s">
        <v>566</v>
      </c>
      <c r="G264" s="311" t="s">
        <v>120</v>
      </c>
      <c r="H264" s="311" t="s">
        <v>120</v>
      </c>
      <c r="I264" s="311" t="s">
        <v>120</v>
      </c>
      <c r="J264" s="415" t="s">
        <v>957</v>
      </c>
      <c r="K264" s="283" t="s">
        <v>913</v>
      </c>
      <c r="L264" s="283" t="s">
        <v>101</v>
      </c>
      <c r="M264" s="417" t="s">
        <v>697</v>
      </c>
      <c r="N264" s="415" t="s">
        <v>750</v>
      </c>
      <c r="O264" s="415"/>
      <c r="P264" s="283">
        <v>4</v>
      </c>
      <c r="Q264" s="283">
        <v>6.8</v>
      </c>
      <c r="R264" s="311">
        <v>3</v>
      </c>
      <c r="S264" s="311">
        <v>21.4</v>
      </c>
      <c r="T264" s="311" t="s">
        <v>106</v>
      </c>
      <c r="U264" s="311">
        <v>24</v>
      </c>
      <c r="V264" s="311">
        <v>34</v>
      </c>
      <c r="W264" s="428" t="s">
        <v>159</v>
      </c>
      <c r="X264" s="283">
        <v>22.8</v>
      </c>
      <c r="Y264" s="311" t="s">
        <v>126</v>
      </c>
      <c r="Z264" s="311" t="s">
        <v>958</v>
      </c>
      <c r="AA264" s="311">
        <f t="shared" si="7"/>
        <v>11.4</v>
      </c>
      <c r="AB264" s="415"/>
      <c r="AC264" s="415"/>
    </row>
    <row r="265" customHeight="1" spans="1:29">
      <c r="A265" s="311">
        <v>263</v>
      </c>
      <c r="B265" s="414" t="s">
        <v>859</v>
      </c>
      <c r="C265" s="311" t="s">
        <v>860</v>
      </c>
      <c r="D265" s="311" t="s">
        <v>522</v>
      </c>
      <c r="E265" s="438" t="s">
        <v>970</v>
      </c>
      <c r="F265" s="415" t="s">
        <v>570</v>
      </c>
      <c r="G265" s="311" t="s">
        <v>120</v>
      </c>
      <c r="H265" s="311" t="s">
        <v>120</v>
      </c>
      <c r="I265" s="311" t="s">
        <v>120</v>
      </c>
      <c r="J265" s="415" t="s">
        <v>957</v>
      </c>
      <c r="K265" s="283" t="s">
        <v>913</v>
      </c>
      <c r="L265" s="283" t="s">
        <v>101</v>
      </c>
      <c r="M265" s="417" t="s">
        <v>697</v>
      </c>
      <c r="N265" s="415" t="s">
        <v>750</v>
      </c>
      <c r="O265" s="415"/>
      <c r="P265" s="283">
        <v>3.8</v>
      </c>
      <c r="Q265" s="283">
        <v>5.8</v>
      </c>
      <c r="R265" s="311">
        <v>1</v>
      </c>
      <c r="S265" s="311">
        <v>5.8</v>
      </c>
      <c r="T265" s="311" t="s">
        <v>106</v>
      </c>
      <c r="U265" s="311">
        <v>3.5</v>
      </c>
      <c r="V265" s="311">
        <v>50</v>
      </c>
      <c r="W265" s="428" t="s">
        <v>159</v>
      </c>
      <c r="X265" s="283">
        <v>24.8</v>
      </c>
      <c r="Y265" s="311" t="s">
        <v>126</v>
      </c>
      <c r="Z265" s="311" t="s">
        <v>958</v>
      </c>
      <c r="AA265" s="311">
        <f t="shared" si="7"/>
        <v>12.4</v>
      </c>
      <c r="AB265" s="415"/>
      <c r="AC265" s="415"/>
    </row>
    <row r="266" customHeight="1" spans="1:29">
      <c r="A266" s="311">
        <v>264</v>
      </c>
      <c r="B266" s="414" t="s">
        <v>859</v>
      </c>
      <c r="C266" s="311" t="s">
        <v>860</v>
      </c>
      <c r="D266" s="311" t="s">
        <v>522</v>
      </c>
      <c r="E266" s="442" t="s">
        <v>971</v>
      </c>
      <c r="F266" s="415" t="s">
        <v>570</v>
      </c>
      <c r="G266" s="311" t="s">
        <v>120</v>
      </c>
      <c r="H266" s="311" t="s">
        <v>120</v>
      </c>
      <c r="I266" s="311" t="s">
        <v>120</v>
      </c>
      <c r="J266" s="415" t="s">
        <v>957</v>
      </c>
      <c r="K266" s="283" t="s">
        <v>913</v>
      </c>
      <c r="L266" s="283" t="s">
        <v>101</v>
      </c>
      <c r="M266" s="417" t="s">
        <v>697</v>
      </c>
      <c r="N266" s="415" t="s">
        <v>750</v>
      </c>
      <c r="O266" s="415"/>
      <c r="P266" s="283">
        <v>1.8</v>
      </c>
      <c r="Q266" s="283">
        <v>6</v>
      </c>
      <c r="R266" s="311">
        <v>1</v>
      </c>
      <c r="S266" s="311">
        <v>6</v>
      </c>
      <c r="T266" s="311" t="s">
        <v>106</v>
      </c>
      <c r="U266" s="311">
        <v>24</v>
      </c>
      <c r="V266" s="311">
        <v>60</v>
      </c>
      <c r="W266" s="428" t="s">
        <v>159</v>
      </c>
      <c r="X266" s="283">
        <v>22.8</v>
      </c>
      <c r="Y266" s="311" t="s">
        <v>126</v>
      </c>
      <c r="Z266" s="311" t="s">
        <v>958</v>
      </c>
      <c r="AA266" s="311">
        <f t="shared" si="7"/>
        <v>11.4</v>
      </c>
      <c r="AB266" s="415"/>
      <c r="AC266" s="415"/>
    </row>
    <row r="267" customHeight="1" spans="1:29">
      <c r="A267" s="311">
        <v>265</v>
      </c>
      <c r="B267" s="414" t="s">
        <v>859</v>
      </c>
      <c r="C267" s="311" t="s">
        <v>860</v>
      </c>
      <c r="D267" s="311" t="s">
        <v>522</v>
      </c>
      <c r="E267" s="442" t="s">
        <v>972</v>
      </c>
      <c r="F267" s="415" t="s">
        <v>566</v>
      </c>
      <c r="G267" s="311" t="s">
        <v>120</v>
      </c>
      <c r="H267" s="311" t="s">
        <v>120</v>
      </c>
      <c r="I267" s="311" t="s">
        <v>120</v>
      </c>
      <c r="J267" s="415" t="s">
        <v>957</v>
      </c>
      <c r="K267" s="283" t="s">
        <v>913</v>
      </c>
      <c r="L267" s="283" t="s">
        <v>101</v>
      </c>
      <c r="M267" s="417" t="s">
        <v>697</v>
      </c>
      <c r="N267" s="415" t="s">
        <v>750</v>
      </c>
      <c r="O267" s="415"/>
      <c r="P267" s="283">
        <v>1.8</v>
      </c>
      <c r="Q267" s="283">
        <v>6</v>
      </c>
      <c r="R267" s="311">
        <v>2</v>
      </c>
      <c r="S267" s="311">
        <v>6</v>
      </c>
      <c r="T267" s="311" t="s">
        <v>106</v>
      </c>
      <c r="U267" s="311">
        <v>24</v>
      </c>
      <c r="V267" s="311">
        <v>60</v>
      </c>
      <c r="W267" s="428" t="s">
        <v>159</v>
      </c>
      <c r="X267" s="283">
        <v>22.8</v>
      </c>
      <c r="Y267" s="311" t="s">
        <v>126</v>
      </c>
      <c r="Z267" s="311" t="s">
        <v>958</v>
      </c>
      <c r="AA267" s="311">
        <f t="shared" si="7"/>
        <v>11.4</v>
      </c>
      <c r="AB267" s="415"/>
      <c r="AC267" s="415"/>
    </row>
    <row r="268" customHeight="1" spans="1:29">
      <c r="A268" s="311">
        <v>266</v>
      </c>
      <c r="B268" s="414" t="s">
        <v>859</v>
      </c>
      <c r="C268" s="311" t="s">
        <v>860</v>
      </c>
      <c r="D268" s="311" t="s">
        <v>522</v>
      </c>
      <c r="E268" s="442" t="s">
        <v>973</v>
      </c>
      <c r="F268" s="415" t="s">
        <v>566</v>
      </c>
      <c r="G268" s="311" t="s">
        <v>120</v>
      </c>
      <c r="H268" s="311" t="s">
        <v>120</v>
      </c>
      <c r="I268" s="311" t="s">
        <v>120</v>
      </c>
      <c r="J268" s="415" t="s">
        <v>957</v>
      </c>
      <c r="K268" s="283" t="s">
        <v>913</v>
      </c>
      <c r="L268" s="283" t="s">
        <v>101</v>
      </c>
      <c r="M268" s="417" t="s">
        <v>697</v>
      </c>
      <c r="N268" s="415" t="s">
        <v>750</v>
      </c>
      <c r="O268" s="415"/>
      <c r="P268" s="283">
        <v>4.8</v>
      </c>
      <c r="Q268" s="283">
        <v>5</v>
      </c>
      <c r="R268" s="311">
        <v>1</v>
      </c>
      <c r="S268" s="311">
        <v>5</v>
      </c>
      <c r="T268" s="311" t="s">
        <v>106</v>
      </c>
      <c r="U268" s="311" t="s">
        <v>120</v>
      </c>
      <c r="V268" s="311">
        <v>24</v>
      </c>
      <c r="W268" s="428" t="s">
        <v>159</v>
      </c>
      <c r="X268" s="283">
        <v>22.8</v>
      </c>
      <c r="Y268" s="311" t="s">
        <v>126</v>
      </c>
      <c r="Z268" s="311" t="s">
        <v>958</v>
      </c>
      <c r="AA268" s="311">
        <f t="shared" si="7"/>
        <v>11.4</v>
      </c>
      <c r="AB268" s="415"/>
      <c r="AC268" s="415"/>
    </row>
    <row r="269" customHeight="1" spans="1:29">
      <c r="A269" s="311">
        <v>267</v>
      </c>
      <c r="B269" s="414" t="s">
        <v>859</v>
      </c>
      <c r="C269" s="311" t="s">
        <v>860</v>
      </c>
      <c r="D269" s="311" t="s">
        <v>522</v>
      </c>
      <c r="E269" s="442" t="s">
        <v>974</v>
      </c>
      <c r="F269" s="415" t="s">
        <v>566</v>
      </c>
      <c r="G269" s="311" t="s">
        <v>120</v>
      </c>
      <c r="H269" s="311" t="s">
        <v>120</v>
      </c>
      <c r="I269" s="311" t="s">
        <v>120</v>
      </c>
      <c r="J269" s="415" t="s">
        <v>957</v>
      </c>
      <c r="K269" s="283" t="s">
        <v>913</v>
      </c>
      <c r="L269" s="283" t="s">
        <v>101</v>
      </c>
      <c r="M269" s="417" t="s">
        <v>697</v>
      </c>
      <c r="N269" s="415" t="s">
        <v>750</v>
      </c>
      <c r="O269" s="415"/>
      <c r="P269" s="283">
        <v>4.8</v>
      </c>
      <c r="Q269" s="283">
        <v>5.8</v>
      </c>
      <c r="R269" s="311">
        <v>0</v>
      </c>
      <c r="S269" s="311" t="s">
        <v>120</v>
      </c>
      <c r="T269" s="311" t="s">
        <v>106</v>
      </c>
      <c r="U269" s="311" t="s">
        <v>120</v>
      </c>
      <c r="V269" s="311">
        <v>24</v>
      </c>
      <c r="W269" s="428" t="s">
        <v>159</v>
      </c>
      <c r="X269" s="283">
        <v>22.8</v>
      </c>
      <c r="Y269" s="311" t="s">
        <v>126</v>
      </c>
      <c r="Z269" s="311" t="s">
        <v>958</v>
      </c>
      <c r="AA269" s="311">
        <f t="shared" si="7"/>
        <v>11.4</v>
      </c>
      <c r="AB269" s="415"/>
      <c r="AC269" s="415"/>
    </row>
    <row r="270" customHeight="1" spans="1:29">
      <c r="A270" s="311">
        <v>268</v>
      </c>
      <c r="B270" s="414" t="s">
        <v>859</v>
      </c>
      <c r="C270" s="311" t="s">
        <v>860</v>
      </c>
      <c r="D270" s="311" t="s">
        <v>522</v>
      </c>
      <c r="E270" s="442" t="s">
        <v>975</v>
      </c>
      <c r="F270" s="415" t="s">
        <v>566</v>
      </c>
      <c r="G270" s="311" t="s">
        <v>120</v>
      </c>
      <c r="H270" s="311" t="s">
        <v>120</v>
      </c>
      <c r="I270" s="311" t="s">
        <v>120</v>
      </c>
      <c r="J270" s="415" t="s">
        <v>957</v>
      </c>
      <c r="K270" s="283" t="s">
        <v>274</v>
      </c>
      <c r="L270" s="283" t="s">
        <v>101</v>
      </c>
      <c r="M270" s="417" t="s">
        <v>697</v>
      </c>
      <c r="N270" s="415" t="s">
        <v>750</v>
      </c>
      <c r="O270" s="415"/>
      <c r="P270" s="283">
        <v>3.8</v>
      </c>
      <c r="Q270" s="283">
        <v>5.8</v>
      </c>
      <c r="R270" s="311">
        <v>0</v>
      </c>
      <c r="S270" s="311" t="s">
        <v>120</v>
      </c>
      <c r="T270" s="311" t="s">
        <v>106</v>
      </c>
      <c r="U270" s="311">
        <v>12</v>
      </c>
      <c r="V270" s="311">
        <v>50</v>
      </c>
      <c r="W270" s="428" t="s">
        <v>159</v>
      </c>
      <c r="X270" s="283">
        <v>22.8</v>
      </c>
      <c r="Y270" s="311" t="s">
        <v>126</v>
      </c>
      <c r="Z270" s="311" t="s">
        <v>958</v>
      </c>
      <c r="AA270" s="311">
        <f t="shared" si="7"/>
        <v>11.4</v>
      </c>
      <c r="AB270" s="415"/>
      <c r="AC270" s="415"/>
    </row>
    <row r="271" customHeight="1" spans="1:29">
      <c r="A271" s="311">
        <v>269</v>
      </c>
      <c r="B271" s="414" t="s">
        <v>859</v>
      </c>
      <c r="C271" s="311" t="s">
        <v>860</v>
      </c>
      <c r="D271" s="311" t="s">
        <v>522</v>
      </c>
      <c r="E271" s="442" t="s">
        <v>976</v>
      </c>
      <c r="F271" s="415" t="s">
        <v>566</v>
      </c>
      <c r="G271" s="311" t="s">
        <v>120</v>
      </c>
      <c r="H271" s="311" t="s">
        <v>120</v>
      </c>
      <c r="I271" s="311" t="s">
        <v>120</v>
      </c>
      <c r="J271" s="415" t="s">
        <v>957</v>
      </c>
      <c r="K271" s="283" t="s">
        <v>274</v>
      </c>
      <c r="L271" s="283" t="s">
        <v>541</v>
      </c>
      <c r="M271" s="417" t="s">
        <v>697</v>
      </c>
      <c r="N271" s="415" t="s">
        <v>647</v>
      </c>
      <c r="O271" s="415"/>
      <c r="P271" s="283">
        <v>5.8</v>
      </c>
      <c r="Q271" s="283">
        <v>9.8</v>
      </c>
      <c r="R271" s="311">
        <v>2</v>
      </c>
      <c r="S271" s="311">
        <v>14</v>
      </c>
      <c r="T271" s="311" t="s">
        <v>106</v>
      </c>
      <c r="U271" s="311">
        <v>20.8</v>
      </c>
      <c r="V271" s="311">
        <v>108</v>
      </c>
      <c r="W271" s="428" t="s">
        <v>159</v>
      </c>
      <c r="X271" s="283">
        <v>34.8</v>
      </c>
      <c r="Y271" s="311" t="s">
        <v>126</v>
      </c>
      <c r="Z271" s="311" t="s">
        <v>958</v>
      </c>
      <c r="AA271" s="311">
        <f t="shared" si="7"/>
        <v>17.4</v>
      </c>
      <c r="AB271" s="415"/>
      <c r="AC271" s="415"/>
    </row>
    <row r="272" customHeight="1" spans="1:29">
      <c r="A272" s="311">
        <v>270</v>
      </c>
      <c r="B272" s="283" t="s">
        <v>977</v>
      </c>
      <c r="C272" s="311" t="s">
        <v>978</v>
      </c>
      <c r="D272" s="311" t="s">
        <v>979</v>
      </c>
      <c r="E272" s="283" t="s">
        <v>980</v>
      </c>
      <c r="F272" s="311" t="s">
        <v>981</v>
      </c>
      <c r="G272" s="311" t="s">
        <v>212</v>
      </c>
      <c r="H272" s="311" t="s">
        <v>212</v>
      </c>
      <c r="I272" s="311" t="s">
        <v>212</v>
      </c>
      <c r="J272" s="311" t="s">
        <v>982</v>
      </c>
      <c r="K272" s="283" t="s">
        <v>422</v>
      </c>
      <c r="L272" s="283" t="s">
        <v>101</v>
      </c>
      <c r="M272" s="311" t="s">
        <v>646</v>
      </c>
      <c r="N272" s="311" t="s">
        <v>647</v>
      </c>
      <c r="O272" s="311">
        <v>2013</v>
      </c>
      <c r="P272" s="283" t="s">
        <v>983</v>
      </c>
      <c r="Q272" s="283" t="s">
        <v>984</v>
      </c>
      <c r="R272" s="311"/>
      <c r="S272" s="283"/>
      <c r="T272" s="283" t="s">
        <v>106</v>
      </c>
      <c r="U272" s="283"/>
      <c r="V272" s="283"/>
      <c r="W272" s="283" t="s">
        <v>159</v>
      </c>
      <c r="X272" s="283" t="s">
        <v>108</v>
      </c>
      <c r="Y272" s="311" t="s">
        <v>126</v>
      </c>
      <c r="Z272" s="311"/>
      <c r="AA272" s="283" t="s">
        <v>984</v>
      </c>
      <c r="AB272" s="447" t="s">
        <v>985</v>
      </c>
      <c r="AC272" s="404"/>
    </row>
    <row r="273" customHeight="1" spans="1:29">
      <c r="A273" s="311">
        <v>271</v>
      </c>
      <c r="B273" s="283" t="s">
        <v>977</v>
      </c>
      <c r="C273" s="311" t="s">
        <v>978</v>
      </c>
      <c r="D273" s="311" t="s">
        <v>979</v>
      </c>
      <c r="E273" s="283" t="s">
        <v>986</v>
      </c>
      <c r="F273" s="311" t="s">
        <v>981</v>
      </c>
      <c r="G273" s="311" t="s">
        <v>212</v>
      </c>
      <c r="H273" s="311" t="s">
        <v>212</v>
      </c>
      <c r="I273" s="311" t="s">
        <v>212</v>
      </c>
      <c r="J273" s="311" t="s">
        <v>982</v>
      </c>
      <c r="K273" s="283" t="s">
        <v>422</v>
      </c>
      <c r="L273" s="283" t="s">
        <v>101</v>
      </c>
      <c r="M273" s="311" t="s">
        <v>646</v>
      </c>
      <c r="N273" s="311" t="s">
        <v>647</v>
      </c>
      <c r="O273" s="311">
        <v>2013</v>
      </c>
      <c r="P273" s="283" t="s">
        <v>983</v>
      </c>
      <c r="Q273" s="283" t="s">
        <v>984</v>
      </c>
      <c r="R273" s="311"/>
      <c r="S273" s="283"/>
      <c r="T273" s="283" t="s">
        <v>106</v>
      </c>
      <c r="U273" s="283">
        <v>100</v>
      </c>
      <c r="V273" s="283"/>
      <c r="W273" s="283" t="s">
        <v>159</v>
      </c>
      <c r="X273" s="283" t="s">
        <v>108</v>
      </c>
      <c r="Y273" s="311" t="s">
        <v>126</v>
      </c>
      <c r="Z273" s="311"/>
      <c r="AA273" s="283" t="s">
        <v>984</v>
      </c>
      <c r="AB273" s="447" t="s">
        <v>985</v>
      </c>
      <c r="AC273" s="404"/>
    </row>
    <row r="274" customHeight="1" spans="1:29">
      <c r="A274" s="311">
        <v>272</v>
      </c>
      <c r="B274" s="283" t="s">
        <v>977</v>
      </c>
      <c r="C274" s="311" t="s">
        <v>978</v>
      </c>
      <c r="D274" s="311" t="s">
        <v>979</v>
      </c>
      <c r="E274" s="283" t="s">
        <v>987</v>
      </c>
      <c r="F274" s="311" t="s">
        <v>981</v>
      </c>
      <c r="G274" s="311" t="s">
        <v>212</v>
      </c>
      <c r="H274" s="311" t="s">
        <v>212</v>
      </c>
      <c r="I274" s="311" t="s">
        <v>212</v>
      </c>
      <c r="J274" s="311" t="s">
        <v>982</v>
      </c>
      <c r="K274" s="283" t="s">
        <v>422</v>
      </c>
      <c r="L274" s="283" t="s">
        <v>101</v>
      </c>
      <c r="M274" s="311" t="s">
        <v>646</v>
      </c>
      <c r="N274" s="311" t="s">
        <v>647</v>
      </c>
      <c r="O274" s="311">
        <v>2013</v>
      </c>
      <c r="P274" s="283" t="s">
        <v>983</v>
      </c>
      <c r="Q274" s="283" t="s">
        <v>984</v>
      </c>
      <c r="R274" s="311"/>
      <c r="S274" s="283"/>
      <c r="T274" s="283" t="s">
        <v>106</v>
      </c>
      <c r="U274" s="283"/>
      <c r="V274" s="283"/>
      <c r="W274" s="283" t="s">
        <v>159</v>
      </c>
      <c r="X274" s="283" t="s">
        <v>108</v>
      </c>
      <c r="Y274" s="311" t="s">
        <v>126</v>
      </c>
      <c r="Z274" s="311"/>
      <c r="AA274" s="283" t="s">
        <v>984</v>
      </c>
      <c r="AB274" s="447" t="s">
        <v>985</v>
      </c>
      <c r="AC274" s="404"/>
    </row>
    <row r="275" customHeight="1" spans="1:29">
      <c r="A275" s="311">
        <v>273</v>
      </c>
      <c r="B275" s="283" t="s">
        <v>977</v>
      </c>
      <c r="C275" s="311" t="s">
        <v>978</v>
      </c>
      <c r="D275" s="311" t="s">
        <v>979</v>
      </c>
      <c r="E275" s="283" t="s">
        <v>988</v>
      </c>
      <c r="F275" s="311" t="s">
        <v>981</v>
      </c>
      <c r="G275" s="311" t="s">
        <v>212</v>
      </c>
      <c r="H275" s="311" t="s">
        <v>212</v>
      </c>
      <c r="I275" s="311" t="s">
        <v>212</v>
      </c>
      <c r="J275" s="311" t="s">
        <v>982</v>
      </c>
      <c r="K275" s="283" t="s">
        <v>422</v>
      </c>
      <c r="L275" s="283" t="s">
        <v>101</v>
      </c>
      <c r="M275" s="311" t="s">
        <v>646</v>
      </c>
      <c r="N275" s="311" t="s">
        <v>647</v>
      </c>
      <c r="O275" s="311">
        <v>2013</v>
      </c>
      <c r="P275" s="283" t="s">
        <v>983</v>
      </c>
      <c r="Q275" s="283" t="s">
        <v>984</v>
      </c>
      <c r="R275" s="311"/>
      <c r="S275" s="283"/>
      <c r="T275" s="283" t="s">
        <v>106</v>
      </c>
      <c r="U275" s="283"/>
      <c r="V275" s="283"/>
      <c r="W275" s="283" t="s">
        <v>159</v>
      </c>
      <c r="X275" s="283" t="s">
        <v>108</v>
      </c>
      <c r="Y275" s="311" t="s">
        <v>126</v>
      </c>
      <c r="Z275" s="311"/>
      <c r="AA275" s="283" t="s">
        <v>984</v>
      </c>
      <c r="AB275" s="447" t="s">
        <v>985</v>
      </c>
      <c r="AC275" s="404"/>
    </row>
    <row r="276" customHeight="1" spans="1:29">
      <c r="A276" s="311">
        <v>274</v>
      </c>
      <c r="B276" s="283" t="s">
        <v>977</v>
      </c>
      <c r="C276" s="311" t="s">
        <v>989</v>
      </c>
      <c r="D276" s="311" t="s">
        <v>979</v>
      </c>
      <c r="E276" s="283" t="s">
        <v>990</v>
      </c>
      <c r="F276" s="311" t="s">
        <v>981</v>
      </c>
      <c r="G276" s="311" t="s">
        <v>212</v>
      </c>
      <c r="H276" s="311" t="s">
        <v>212</v>
      </c>
      <c r="I276" s="311" t="s">
        <v>212</v>
      </c>
      <c r="J276" s="311" t="s">
        <v>982</v>
      </c>
      <c r="K276" s="283" t="s">
        <v>422</v>
      </c>
      <c r="L276" s="283" t="s">
        <v>101</v>
      </c>
      <c r="M276" s="311" t="s">
        <v>646</v>
      </c>
      <c r="N276" s="311" t="s">
        <v>647</v>
      </c>
      <c r="O276" s="311">
        <v>2015</v>
      </c>
      <c r="P276" s="283" t="s">
        <v>983</v>
      </c>
      <c r="Q276" s="283" t="s">
        <v>984</v>
      </c>
      <c r="R276" s="311"/>
      <c r="S276" s="283"/>
      <c r="T276" s="283" t="s">
        <v>106</v>
      </c>
      <c r="U276" s="283">
        <v>100</v>
      </c>
      <c r="V276" s="283"/>
      <c r="W276" s="283" t="s">
        <v>159</v>
      </c>
      <c r="X276" s="283" t="s">
        <v>108</v>
      </c>
      <c r="Y276" s="311" t="s">
        <v>126</v>
      </c>
      <c r="Z276" s="311"/>
      <c r="AA276" s="283" t="s">
        <v>984</v>
      </c>
      <c r="AB276" s="447" t="s">
        <v>985</v>
      </c>
      <c r="AC276" s="404"/>
    </row>
    <row r="277" customHeight="1" spans="1:29">
      <c r="A277" s="311">
        <v>275</v>
      </c>
      <c r="B277" s="283" t="s">
        <v>977</v>
      </c>
      <c r="C277" s="311" t="s">
        <v>989</v>
      </c>
      <c r="D277" s="311" t="s">
        <v>979</v>
      </c>
      <c r="E277" s="283" t="s">
        <v>991</v>
      </c>
      <c r="F277" s="311" t="s">
        <v>981</v>
      </c>
      <c r="G277" s="311" t="s">
        <v>212</v>
      </c>
      <c r="H277" s="311" t="s">
        <v>212</v>
      </c>
      <c r="I277" s="311" t="s">
        <v>212</v>
      </c>
      <c r="J277" s="311" t="s">
        <v>982</v>
      </c>
      <c r="K277" s="283" t="s">
        <v>422</v>
      </c>
      <c r="L277" s="283" t="s">
        <v>101</v>
      </c>
      <c r="M277" s="311" t="s">
        <v>646</v>
      </c>
      <c r="N277" s="311" t="s">
        <v>647</v>
      </c>
      <c r="O277" s="311">
        <v>2015</v>
      </c>
      <c r="P277" s="283" t="s">
        <v>983</v>
      </c>
      <c r="Q277" s="283" t="s">
        <v>984</v>
      </c>
      <c r="R277" s="311">
        <v>1</v>
      </c>
      <c r="S277" s="283">
        <v>54.9</v>
      </c>
      <c r="T277" s="283" t="s">
        <v>106</v>
      </c>
      <c r="U277" s="283">
        <v>100</v>
      </c>
      <c r="V277" s="283"/>
      <c r="W277" s="283" t="s">
        <v>159</v>
      </c>
      <c r="X277" s="283" t="s">
        <v>108</v>
      </c>
      <c r="Y277" s="311" t="s">
        <v>126</v>
      </c>
      <c r="Z277" s="311"/>
      <c r="AA277" s="283" t="s">
        <v>984</v>
      </c>
      <c r="AB277" s="447" t="s">
        <v>985</v>
      </c>
      <c r="AC277" s="404"/>
    </row>
    <row r="278" customHeight="1" spans="1:29">
      <c r="A278" s="311">
        <v>276</v>
      </c>
      <c r="B278" s="283" t="s">
        <v>977</v>
      </c>
      <c r="C278" s="311" t="s">
        <v>992</v>
      </c>
      <c r="D278" s="311" t="s">
        <v>979</v>
      </c>
      <c r="E278" s="283" t="s">
        <v>993</v>
      </c>
      <c r="F278" s="311" t="s">
        <v>981</v>
      </c>
      <c r="G278" s="311" t="s">
        <v>212</v>
      </c>
      <c r="H278" s="311" t="s">
        <v>212</v>
      </c>
      <c r="I278" s="311" t="s">
        <v>212</v>
      </c>
      <c r="J278" s="311" t="s">
        <v>982</v>
      </c>
      <c r="K278" s="283" t="s">
        <v>422</v>
      </c>
      <c r="L278" s="283" t="s">
        <v>101</v>
      </c>
      <c r="M278" s="311" t="s">
        <v>646</v>
      </c>
      <c r="N278" s="311" t="s">
        <v>647</v>
      </c>
      <c r="O278" s="311">
        <v>2015</v>
      </c>
      <c r="P278" s="283" t="s">
        <v>983</v>
      </c>
      <c r="Q278" s="283" t="s">
        <v>984</v>
      </c>
      <c r="R278" s="311"/>
      <c r="S278" s="283"/>
      <c r="T278" s="283" t="s">
        <v>106</v>
      </c>
      <c r="U278" s="283">
        <v>300</v>
      </c>
      <c r="V278" s="283"/>
      <c r="W278" s="283" t="s">
        <v>159</v>
      </c>
      <c r="X278" s="283" t="s">
        <v>108</v>
      </c>
      <c r="Y278" s="311" t="s">
        <v>126</v>
      </c>
      <c r="Z278" s="311"/>
      <c r="AA278" s="283" t="s">
        <v>984</v>
      </c>
      <c r="AB278" s="447" t="s">
        <v>985</v>
      </c>
      <c r="AC278" s="404"/>
    </row>
    <row r="279" customHeight="1" spans="1:29">
      <c r="A279" s="311">
        <v>277</v>
      </c>
      <c r="B279" s="283" t="s">
        <v>977</v>
      </c>
      <c r="C279" s="311" t="s">
        <v>978</v>
      </c>
      <c r="D279" s="311" t="s">
        <v>522</v>
      </c>
      <c r="E279" s="283" t="s">
        <v>994</v>
      </c>
      <c r="F279" s="311" t="s">
        <v>981</v>
      </c>
      <c r="G279" s="311" t="s">
        <v>212</v>
      </c>
      <c r="H279" s="311" t="s">
        <v>212</v>
      </c>
      <c r="I279" s="311" t="s">
        <v>212</v>
      </c>
      <c r="J279" s="311" t="s">
        <v>982</v>
      </c>
      <c r="K279" s="283" t="s">
        <v>100</v>
      </c>
      <c r="L279" s="283" t="s">
        <v>101</v>
      </c>
      <c r="M279" s="311" t="s">
        <v>646</v>
      </c>
      <c r="N279" s="311" t="s">
        <v>647</v>
      </c>
      <c r="O279" s="311">
        <v>2014</v>
      </c>
      <c r="P279" s="283">
        <v>4</v>
      </c>
      <c r="Q279" s="427" t="s">
        <v>995</v>
      </c>
      <c r="R279" s="311">
        <v>1</v>
      </c>
      <c r="S279" s="283">
        <v>5</v>
      </c>
      <c r="T279" s="283" t="s">
        <v>106</v>
      </c>
      <c r="U279" s="283">
        <v>100</v>
      </c>
      <c r="V279" s="283"/>
      <c r="W279" s="283" t="s">
        <v>135</v>
      </c>
      <c r="X279" s="283">
        <v>14</v>
      </c>
      <c r="Y279" s="311" t="s">
        <v>109</v>
      </c>
      <c r="Z279" s="311"/>
      <c r="AA279" s="311">
        <v>7</v>
      </c>
      <c r="AB279" s="311" t="s">
        <v>996</v>
      </c>
      <c r="AC279" s="404"/>
    </row>
    <row r="280" customHeight="1" spans="1:29">
      <c r="A280" s="311">
        <v>278</v>
      </c>
      <c r="B280" s="283" t="s">
        <v>977</v>
      </c>
      <c r="C280" s="311" t="s">
        <v>997</v>
      </c>
      <c r="D280" s="311" t="s">
        <v>522</v>
      </c>
      <c r="E280" s="283" t="s">
        <v>998</v>
      </c>
      <c r="F280" s="311" t="s">
        <v>981</v>
      </c>
      <c r="G280" s="311" t="s">
        <v>212</v>
      </c>
      <c r="H280" s="311" t="s">
        <v>212</v>
      </c>
      <c r="I280" s="311" t="s">
        <v>212</v>
      </c>
      <c r="J280" s="311" t="s">
        <v>982</v>
      </c>
      <c r="K280" s="283" t="s">
        <v>100</v>
      </c>
      <c r="L280" s="283" t="s">
        <v>101</v>
      </c>
      <c r="M280" s="311" t="s">
        <v>646</v>
      </c>
      <c r="N280" s="311" t="s">
        <v>647</v>
      </c>
      <c r="O280" s="311">
        <v>2014</v>
      </c>
      <c r="P280" s="283">
        <v>4</v>
      </c>
      <c r="Q280" s="427" t="s">
        <v>995</v>
      </c>
      <c r="R280" s="311"/>
      <c r="S280" s="283"/>
      <c r="T280" s="283" t="s">
        <v>106</v>
      </c>
      <c r="U280" s="283"/>
      <c r="V280" s="283"/>
      <c r="W280" s="283" t="s">
        <v>135</v>
      </c>
      <c r="X280" s="283">
        <v>14</v>
      </c>
      <c r="Y280" s="311" t="s">
        <v>109</v>
      </c>
      <c r="Z280" s="311"/>
      <c r="AA280" s="311">
        <v>7</v>
      </c>
      <c r="AB280" s="311" t="s">
        <v>996</v>
      </c>
      <c r="AC280" s="404"/>
    </row>
    <row r="281" customHeight="1" spans="1:29">
      <c r="A281" s="311">
        <v>279</v>
      </c>
      <c r="B281" s="283" t="s">
        <v>977</v>
      </c>
      <c r="C281" s="311" t="s">
        <v>989</v>
      </c>
      <c r="D281" s="311" t="s">
        <v>522</v>
      </c>
      <c r="E281" s="283" t="s">
        <v>999</v>
      </c>
      <c r="F281" s="311" t="s">
        <v>981</v>
      </c>
      <c r="G281" s="311" t="s">
        <v>212</v>
      </c>
      <c r="H281" s="311" t="s">
        <v>212</v>
      </c>
      <c r="I281" s="311" t="s">
        <v>212</v>
      </c>
      <c r="J281" s="311" t="s">
        <v>982</v>
      </c>
      <c r="K281" s="283" t="s">
        <v>100</v>
      </c>
      <c r="L281" s="283" t="s">
        <v>101</v>
      </c>
      <c r="M281" s="311" t="s">
        <v>646</v>
      </c>
      <c r="N281" s="311" t="s">
        <v>647</v>
      </c>
      <c r="O281" s="311">
        <v>2015</v>
      </c>
      <c r="P281" s="283">
        <v>4</v>
      </c>
      <c r="Q281" s="427" t="s">
        <v>995</v>
      </c>
      <c r="R281" s="311"/>
      <c r="S281" s="283">
        <v>18.1</v>
      </c>
      <c r="T281" s="283" t="s">
        <v>106</v>
      </c>
      <c r="U281" s="283">
        <v>200</v>
      </c>
      <c r="V281" s="283"/>
      <c r="W281" s="283" t="s">
        <v>135</v>
      </c>
      <c r="X281" s="283">
        <v>14</v>
      </c>
      <c r="Y281" s="311" t="s">
        <v>109</v>
      </c>
      <c r="Z281" s="311"/>
      <c r="AA281" s="311">
        <v>7</v>
      </c>
      <c r="AB281" s="311" t="s">
        <v>996</v>
      </c>
      <c r="AC281" s="404"/>
    </row>
    <row r="282" customHeight="1" spans="1:29">
      <c r="A282" s="311">
        <v>280</v>
      </c>
      <c r="B282" s="283" t="s">
        <v>977</v>
      </c>
      <c r="C282" s="311" t="s">
        <v>1000</v>
      </c>
      <c r="D282" s="311" t="s">
        <v>522</v>
      </c>
      <c r="E282" s="283" t="s">
        <v>1001</v>
      </c>
      <c r="F282" s="311" t="s">
        <v>981</v>
      </c>
      <c r="G282" s="311" t="s">
        <v>212</v>
      </c>
      <c r="H282" s="311" t="s">
        <v>212</v>
      </c>
      <c r="I282" s="311" t="s">
        <v>212</v>
      </c>
      <c r="J282" s="311" t="s">
        <v>1002</v>
      </c>
      <c r="K282" s="283" t="s">
        <v>100</v>
      </c>
      <c r="L282" s="283" t="s">
        <v>101</v>
      </c>
      <c r="M282" s="311" t="s">
        <v>646</v>
      </c>
      <c r="N282" s="311" t="s">
        <v>647</v>
      </c>
      <c r="O282" s="311">
        <v>2014</v>
      </c>
      <c r="P282" s="283" t="s">
        <v>983</v>
      </c>
      <c r="Q282" s="283" t="s">
        <v>984</v>
      </c>
      <c r="R282" s="311">
        <v>3</v>
      </c>
      <c r="S282" s="283">
        <v>129.875</v>
      </c>
      <c r="T282" s="283" t="s">
        <v>106</v>
      </c>
      <c r="U282" s="283">
        <v>600</v>
      </c>
      <c r="V282" s="283"/>
      <c r="W282" s="283" t="s">
        <v>107</v>
      </c>
      <c r="X282" s="283" t="s">
        <v>108</v>
      </c>
      <c r="Y282" s="311" t="s">
        <v>126</v>
      </c>
      <c r="Z282" s="311"/>
      <c r="AA282" s="283" t="s">
        <v>984</v>
      </c>
      <c r="AB282" s="311"/>
      <c r="AC282" s="447" t="s">
        <v>1003</v>
      </c>
    </row>
    <row r="283" customHeight="1" spans="1:29">
      <c r="A283" s="311">
        <v>281</v>
      </c>
      <c r="B283" s="428" t="s">
        <v>1004</v>
      </c>
      <c r="C283" s="311" t="s">
        <v>1005</v>
      </c>
      <c r="D283" s="311" t="s">
        <v>94</v>
      </c>
      <c r="E283" s="443" t="s">
        <v>1006</v>
      </c>
      <c r="F283" s="311" t="s">
        <v>131</v>
      </c>
      <c r="G283" s="311" t="s">
        <v>1007</v>
      </c>
      <c r="H283" s="311" t="s">
        <v>1008</v>
      </c>
      <c r="I283" s="311" t="s">
        <v>1007</v>
      </c>
      <c r="J283" s="311" t="s">
        <v>1009</v>
      </c>
      <c r="K283" s="428" t="s">
        <v>100</v>
      </c>
      <c r="L283" s="444" t="s">
        <v>101</v>
      </c>
      <c r="M283" s="311" t="s">
        <v>111</v>
      </c>
      <c r="N283" s="311" t="s">
        <v>1010</v>
      </c>
      <c r="O283" s="311">
        <v>2012</v>
      </c>
      <c r="P283" s="401" t="s">
        <v>1011</v>
      </c>
      <c r="Q283" s="401">
        <v>4</v>
      </c>
      <c r="R283" s="311">
        <v>1</v>
      </c>
      <c r="S283" s="428">
        <v>0.9</v>
      </c>
      <c r="T283" s="446" t="s">
        <v>106</v>
      </c>
      <c r="U283" s="401">
        <v>5</v>
      </c>
      <c r="V283" s="401">
        <v>5</v>
      </c>
      <c r="W283" s="401" t="s">
        <v>573</v>
      </c>
      <c r="X283" s="401" t="s">
        <v>108</v>
      </c>
      <c r="Y283" s="311" t="s">
        <v>136</v>
      </c>
      <c r="Z283" s="311" t="s">
        <v>1012</v>
      </c>
      <c r="AA283" s="401">
        <v>2</v>
      </c>
      <c r="AB283" s="311" t="s">
        <v>1013</v>
      </c>
      <c r="AC283" s="448"/>
    </row>
    <row r="284" customHeight="1" spans="1:29">
      <c r="A284" s="311">
        <v>282</v>
      </c>
      <c r="B284" s="428" t="s">
        <v>1004</v>
      </c>
      <c r="C284" s="311" t="s">
        <v>1005</v>
      </c>
      <c r="D284" s="311" t="s">
        <v>94</v>
      </c>
      <c r="E284" s="443" t="s">
        <v>1014</v>
      </c>
      <c r="F284" s="311" t="s">
        <v>1015</v>
      </c>
      <c r="G284" s="311" t="s">
        <v>1016</v>
      </c>
      <c r="H284" s="311" t="s">
        <v>1017</v>
      </c>
      <c r="I284" s="311" t="s">
        <v>1018</v>
      </c>
      <c r="J284" s="311" t="s">
        <v>1019</v>
      </c>
      <c r="K284" s="428" t="s">
        <v>100</v>
      </c>
      <c r="L284" s="444" t="s">
        <v>101</v>
      </c>
      <c r="M284" s="311" t="s">
        <v>111</v>
      </c>
      <c r="N284" s="311" t="s">
        <v>1010</v>
      </c>
      <c r="O284" s="311">
        <v>2014</v>
      </c>
      <c r="P284" s="401" t="s">
        <v>1011</v>
      </c>
      <c r="Q284" s="401">
        <v>7.8</v>
      </c>
      <c r="R284" s="311">
        <v>5</v>
      </c>
      <c r="S284" s="428">
        <v>21.9</v>
      </c>
      <c r="T284" s="446" t="s">
        <v>106</v>
      </c>
      <c r="U284" s="401">
        <v>30</v>
      </c>
      <c r="V284" s="401">
        <v>30</v>
      </c>
      <c r="W284" s="401" t="s">
        <v>135</v>
      </c>
      <c r="X284" s="401">
        <v>12</v>
      </c>
      <c r="Y284" s="311" t="s">
        <v>136</v>
      </c>
      <c r="Z284" s="311" t="s">
        <v>1012</v>
      </c>
      <c r="AA284" s="401">
        <v>6</v>
      </c>
      <c r="AB284" s="311" t="s">
        <v>1013</v>
      </c>
      <c r="AC284" s="448"/>
    </row>
    <row r="285" customHeight="1" spans="1:29">
      <c r="A285" s="311">
        <v>283</v>
      </c>
      <c r="B285" s="428" t="s">
        <v>1004</v>
      </c>
      <c r="C285" s="311" t="s">
        <v>1005</v>
      </c>
      <c r="D285" s="311" t="s">
        <v>94</v>
      </c>
      <c r="E285" s="443" t="s">
        <v>1020</v>
      </c>
      <c r="F285" s="311" t="s">
        <v>227</v>
      </c>
      <c r="G285" s="311" t="s">
        <v>120</v>
      </c>
      <c r="H285" s="311" t="s">
        <v>120</v>
      </c>
      <c r="I285" s="311" t="s">
        <v>120</v>
      </c>
      <c r="J285" s="311" t="s">
        <v>1021</v>
      </c>
      <c r="K285" s="428" t="s">
        <v>100</v>
      </c>
      <c r="L285" s="445" t="s">
        <v>541</v>
      </c>
      <c r="M285" s="311" t="s">
        <v>111</v>
      </c>
      <c r="N285" s="311" t="s">
        <v>1010</v>
      </c>
      <c r="O285" s="311">
        <v>2015</v>
      </c>
      <c r="P285" s="401" t="s">
        <v>1011</v>
      </c>
      <c r="Q285" s="401" t="s">
        <v>1022</v>
      </c>
      <c r="R285" s="311">
        <v>1</v>
      </c>
      <c r="S285" s="428">
        <v>58.8</v>
      </c>
      <c r="T285" s="446" t="s">
        <v>106</v>
      </c>
      <c r="U285" s="401">
        <v>50</v>
      </c>
      <c r="V285" s="401">
        <v>100</v>
      </c>
      <c r="W285" s="283" t="s">
        <v>107</v>
      </c>
      <c r="X285" s="401" t="s">
        <v>1023</v>
      </c>
      <c r="Y285" s="311" t="s">
        <v>136</v>
      </c>
      <c r="Z285" s="311" t="s">
        <v>1012</v>
      </c>
      <c r="AA285" s="401" t="s">
        <v>1024</v>
      </c>
      <c r="AB285" s="311" t="s">
        <v>1013</v>
      </c>
      <c r="AC285" s="448"/>
    </row>
    <row r="286" customHeight="1" spans="1:29">
      <c r="A286" s="311">
        <v>284</v>
      </c>
      <c r="B286" s="428" t="s">
        <v>1004</v>
      </c>
      <c r="C286" s="311" t="s">
        <v>1005</v>
      </c>
      <c r="D286" s="311" t="s">
        <v>94</v>
      </c>
      <c r="E286" s="443" t="s">
        <v>1025</v>
      </c>
      <c r="F286" s="311"/>
      <c r="G286" s="311" t="s">
        <v>1025</v>
      </c>
      <c r="H286" s="311" t="s">
        <v>1026</v>
      </c>
      <c r="I286" s="311" t="s">
        <v>1025</v>
      </c>
      <c r="J286" s="311" t="s">
        <v>1027</v>
      </c>
      <c r="K286" s="428" t="s">
        <v>100</v>
      </c>
      <c r="L286" s="445" t="s">
        <v>101</v>
      </c>
      <c r="M286" s="311" t="s">
        <v>111</v>
      </c>
      <c r="N286" s="311" t="s">
        <v>1010</v>
      </c>
      <c r="O286" s="311">
        <v>2014</v>
      </c>
      <c r="P286" s="401" t="s">
        <v>1011</v>
      </c>
      <c r="Q286" s="401">
        <v>6</v>
      </c>
      <c r="R286" s="311">
        <v>1</v>
      </c>
      <c r="S286" s="428">
        <v>4</v>
      </c>
      <c r="T286" s="446" t="s">
        <v>106</v>
      </c>
      <c r="U286" s="401">
        <v>10</v>
      </c>
      <c r="V286" s="401">
        <v>10</v>
      </c>
      <c r="W286" s="283" t="s">
        <v>159</v>
      </c>
      <c r="X286" s="401">
        <v>4</v>
      </c>
      <c r="Y286" s="311" t="s">
        <v>136</v>
      </c>
      <c r="Z286" s="311" t="s">
        <v>1012</v>
      </c>
      <c r="AA286" s="401">
        <v>2</v>
      </c>
      <c r="AB286" s="311" t="s">
        <v>1013</v>
      </c>
      <c r="AC286" s="448"/>
    </row>
    <row r="287" customHeight="1" spans="1:29">
      <c r="A287" s="311">
        <v>285</v>
      </c>
      <c r="B287" s="428" t="s">
        <v>1004</v>
      </c>
      <c r="C287" s="311" t="s">
        <v>1005</v>
      </c>
      <c r="D287" s="311" t="s">
        <v>94</v>
      </c>
      <c r="E287" s="443" t="s">
        <v>1028</v>
      </c>
      <c r="F287" s="311"/>
      <c r="G287" s="311" t="s">
        <v>1029</v>
      </c>
      <c r="H287" s="311" t="s">
        <v>1030</v>
      </c>
      <c r="I287" s="311" t="s">
        <v>1029</v>
      </c>
      <c r="J287" s="311" t="s">
        <v>1031</v>
      </c>
      <c r="K287" s="428" t="s">
        <v>100</v>
      </c>
      <c r="L287" s="445" t="s">
        <v>101</v>
      </c>
      <c r="M287" s="311" t="s">
        <v>111</v>
      </c>
      <c r="N287" s="311" t="s">
        <v>1010</v>
      </c>
      <c r="O287" s="311">
        <v>2013</v>
      </c>
      <c r="P287" s="401" t="s">
        <v>1011</v>
      </c>
      <c r="Q287" s="401">
        <v>4</v>
      </c>
      <c r="R287" s="311">
        <v>4</v>
      </c>
      <c r="S287" s="428">
        <v>18</v>
      </c>
      <c r="T287" s="446" t="s">
        <v>106</v>
      </c>
      <c r="U287" s="401">
        <v>20</v>
      </c>
      <c r="V287" s="401">
        <v>20</v>
      </c>
      <c r="W287" s="401" t="s">
        <v>159</v>
      </c>
      <c r="X287" s="401">
        <v>12</v>
      </c>
      <c r="Y287" s="311" t="s">
        <v>136</v>
      </c>
      <c r="Z287" s="311" t="s">
        <v>1012</v>
      </c>
      <c r="AA287" s="401">
        <v>6</v>
      </c>
      <c r="AB287" s="311" t="s">
        <v>1013</v>
      </c>
      <c r="AC287" s="448"/>
    </row>
    <row r="288" customHeight="1" spans="1:29">
      <c r="A288" s="311">
        <v>286</v>
      </c>
      <c r="B288" s="428" t="s">
        <v>1004</v>
      </c>
      <c r="C288" s="311" t="s">
        <v>1005</v>
      </c>
      <c r="D288" s="311" t="s">
        <v>94</v>
      </c>
      <c r="E288" s="443" t="s">
        <v>1032</v>
      </c>
      <c r="F288" s="311"/>
      <c r="G288" s="311" t="s">
        <v>120</v>
      </c>
      <c r="H288" s="311" t="s">
        <v>120</v>
      </c>
      <c r="I288" s="311" t="s">
        <v>1032</v>
      </c>
      <c r="J288" s="311" t="s">
        <v>1033</v>
      </c>
      <c r="K288" s="428" t="s">
        <v>100</v>
      </c>
      <c r="L288" s="445" t="s">
        <v>101</v>
      </c>
      <c r="M288" s="311" t="s">
        <v>111</v>
      </c>
      <c r="N288" s="311" t="s">
        <v>1010</v>
      </c>
      <c r="O288" s="311">
        <v>2013</v>
      </c>
      <c r="P288" s="401" t="s">
        <v>1011</v>
      </c>
      <c r="Q288" s="401">
        <v>6</v>
      </c>
      <c r="R288" s="311">
        <v>11</v>
      </c>
      <c r="S288" s="428">
        <v>37</v>
      </c>
      <c r="T288" s="446" t="s">
        <v>106</v>
      </c>
      <c r="U288" s="401">
        <v>20</v>
      </c>
      <c r="V288" s="401">
        <v>20</v>
      </c>
      <c r="W288" s="401" t="s">
        <v>159</v>
      </c>
      <c r="X288" s="401">
        <v>8</v>
      </c>
      <c r="Y288" s="311" t="s">
        <v>136</v>
      </c>
      <c r="Z288" s="311" t="s">
        <v>1012</v>
      </c>
      <c r="AA288" s="401">
        <v>4</v>
      </c>
      <c r="AB288" s="311" t="s">
        <v>1013</v>
      </c>
      <c r="AC288" s="448"/>
    </row>
    <row r="289" customHeight="1" spans="1:29">
      <c r="A289" s="311">
        <v>287</v>
      </c>
      <c r="B289" s="428" t="s">
        <v>1004</v>
      </c>
      <c r="C289" s="311" t="s">
        <v>1005</v>
      </c>
      <c r="D289" s="311" t="s">
        <v>94</v>
      </c>
      <c r="E289" s="443" t="s">
        <v>1034</v>
      </c>
      <c r="F289" s="311" t="s">
        <v>118</v>
      </c>
      <c r="G289" s="311" t="s">
        <v>1035</v>
      </c>
      <c r="H289" s="311" t="s">
        <v>1036</v>
      </c>
      <c r="I289" s="311" t="s">
        <v>1035</v>
      </c>
      <c r="J289" s="311" t="s">
        <v>1037</v>
      </c>
      <c r="K289" s="428" t="s">
        <v>100</v>
      </c>
      <c r="L289" s="445" t="s">
        <v>101</v>
      </c>
      <c r="M289" s="311" t="s">
        <v>111</v>
      </c>
      <c r="N289" s="311" t="s">
        <v>1010</v>
      </c>
      <c r="O289" s="311">
        <v>2013</v>
      </c>
      <c r="P289" s="401" t="s">
        <v>1011</v>
      </c>
      <c r="Q289" s="401">
        <v>6</v>
      </c>
      <c r="R289" s="311">
        <v>3</v>
      </c>
      <c r="S289" s="428">
        <v>12.2</v>
      </c>
      <c r="T289" s="446" t="s">
        <v>106</v>
      </c>
      <c r="U289" s="401">
        <v>10</v>
      </c>
      <c r="V289" s="401">
        <v>10</v>
      </c>
      <c r="W289" s="401" t="s">
        <v>573</v>
      </c>
      <c r="X289" s="401">
        <v>8</v>
      </c>
      <c r="Y289" s="311" t="s">
        <v>136</v>
      </c>
      <c r="Z289" s="311" t="s">
        <v>1012</v>
      </c>
      <c r="AA289" s="401">
        <v>4</v>
      </c>
      <c r="AB289" s="311" t="s">
        <v>1013</v>
      </c>
      <c r="AC289" s="448"/>
    </row>
    <row r="290" customHeight="1" spans="1:29">
      <c r="A290" s="311">
        <v>288</v>
      </c>
      <c r="B290" s="428" t="s">
        <v>1004</v>
      </c>
      <c r="C290" s="311" t="s">
        <v>1005</v>
      </c>
      <c r="D290" s="311" t="s">
        <v>94</v>
      </c>
      <c r="E290" s="443" t="s">
        <v>1038</v>
      </c>
      <c r="F290" s="311" t="s">
        <v>131</v>
      </c>
      <c r="G290" s="311" t="s">
        <v>1039</v>
      </c>
      <c r="H290" s="311" t="s">
        <v>1040</v>
      </c>
      <c r="I290" s="311" t="s">
        <v>1039</v>
      </c>
      <c r="J290" s="311" t="s">
        <v>1041</v>
      </c>
      <c r="K290" s="428" t="s">
        <v>100</v>
      </c>
      <c r="L290" s="445" t="s">
        <v>101</v>
      </c>
      <c r="M290" s="311" t="s">
        <v>111</v>
      </c>
      <c r="N290" s="311" t="s">
        <v>1010</v>
      </c>
      <c r="O290" s="311">
        <v>2012</v>
      </c>
      <c r="P290" s="401" t="s">
        <v>1011</v>
      </c>
      <c r="Q290" s="401">
        <v>4</v>
      </c>
      <c r="R290" s="311">
        <v>2</v>
      </c>
      <c r="S290" s="428">
        <v>4</v>
      </c>
      <c r="T290" s="446" t="s">
        <v>106</v>
      </c>
      <c r="U290" s="401">
        <v>10</v>
      </c>
      <c r="V290" s="401">
        <v>10</v>
      </c>
      <c r="W290" s="401" t="s">
        <v>573</v>
      </c>
      <c r="X290" s="401" t="s">
        <v>108</v>
      </c>
      <c r="Y290" s="311" t="s">
        <v>136</v>
      </c>
      <c r="Z290" s="311" t="s">
        <v>1012</v>
      </c>
      <c r="AA290" s="401">
        <v>2</v>
      </c>
      <c r="AB290" s="311" t="s">
        <v>1013</v>
      </c>
      <c r="AC290" s="448"/>
    </row>
    <row r="291" customHeight="1" spans="1:29">
      <c r="A291" s="311">
        <v>289</v>
      </c>
      <c r="B291" s="428" t="s">
        <v>1004</v>
      </c>
      <c r="C291" s="311" t="s">
        <v>1005</v>
      </c>
      <c r="D291" s="311" t="s">
        <v>94</v>
      </c>
      <c r="E291" s="444" t="s">
        <v>1042</v>
      </c>
      <c r="F291" s="311" t="s">
        <v>227</v>
      </c>
      <c r="G291" s="311" t="s">
        <v>120</v>
      </c>
      <c r="H291" s="311" t="s">
        <v>120</v>
      </c>
      <c r="I291" s="311" t="s">
        <v>1043</v>
      </c>
      <c r="J291" s="311" t="s">
        <v>1044</v>
      </c>
      <c r="K291" s="428" t="s">
        <v>100</v>
      </c>
      <c r="L291" s="444" t="s">
        <v>101</v>
      </c>
      <c r="M291" s="311" t="s">
        <v>111</v>
      </c>
      <c r="N291" s="311" t="s">
        <v>1010</v>
      </c>
      <c r="O291" s="311">
        <v>2012</v>
      </c>
      <c r="P291" s="401" t="s">
        <v>1011</v>
      </c>
      <c r="Q291" s="401">
        <v>5</v>
      </c>
      <c r="R291" s="311">
        <v>4</v>
      </c>
      <c r="S291" s="428">
        <v>16.4</v>
      </c>
      <c r="T291" s="446" t="s">
        <v>106</v>
      </c>
      <c r="U291" s="401">
        <v>10</v>
      </c>
      <c r="V291" s="401">
        <v>10</v>
      </c>
      <c r="W291" s="401" t="s">
        <v>159</v>
      </c>
      <c r="X291" s="401">
        <v>4</v>
      </c>
      <c r="Y291" s="311" t="s">
        <v>136</v>
      </c>
      <c r="Z291" s="311" t="s">
        <v>1012</v>
      </c>
      <c r="AA291" s="401">
        <v>2</v>
      </c>
      <c r="AB291" s="311" t="s">
        <v>1013</v>
      </c>
      <c r="AC291" s="448"/>
    </row>
    <row r="292" customHeight="1" spans="1:29">
      <c r="A292" s="311">
        <v>290</v>
      </c>
      <c r="B292" s="428" t="s">
        <v>1004</v>
      </c>
      <c r="C292" s="311" t="s">
        <v>1005</v>
      </c>
      <c r="D292" s="311" t="s">
        <v>94</v>
      </c>
      <c r="E292" s="443" t="s">
        <v>1045</v>
      </c>
      <c r="F292" s="311"/>
      <c r="G292" s="311" t="s">
        <v>1046</v>
      </c>
      <c r="H292" s="311" t="s">
        <v>1047</v>
      </c>
      <c r="I292" s="311" t="s">
        <v>1046</v>
      </c>
      <c r="J292" s="311" t="s">
        <v>1048</v>
      </c>
      <c r="K292" s="428" t="s">
        <v>100</v>
      </c>
      <c r="L292" s="444" t="s">
        <v>101</v>
      </c>
      <c r="M292" s="311" t="s">
        <v>111</v>
      </c>
      <c r="N292" s="311" t="s">
        <v>1010</v>
      </c>
      <c r="O292" s="311">
        <v>2014</v>
      </c>
      <c r="P292" s="401" t="s">
        <v>1011</v>
      </c>
      <c r="Q292" s="401">
        <v>5</v>
      </c>
      <c r="R292" s="311">
        <v>4</v>
      </c>
      <c r="S292" s="428">
        <v>12</v>
      </c>
      <c r="T292" s="446" t="s">
        <v>106</v>
      </c>
      <c r="U292" s="401">
        <v>20</v>
      </c>
      <c r="V292" s="401">
        <v>20</v>
      </c>
      <c r="W292" s="283" t="s">
        <v>159</v>
      </c>
      <c r="X292" s="401">
        <v>10</v>
      </c>
      <c r="Y292" s="311" t="s">
        <v>136</v>
      </c>
      <c r="Z292" s="311" t="s">
        <v>1012</v>
      </c>
      <c r="AA292" s="401">
        <v>5</v>
      </c>
      <c r="AB292" s="311" t="s">
        <v>1013</v>
      </c>
      <c r="AC292" s="448"/>
    </row>
    <row r="293" customHeight="1" spans="1:29">
      <c r="A293" s="311">
        <v>291</v>
      </c>
      <c r="B293" s="428" t="s">
        <v>1004</v>
      </c>
      <c r="C293" s="311" t="s">
        <v>1005</v>
      </c>
      <c r="D293" s="311" t="s">
        <v>94</v>
      </c>
      <c r="E293" s="443" t="s">
        <v>1049</v>
      </c>
      <c r="F293" s="311"/>
      <c r="G293" s="311" t="s">
        <v>1050</v>
      </c>
      <c r="H293" s="311" t="s">
        <v>1051</v>
      </c>
      <c r="I293" s="311" t="s">
        <v>1050</v>
      </c>
      <c r="J293" s="311" t="s">
        <v>1052</v>
      </c>
      <c r="K293" s="428" t="s">
        <v>100</v>
      </c>
      <c r="L293" s="444" t="s">
        <v>101</v>
      </c>
      <c r="M293" s="311" t="s">
        <v>111</v>
      </c>
      <c r="N293" s="311" t="s">
        <v>1010</v>
      </c>
      <c r="O293" s="311">
        <v>2012</v>
      </c>
      <c r="P293" s="401" t="s">
        <v>1011</v>
      </c>
      <c r="Q293" s="401">
        <v>5</v>
      </c>
      <c r="R293" s="311">
        <v>2</v>
      </c>
      <c r="S293" s="428">
        <v>6.5</v>
      </c>
      <c r="T293" s="446" t="s">
        <v>106</v>
      </c>
      <c r="U293" s="401">
        <v>10</v>
      </c>
      <c r="V293" s="401">
        <v>10</v>
      </c>
      <c r="W293" s="283" t="s">
        <v>573</v>
      </c>
      <c r="X293" s="401">
        <v>4</v>
      </c>
      <c r="Y293" s="311" t="s">
        <v>136</v>
      </c>
      <c r="Z293" s="311" t="s">
        <v>1012</v>
      </c>
      <c r="AA293" s="401">
        <v>2</v>
      </c>
      <c r="AB293" s="311" t="s">
        <v>1013</v>
      </c>
      <c r="AC293" s="448"/>
    </row>
    <row r="294" customHeight="1" spans="1:29">
      <c r="A294" s="311">
        <v>292</v>
      </c>
      <c r="B294" s="428" t="s">
        <v>1004</v>
      </c>
      <c r="C294" s="311" t="s">
        <v>1005</v>
      </c>
      <c r="D294" s="311" t="s">
        <v>94</v>
      </c>
      <c r="E294" s="443" t="s">
        <v>1053</v>
      </c>
      <c r="F294" s="311"/>
      <c r="G294" s="311" t="s">
        <v>1054</v>
      </c>
      <c r="H294" s="311" t="s">
        <v>1055</v>
      </c>
      <c r="I294" s="311" t="s">
        <v>1054</v>
      </c>
      <c r="J294" s="311" t="s">
        <v>1056</v>
      </c>
      <c r="K294" s="428" t="s">
        <v>100</v>
      </c>
      <c r="L294" s="446" t="s">
        <v>101</v>
      </c>
      <c r="M294" s="311" t="s">
        <v>111</v>
      </c>
      <c r="N294" s="311" t="s">
        <v>1010</v>
      </c>
      <c r="O294" s="311">
        <v>2012</v>
      </c>
      <c r="P294" s="401" t="s">
        <v>1011</v>
      </c>
      <c r="Q294" s="401">
        <v>6</v>
      </c>
      <c r="R294" s="311">
        <v>2</v>
      </c>
      <c r="S294" s="428">
        <v>3</v>
      </c>
      <c r="T294" s="446" t="s">
        <v>106</v>
      </c>
      <c r="U294" s="401">
        <v>10</v>
      </c>
      <c r="V294" s="401">
        <v>10</v>
      </c>
      <c r="W294" s="283" t="s">
        <v>573</v>
      </c>
      <c r="X294" s="401">
        <v>4</v>
      </c>
      <c r="Y294" s="311" t="s">
        <v>136</v>
      </c>
      <c r="Z294" s="311" t="s">
        <v>1012</v>
      </c>
      <c r="AA294" s="401">
        <v>2</v>
      </c>
      <c r="AB294" s="311" t="s">
        <v>1013</v>
      </c>
      <c r="AC294" s="448"/>
    </row>
    <row r="295" customHeight="1" spans="1:29">
      <c r="A295" s="311">
        <v>293</v>
      </c>
      <c r="B295" s="428" t="s">
        <v>1004</v>
      </c>
      <c r="C295" s="311" t="s">
        <v>1005</v>
      </c>
      <c r="D295" s="311" t="s">
        <v>94</v>
      </c>
      <c r="E295" s="443" t="s">
        <v>1057</v>
      </c>
      <c r="F295" s="311"/>
      <c r="G295" s="311" t="s">
        <v>1057</v>
      </c>
      <c r="H295" s="311" t="s">
        <v>1058</v>
      </c>
      <c r="I295" s="311" t="s">
        <v>1057</v>
      </c>
      <c r="J295" s="311" t="s">
        <v>1052</v>
      </c>
      <c r="K295" s="428" t="s">
        <v>100</v>
      </c>
      <c r="L295" s="446" t="s">
        <v>101</v>
      </c>
      <c r="M295" s="311" t="s">
        <v>111</v>
      </c>
      <c r="N295" s="311" t="s">
        <v>1010</v>
      </c>
      <c r="O295" s="311">
        <v>2014</v>
      </c>
      <c r="P295" s="401" t="s">
        <v>1011</v>
      </c>
      <c r="Q295" s="401">
        <v>5</v>
      </c>
      <c r="R295" s="311">
        <v>2</v>
      </c>
      <c r="S295" s="428">
        <v>6</v>
      </c>
      <c r="T295" s="446" t="s">
        <v>106</v>
      </c>
      <c r="U295" s="401">
        <v>10</v>
      </c>
      <c r="V295" s="401">
        <v>10</v>
      </c>
      <c r="W295" s="283" t="s">
        <v>159</v>
      </c>
      <c r="X295" s="401">
        <v>8</v>
      </c>
      <c r="Y295" s="311" t="s">
        <v>136</v>
      </c>
      <c r="Z295" s="311" t="s">
        <v>1012</v>
      </c>
      <c r="AA295" s="401">
        <v>4</v>
      </c>
      <c r="AB295" s="311" t="s">
        <v>1013</v>
      </c>
      <c r="AC295" s="448"/>
    </row>
    <row r="296" customHeight="1" spans="1:29">
      <c r="A296" s="311">
        <v>294</v>
      </c>
      <c r="B296" s="428" t="s">
        <v>1004</v>
      </c>
      <c r="C296" s="311" t="s">
        <v>1005</v>
      </c>
      <c r="D296" s="311" t="s">
        <v>94</v>
      </c>
      <c r="E296" s="401" t="s">
        <v>1059</v>
      </c>
      <c r="F296" s="311"/>
      <c r="G296" s="311"/>
      <c r="H296" s="311"/>
      <c r="I296" s="311"/>
      <c r="J296" s="311" t="s">
        <v>1060</v>
      </c>
      <c r="K296" s="428" t="s">
        <v>100</v>
      </c>
      <c r="L296" s="401" t="s">
        <v>541</v>
      </c>
      <c r="M296" s="311" t="s">
        <v>330</v>
      </c>
      <c r="N296" s="311" t="s">
        <v>1010</v>
      </c>
      <c r="O296" s="311">
        <v>2016.12</v>
      </c>
      <c r="P296" s="401" t="s">
        <v>1011</v>
      </c>
      <c r="Q296" s="401">
        <v>9.8</v>
      </c>
      <c r="R296" s="311"/>
      <c r="S296" s="428"/>
      <c r="T296" s="446" t="s">
        <v>106</v>
      </c>
      <c r="U296" s="401">
        <v>50</v>
      </c>
      <c r="V296" s="401">
        <v>100</v>
      </c>
      <c r="W296" s="401" t="s">
        <v>135</v>
      </c>
      <c r="X296" s="401">
        <v>19.6</v>
      </c>
      <c r="Y296" s="311" t="s">
        <v>136</v>
      </c>
      <c r="Z296" s="311" t="s">
        <v>1012</v>
      </c>
      <c r="AA296" s="401">
        <v>9.8</v>
      </c>
      <c r="AB296" s="311" t="s">
        <v>1013</v>
      </c>
      <c r="AC296" s="448"/>
    </row>
    <row r="297" customHeight="1" spans="1:29">
      <c r="A297" s="311">
        <v>295</v>
      </c>
      <c r="B297" s="428" t="s">
        <v>1004</v>
      </c>
      <c r="C297" s="311" t="s">
        <v>1005</v>
      </c>
      <c r="D297" s="311" t="s">
        <v>94</v>
      </c>
      <c r="E297" s="401" t="s">
        <v>1061</v>
      </c>
      <c r="F297" s="311"/>
      <c r="G297" s="311" t="s">
        <v>1061</v>
      </c>
      <c r="H297" s="311" t="s">
        <v>1062</v>
      </c>
      <c r="I297" s="311" t="s">
        <v>1061</v>
      </c>
      <c r="J297" s="311" t="s">
        <v>1063</v>
      </c>
      <c r="K297" s="428" t="s">
        <v>100</v>
      </c>
      <c r="L297" s="401" t="s">
        <v>101</v>
      </c>
      <c r="M297" s="311" t="s">
        <v>111</v>
      </c>
      <c r="N297" s="311" t="s">
        <v>1010</v>
      </c>
      <c r="O297" s="311">
        <v>2013</v>
      </c>
      <c r="P297" s="401" t="s">
        <v>1011</v>
      </c>
      <c r="Q297" s="401">
        <v>8</v>
      </c>
      <c r="R297" s="311">
        <v>4</v>
      </c>
      <c r="S297" s="428">
        <v>13.8</v>
      </c>
      <c r="T297" s="446" t="s">
        <v>106</v>
      </c>
      <c r="U297" s="401">
        <v>20</v>
      </c>
      <c r="V297" s="401">
        <v>20</v>
      </c>
      <c r="W297" s="283" t="s">
        <v>573</v>
      </c>
      <c r="X297" s="401" t="s">
        <v>108</v>
      </c>
      <c r="Y297" s="311" t="s">
        <v>136</v>
      </c>
      <c r="Z297" s="311" t="s">
        <v>1012</v>
      </c>
      <c r="AA297" s="401">
        <v>4</v>
      </c>
      <c r="AB297" s="311" t="s">
        <v>1013</v>
      </c>
      <c r="AC297" s="448"/>
    </row>
    <row r="298" customHeight="1" spans="1:29">
      <c r="A298" s="311">
        <v>296</v>
      </c>
      <c r="B298" s="428" t="s">
        <v>1004</v>
      </c>
      <c r="C298" s="311" t="s">
        <v>1005</v>
      </c>
      <c r="D298" s="311" t="s">
        <v>94</v>
      </c>
      <c r="E298" s="443" t="s">
        <v>1064</v>
      </c>
      <c r="F298" s="311"/>
      <c r="G298" s="311" t="s">
        <v>1064</v>
      </c>
      <c r="H298" s="311" t="s">
        <v>1065</v>
      </c>
      <c r="I298" s="311" t="s">
        <v>1064</v>
      </c>
      <c r="J298" s="311" t="s">
        <v>1066</v>
      </c>
      <c r="K298" s="428" t="s">
        <v>100</v>
      </c>
      <c r="L298" s="444" t="s">
        <v>101</v>
      </c>
      <c r="M298" s="311" t="s">
        <v>111</v>
      </c>
      <c r="N298" s="311" t="s">
        <v>1010</v>
      </c>
      <c r="O298" s="311">
        <v>2012</v>
      </c>
      <c r="P298" s="401" t="s">
        <v>1011</v>
      </c>
      <c r="Q298" s="401">
        <v>8</v>
      </c>
      <c r="R298" s="311">
        <v>3</v>
      </c>
      <c r="S298" s="428">
        <v>7.9</v>
      </c>
      <c r="T298" s="446" t="s">
        <v>106</v>
      </c>
      <c r="U298" s="401">
        <v>10</v>
      </c>
      <c r="V298" s="401">
        <v>10</v>
      </c>
      <c r="W298" s="283" t="s">
        <v>159</v>
      </c>
      <c r="X298" s="401">
        <v>4</v>
      </c>
      <c r="Y298" s="311" t="s">
        <v>136</v>
      </c>
      <c r="Z298" s="311" t="s">
        <v>1012</v>
      </c>
      <c r="AA298" s="401">
        <v>2</v>
      </c>
      <c r="AB298" s="311" t="s">
        <v>1013</v>
      </c>
      <c r="AC298" s="448"/>
    </row>
    <row r="299" customHeight="1" spans="1:29">
      <c r="A299" s="311">
        <v>297</v>
      </c>
      <c r="B299" s="428" t="s">
        <v>1004</v>
      </c>
      <c r="C299" s="311" t="s">
        <v>1005</v>
      </c>
      <c r="D299" s="311" t="s">
        <v>94</v>
      </c>
      <c r="E299" s="443" t="s">
        <v>1067</v>
      </c>
      <c r="F299" s="311"/>
      <c r="G299" s="311" t="s">
        <v>1068</v>
      </c>
      <c r="H299" s="311" t="s">
        <v>1069</v>
      </c>
      <c r="I299" s="311" t="s">
        <v>1068</v>
      </c>
      <c r="J299" s="311" t="s">
        <v>1070</v>
      </c>
      <c r="K299" s="428" t="s">
        <v>100</v>
      </c>
      <c r="L299" s="444" t="s">
        <v>101</v>
      </c>
      <c r="M299" s="311" t="s">
        <v>111</v>
      </c>
      <c r="N299" s="311" t="s">
        <v>1010</v>
      </c>
      <c r="O299" s="311">
        <v>2012</v>
      </c>
      <c r="P299" s="401" t="s">
        <v>1011</v>
      </c>
      <c r="Q299" s="401">
        <v>5</v>
      </c>
      <c r="R299" s="311">
        <v>3</v>
      </c>
      <c r="S299" s="428">
        <v>7.5</v>
      </c>
      <c r="T299" s="446" t="s">
        <v>106</v>
      </c>
      <c r="U299" s="401">
        <v>10</v>
      </c>
      <c r="V299" s="401">
        <v>10</v>
      </c>
      <c r="W299" s="283" t="s">
        <v>159</v>
      </c>
      <c r="X299" s="401">
        <v>8</v>
      </c>
      <c r="Y299" s="311" t="s">
        <v>136</v>
      </c>
      <c r="Z299" s="311" t="s">
        <v>1012</v>
      </c>
      <c r="AA299" s="401">
        <v>4</v>
      </c>
      <c r="AB299" s="311" t="s">
        <v>1013</v>
      </c>
      <c r="AC299" s="448"/>
    </row>
    <row r="300" customHeight="1" spans="1:29">
      <c r="A300" s="311">
        <v>298</v>
      </c>
      <c r="B300" s="428" t="s">
        <v>1004</v>
      </c>
      <c r="C300" s="311" t="s">
        <v>1005</v>
      </c>
      <c r="D300" s="311" t="s">
        <v>94</v>
      </c>
      <c r="E300" s="443" t="s">
        <v>1071</v>
      </c>
      <c r="F300" s="311"/>
      <c r="G300" s="311" t="s">
        <v>1072</v>
      </c>
      <c r="H300" s="311" t="s">
        <v>1073</v>
      </c>
      <c r="I300" s="311" t="s">
        <v>1072</v>
      </c>
      <c r="J300" s="311" t="s">
        <v>1074</v>
      </c>
      <c r="K300" s="428" t="s">
        <v>100</v>
      </c>
      <c r="L300" s="444" t="s">
        <v>101</v>
      </c>
      <c r="M300" s="311" t="s">
        <v>111</v>
      </c>
      <c r="N300" s="311" t="s">
        <v>1010</v>
      </c>
      <c r="O300" s="311">
        <v>2013</v>
      </c>
      <c r="P300" s="401" t="s">
        <v>1011</v>
      </c>
      <c r="Q300" s="401">
        <v>6</v>
      </c>
      <c r="R300" s="311">
        <v>5</v>
      </c>
      <c r="S300" s="428">
        <v>15.9</v>
      </c>
      <c r="T300" s="446" t="s">
        <v>106</v>
      </c>
      <c r="U300" s="401">
        <v>20</v>
      </c>
      <c r="V300" s="401">
        <v>20</v>
      </c>
      <c r="W300" s="401" t="s">
        <v>573</v>
      </c>
      <c r="X300" s="401">
        <v>8</v>
      </c>
      <c r="Y300" s="311" t="s">
        <v>136</v>
      </c>
      <c r="Z300" s="311" t="s">
        <v>1012</v>
      </c>
      <c r="AA300" s="401">
        <v>4</v>
      </c>
      <c r="AB300" s="311" t="s">
        <v>1013</v>
      </c>
      <c r="AC300" s="448"/>
    </row>
    <row r="301" customHeight="1" spans="1:29">
      <c r="A301" s="311">
        <v>299</v>
      </c>
      <c r="B301" s="428" t="s">
        <v>1004</v>
      </c>
      <c r="C301" s="311" t="s">
        <v>1005</v>
      </c>
      <c r="D301" s="311" t="s">
        <v>94</v>
      </c>
      <c r="E301" s="443" t="s">
        <v>1075</v>
      </c>
      <c r="F301" s="311"/>
      <c r="G301" s="311" t="s">
        <v>1076</v>
      </c>
      <c r="H301" s="311" t="s">
        <v>1077</v>
      </c>
      <c r="I301" s="311" t="s">
        <v>1076</v>
      </c>
      <c r="J301" s="311"/>
      <c r="K301" s="428" t="s">
        <v>100</v>
      </c>
      <c r="L301" s="444" t="s">
        <v>101</v>
      </c>
      <c r="M301" s="311" t="s">
        <v>111</v>
      </c>
      <c r="N301" s="311" t="s">
        <v>1010</v>
      </c>
      <c r="O301" s="311">
        <v>2012</v>
      </c>
      <c r="P301" s="401" t="s">
        <v>1011</v>
      </c>
      <c r="Q301" s="401">
        <v>4</v>
      </c>
      <c r="R301" s="311">
        <v>2</v>
      </c>
      <c r="S301" s="428">
        <v>4</v>
      </c>
      <c r="T301" s="446" t="s">
        <v>106</v>
      </c>
      <c r="U301" s="401">
        <v>10</v>
      </c>
      <c r="V301" s="401">
        <v>10</v>
      </c>
      <c r="W301" s="401" t="s">
        <v>159</v>
      </c>
      <c r="X301" s="401" t="s">
        <v>108</v>
      </c>
      <c r="Y301" s="311" t="s">
        <v>136</v>
      </c>
      <c r="Z301" s="311" t="s">
        <v>1012</v>
      </c>
      <c r="AA301" s="401">
        <v>2</v>
      </c>
      <c r="AB301" s="311" t="s">
        <v>1013</v>
      </c>
      <c r="AC301" s="448"/>
    </row>
    <row r="302" customHeight="1" spans="1:29">
      <c r="A302" s="311">
        <v>300</v>
      </c>
      <c r="B302" s="428" t="s">
        <v>1004</v>
      </c>
      <c r="C302" s="311" t="s">
        <v>1005</v>
      </c>
      <c r="D302" s="311" t="s">
        <v>94</v>
      </c>
      <c r="E302" s="443" t="s">
        <v>1078</v>
      </c>
      <c r="F302" s="311"/>
      <c r="G302" s="311" t="s">
        <v>1079</v>
      </c>
      <c r="H302" s="311" t="s">
        <v>1080</v>
      </c>
      <c r="I302" s="311" t="s">
        <v>1079</v>
      </c>
      <c r="J302" s="311"/>
      <c r="K302" s="428" t="s">
        <v>100</v>
      </c>
      <c r="L302" s="444" t="s">
        <v>101</v>
      </c>
      <c r="M302" s="311" t="s">
        <v>111</v>
      </c>
      <c r="N302" s="311" t="s">
        <v>1010</v>
      </c>
      <c r="O302" s="311">
        <v>2012</v>
      </c>
      <c r="P302" s="401" t="s">
        <v>1011</v>
      </c>
      <c r="Q302" s="401">
        <v>2</v>
      </c>
      <c r="R302" s="311">
        <v>1</v>
      </c>
      <c r="S302" s="428">
        <v>2</v>
      </c>
      <c r="T302" s="446" t="s">
        <v>106</v>
      </c>
      <c r="U302" s="401">
        <v>10</v>
      </c>
      <c r="V302" s="401">
        <v>10</v>
      </c>
      <c r="W302" s="283" t="s">
        <v>159</v>
      </c>
      <c r="X302" s="401">
        <v>4</v>
      </c>
      <c r="Y302" s="311" t="s">
        <v>136</v>
      </c>
      <c r="Z302" s="311" t="s">
        <v>1012</v>
      </c>
      <c r="AA302" s="401">
        <v>2</v>
      </c>
      <c r="AB302" s="311" t="s">
        <v>1013</v>
      </c>
      <c r="AC302" s="448"/>
    </row>
    <row r="303" customHeight="1" spans="1:29">
      <c r="A303" s="311">
        <v>301</v>
      </c>
      <c r="B303" s="428" t="s">
        <v>1004</v>
      </c>
      <c r="C303" s="311" t="s">
        <v>1005</v>
      </c>
      <c r="D303" s="311" t="s">
        <v>94</v>
      </c>
      <c r="E303" s="443" t="s">
        <v>1081</v>
      </c>
      <c r="F303" s="311" t="s">
        <v>131</v>
      </c>
      <c r="G303" s="311" t="s">
        <v>1082</v>
      </c>
      <c r="H303" s="311" t="s">
        <v>1083</v>
      </c>
      <c r="I303" s="311" t="s">
        <v>1082</v>
      </c>
      <c r="J303" s="311"/>
      <c r="K303" s="428" t="s">
        <v>100</v>
      </c>
      <c r="L303" s="444" t="s">
        <v>101</v>
      </c>
      <c r="M303" s="311" t="s">
        <v>111</v>
      </c>
      <c r="N303" s="311" t="s">
        <v>1010</v>
      </c>
      <c r="O303" s="311">
        <v>2012</v>
      </c>
      <c r="P303" s="401" t="s">
        <v>1011</v>
      </c>
      <c r="Q303" s="401">
        <v>4</v>
      </c>
      <c r="R303" s="311">
        <v>2</v>
      </c>
      <c r="S303" s="428">
        <v>4</v>
      </c>
      <c r="T303" s="446" t="s">
        <v>106</v>
      </c>
      <c r="U303" s="401">
        <v>10</v>
      </c>
      <c r="V303" s="401">
        <v>10</v>
      </c>
      <c r="W303" s="283" t="s">
        <v>159</v>
      </c>
      <c r="X303" s="401" t="s">
        <v>108</v>
      </c>
      <c r="Y303" s="311" t="s">
        <v>136</v>
      </c>
      <c r="Z303" s="311" t="s">
        <v>1012</v>
      </c>
      <c r="AA303" s="401">
        <v>2</v>
      </c>
      <c r="AB303" s="311" t="s">
        <v>1013</v>
      </c>
      <c r="AC303" s="448"/>
    </row>
    <row r="304" customHeight="1" spans="1:29">
      <c r="A304" s="311">
        <v>302</v>
      </c>
      <c r="B304" s="428" t="s">
        <v>1004</v>
      </c>
      <c r="C304" s="311" t="s">
        <v>1005</v>
      </c>
      <c r="D304" s="311" t="s">
        <v>94</v>
      </c>
      <c r="E304" s="443" t="s">
        <v>1084</v>
      </c>
      <c r="F304" s="311" t="s">
        <v>321</v>
      </c>
      <c r="G304" s="311" t="s">
        <v>1085</v>
      </c>
      <c r="H304" s="311" t="s">
        <v>1086</v>
      </c>
      <c r="I304" s="311" t="s">
        <v>1085</v>
      </c>
      <c r="J304" s="311"/>
      <c r="K304" s="428" t="s">
        <v>100</v>
      </c>
      <c r="L304" s="444" t="s">
        <v>101</v>
      </c>
      <c r="M304" s="311" t="s">
        <v>111</v>
      </c>
      <c r="N304" s="311" t="s">
        <v>1010</v>
      </c>
      <c r="O304" s="311">
        <v>2014</v>
      </c>
      <c r="P304" s="401" t="s">
        <v>1011</v>
      </c>
      <c r="Q304" s="401">
        <v>5</v>
      </c>
      <c r="R304" s="311">
        <v>5</v>
      </c>
      <c r="S304" s="428">
        <v>8.9</v>
      </c>
      <c r="T304" s="446" t="s">
        <v>106</v>
      </c>
      <c r="U304" s="401">
        <v>10</v>
      </c>
      <c r="V304" s="401">
        <v>10</v>
      </c>
      <c r="W304" s="283" t="s">
        <v>573</v>
      </c>
      <c r="X304" s="401">
        <v>8</v>
      </c>
      <c r="Y304" s="311" t="s">
        <v>136</v>
      </c>
      <c r="Z304" s="311" t="s">
        <v>1012</v>
      </c>
      <c r="AA304" s="401">
        <v>4</v>
      </c>
      <c r="AB304" s="311" t="s">
        <v>1013</v>
      </c>
      <c r="AC304" s="448"/>
    </row>
    <row r="305" customHeight="1" spans="1:29">
      <c r="A305" s="311">
        <v>303</v>
      </c>
      <c r="B305" s="428" t="s">
        <v>1004</v>
      </c>
      <c r="C305" s="311" t="s">
        <v>1005</v>
      </c>
      <c r="D305" s="311" t="s">
        <v>94</v>
      </c>
      <c r="E305" s="443" t="s">
        <v>1087</v>
      </c>
      <c r="F305" s="311" t="s">
        <v>259</v>
      </c>
      <c r="G305" s="311" t="s">
        <v>120</v>
      </c>
      <c r="H305" s="311" t="s">
        <v>120</v>
      </c>
      <c r="I305" s="311" t="s">
        <v>1088</v>
      </c>
      <c r="J305" s="311"/>
      <c r="K305" s="428" t="s">
        <v>100</v>
      </c>
      <c r="L305" s="444" t="s">
        <v>101</v>
      </c>
      <c r="M305" s="311" t="s">
        <v>111</v>
      </c>
      <c r="N305" s="311" t="s">
        <v>1010</v>
      </c>
      <c r="O305" s="311">
        <v>2014</v>
      </c>
      <c r="P305" s="401" t="s">
        <v>1011</v>
      </c>
      <c r="Q305" s="401">
        <v>8</v>
      </c>
      <c r="R305" s="311">
        <v>7</v>
      </c>
      <c r="S305" s="428">
        <v>48</v>
      </c>
      <c r="T305" s="446" t="s">
        <v>106</v>
      </c>
      <c r="U305" s="401">
        <v>20</v>
      </c>
      <c r="V305" s="401">
        <v>20</v>
      </c>
      <c r="W305" s="283" t="s">
        <v>107</v>
      </c>
      <c r="X305" s="401">
        <v>10</v>
      </c>
      <c r="Y305" s="311" t="s">
        <v>136</v>
      </c>
      <c r="Z305" s="311" t="s">
        <v>1012</v>
      </c>
      <c r="AA305" s="401">
        <v>5</v>
      </c>
      <c r="AB305" s="311" t="s">
        <v>1013</v>
      </c>
      <c r="AC305" s="448"/>
    </row>
    <row r="306" customHeight="1" spans="1:29">
      <c r="A306" s="311">
        <v>304</v>
      </c>
      <c r="B306" s="428" t="s">
        <v>1004</v>
      </c>
      <c r="C306" s="311" t="s">
        <v>1005</v>
      </c>
      <c r="D306" s="311" t="s">
        <v>94</v>
      </c>
      <c r="E306" s="443" t="s">
        <v>1089</v>
      </c>
      <c r="F306" s="311" t="s">
        <v>1090</v>
      </c>
      <c r="G306" s="311" t="s">
        <v>1091</v>
      </c>
      <c r="H306" s="311" t="s">
        <v>1092</v>
      </c>
      <c r="I306" s="311" t="s">
        <v>1091</v>
      </c>
      <c r="J306" s="311"/>
      <c r="K306" s="428" t="s">
        <v>100</v>
      </c>
      <c r="L306" s="445" t="s">
        <v>101</v>
      </c>
      <c r="M306" s="311" t="s">
        <v>111</v>
      </c>
      <c r="N306" s="311" t="s">
        <v>1010</v>
      </c>
      <c r="O306" s="311">
        <v>2014</v>
      </c>
      <c r="P306" s="401" t="s">
        <v>1011</v>
      </c>
      <c r="Q306" s="401">
        <v>15</v>
      </c>
      <c r="R306" s="311">
        <v>5</v>
      </c>
      <c r="S306" s="428">
        <v>11.5</v>
      </c>
      <c r="T306" s="446" t="s">
        <v>106</v>
      </c>
      <c r="U306" s="401">
        <v>20</v>
      </c>
      <c r="V306" s="401">
        <v>20</v>
      </c>
      <c r="W306" s="283" t="s">
        <v>159</v>
      </c>
      <c r="X306" s="401">
        <v>8</v>
      </c>
      <c r="Y306" s="311" t="s">
        <v>136</v>
      </c>
      <c r="Z306" s="311" t="s">
        <v>1012</v>
      </c>
      <c r="AA306" s="401">
        <v>4</v>
      </c>
      <c r="AB306" s="311" t="s">
        <v>1013</v>
      </c>
      <c r="AC306" s="448"/>
    </row>
    <row r="307" customHeight="1" spans="1:29">
      <c r="A307" s="311">
        <v>305</v>
      </c>
      <c r="B307" s="428" t="s">
        <v>1004</v>
      </c>
      <c r="C307" s="311" t="s">
        <v>1005</v>
      </c>
      <c r="D307" s="311" t="s">
        <v>94</v>
      </c>
      <c r="E307" s="443" t="s">
        <v>1093</v>
      </c>
      <c r="F307" s="311" t="s">
        <v>1094</v>
      </c>
      <c r="G307" s="311" t="s">
        <v>1095</v>
      </c>
      <c r="H307" s="311" t="s">
        <v>1096</v>
      </c>
      <c r="I307" s="311" t="s">
        <v>1095</v>
      </c>
      <c r="J307" s="311"/>
      <c r="K307" s="428" t="s">
        <v>100</v>
      </c>
      <c r="L307" s="446" t="s">
        <v>101</v>
      </c>
      <c r="M307" s="311" t="s">
        <v>111</v>
      </c>
      <c r="N307" s="311" t="s">
        <v>1010</v>
      </c>
      <c r="O307" s="311">
        <v>2013</v>
      </c>
      <c r="P307" s="401" t="s">
        <v>1011</v>
      </c>
      <c r="Q307" s="401">
        <v>6</v>
      </c>
      <c r="R307" s="311">
        <v>10</v>
      </c>
      <c r="S307" s="428">
        <v>38</v>
      </c>
      <c r="T307" s="446" t="s">
        <v>106</v>
      </c>
      <c r="U307" s="401">
        <v>20</v>
      </c>
      <c r="V307" s="401">
        <v>20</v>
      </c>
      <c r="W307" s="401" t="s">
        <v>159</v>
      </c>
      <c r="X307" s="401">
        <v>8</v>
      </c>
      <c r="Y307" s="311" t="s">
        <v>136</v>
      </c>
      <c r="Z307" s="311" t="s">
        <v>1012</v>
      </c>
      <c r="AA307" s="401">
        <v>4</v>
      </c>
      <c r="AB307" s="311" t="s">
        <v>1013</v>
      </c>
      <c r="AC307" s="448"/>
    </row>
    <row r="308" customHeight="1" spans="1:29">
      <c r="A308" s="311">
        <v>306</v>
      </c>
      <c r="B308" s="428" t="s">
        <v>1004</v>
      </c>
      <c r="C308" s="311" t="s">
        <v>1005</v>
      </c>
      <c r="D308" s="311" t="s">
        <v>94</v>
      </c>
      <c r="E308" s="443" t="s">
        <v>1097</v>
      </c>
      <c r="F308" s="311" t="s">
        <v>215</v>
      </c>
      <c r="G308" s="311" t="s">
        <v>1098</v>
      </c>
      <c r="H308" s="311" t="s">
        <v>1099</v>
      </c>
      <c r="I308" s="311" t="s">
        <v>1098</v>
      </c>
      <c r="J308" s="311"/>
      <c r="K308" s="428" t="s">
        <v>100</v>
      </c>
      <c r="L308" s="444" t="s">
        <v>101</v>
      </c>
      <c r="M308" s="311" t="s">
        <v>111</v>
      </c>
      <c r="N308" s="311" t="s">
        <v>1010</v>
      </c>
      <c r="O308" s="311">
        <v>2012</v>
      </c>
      <c r="P308" s="401" t="s">
        <v>1011</v>
      </c>
      <c r="Q308" s="401">
        <v>4</v>
      </c>
      <c r="R308" s="311">
        <v>2</v>
      </c>
      <c r="S308" s="428">
        <v>4</v>
      </c>
      <c r="T308" s="446" t="s">
        <v>106</v>
      </c>
      <c r="U308" s="401">
        <v>10</v>
      </c>
      <c r="V308" s="401">
        <v>10</v>
      </c>
      <c r="W308" s="401" t="s">
        <v>159</v>
      </c>
      <c r="X308" s="401" t="s">
        <v>108</v>
      </c>
      <c r="Y308" s="311" t="s">
        <v>136</v>
      </c>
      <c r="Z308" s="311" t="s">
        <v>1012</v>
      </c>
      <c r="AA308" s="401">
        <v>2</v>
      </c>
      <c r="AB308" s="311" t="s">
        <v>1013</v>
      </c>
      <c r="AC308" s="448"/>
    </row>
    <row r="309" customHeight="1" spans="1:29">
      <c r="A309" s="311">
        <v>307</v>
      </c>
      <c r="B309" s="428" t="s">
        <v>1004</v>
      </c>
      <c r="C309" s="311" t="s">
        <v>1005</v>
      </c>
      <c r="D309" s="311" t="s">
        <v>94</v>
      </c>
      <c r="E309" s="443" t="s">
        <v>1100</v>
      </c>
      <c r="F309" s="311"/>
      <c r="G309" s="311" t="s">
        <v>1100</v>
      </c>
      <c r="H309" s="311" t="s">
        <v>1101</v>
      </c>
      <c r="I309" s="311" t="s">
        <v>1100</v>
      </c>
      <c r="J309" s="311"/>
      <c r="K309" s="428" t="s">
        <v>100</v>
      </c>
      <c r="L309" s="444" t="s">
        <v>101</v>
      </c>
      <c r="M309" s="311" t="s">
        <v>111</v>
      </c>
      <c r="N309" s="311" t="s">
        <v>1010</v>
      </c>
      <c r="O309" s="311">
        <v>2012</v>
      </c>
      <c r="P309" s="401" t="s">
        <v>1011</v>
      </c>
      <c r="Q309" s="401">
        <v>4</v>
      </c>
      <c r="R309" s="311">
        <v>2</v>
      </c>
      <c r="S309" s="428">
        <v>5</v>
      </c>
      <c r="T309" s="446" t="s">
        <v>106</v>
      </c>
      <c r="U309" s="401">
        <v>10</v>
      </c>
      <c r="V309" s="401">
        <v>10</v>
      </c>
      <c r="W309" s="401" t="s">
        <v>573</v>
      </c>
      <c r="X309" s="401" t="s">
        <v>108</v>
      </c>
      <c r="Y309" s="311" t="s">
        <v>136</v>
      </c>
      <c r="Z309" s="311" t="s">
        <v>1012</v>
      </c>
      <c r="AA309" s="401">
        <v>2</v>
      </c>
      <c r="AB309" s="311" t="s">
        <v>1013</v>
      </c>
      <c r="AC309" s="448"/>
    </row>
    <row r="310" customHeight="1" spans="1:29">
      <c r="A310" s="311">
        <v>308</v>
      </c>
      <c r="B310" s="428" t="s">
        <v>1004</v>
      </c>
      <c r="C310" s="311" t="s">
        <v>1005</v>
      </c>
      <c r="D310" s="311" t="s">
        <v>94</v>
      </c>
      <c r="E310" s="443" t="s">
        <v>1102</v>
      </c>
      <c r="F310" s="311"/>
      <c r="G310" s="311" t="s">
        <v>120</v>
      </c>
      <c r="H310" s="311" t="s">
        <v>120</v>
      </c>
      <c r="I310" s="311" t="s">
        <v>1103</v>
      </c>
      <c r="J310" s="311"/>
      <c r="K310" s="428" t="s">
        <v>100</v>
      </c>
      <c r="L310" s="446" t="s">
        <v>101</v>
      </c>
      <c r="M310" s="311" t="s">
        <v>111</v>
      </c>
      <c r="N310" s="311" t="s">
        <v>1010</v>
      </c>
      <c r="O310" s="311">
        <v>2012</v>
      </c>
      <c r="P310" s="401" t="s">
        <v>1011</v>
      </c>
      <c r="Q310" s="401">
        <v>4</v>
      </c>
      <c r="R310" s="311">
        <v>2</v>
      </c>
      <c r="S310" s="428">
        <v>4</v>
      </c>
      <c r="T310" s="446" t="s">
        <v>106</v>
      </c>
      <c r="U310" s="401">
        <v>10</v>
      </c>
      <c r="V310" s="401">
        <v>10</v>
      </c>
      <c r="W310" s="401" t="s">
        <v>573</v>
      </c>
      <c r="X310" s="401" t="s">
        <v>108</v>
      </c>
      <c r="Y310" s="311" t="s">
        <v>136</v>
      </c>
      <c r="Z310" s="311" t="s">
        <v>1012</v>
      </c>
      <c r="AA310" s="401">
        <v>2</v>
      </c>
      <c r="AB310" s="311" t="s">
        <v>1013</v>
      </c>
      <c r="AC310" s="448"/>
    </row>
    <row r="311" customHeight="1" spans="1:29">
      <c r="A311" s="311">
        <v>309</v>
      </c>
      <c r="B311" s="428" t="s">
        <v>1004</v>
      </c>
      <c r="C311" s="311" t="s">
        <v>1005</v>
      </c>
      <c r="D311" s="311" t="s">
        <v>94</v>
      </c>
      <c r="E311" s="443" t="s">
        <v>1104</v>
      </c>
      <c r="F311" s="311"/>
      <c r="G311" s="311" t="s">
        <v>120</v>
      </c>
      <c r="H311" s="311" t="s">
        <v>120</v>
      </c>
      <c r="I311" s="311" t="s">
        <v>120</v>
      </c>
      <c r="J311" s="311"/>
      <c r="K311" s="428" t="s">
        <v>100</v>
      </c>
      <c r="L311" s="446" t="s">
        <v>101</v>
      </c>
      <c r="M311" s="311" t="s">
        <v>111</v>
      </c>
      <c r="N311" s="311" t="s">
        <v>1010</v>
      </c>
      <c r="O311" s="311">
        <v>2014.08</v>
      </c>
      <c r="P311" s="401" t="s">
        <v>1011</v>
      </c>
      <c r="Q311" s="401">
        <v>20</v>
      </c>
      <c r="R311" s="311">
        <v>4</v>
      </c>
      <c r="S311" s="428">
        <v>24</v>
      </c>
      <c r="T311" s="446" t="s">
        <v>106</v>
      </c>
      <c r="U311" s="401">
        <v>400</v>
      </c>
      <c r="V311" s="401">
        <v>800</v>
      </c>
      <c r="W311" s="401" t="s">
        <v>135</v>
      </c>
      <c r="X311" s="401">
        <v>12</v>
      </c>
      <c r="Y311" s="311" t="s">
        <v>136</v>
      </c>
      <c r="Z311" s="311" t="s">
        <v>1012</v>
      </c>
      <c r="AA311" s="401">
        <v>6</v>
      </c>
      <c r="AB311" s="311" t="s">
        <v>1013</v>
      </c>
      <c r="AC311" s="448"/>
    </row>
    <row r="312" customHeight="1" spans="1:29">
      <c r="A312" s="311">
        <v>310</v>
      </c>
      <c r="B312" s="428" t="s">
        <v>1004</v>
      </c>
      <c r="C312" s="311" t="s">
        <v>1005</v>
      </c>
      <c r="D312" s="311" t="s">
        <v>94</v>
      </c>
      <c r="E312" s="443" t="s">
        <v>1105</v>
      </c>
      <c r="F312" s="311"/>
      <c r="G312" s="311"/>
      <c r="H312" s="311"/>
      <c r="I312" s="311"/>
      <c r="J312" s="311"/>
      <c r="K312" s="428" t="s">
        <v>100</v>
      </c>
      <c r="L312" s="446" t="s">
        <v>101</v>
      </c>
      <c r="M312" s="311" t="s">
        <v>111</v>
      </c>
      <c r="N312" s="311" t="s">
        <v>1010</v>
      </c>
      <c r="O312" s="311">
        <v>2014.08</v>
      </c>
      <c r="P312" s="401" t="s">
        <v>1011</v>
      </c>
      <c r="Q312" s="401">
        <v>15</v>
      </c>
      <c r="R312" s="311">
        <v>4</v>
      </c>
      <c r="S312" s="428">
        <v>20</v>
      </c>
      <c r="T312" s="446" t="s">
        <v>106</v>
      </c>
      <c r="U312" s="401">
        <v>400</v>
      </c>
      <c r="V312" s="401">
        <v>800</v>
      </c>
      <c r="W312" s="401" t="s">
        <v>135</v>
      </c>
      <c r="X312" s="401">
        <v>8</v>
      </c>
      <c r="Y312" s="311" t="s">
        <v>136</v>
      </c>
      <c r="Z312" s="311" t="s">
        <v>1012</v>
      </c>
      <c r="AA312" s="401">
        <v>4</v>
      </c>
      <c r="AB312" s="311" t="s">
        <v>1013</v>
      </c>
      <c r="AC312" s="448"/>
    </row>
    <row r="313" customHeight="1" spans="1:29">
      <c r="A313" s="311">
        <v>311</v>
      </c>
      <c r="B313" s="428" t="s">
        <v>1004</v>
      </c>
      <c r="C313" s="311" t="s">
        <v>1005</v>
      </c>
      <c r="D313" s="311" t="s">
        <v>94</v>
      </c>
      <c r="E313" s="443" t="s">
        <v>1106</v>
      </c>
      <c r="F313" s="311"/>
      <c r="G313" s="311"/>
      <c r="H313" s="311"/>
      <c r="I313" s="311"/>
      <c r="J313" s="311"/>
      <c r="K313" s="428" t="s">
        <v>100</v>
      </c>
      <c r="L313" s="446" t="s">
        <v>101</v>
      </c>
      <c r="M313" s="311" t="s">
        <v>111</v>
      </c>
      <c r="N313" s="311" t="s">
        <v>1010</v>
      </c>
      <c r="O313" s="311">
        <v>2014.08</v>
      </c>
      <c r="P313" s="401" t="s">
        <v>1011</v>
      </c>
      <c r="Q313" s="401">
        <v>20</v>
      </c>
      <c r="R313" s="311">
        <v>1</v>
      </c>
      <c r="S313" s="428">
        <v>14</v>
      </c>
      <c r="T313" s="446" t="s">
        <v>106</v>
      </c>
      <c r="U313" s="401">
        <v>400</v>
      </c>
      <c r="V313" s="401">
        <v>800</v>
      </c>
      <c r="W313" s="401" t="s">
        <v>135</v>
      </c>
      <c r="X313" s="401" t="s">
        <v>108</v>
      </c>
      <c r="Y313" s="311" t="s">
        <v>136</v>
      </c>
      <c r="Z313" s="311" t="s">
        <v>1012</v>
      </c>
      <c r="AA313" s="401">
        <v>10</v>
      </c>
      <c r="AB313" s="311" t="s">
        <v>1013</v>
      </c>
      <c r="AC313" s="448"/>
    </row>
    <row r="314" customHeight="1" spans="1:29">
      <c r="A314" s="311">
        <v>312</v>
      </c>
      <c r="B314" s="428" t="s">
        <v>1004</v>
      </c>
      <c r="C314" s="311" t="s">
        <v>1005</v>
      </c>
      <c r="D314" s="311" t="s">
        <v>94</v>
      </c>
      <c r="E314" s="443" t="s">
        <v>1107</v>
      </c>
      <c r="F314" s="311"/>
      <c r="G314" s="311" t="s">
        <v>120</v>
      </c>
      <c r="H314" s="311" t="s">
        <v>120</v>
      </c>
      <c r="I314" s="311"/>
      <c r="J314" s="311"/>
      <c r="K314" s="428" t="s">
        <v>100</v>
      </c>
      <c r="L314" s="446" t="s">
        <v>101</v>
      </c>
      <c r="M314" s="311" t="s">
        <v>111</v>
      </c>
      <c r="N314" s="311" t="s">
        <v>1010</v>
      </c>
      <c r="O314" s="311">
        <v>2016.03</v>
      </c>
      <c r="P314" s="401" t="s">
        <v>1011</v>
      </c>
      <c r="Q314" s="401">
        <v>9.8</v>
      </c>
      <c r="R314" s="311">
        <v>1</v>
      </c>
      <c r="S314" s="428">
        <v>10</v>
      </c>
      <c r="T314" s="446" t="s">
        <v>106</v>
      </c>
      <c r="U314" s="401">
        <v>30</v>
      </c>
      <c r="V314" s="401">
        <v>50</v>
      </c>
      <c r="W314" s="401" t="s">
        <v>135</v>
      </c>
      <c r="X314" s="401">
        <v>8</v>
      </c>
      <c r="Y314" s="311" t="s">
        <v>136</v>
      </c>
      <c r="Z314" s="311" t="s">
        <v>1012</v>
      </c>
      <c r="AA314" s="401">
        <v>4</v>
      </c>
      <c r="AB314" s="311" t="s">
        <v>1013</v>
      </c>
      <c r="AC314" s="448"/>
    </row>
    <row r="315" customHeight="1" spans="1:29">
      <c r="A315" s="311">
        <v>313</v>
      </c>
      <c r="B315" s="428" t="s">
        <v>1004</v>
      </c>
      <c r="C315" s="311" t="s">
        <v>1005</v>
      </c>
      <c r="D315" s="311" t="s">
        <v>522</v>
      </c>
      <c r="E315" s="401" t="s">
        <v>1108</v>
      </c>
      <c r="F315" s="311"/>
      <c r="G315" s="311"/>
      <c r="H315" s="311"/>
      <c r="I315" s="311"/>
      <c r="J315" s="311" t="s">
        <v>1109</v>
      </c>
      <c r="K315" s="428" t="s">
        <v>100</v>
      </c>
      <c r="L315" s="401" t="s">
        <v>101</v>
      </c>
      <c r="M315" s="311" t="s">
        <v>111</v>
      </c>
      <c r="N315" s="311" t="s">
        <v>1010</v>
      </c>
      <c r="O315" s="311">
        <v>2015</v>
      </c>
      <c r="P315" s="401">
        <v>2.2</v>
      </c>
      <c r="Q315" s="401">
        <v>9.8</v>
      </c>
      <c r="R315" s="311">
        <v>1</v>
      </c>
      <c r="S315" s="401">
        <v>9.8</v>
      </c>
      <c r="T315" s="446" t="s">
        <v>106</v>
      </c>
      <c r="U315" s="401">
        <v>30</v>
      </c>
      <c r="V315" s="401">
        <v>30</v>
      </c>
      <c r="W315" s="401" t="s">
        <v>135</v>
      </c>
      <c r="X315" s="401">
        <v>20</v>
      </c>
      <c r="Y315" s="311" t="s">
        <v>136</v>
      </c>
      <c r="Z315" s="311" t="s">
        <v>1012</v>
      </c>
      <c r="AA315" s="401">
        <v>10</v>
      </c>
      <c r="AB315" s="311" t="s">
        <v>1013</v>
      </c>
      <c r="AC315" s="448"/>
    </row>
    <row r="316" customHeight="1" spans="1:29">
      <c r="A316" s="311">
        <v>314</v>
      </c>
      <c r="B316" s="428" t="s">
        <v>1004</v>
      </c>
      <c r="C316" s="311" t="s">
        <v>1005</v>
      </c>
      <c r="D316" s="311" t="s">
        <v>522</v>
      </c>
      <c r="E316" s="401" t="s">
        <v>1110</v>
      </c>
      <c r="F316" s="311"/>
      <c r="G316" s="311"/>
      <c r="H316" s="311"/>
      <c r="I316" s="311"/>
      <c r="J316" s="311" t="s">
        <v>1109</v>
      </c>
      <c r="K316" s="428" t="s">
        <v>100</v>
      </c>
      <c r="L316" s="401" t="s">
        <v>101</v>
      </c>
      <c r="M316" s="311" t="s">
        <v>111</v>
      </c>
      <c r="N316" s="311" t="s">
        <v>1010</v>
      </c>
      <c r="O316" s="311">
        <v>2015</v>
      </c>
      <c r="P316" s="401">
        <v>2.2</v>
      </c>
      <c r="Q316" s="401">
        <v>9.8</v>
      </c>
      <c r="R316" s="311">
        <v>1</v>
      </c>
      <c r="S316" s="401">
        <v>9.8</v>
      </c>
      <c r="T316" s="446" t="s">
        <v>106</v>
      </c>
      <c r="U316" s="401">
        <v>30</v>
      </c>
      <c r="V316" s="401">
        <v>30</v>
      </c>
      <c r="W316" s="401" t="s">
        <v>135</v>
      </c>
      <c r="X316" s="401">
        <v>20</v>
      </c>
      <c r="Y316" s="311" t="s">
        <v>136</v>
      </c>
      <c r="Z316" s="311" t="s">
        <v>1012</v>
      </c>
      <c r="AA316" s="401">
        <v>10</v>
      </c>
      <c r="AB316" s="311" t="s">
        <v>1013</v>
      </c>
      <c r="AC316" s="448"/>
    </row>
    <row r="317" customHeight="1" spans="1:29">
      <c r="A317" s="311">
        <v>315</v>
      </c>
      <c r="B317" s="428" t="s">
        <v>1004</v>
      </c>
      <c r="C317" s="311" t="s">
        <v>1005</v>
      </c>
      <c r="D317" s="311" t="s">
        <v>522</v>
      </c>
      <c r="E317" s="401" t="s">
        <v>1111</v>
      </c>
      <c r="F317" s="311"/>
      <c r="G317" s="311"/>
      <c r="H317" s="311"/>
      <c r="I317" s="311"/>
      <c r="J317" s="311" t="s">
        <v>1109</v>
      </c>
      <c r="K317" s="428" t="s">
        <v>100</v>
      </c>
      <c r="L317" s="401" t="s">
        <v>541</v>
      </c>
      <c r="M317" s="311" t="s">
        <v>111</v>
      </c>
      <c r="N317" s="311" t="s">
        <v>750</v>
      </c>
      <c r="O317" s="311">
        <v>2016</v>
      </c>
      <c r="P317" s="401">
        <v>3.5</v>
      </c>
      <c r="Q317" s="401">
        <v>15</v>
      </c>
      <c r="R317" s="311"/>
      <c r="S317" s="401"/>
      <c r="T317" s="446" t="s">
        <v>106</v>
      </c>
      <c r="U317" s="401">
        <v>30</v>
      </c>
      <c r="V317" s="401">
        <v>60</v>
      </c>
      <c r="W317" s="401" t="s">
        <v>135</v>
      </c>
      <c r="X317" s="401">
        <v>30</v>
      </c>
      <c r="Y317" s="311" t="s">
        <v>136</v>
      </c>
      <c r="Z317" s="311" t="s">
        <v>1012</v>
      </c>
      <c r="AA317" s="401">
        <v>12.5</v>
      </c>
      <c r="AB317" s="311" t="s">
        <v>1013</v>
      </c>
      <c r="AC317" s="422" t="s">
        <v>1112</v>
      </c>
    </row>
    <row r="318" customHeight="1" spans="1:29">
      <c r="A318" s="311">
        <v>316</v>
      </c>
      <c r="B318" s="428" t="s">
        <v>1004</v>
      </c>
      <c r="C318" s="311" t="s">
        <v>1005</v>
      </c>
      <c r="D318" s="311" t="s">
        <v>522</v>
      </c>
      <c r="E318" s="401" t="s">
        <v>1113</v>
      </c>
      <c r="F318" s="311"/>
      <c r="G318" s="311"/>
      <c r="H318" s="311"/>
      <c r="I318" s="311"/>
      <c r="J318" s="311" t="s">
        <v>1109</v>
      </c>
      <c r="K318" s="428" t="s">
        <v>100</v>
      </c>
      <c r="L318" s="401" t="s">
        <v>541</v>
      </c>
      <c r="M318" s="311" t="s">
        <v>111</v>
      </c>
      <c r="N318" s="311" t="s">
        <v>1010</v>
      </c>
      <c r="O318" s="311">
        <v>2016</v>
      </c>
      <c r="P318" s="401">
        <v>2.2</v>
      </c>
      <c r="Q318" s="401">
        <v>9.8</v>
      </c>
      <c r="R318" s="311"/>
      <c r="S318" s="401"/>
      <c r="T318" s="446" t="s">
        <v>106</v>
      </c>
      <c r="U318" s="401">
        <v>20</v>
      </c>
      <c r="V318" s="401">
        <v>20</v>
      </c>
      <c r="W318" s="401" t="s">
        <v>135</v>
      </c>
      <c r="X318" s="401">
        <v>20</v>
      </c>
      <c r="Y318" s="311" t="s">
        <v>136</v>
      </c>
      <c r="Z318" s="311" t="s">
        <v>1012</v>
      </c>
      <c r="AA318" s="401">
        <v>10</v>
      </c>
      <c r="AB318" s="311" t="s">
        <v>1013</v>
      </c>
      <c r="AC318" s="415"/>
    </row>
    <row r="319" customHeight="1" spans="1:29">
      <c r="A319" s="311">
        <v>317</v>
      </c>
      <c r="B319" s="428" t="s">
        <v>1004</v>
      </c>
      <c r="C319" s="311" t="s">
        <v>1005</v>
      </c>
      <c r="D319" s="311" t="s">
        <v>522</v>
      </c>
      <c r="E319" s="401" t="s">
        <v>1114</v>
      </c>
      <c r="F319" s="311"/>
      <c r="G319" s="311"/>
      <c r="H319" s="311"/>
      <c r="I319" s="311"/>
      <c r="J319" s="311" t="s">
        <v>1109</v>
      </c>
      <c r="K319" s="428" t="s">
        <v>100</v>
      </c>
      <c r="L319" s="401" t="s">
        <v>541</v>
      </c>
      <c r="M319" s="311" t="s">
        <v>111</v>
      </c>
      <c r="N319" s="311" t="s">
        <v>1010</v>
      </c>
      <c r="O319" s="311">
        <v>2016</v>
      </c>
      <c r="P319" s="401">
        <v>2.2</v>
      </c>
      <c r="Q319" s="401">
        <v>9.8</v>
      </c>
      <c r="R319" s="311"/>
      <c r="S319" s="401"/>
      <c r="T319" s="446" t="s">
        <v>106</v>
      </c>
      <c r="U319" s="401">
        <v>10</v>
      </c>
      <c r="V319" s="401">
        <v>30</v>
      </c>
      <c r="W319" s="401" t="s">
        <v>135</v>
      </c>
      <c r="X319" s="401">
        <v>20</v>
      </c>
      <c r="Y319" s="311" t="s">
        <v>136</v>
      </c>
      <c r="Z319" s="311" t="s">
        <v>1012</v>
      </c>
      <c r="AA319" s="401">
        <v>10</v>
      </c>
      <c r="AB319" s="311" t="s">
        <v>1013</v>
      </c>
      <c r="AC319" s="415"/>
    </row>
    <row r="320" customHeight="1" spans="1:29">
      <c r="A320" s="311">
        <v>318</v>
      </c>
      <c r="B320" s="428" t="s">
        <v>1004</v>
      </c>
      <c r="C320" s="311" t="s">
        <v>1005</v>
      </c>
      <c r="D320" s="311" t="s">
        <v>522</v>
      </c>
      <c r="E320" s="401" t="s">
        <v>1115</v>
      </c>
      <c r="F320" s="311"/>
      <c r="G320" s="311"/>
      <c r="H320" s="311"/>
      <c r="I320" s="311"/>
      <c r="J320" s="311" t="s">
        <v>1109</v>
      </c>
      <c r="K320" s="428" t="s">
        <v>100</v>
      </c>
      <c r="L320" s="401" t="s">
        <v>541</v>
      </c>
      <c r="M320" s="311" t="s">
        <v>111</v>
      </c>
      <c r="N320" s="311" t="s">
        <v>1010</v>
      </c>
      <c r="O320" s="311">
        <v>2015</v>
      </c>
      <c r="P320" s="401">
        <v>2.2</v>
      </c>
      <c r="Q320" s="401">
        <v>9.8</v>
      </c>
      <c r="R320" s="311"/>
      <c r="S320" s="401"/>
      <c r="T320" s="446" t="s">
        <v>106</v>
      </c>
      <c r="U320" s="401">
        <v>20</v>
      </c>
      <c r="V320" s="401">
        <v>20</v>
      </c>
      <c r="W320" s="401" t="s">
        <v>135</v>
      </c>
      <c r="X320" s="401">
        <v>20</v>
      </c>
      <c r="Y320" s="311" t="s">
        <v>136</v>
      </c>
      <c r="Z320" s="311" t="s">
        <v>1012</v>
      </c>
      <c r="AA320" s="401">
        <v>10</v>
      </c>
      <c r="AB320" s="311" t="s">
        <v>1013</v>
      </c>
      <c r="AC320" s="415"/>
    </row>
    <row r="321" customHeight="1" spans="1:29">
      <c r="A321" s="311">
        <v>319</v>
      </c>
      <c r="B321" s="428" t="s">
        <v>1004</v>
      </c>
      <c r="C321" s="311" t="s">
        <v>1005</v>
      </c>
      <c r="D321" s="311" t="s">
        <v>522</v>
      </c>
      <c r="E321" s="401" t="s">
        <v>1116</v>
      </c>
      <c r="F321" s="311"/>
      <c r="G321" s="311"/>
      <c r="H321" s="311"/>
      <c r="I321" s="311"/>
      <c r="J321" s="311" t="s">
        <v>1109</v>
      </c>
      <c r="K321" s="428" t="s">
        <v>100</v>
      </c>
      <c r="L321" s="401" t="s">
        <v>101</v>
      </c>
      <c r="M321" s="311" t="s">
        <v>111</v>
      </c>
      <c r="N321" s="311" t="s">
        <v>1010</v>
      </c>
      <c r="O321" s="311">
        <v>2015</v>
      </c>
      <c r="P321" s="401">
        <v>2.2</v>
      </c>
      <c r="Q321" s="401">
        <v>9.8</v>
      </c>
      <c r="R321" s="311">
        <v>1</v>
      </c>
      <c r="S321" s="401">
        <v>6.5</v>
      </c>
      <c r="T321" s="446" t="s">
        <v>106</v>
      </c>
      <c r="U321" s="401">
        <v>15</v>
      </c>
      <c r="V321" s="401">
        <v>15</v>
      </c>
      <c r="W321" s="401" t="s">
        <v>135</v>
      </c>
      <c r="X321" s="401">
        <v>20</v>
      </c>
      <c r="Y321" s="311" t="s">
        <v>136</v>
      </c>
      <c r="Z321" s="311" t="s">
        <v>1012</v>
      </c>
      <c r="AA321" s="401">
        <v>10</v>
      </c>
      <c r="AB321" s="311" t="s">
        <v>1013</v>
      </c>
      <c r="AC321" s="283" t="s">
        <v>1117</v>
      </c>
    </row>
    <row r="322" customHeight="1" spans="1:29">
      <c r="A322" s="311">
        <v>320</v>
      </c>
      <c r="B322" s="428" t="s">
        <v>1004</v>
      </c>
      <c r="C322" s="311" t="s">
        <v>1005</v>
      </c>
      <c r="D322" s="311" t="s">
        <v>522</v>
      </c>
      <c r="E322" s="401" t="s">
        <v>1118</v>
      </c>
      <c r="F322" s="311"/>
      <c r="G322" s="311"/>
      <c r="H322" s="311"/>
      <c r="I322" s="311"/>
      <c r="J322" s="311" t="s">
        <v>1109</v>
      </c>
      <c r="K322" s="428" t="s">
        <v>100</v>
      </c>
      <c r="L322" s="401" t="s">
        <v>101</v>
      </c>
      <c r="M322" s="311" t="s">
        <v>111</v>
      </c>
      <c r="N322" s="311" t="s">
        <v>1010</v>
      </c>
      <c r="O322" s="311">
        <v>2015</v>
      </c>
      <c r="P322" s="401">
        <v>2.2</v>
      </c>
      <c r="Q322" s="401">
        <v>9.8</v>
      </c>
      <c r="R322" s="311">
        <v>1</v>
      </c>
      <c r="S322" s="401">
        <v>9.8</v>
      </c>
      <c r="T322" s="446" t="s">
        <v>106</v>
      </c>
      <c r="U322" s="401">
        <v>30</v>
      </c>
      <c r="V322" s="401">
        <v>30</v>
      </c>
      <c r="W322" s="401" t="s">
        <v>135</v>
      </c>
      <c r="X322" s="401">
        <v>20</v>
      </c>
      <c r="Y322" s="311" t="s">
        <v>136</v>
      </c>
      <c r="Z322" s="311" t="s">
        <v>1012</v>
      </c>
      <c r="AA322" s="401">
        <v>10</v>
      </c>
      <c r="AB322" s="311" t="s">
        <v>1013</v>
      </c>
      <c r="AC322" s="415"/>
    </row>
    <row r="323" customHeight="1" spans="1:29">
      <c r="A323" s="311">
        <v>321</v>
      </c>
      <c r="B323" s="428" t="s">
        <v>1004</v>
      </c>
      <c r="C323" s="311" t="s">
        <v>1005</v>
      </c>
      <c r="D323" s="311" t="s">
        <v>522</v>
      </c>
      <c r="E323" s="401" t="s">
        <v>1119</v>
      </c>
      <c r="F323" s="311"/>
      <c r="G323" s="311"/>
      <c r="H323" s="311"/>
      <c r="I323" s="311"/>
      <c r="J323" s="311" t="s">
        <v>1109</v>
      </c>
      <c r="K323" s="428" t="s">
        <v>100</v>
      </c>
      <c r="L323" s="401" t="s">
        <v>541</v>
      </c>
      <c r="M323" s="311" t="s">
        <v>111</v>
      </c>
      <c r="N323" s="311" t="s">
        <v>1010</v>
      </c>
      <c r="O323" s="311">
        <v>2016</v>
      </c>
      <c r="P323" s="401">
        <v>5</v>
      </c>
      <c r="Q323" s="401">
        <v>34.3</v>
      </c>
      <c r="R323" s="311"/>
      <c r="S323" s="401"/>
      <c r="T323" s="446" t="s">
        <v>106</v>
      </c>
      <c r="U323" s="401">
        <v>20</v>
      </c>
      <c r="V323" s="401">
        <v>50</v>
      </c>
      <c r="W323" s="401" t="s">
        <v>107</v>
      </c>
      <c r="X323" s="401">
        <v>30</v>
      </c>
      <c r="Y323" s="311" t="s">
        <v>136</v>
      </c>
      <c r="Z323" s="311" t="s">
        <v>1012</v>
      </c>
      <c r="AA323" s="401">
        <v>15</v>
      </c>
      <c r="AB323" s="311" t="s">
        <v>1013</v>
      </c>
      <c r="AC323" s="448"/>
    </row>
    <row r="324" customHeight="1" spans="1:29">
      <c r="A324" s="311">
        <v>322</v>
      </c>
      <c r="B324" s="428" t="s">
        <v>1004</v>
      </c>
      <c r="C324" s="311" t="s">
        <v>1005</v>
      </c>
      <c r="D324" s="311" t="s">
        <v>522</v>
      </c>
      <c r="E324" s="401" t="s">
        <v>1120</v>
      </c>
      <c r="F324" s="311"/>
      <c r="G324" s="311"/>
      <c r="H324" s="311"/>
      <c r="I324" s="311"/>
      <c r="J324" s="311" t="s">
        <v>1109</v>
      </c>
      <c r="K324" s="428" t="s">
        <v>100</v>
      </c>
      <c r="L324" s="401" t="s">
        <v>541</v>
      </c>
      <c r="M324" s="311" t="s">
        <v>111</v>
      </c>
      <c r="N324" s="311" t="s">
        <v>1010</v>
      </c>
      <c r="O324" s="311">
        <v>2016</v>
      </c>
      <c r="P324" s="401">
        <v>25</v>
      </c>
      <c r="Q324" s="401">
        <v>53</v>
      </c>
      <c r="R324" s="311">
        <v>1</v>
      </c>
      <c r="S324" s="401">
        <v>12.5</v>
      </c>
      <c r="T324" s="446" t="s">
        <v>106</v>
      </c>
      <c r="U324" s="401">
        <v>20</v>
      </c>
      <c r="V324" s="401">
        <v>100</v>
      </c>
      <c r="W324" s="401" t="s">
        <v>107</v>
      </c>
      <c r="X324" s="401">
        <v>50</v>
      </c>
      <c r="Y324" s="311" t="s">
        <v>136</v>
      </c>
      <c r="Z324" s="311" t="s">
        <v>1012</v>
      </c>
      <c r="AA324" s="401">
        <v>25</v>
      </c>
      <c r="AB324" s="311" t="s">
        <v>1013</v>
      </c>
      <c r="AC324" s="448"/>
    </row>
    <row r="325" customHeight="1" spans="1:29">
      <c r="A325" s="311">
        <v>323</v>
      </c>
      <c r="B325" s="428" t="s">
        <v>1004</v>
      </c>
      <c r="C325" s="311" t="s">
        <v>1005</v>
      </c>
      <c r="D325" s="311" t="s">
        <v>522</v>
      </c>
      <c r="E325" s="401" t="s">
        <v>1121</v>
      </c>
      <c r="F325" s="311"/>
      <c r="G325" s="311"/>
      <c r="H325" s="311"/>
      <c r="I325" s="311"/>
      <c r="J325" s="311" t="s">
        <v>1109</v>
      </c>
      <c r="K325" s="428" t="s">
        <v>100</v>
      </c>
      <c r="L325" s="401" t="s">
        <v>101</v>
      </c>
      <c r="M325" s="311" t="s">
        <v>111</v>
      </c>
      <c r="N325" s="311" t="s">
        <v>1010</v>
      </c>
      <c r="O325" s="311">
        <v>2015</v>
      </c>
      <c r="P325" s="401">
        <v>2.2</v>
      </c>
      <c r="Q325" s="401">
        <v>9.8</v>
      </c>
      <c r="R325" s="311">
        <v>2</v>
      </c>
      <c r="S325" s="401">
        <v>19.6</v>
      </c>
      <c r="T325" s="446" t="s">
        <v>106</v>
      </c>
      <c r="U325" s="401">
        <v>30</v>
      </c>
      <c r="V325" s="401">
        <v>30</v>
      </c>
      <c r="W325" s="401" t="s">
        <v>135</v>
      </c>
      <c r="X325" s="401">
        <v>20</v>
      </c>
      <c r="Y325" s="311" t="s">
        <v>136</v>
      </c>
      <c r="Z325" s="311" t="s">
        <v>1012</v>
      </c>
      <c r="AA325" s="401">
        <v>10</v>
      </c>
      <c r="AB325" s="311" t="s">
        <v>1013</v>
      </c>
      <c r="AC325" s="448"/>
    </row>
    <row r="326" customHeight="1" spans="1:29">
      <c r="A326" s="311">
        <v>324</v>
      </c>
      <c r="B326" s="428" t="s">
        <v>1004</v>
      </c>
      <c r="C326" s="311" t="s">
        <v>1122</v>
      </c>
      <c r="D326" s="311" t="s">
        <v>94</v>
      </c>
      <c r="E326" s="449" t="s">
        <v>1123</v>
      </c>
      <c r="F326" s="449" t="s">
        <v>1124</v>
      </c>
      <c r="G326" s="378" t="s">
        <v>1125</v>
      </c>
      <c r="H326" s="378" t="s">
        <v>1126</v>
      </c>
      <c r="I326" s="378" t="s">
        <v>1125</v>
      </c>
      <c r="J326" s="311"/>
      <c r="K326" s="428" t="s">
        <v>100</v>
      </c>
      <c r="L326" s="401" t="s">
        <v>101</v>
      </c>
      <c r="M326" s="311" t="s">
        <v>111</v>
      </c>
      <c r="N326" s="311" t="s">
        <v>1010</v>
      </c>
      <c r="O326" s="311">
        <v>2014</v>
      </c>
      <c r="P326" s="428" t="s">
        <v>1011</v>
      </c>
      <c r="Q326" s="453">
        <v>20</v>
      </c>
      <c r="R326" s="311"/>
      <c r="S326" s="428"/>
      <c r="T326" s="446" t="s">
        <v>106</v>
      </c>
      <c r="U326" s="428"/>
      <c r="V326" s="428"/>
      <c r="W326" s="401" t="s">
        <v>135</v>
      </c>
      <c r="X326" s="428">
        <v>12</v>
      </c>
      <c r="Y326" s="311" t="s">
        <v>136</v>
      </c>
      <c r="Z326" s="311" t="s">
        <v>1012</v>
      </c>
      <c r="AA326" s="428">
        <v>6</v>
      </c>
      <c r="AB326" s="311" t="s">
        <v>1013</v>
      </c>
      <c r="AC326" s="448"/>
    </row>
    <row r="327" customHeight="1" spans="1:29">
      <c r="A327" s="311">
        <v>325</v>
      </c>
      <c r="B327" s="428" t="s">
        <v>1004</v>
      </c>
      <c r="C327" s="311" t="s">
        <v>1122</v>
      </c>
      <c r="D327" s="311" t="s">
        <v>94</v>
      </c>
      <c r="E327" s="449" t="s">
        <v>1127</v>
      </c>
      <c r="F327" s="449" t="s">
        <v>1124</v>
      </c>
      <c r="G327" s="378" t="s">
        <v>1128</v>
      </c>
      <c r="H327" s="378" t="s">
        <v>1129</v>
      </c>
      <c r="I327" s="378" t="s">
        <v>1128</v>
      </c>
      <c r="J327" s="311"/>
      <c r="K327" s="428" t="s">
        <v>100</v>
      </c>
      <c r="L327" s="401" t="s">
        <v>101</v>
      </c>
      <c r="M327" s="311" t="s">
        <v>111</v>
      </c>
      <c r="N327" s="311" t="s">
        <v>1010</v>
      </c>
      <c r="O327" s="311">
        <v>2014</v>
      </c>
      <c r="P327" s="428" t="s">
        <v>1011</v>
      </c>
      <c r="Q327" s="453">
        <v>20</v>
      </c>
      <c r="R327" s="311">
        <v>6</v>
      </c>
      <c r="S327" s="428">
        <v>45</v>
      </c>
      <c r="T327" s="446" t="s">
        <v>106</v>
      </c>
      <c r="U327" s="428">
        <v>50</v>
      </c>
      <c r="V327" s="428">
        <v>80</v>
      </c>
      <c r="W327" s="401" t="s">
        <v>135</v>
      </c>
      <c r="X327" s="428">
        <v>12</v>
      </c>
      <c r="Y327" s="311" t="s">
        <v>136</v>
      </c>
      <c r="Z327" s="311" t="s">
        <v>1012</v>
      </c>
      <c r="AA327" s="428">
        <v>6</v>
      </c>
      <c r="AB327" s="311" t="s">
        <v>1013</v>
      </c>
      <c r="AC327" s="448"/>
    </row>
    <row r="328" customHeight="1" spans="1:29">
      <c r="A328" s="311">
        <v>326</v>
      </c>
      <c r="B328" s="428" t="s">
        <v>1004</v>
      </c>
      <c r="C328" s="311" t="s">
        <v>1122</v>
      </c>
      <c r="D328" s="311" t="s">
        <v>94</v>
      </c>
      <c r="E328" s="449" t="s">
        <v>1130</v>
      </c>
      <c r="F328" s="449" t="s">
        <v>1124</v>
      </c>
      <c r="G328" s="378" t="s">
        <v>1131</v>
      </c>
      <c r="H328" s="378" t="s">
        <v>1132</v>
      </c>
      <c r="I328" s="378" t="s">
        <v>1131</v>
      </c>
      <c r="J328" s="311"/>
      <c r="K328" s="428" t="s">
        <v>100</v>
      </c>
      <c r="L328" s="401" t="s">
        <v>101</v>
      </c>
      <c r="M328" s="311" t="s">
        <v>111</v>
      </c>
      <c r="N328" s="311" t="s">
        <v>1010</v>
      </c>
      <c r="O328" s="311">
        <v>2014</v>
      </c>
      <c r="P328" s="428" t="s">
        <v>1011</v>
      </c>
      <c r="Q328" s="453">
        <v>20</v>
      </c>
      <c r="R328" s="311"/>
      <c r="S328" s="428"/>
      <c r="T328" s="446" t="s">
        <v>106</v>
      </c>
      <c r="U328" s="428"/>
      <c r="V328" s="428"/>
      <c r="W328" s="401" t="s">
        <v>135</v>
      </c>
      <c r="X328" s="428">
        <v>12</v>
      </c>
      <c r="Y328" s="311" t="s">
        <v>136</v>
      </c>
      <c r="Z328" s="311" t="s">
        <v>1012</v>
      </c>
      <c r="AA328" s="428">
        <v>6</v>
      </c>
      <c r="AB328" s="311" t="s">
        <v>1013</v>
      </c>
      <c r="AC328" s="448"/>
    </row>
    <row r="329" customHeight="1" spans="1:29">
      <c r="A329" s="311">
        <v>327</v>
      </c>
      <c r="B329" s="428" t="s">
        <v>1004</v>
      </c>
      <c r="C329" s="311" t="s">
        <v>1122</v>
      </c>
      <c r="D329" s="311" t="s">
        <v>94</v>
      </c>
      <c r="E329" s="449" t="s">
        <v>1133</v>
      </c>
      <c r="F329" s="449" t="s">
        <v>164</v>
      </c>
      <c r="G329" s="378"/>
      <c r="H329" s="378" t="s">
        <v>1134</v>
      </c>
      <c r="I329" s="378" t="s">
        <v>1135</v>
      </c>
      <c r="J329" s="311"/>
      <c r="K329" s="428" t="s">
        <v>100</v>
      </c>
      <c r="L329" s="401" t="s">
        <v>101</v>
      </c>
      <c r="M329" s="311" t="s">
        <v>111</v>
      </c>
      <c r="N329" s="311" t="s">
        <v>1010</v>
      </c>
      <c r="O329" s="311">
        <v>2014</v>
      </c>
      <c r="P329" s="428" t="s">
        <v>1011</v>
      </c>
      <c r="Q329" s="453">
        <v>5</v>
      </c>
      <c r="R329" s="311">
        <v>1</v>
      </c>
      <c r="S329" s="428">
        <v>10</v>
      </c>
      <c r="T329" s="446" t="s">
        <v>106</v>
      </c>
      <c r="U329" s="428">
        <v>30</v>
      </c>
      <c r="V329" s="428">
        <v>50</v>
      </c>
      <c r="W329" s="401" t="s">
        <v>135</v>
      </c>
      <c r="X329" s="428">
        <v>8</v>
      </c>
      <c r="Y329" s="311" t="s">
        <v>136</v>
      </c>
      <c r="Z329" s="311" t="s">
        <v>1012</v>
      </c>
      <c r="AA329" s="428">
        <v>4</v>
      </c>
      <c r="AB329" s="311" t="s">
        <v>1013</v>
      </c>
      <c r="AC329" s="448"/>
    </row>
    <row r="330" customHeight="1" spans="1:29">
      <c r="A330" s="311">
        <v>328</v>
      </c>
      <c r="B330" s="428" t="s">
        <v>1004</v>
      </c>
      <c r="C330" s="311" t="s">
        <v>1122</v>
      </c>
      <c r="D330" s="311" t="s">
        <v>94</v>
      </c>
      <c r="E330" s="449" t="s">
        <v>1136</v>
      </c>
      <c r="F330" s="449" t="s">
        <v>1124</v>
      </c>
      <c r="G330" s="378" t="s">
        <v>1137</v>
      </c>
      <c r="H330" s="378" t="s">
        <v>1138</v>
      </c>
      <c r="I330" s="378" t="s">
        <v>1137</v>
      </c>
      <c r="J330" s="311"/>
      <c r="K330" s="428" t="s">
        <v>100</v>
      </c>
      <c r="L330" s="401" t="s">
        <v>101</v>
      </c>
      <c r="M330" s="311" t="s">
        <v>111</v>
      </c>
      <c r="N330" s="311" t="s">
        <v>1010</v>
      </c>
      <c r="O330" s="311">
        <v>2014</v>
      </c>
      <c r="P330" s="428" t="s">
        <v>1011</v>
      </c>
      <c r="Q330" s="453">
        <v>12</v>
      </c>
      <c r="R330" s="311">
        <v>3</v>
      </c>
      <c r="S330" s="428">
        <v>19.8</v>
      </c>
      <c r="T330" s="446" t="s">
        <v>106</v>
      </c>
      <c r="U330" s="428">
        <v>45</v>
      </c>
      <c r="V330" s="428">
        <v>80</v>
      </c>
      <c r="W330" s="401" t="s">
        <v>135</v>
      </c>
      <c r="X330" s="428">
        <v>10</v>
      </c>
      <c r="Y330" s="311" t="s">
        <v>136</v>
      </c>
      <c r="Z330" s="311" t="s">
        <v>1012</v>
      </c>
      <c r="AA330" s="428">
        <v>5</v>
      </c>
      <c r="AB330" s="311" t="s">
        <v>1013</v>
      </c>
      <c r="AC330" s="448"/>
    </row>
    <row r="331" customHeight="1" spans="1:29">
      <c r="A331" s="311">
        <v>329</v>
      </c>
      <c r="B331" s="311" t="s">
        <v>1004</v>
      </c>
      <c r="C331" s="311" t="s">
        <v>1122</v>
      </c>
      <c r="D331" s="311" t="s">
        <v>522</v>
      </c>
      <c r="E331" s="311" t="s">
        <v>1139</v>
      </c>
      <c r="F331" s="311"/>
      <c r="G331" s="311"/>
      <c r="H331" s="311"/>
      <c r="I331" s="311"/>
      <c r="J331" s="311" t="s">
        <v>1109</v>
      </c>
      <c r="K331" s="311" t="s">
        <v>100</v>
      </c>
      <c r="L331" s="311" t="s">
        <v>541</v>
      </c>
      <c r="M331" s="311" t="s">
        <v>111</v>
      </c>
      <c r="N331" s="311" t="s">
        <v>671</v>
      </c>
      <c r="O331" s="425">
        <v>42614</v>
      </c>
      <c r="P331" s="428">
        <v>3</v>
      </c>
      <c r="Q331" s="311">
        <v>6</v>
      </c>
      <c r="R331" s="311">
        <v>1</v>
      </c>
      <c r="S331" s="428">
        <v>8</v>
      </c>
      <c r="T331" s="428" t="s">
        <v>106</v>
      </c>
      <c r="U331" s="428">
        <v>40</v>
      </c>
      <c r="V331" s="428">
        <v>80</v>
      </c>
      <c r="W331" s="428" t="s">
        <v>135</v>
      </c>
      <c r="X331" s="401">
        <v>11.8</v>
      </c>
      <c r="Y331" s="311" t="s">
        <v>136</v>
      </c>
      <c r="Z331" s="311" t="s">
        <v>1012</v>
      </c>
      <c r="AA331" s="428">
        <v>6</v>
      </c>
      <c r="AB331" s="311" t="s">
        <v>1013</v>
      </c>
      <c r="AC331" s="448"/>
    </row>
    <row r="332" customHeight="1" spans="1:29">
      <c r="A332" s="311">
        <v>330</v>
      </c>
      <c r="B332" s="311" t="s">
        <v>1004</v>
      </c>
      <c r="C332" s="311" t="s">
        <v>1122</v>
      </c>
      <c r="D332" s="311" t="s">
        <v>522</v>
      </c>
      <c r="E332" s="311" t="s">
        <v>1140</v>
      </c>
      <c r="F332" s="311"/>
      <c r="G332" s="311"/>
      <c r="H332" s="311"/>
      <c r="I332" s="311"/>
      <c r="J332" s="311" t="s">
        <v>1109</v>
      </c>
      <c r="K332" s="311" t="s">
        <v>100</v>
      </c>
      <c r="L332" s="311" t="s">
        <v>541</v>
      </c>
      <c r="M332" s="311" t="s">
        <v>111</v>
      </c>
      <c r="N332" s="311" t="s">
        <v>671</v>
      </c>
      <c r="O332" s="425">
        <v>42614</v>
      </c>
      <c r="P332" s="428">
        <v>3</v>
      </c>
      <c r="Q332" s="311">
        <v>6</v>
      </c>
      <c r="R332" s="311">
        <v>1</v>
      </c>
      <c r="S332" s="428">
        <v>8</v>
      </c>
      <c r="T332" s="428" t="s">
        <v>106</v>
      </c>
      <c r="U332" s="428">
        <v>40</v>
      </c>
      <c r="V332" s="428">
        <v>80</v>
      </c>
      <c r="W332" s="428" t="s">
        <v>135</v>
      </c>
      <c r="X332" s="401">
        <v>11.8</v>
      </c>
      <c r="Y332" s="311" t="s">
        <v>136</v>
      </c>
      <c r="Z332" s="311" t="s">
        <v>1012</v>
      </c>
      <c r="AA332" s="428">
        <v>6</v>
      </c>
      <c r="AB332" s="311" t="s">
        <v>1013</v>
      </c>
      <c r="AC332" s="448"/>
    </row>
    <row r="333" customHeight="1" spans="1:29">
      <c r="A333" s="311">
        <v>331</v>
      </c>
      <c r="B333" s="311" t="s">
        <v>1004</v>
      </c>
      <c r="C333" s="311" t="s">
        <v>1122</v>
      </c>
      <c r="D333" s="311" t="s">
        <v>522</v>
      </c>
      <c r="E333" s="311" t="s">
        <v>1141</v>
      </c>
      <c r="F333" s="311"/>
      <c r="G333" s="311"/>
      <c r="H333" s="311"/>
      <c r="I333" s="311"/>
      <c r="J333" s="311" t="s">
        <v>1109</v>
      </c>
      <c r="K333" s="311" t="s">
        <v>100</v>
      </c>
      <c r="L333" s="311" t="s">
        <v>541</v>
      </c>
      <c r="M333" s="311" t="s">
        <v>111</v>
      </c>
      <c r="N333" s="311" t="s">
        <v>671</v>
      </c>
      <c r="O333" s="425">
        <v>42614</v>
      </c>
      <c r="P333" s="428">
        <v>3</v>
      </c>
      <c r="Q333" s="311">
        <v>6</v>
      </c>
      <c r="R333" s="311">
        <v>1</v>
      </c>
      <c r="S333" s="428">
        <v>8</v>
      </c>
      <c r="T333" s="428" t="s">
        <v>106</v>
      </c>
      <c r="U333" s="428">
        <v>40</v>
      </c>
      <c r="V333" s="428">
        <v>80</v>
      </c>
      <c r="W333" s="428" t="s">
        <v>135</v>
      </c>
      <c r="X333" s="401">
        <v>11.8</v>
      </c>
      <c r="Y333" s="311" t="s">
        <v>136</v>
      </c>
      <c r="Z333" s="311" t="s">
        <v>1012</v>
      </c>
      <c r="AA333" s="428">
        <v>6</v>
      </c>
      <c r="AB333" s="311" t="s">
        <v>1013</v>
      </c>
      <c r="AC333" s="448"/>
    </row>
    <row r="334" customHeight="1" spans="1:29">
      <c r="A334" s="311">
        <v>332</v>
      </c>
      <c r="B334" s="311" t="s">
        <v>1004</v>
      </c>
      <c r="C334" s="311" t="s">
        <v>1122</v>
      </c>
      <c r="D334" s="311" t="s">
        <v>522</v>
      </c>
      <c r="E334" s="311" t="s">
        <v>1142</v>
      </c>
      <c r="F334" s="311"/>
      <c r="G334" s="311"/>
      <c r="H334" s="311"/>
      <c r="I334" s="311"/>
      <c r="J334" s="311" t="s">
        <v>1109</v>
      </c>
      <c r="K334" s="311" t="s">
        <v>100</v>
      </c>
      <c r="L334" s="311" t="s">
        <v>541</v>
      </c>
      <c r="M334" s="311" t="s">
        <v>111</v>
      </c>
      <c r="N334" s="311" t="s">
        <v>671</v>
      </c>
      <c r="O334" s="425">
        <v>42614</v>
      </c>
      <c r="P334" s="428">
        <v>3</v>
      </c>
      <c r="Q334" s="311">
        <v>6</v>
      </c>
      <c r="R334" s="311">
        <v>1</v>
      </c>
      <c r="S334" s="428">
        <v>8</v>
      </c>
      <c r="T334" s="428" t="s">
        <v>106</v>
      </c>
      <c r="U334" s="428">
        <v>40</v>
      </c>
      <c r="V334" s="428">
        <v>80</v>
      </c>
      <c r="W334" s="428" t="s">
        <v>135</v>
      </c>
      <c r="X334" s="401">
        <v>11.8</v>
      </c>
      <c r="Y334" s="311" t="s">
        <v>136</v>
      </c>
      <c r="Z334" s="311" t="s">
        <v>1012</v>
      </c>
      <c r="AA334" s="428">
        <v>6</v>
      </c>
      <c r="AB334" s="311" t="s">
        <v>1013</v>
      </c>
      <c r="AC334" s="448"/>
    </row>
    <row r="335" customHeight="1" spans="1:29">
      <c r="A335" s="311">
        <v>333</v>
      </c>
      <c r="B335" s="311" t="s">
        <v>1004</v>
      </c>
      <c r="C335" s="311" t="s">
        <v>1122</v>
      </c>
      <c r="D335" s="311" t="s">
        <v>522</v>
      </c>
      <c r="E335" s="311" t="s">
        <v>1143</v>
      </c>
      <c r="F335" s="311"/>
      <c r="G335" s="311"/>
      <c r="H335" s="311"/>
      <c r="I335" s="311"/>
      <c r="J335" s="311" t="s">
        <v>1109</v>
      </c>
      <c r="K335" s="311" t="s">
        <v>100</v>
      </c>
      <c r="L335" s="311" t="s">
        <v>541</v>
      </c>
      <c r="M335" s="311" t="s">
        <v>111</v>
      </c>
      <c r="N335" s="311" t="s">
        <v>671</v>
      </c>
      <c r="O335" s="425">
        <v>42614</v>
      </c>
      <c r="P335" s="428">
        <v>3</v>
      </c>
      <c r="Q335" s="311">
        <v>6</v>
      </c>
      <c r="R335" s="311">
        <v>1</v>
      </c>
      <c r="S335" s="311">
        <v>4.3</v>
      </c>
      <c r="T335" s="428" t="s">
        <v>106</v>
      </c>
      <c r="U335" s="428">
        <v>25</v>
      </c>
      <c r="V335" s="428">
        <v>50</v>
      </c>
      <c r="W335" s="428" t="s">
        <v>135</v>
      </c>
      <c r="X335" s="401">
        <v>11.8</v>
      </c>
      <c r="Y335" s="311" t="s">
        <v>136</v>
      </c>
      <c r="Z335" s="311" t="s">
        <v>1012</v>
      </c>
      <c r="AA335" s="428">
        <v>6</v>
      </c>
      <c r="AB335" s="311" t="s">
        <v>1013</v>
      </c>
      <c r="AC335" s="448"/>
    </row>
    <row r="336" customHeight="1" spans="1:29">
      <c r="A336" s="311">
        <v>334</v>
      </c>
      <c r="B336" s="283" t="s">
        <v>1144</v>
      </c>
      <c r="C336" s="311" t="s">
        <v>1145</v>
      </c>
      <c r="D336" s="311" t="s">
        <v>522</v>
      </c>
      <c r="E336" s="283" t="s">
        <v>1146</v>
      </c>
      <c r="F336" s="311"/>
      <c r="G336" s="311"/>
      <c r="H336" s="311"/>
      <c r="I336" s="311"/>
      <c r="J336" s="311"/>
      <c r="K336" s="283" t="s">
        <v>100</v>
      </c>
      <c r="L336" s="283" t="s">
        <v>101</v>
      </c>
      <c r="M336" s="311" t="s">
        <v>682</v>
      </c>
      <c r="N336" s="311" t="s">
        <v>647</v>
      </c>
      <c r="O336" s="425">
        <v>42614</v>
      </c>
      <c r="P336" s="285">
        <v>25</v>
      </c>
      <c r="Q336" s="454">
        <v>9.8</v>
      </c>
      <c r="R336" s="311">
        <v>0</v>
      </c>
      <c r="S336" s="285">
        <v>0</v>
      </c>
      <c r="T336" s="283" t="s">
        <v>106</v>
      </c>
      <c r="U336" s="283">
        <v>30</v>
      </c>
      <c r="V336" s="283">
        <v>130</v>
      </c>
      <c r="W336" s="283" t="s">
        <v>107</v>
      </c>
      <c r="X336" s="401">
        <v>19.6</v>
      </c>
      <c r="Y336" s="311" t="s">
        <v>126</v>
      </c>
      <c r="Z336" s="283" t="s">
        <v>1147</v>
      </c>
      <c r="AA336" s="454">
        <v>9.8</v>
      </c>
      <c r="AB336" s="283" t="s">
        <v>1148</v>
      </c>
      <c r="AC336" s="311"/>
    </row>
    <row r="337" customHeight="1" spans="1:29">
      <c r="A337" s="311">
        <v>335</v>
      </c>
      <c r="B337" s="283" t="s">
        <v>1144</v>
      </c>
      <c r="C337" s="311" t="s">
        <v>1145</v>
      </c>
      <c r="D337" s="311" t="s">
        <v>522</v>
      </c>
      <c r="E337" s="283" t="s">
        <v>1149</v>
      </c>
      <c r="F337" s="311"/>
      <c r="G337" s="311"/>
      <c r="H337" s="311"/>
      <c r="I337" s="311"/>
      <c r="J337" s="311"/>
      <c r="K337" s="283" t="s">
        <v>100</v>
      </c>
      <c r="L337" s="283" t="s">
        <v>541</v>
      </c>
      <c r="M337" s="311" t="s">
        <v>682</v>
      </c>
      <c r="N337" s="311" t="s">
        <v>647</v>
      </c>
      <c r="O337" s="425">
        <v>42675</v>
      </c>
      <c r="P337" s="285">
        <v>25</v>
      </c>
      <c r="Q337" s="454">
        <v>9.8</v>
      </c>
      <c r="R337" s="311">
        <v>0</v>
      </c>
      <c r="S337" s="285">
        <v>0</v>
      </c>
      <c r="T337" s="283" t="s">
        <v>106</v>
      </c>
      <c r="U337" s="283">
        <v>30</v>
      </c>
      <c r="V337" s="283">
        <v>130</v>
      </c>
      <c r="W337" s="283" t="s">
        <v>135</v>
      </c>
      <c r="X337" s="401">
        <v>17.6</v>
      </c>
      <c r="Y337" s="311" t="s">
        <v>126</v>
      </c>
      <c r="Z337" s="283" t="s">
        <v>1147</v>
      </c>
      <c r="AA337" s="454">
        <v>8.8</v>
      </c>
      <c r="AB337" s="283" t="s">
        <v>1148</v>
      </c>
      <c r="AC337" s="311"/>
    </row>
    <row r="338" customHeight="1" spans="1:29">
      <c r="A338" s="311">
        <v>336</v>
      </c>
      <c r="B338" s="283" t="s">
        <v>1144</v>
      </c>
      <c r="C338" s="311" t="s">
        <v>1150</v>
      </c>
      <c r="D338" s="311" t="s">
        <v>522</v>
      </c>
      <c r="E338" s="283" t="s">
        <v>1151</v>
      </c>
      <c r="F338" s="311"/>
      <c r="G338" s="311"/>
      <c r="H338" s="311"/>
      <c r="I338" s="311"/>
      <c r="J338" s="311"/>
      <c r="K338" s="283" t="s">
        <v>100</v>
      </c>
      <c r="L338" s="283" t="s">
        <v>101</v>
      </c>
      <c r="M338" s="311" t="s">
        <v>682</v>
      </c>
      <c r="N338" s="311" t="s">
        <v>647</v>
      </c>
      <c r="O338" s="425">
        <v>42583</v>
      </c>
      <c r="P338" s="285">
        <v>20</v>
      </c>
      <c r="Q338" s="454">
        <v>9.8</v>
      </c>
      <c r="R338" s="311">
        <v>0</v>
      </c>
      <c r="S338" s="285">
        <v>0</v>
      </c>
      <c r="T338" s="283" t="s">
        <v>106</v>
      </c>
      <c r="U338" s="283">
        <v>20</v>
      </c>
      <c r="V338" s="283">
        <v>130</v>
      </c>
      <c r="W338" s="283" t="s">
        <v>135</v>
      </c>
      <c r="X338" s="401">
        <v>13.6</v>
      </c>
      <c r="Y338" s="311" t="s">
        <v>126</v>
      </c>
      <c r="Z338" s="283" t="s">
        <v>1147</v>
      </c>
      <c r="AA338" s="454">
        <v>6.8</v>
      </c>
      <c r="AB338" s="283" t="s">
        <v>1148</v>
      </c>
      <c r="AC338" s="311"/>
    </row>
    <row r="339" customHeight="1" spans="1:29">
      <c r="A339" s="311">
        <v>337</v>
      </c>
      <c r="B339" s="283" t="s">
        <v>1144</v>
      </c>
      <c r="C339" s="311" t="s">
        <v>1145</v>
      </c>
      <c r="D339" s="311" t="s">
        <v>522</v>
      </c>
      <c r="E339" s="283" t="s">
        <v>1152</v>
      </c>
      <c r="F339" s="311"/>
      <c r="G339" s="311"/>
      <c r="H339" s="311"/>
      <c r="I339" s="311"/>
      <c r="J339" s="311"/>
      <c r="K339" s="283" t="s">
        <v>100</v>
      </c>
      <c r="L339" s="283" t="s">
        <v>101</v>
      </c>
      <c r="M339" s="311" t="s">
        <v>682</v>
      </c>
      <c r="N339" s="311" t="s">
        <v>647</v>
      </c>
      <c r="O339" s="425">
        <v>42614</v>
      </c>
      <c r="P339" s="285">
        <v>30</v>
      </c>
      <c r="Q339" s="454">
        <v>9.8</v>
      </c>
      <c r="R339" s="311">
        <v>0</v>
      </c>
      <c r="S339" s="285">
        <v>0</v>
      </c>
      <c r="T339" s="283" t="s">
        <v>106</v>
      </c>
      <c r="U339" s="283">
        <v>30</v>
      </c>
      <c r="V339" s="283">
        <v>130</v>
      </c>
      <c r="W339" s="283" t="s">
        <v>107</v>
      </c>
      <c r="X339" s="401">
        <v>19.6</v>
      </c>
      <c r="Y339" s="311" t="s">
        <v>126</v>
      </c>
      <c r="Z339" s="283" t="s">
        <v>1147</v>
      </c>
      <c r="AA339" s="454">
        <v>9.8</v>
      </c>
      <c r="AB339" s="283" t="s">
        <v>1148</v>
      </c>
      <c r="AC339" s="311"/>
    </row>
    <row r="340" customHeight="1" spans="1:29">
      <c r="A340" s="311">
        <v>338</v>
      </c>
      <c r="B340" s="283" t="s">
        <v>1144</v>
      </c>
      <c r="C340" s="311" t="s">
        <v>1145</v>
      </c>
      <c r="D340" s="311" t="s">
        <v>522</v>
      </c>
      <c r="E340" s="283" t="s">
        <v>1153</v>
      </c>
      <c r="F340" s="311"/>
      <c r="G340" s="311"/>
      <c r="H340" s="311"/>
      <c r="I340" s="311"/>
      <c r="J340" s="311"/>
      <c r="K340" s="283" t="s">
        <v>100</v>
      </c>
      <c r="L340" s="283" t="s">
        <v>541</v>
      </c>
      <c r="M340" s="311" t="s">
        <v>682</v>
      </c>
      <c r="N340" s="311" t="s">
        <v>647</v>
      </c>
      <c r="O340" s="537" t="s">
        <v>1154</v>
      </c>
      <c r="P340" s="285">
        <v>13</v>
      </c>
      <c r="Q340" s="454">
        <v>4.9</v>
      </c>
      <c r="R340" s="311">
        <v>0</v>
      </c>
      <c r="S340" s="285">
        <v>0</v>
      </c>
      <c r="T340" s="283" t="s">
        <v>106</v>
      </c>
      <c r="U340" s="283">
        <v>10</v>
      </c>
      <c r="V340" s="283">
        <v>50</v>
      </c>
      <c r="W340" s="283" t="s">
        <v>159</v>
      </c>
      <c r="X340" s="401">
        <v>9.8</v>
      </c>
      <c r="Y340" s="311" t="s">
        <v>126</v>
      </c>
      <c r="Z340" s="283" t="s">
        <v>1147</v>
      </c>
      <c r="AA340" s="454">
        <v>4.9</v>
      </c>
      <c r="AB340" s="283" t="s">
        <v>1148</v>
      </c>
      <c r="AC340" s="311"/>
    </row>
    <row r="341" customHeight="1" spans="1:29">
      <c r="A341" s="311">
        <v>339</v>
      </c>
      <c r="B341" s="283" t="s">
        <v>1144</v>
      </c>
      <c r="C341" s="311" t="s">
        <v>1145</v>
      </c>
      <c r="D341" s="311" t="s">
        <v>522</v>
      </c>
      <c r="E341" s="283" t="s">
        <v>1155</v>
      </c>
      <c r="F341" s="311"/>
      <c r="G341" s="311"/>
      <c r="H341" s="311"/>
      <c r="I341" s="311"/>
      <c r="J341" s="311"/>
      <c r="K341" s="283" t="s">
        <v>100</v>
      </c>
      <c r="L341" s="283" t="s">
        <v>541</v>
      </c>
      <c r="M341" s="311" t="s">
        <v>682</v>
      </c>
      <c r="N341" s="311" t="s">
        <v>647</v>
      </c>
      <c r="O341" s="537" t="s">
        <v>764</v>
      </c>
      <c r="P341" s="285">
        <v>25</v>
      </c>
      <c r="Q341" s="454">
        <v>9.8</v>
      </c>
      <c r="R341" s="311">
        <v>0</v>
      </c>
      <c r="S341" s="285">
        <v>0</v>
      </c>
      <c r="T341" s="283" t="s">
        <v>106</v>
      </c>
      <c r="U341" s="283">
        <v>30</v>
      </c>
      <c r="V341" s="283">
        <v>150</v>
      </c>
      <c r="W341" s="283" t="s">
        <v>135</v>
      </c>
      <c r="X341" s="401">
        <v>19.6</v>
      </c>
      <c r="Y341" s="311" t="s">
        <v>126</v>
      </c>
      <c r="Z341" s="283" t="s">
        <v>1147</v>
      </c>
      <c r="AA341" s="454">
        <v>9.8</v>
      </c>
      <c r="AB341" s="283" t="s">
        <v>1148</v>
      </c>
      <c r="AC341" s="311"/>
    </row>
    <row r="342" customHeight="1" spans="1:29">
      <c r="A342" s="311">
        <v>340</v>
      </c>
      <c r="B342" s="283" t="s">
        <v>1144</v>
      </c>
      <c r="C342" s="311" t="s">
        <v>1150</v>
      </c>
      <c r="D342" s="311" t="s">
        <v>522</v>
      </c>
      <c r="E342" s="283" t="s">
        <v>1156</v>
      </c>
      <c r="F342" s="311"/>
      <c r="G342" s="311"/>
      <c r="H342" s="311"/>
      <c r="I342" s="311"/>
      <c r="J342" s="311"/>
      <c r="K342" s="283" t="s">
        <v>100</v>
      </c>
      <c r="L342" s="283" t="s">
        <v>101</v>
      </c>
      <c r="M342" s="311" t="s">
        <v>682</v>
      </c>
      <c r="N342" s="311" t="s">
        <v>647</v>
      </c>
      <c r="O342" s="425">
        <v>42583</v>
      </c>
      <c r="P342" s="285">
        <v>10</v>
      </c>
      <c r="Q342" s="454">
        <v>4.9</v>
      </c>
      <c r="R342" s="311">
        <v>0</v>
      </c>
      <c r="S342" s="285">
        <v>0</v>
      </c>
      <c r="T342" s="283" t="s">
        <v>106</v>
      </c>
      <c r="U342" s="283">
        <v>10</v>
      </c>
      <c r="V342" s="283">
        <v>50</v>
      </c>
      <c r="W342" s="283" t="s">
        <v>159</v>
      </c>
      <c r="X342" s="401">
        <v>9.8</v>
      </c>
      <c r="Y342" s="311" t="s">
        <v>126</v>
      </c>
      <c r="Z342" s="283" t="s">
        <v>1147</v>
      </c>
      <c r="AA342" s="454">
        <v>4.9</v>
      </c>
      <c r="AB342" s="283" t="s">
        <v>1148</v>
      </c>
      <c r="AC342" s="311"/>
    </row>
    <row r="343" customHeight="1" spans="1:29">
      <c r="A343" s="311">
        <v>341</v>
      </c>
      <c r="B343" s="283" t="s">
        <v>1144</v>
      </c>
      <c r="C343" s="311" t="s">
        <v>1145</v>
      </c>
      <c r="D343" s="311" t="s">
        <v>522</v>
      </c>
      <c r="E343" s="283" t="s">
        <v>1157</v>
      </c>
      <c r="F343" s="311"/>
      <c r="G343" s="311"/>
      <c r="H343" s="311"/>
      <c r="I343" s="311"/>
      <c r="J343" s="311"/>
      <c r="K343" s="283" t="s">
        <v>100</v>
      </c>
      <c r="L343" s="283" t="s">
        <v>541</v>
      </c>
      <c r="M343" s="311" t="s">
        <v>682</v>
      </c>
      <c r="N343" s="311" t="s">
        <v>647</v>
      </c>
      <c r="O343" s="537" t="s">
        <v>764</v>
      </c>
      <c r="P343" s="285">
        <v>10</v>
      </c>
      <c r="Q343" s="454">
        <v>4.9</v>
      </c>
      <c r="R343" s="311">
        <v>0</v>
      </c>
      <c r="S343" s="285">
        <v>0</v>
      </c>
      <c r="T343" s="283" t="s">
        <v>106</v>
      </c>
      <c r="U343" s="283">
        <v>15</v>
      </c>
      <c r="V343" s="283">
        <v>50</v>
      </c>
      <c r="W343" s="283" t="s">
        <v>159</v>
      </c>
      <c r="X343" s="401">
        <v>9.8</v>
      </c>
      <c r="Y343" s="311" t="s">
        <v>126</v>
      </c>
      <c r="Z343" s="283" t="s">
        <v>1147</v>
      </c>
      <c r="AA343" s="454">
        <v>4.9</v>
      </c>
      <c r="AB343" s="283" t="s">
        <v>1148</v>
      </c>
      <c r="AC343" s="311"/>
    </row>
    <row r="344" customHeight="1" spans="1:29">
      <c r="A344" s="311">
        <v>342</v>
      </c>
      <c r="B344" s="283" t="s">
        <v>1144</v>
      </c>
      <c r="C344" s="311" t="s">
        <v>1158</v>
      </c>
      <c r="D344" s="311" t="s">
        <v>522</v>
      </c>
      <c r="E344" s="283" t="s">
        <v>1159</v>
      </c>
      <c r="F344" s="311"/>
      <c r="G344" s="311"/>
      <c r="H344" s="311"/>
      <c r="I344" s="311"/>
      <c r="J344" s="311"/>
      <c r="K344" s="283" t="s">
        <v>100</v>
      </c>
      <c r="L344" s="283" t="s">
        <v>541</v>
      </c>
      <c r="M344" s="311" t="s">
        <v>682</v>
      </c>
      <c r="N344" s="311" t="s">
        <v>647</v>
      </c>
      <c r="O344" s="425">
        <v>42675</v>
      </c>
      <c r="P344" s="285">
        <v>10</v>
      </c>
      <c r="Q344" s="455">
        <v>4.9</v>
      </c>
      <c r="R344" s="311">
        <v>0</v>
      </c>
      <c r="S344" s="285">
        <v>0</v>
      </c>
      <c r="T344" s="283" t="s">
        <v>106</v>
      </c>
      <c r="U344" s="283">
        <v>15</v>
      </c>
      <c r="V344" s="283">
        <v>50</v>
      </c>
      <c r="W344" s="283" t="s">
        <v>159</v>
      </c>
      <c r="X344" s="401">
        <v>9.8</v>
      </c>
      <c r="Y344" s="311" t="s">
        <v>126</v>
      </c>
      <c r="Z344" s="283" t="s">
        <v>1147</v>
      </c>
      <c r="AA344" s="455">
        <v>4.9</v>
      </c>
      <c r="AB344" s="283" t="s">
        <v>1148</v>
      </c>
      <c r="AC344" s="311"/>
    </row>
    <row r="345" customHeight="1" spans="1:29">
      <c r="A345" s="311">
        <v>343</v>
      </c>
      <c r="B345" s="283" t="s">
        <v>1144</v>
      </c>
      <c r="C345" s="311" t="s">
        <v>1158</v>
      </c>
      <c r="D345" s="311" t="s">
        <v>522</v>
      </c>
      <c r="E345" s="283" t="s">
        <v>1160</v>
      </c>
      <c r="F345" s="311"/>
      <c r="G345" s="311"/>
      <c r="H345" s="311"/>
      <c r="I345" s="311"/>
      <c r="J345" s="311"/>
      <c r="K345" s="283" t="s">
        <v>100</v>
      </c>
      <c r="L345" s="283" t="s">
        <v>101</v>
      </c>
      <c r="M345" s="311" t="s">
        <v>682</v>
      </c>
      <c r="N345" s="311" t="s">
        <v>647</v>
      </c>
      <c r="O345" s="425">
        <v>42430</v>
      </c>
      <c r="P345" s="285">
        <v>20</v>
      </c>
      <c r="Q345" s="455">
        <v>9.8</v>
      </c>
      <c r="R345" s="311">
        <v>1</v>
      </c>
      <c r="S345" s="285">
        <v>9.8</v>
      </c>
      <c r="T345" s="283" t="s">
        <v>106</v>
      </c>
      <c r="U345" s="283">
        <v>20</v>
      </c>
      <c r="V345" s="283">
        <v>100</v>
      </c>
      <c r="W345" s="283" t="s">
        <v>107</v>
      </c>
      <c r="X345" s="401">
        <v>19.6</v>
      </c>
      <c r="Y345" s="311" t="s">
        <v>126</v>
      </c>
      <c r="Z345" s="283" t="s">
        <v>1147</v>
      </c>
      <c r="AA345" s="455">
        <v>9.8</v>
      </c>
      <c r="AB345" s="283" t="s">
        <v>1148</v>
      </c>
      <c r="AC345" s="311"/>
    </row>
    <row r="346" customHeight="1" spans="1:29">
      <c r="A346" s="311">
        <v>344</v>
      </c>
      <c r="B346" s="283" t="s">
        <v>1144</v>
      </c>
      <c r="C346" s="311" t="s">
        <v>1145</v>
      </c>
      <c r="D346" s="311" t="s">
        <v>522</v>
      </c>
      <c r="E346" s="283" t="s">
        <v>1161</v>
      </c>
      <c r="F346" s="311"/>
      <c r="G346" s="311"/>
      <c r="H346" s="311"/>
      <c r="I346" s="311"/>
      <c r="J346" s="311"/>
      <c r="K346" s="283" t="s">
        <v>100</v>
      </c>
      <c r="L346" s="283" t="s">
        <v>541</v>
      </c>
      <c r="M346" s="311" t="s">
        <v>703</v>
      </c>
      <c r="N346" s="311" t="s">
        <v>647</v>
      </c>
      <c r="O346" s="538" t="s">
        <v>776</v>
      </c>
      <c r="P346" s="285">
        <v>20</v>
      </c>
      <c r="Q346" s="455">
        <v>9.8</v>
      </c>
      <c r="R346" s="311">
        <v>0</v>
      </c>
      <c r="S346" s="285">
        <v>0</v>
      </c>
      <c r="T346" s="283" t="s">
        <v>106</v>
      </c>
      <c r="U346" s="283">
        <v>20</v>
      </c>
      <c r="V346" s="283">
        <v>100</v>
      </c>
      <c r="W346" s="283" t="s">
        <v>135</v>
      </c>
      <c r="X346" s="401">
        <v>19.6</v>
      </c>
      <c r="Y346" s="311" t="s">
        <v>126</v>
      </c>
      <c r="Z346" s="283" t="s">
        <v>1147</v>
      </c>
      <c r="AA346" s="455">
        <v>9.8</v>
      </c>
      <c r="AB346" s="283" t="s">
        <v>1148</v>
      </c>
      <c r="AC346" s="311"/>
    </row>
    <row r="347" customHeight="1" spans="1:29">
      <c r="A347" s="311">
        <v>345</v>
      </c>
      <c r="B347" s="283" t="s">
        <v>1144</v>
      </c>
      <c r="C347" s="311" t="s">
        <v>1158</v>
      </c>
      <c r="D347" s="311" t="s">
        <v>522</v>
      </c>
      <c r="E347" s="283" t="s">
        <v>1162</v>
      </c>
      <c r="F347" s="311"/>
      <c r="G347" s="311"/>
      <c r="H347" s="311"/>
      <c r="I347" s="311"/>
      <c r="J347" s="311"/>
      <c r="K347" s="283" t="s">
        <v>100</v>
      </c>
      <c r="L347" s="283" t="s">
        <v>541</v>
      </c>
      <c r="M347" s="311" t="s">
        <v>703</v>
      </c>
      <c r="N347" s="311" t="s">
        <v>647</v>
      </c>
      <c r="O347" s="538" t="s">
        <v>1163</v>
      </c>
      <c r="P347" s="285">
        <v>20</v>
      </c>
      <c r="Q347" s="455">
        <v>9.8</v>
      </c>
      <c r="R347" s="311">
        <v>0</v>
      </c>
      <c r="S347" s="285">
        <v>0</v>
      </c>
      <c r="T347" s="283" t="s">
        <v>106</v>
      </c>
      <c r="U347" s="283">
        <v>20</v>
      </c>
      <c r="V347" s="283">
        <v>100</v>
      </c>
      <c r="W347" s="283" t="s">
        <v>135</v>
      </c>
      <c r="X347" s="401">
        <v>17.6</v>
      </c>
      <c r="Y347" s="311" t="s">
        <v>126</v>
      </c>
      <c r="Z347" s="283" t="s">
        <v>1147</v>
      </c>
      <c r="AA347" s="455">
        <v>8.8</v>
      </c>
      <c r="AB347" s="283" t="s">
        <v>1148</v>
      </c>
      <c r="AC347" s="311"/>
    </row>
    <row r="348" customHeight="1" spans="1:29">
      <c r="A348" s="311">
        <v>346</v>
      </c>
      <c r="B348" s="311" t="s">
        <v>1164</v>
      </c>
      <c r="C348" s="311" t="s">
        <v>1165</v>
      </c>
      <c r="D348" s="311" t="s">
        <v>94</v>
      </c>
      <c r="E348" s="283" t="s">
        <v>1166</v>
      </c>
      <c r="F348" s="311" t="s">
        <v>227</v>
      </c>
      <c r="G348" s="311" t="s">
        <v>1167</v>
      </c>
      <c r="H348" s="311" t="s">
        <v>1167</v>
      </c>
      <c r="I348" s="311" t="s">
        <v>1167</v>
      </c>
      <c r="J348" s="283" t="s">
        <v>1168</v>
      </c>
      <c r="K348" s="283" t="s">
        <v>100</v>
      </c>
      <c r="L348" s="283" t="s">
        <v>541</v>
      </c>
      <c r="M348" s="311" t="s">
        <v>682</v>
      </c>
      <c r="N348" s="283" t="s">
        <v>1169</v>
      </c>
      <c r="O348" s="311" t="s">
        <v>1170</v>
      </c>
      <c r="P348" s="283">
        <v>30</v>
      </c>
      <c r="Q348" s="283" t="s">
        <v>1171</v>
      </c>
      <c r="R348" s="311">
        <v>1</v>
      </c>
      <c r="S348" s="283">
        <v>56.1</v>
      </c>
      <c r="T348" s="283" t="s">
        <v>106</v>
      </c>
      <c r="U348" s="283">
        <v>200.7</v>
      </c>
      <c r="V348" s="283">
        <v>300</v>
      </c>
      <c r="W348" s="283" t="s">
        <v>107</v>
      </c>
      <c r="X348" s="311" t="s">
        <v>1172</v>
      </c>
      <c r="Y348" s="311" t="s">
        <v>126</v>
      </c>
      <c r="Z348" s="311" t="s">
        <v>1173</v>
      </c>
      <c r="AA348" s="311" t="s">
        <v>1174</v>
      </c>
      <c r="AB348" s="283" t="s">
        <v>1175</v>
      </c>
      <c r="AC348" s="404"/>
    </row>
    <row r="349" customHeight="1" spans="1:29">
      <c r="A349" s="311">
        <v>347</v>
      </c>
      <c r="B349" s="311" t="s">
        <v>1164</v>
      </c>
      <c r="C349" s="311" t="s">
        <v>1165</v>
      </c>
      <c r="D349" s="311" t="s">
        <v>522</v>
      </c>
      <c r="E349" s="283" t="s">
        <v>1176</v>
      </c>
      <c r="F349" s="311" t="s">
        <v>227</v>
      </c>
      <c r="G349" s="311" t="s">
        <v>1167</v>
      </c>
      <c r="H349" s="311" t="s">
        <v>1167</v>
      </c>
      <c r="I349" s="311" t="s">
        <v>1167</v>
      </c>
      <c r="J349" s="283" t="s">
        <v>1177</v>
      </c>
      <c r="K349" s="283" t="s">
        <v>100</v>
      </c>
      <c r="L349" s="283" t="s">
        <v>101</v>
      </c>
      <c r="M349" s="311" t="s">
        <v>682</v>
      </c>
      <c r="N349" s="283" t="s">
        <v>1169</v>
      </c>
      <c r="O349" s="311" t="s">
        <v>1178</v>
      </c>
      <c r="P349" s="283">
        <v>5</v>
      </c>
      <c r="Q349" s="283">
        <v>10</v>
      </c>
      <c r="R349" s="311">
        <v>0</v>
      </c>
      <c r="S349" s="283">
        <v>0</v>
      </c>
      <c r="T349" s="283" t="s">
        <v>106</v>
      </c>
      <c r="U349" s="283">
        <v>20</v>
      </c>
      <c r="V349" s="283">
        <v>30</v>
      </c>
      <c r="W349" s="283" t="s">
        <v>135</v>
      </c>
      <c r="X349" s="283">
        <v>17</v>
      </c>
      <c r="Y349" s="311" t="s">
        <v>126</v>
      </c>
      <c r="Z349" s="311" t="s">
        <v>1179</v>
      </c>
      <c r="AA349" s="458">
        <v>8.5</v>
      </c>
      <c r="AB349" s="283" t="s">
        <v>1180</v>
      </c>
      <c r="AC349" s="404"/>
    </row>
    <row r="350" customHeight="1" spans="1:29">
      <c r="A350" s="311">
        <v>348</v>
      </c>
      <c r="B350" s="311" t="s">
        <v>1164</v>
      </c>
      <c r="C350" s="311" t="s">
        <v>1181</v>
      </c>
      <c r="D350" s="311" t="s">
        <v>522</v>
      </c>
      <c r="E350" s="283" t="s">
        <v>1182</v>
      </c>
      <c r="F350" s="311"/>
      <c r="G350" s="311"/>
      <c r="H350" s="311"/>
      <c r="I350" s="311"/>
      <c r="J350" s="283" t="s">
        <v>1183</v>
      </c>
      <c r="K350" s="283" t="s">
        <v>100</v>
      </c>
      <c r="L350" s="283" t="s">
        <v>541</v>
      </c>
      <c r="M350" s="311" t="s">
        <v>682</v>
      </c>
      <c r="N350" s="283" t="s">
        <v>1169</v>
      </c>
      <c r="O350" s="425">
        <v>42628</v>
      </c>
      <c r="P350" s="283">
        <v>3</v>
      </c>
      <c r="Q350" s="283">
        <v>10</v>
      </c>
      <c r="R350" s="311"/>
      <c r="S350" s="283"/>
      <c r="T350" s="283" t="s">
        <v>106</v>
      </c>
      <c r="U350" s="283">
        <v>10</v>
      </c>
      <c r="V350" s="283">
        <v>30</v>
      </c>
      <c r="W350" s="283" t="s">
        <v>135</v>
      </c>
      <c r="X350" s="283" t="s">
        <v>108</v>
      </c>
      <c r="Y350" s="311" t="s">
        <v>126</v>
      </c>
      <c r="Z350" s="311" t="s">
        <v>1179</v>
      </c>
      <c r="AA350" s="283">
        <v>5</v>
      </c>
      <c r="AB350" s="283" t="s">
        <v>1180</v>
      </c>
      <c r="AC350" s="404"/>
    </row>
    <row r="351" customHeight="1" spans="1:29">
      <c r="A351" s="311">
        <v>349</v>
      </c>
      <c r="B351" s="311" t="s">
        <v>1164</v>
      </c>
      <c r="C351" s="311" t="s">
        <v>1181</v>
      </c>
      <c r="D351" s="311" t="s">
        <v>522</v>
      </c>
      <c r="E351" s="283" t="s">
        <v>1184</v>
      </c>
      <c r="F351" s="311"/>
      <c r="G351" s="311"/>
      <c r="H351" s="311"/>
      <c r="I351" s="311"/>
      <c r="J351" s="283" t="s">
        <v>1183</v>
      </c>
      <c r="K351" s="283" t="s">
        <v>100</v>
      </c>
      <c r="L351" s="283" t="s">
        <v>541</v>
      </c>
      <c r="M351" s="311" t="s">
        <v>682</v>
      </c>
      <c r="N351" s="283" t="s">
        <v>1169</v>
      </c>
      <c r="O351" s="425">
        <v>42628</v>
      </c>
      <c r="P351" s="283">
        <v>3</v>
      </c>
      <c r="Q351" s="283">
        <v>8</v>
      </c>
      <c r="R351" s="311"/>
      <c r="S351" s="283"/>
      <c r="T351" s="283" t="s">
        <v>106</v>
      </c>
      <c r="U351" s="283">
        <v>8</v>
      </c>
      <c r="V351" s="283">
        <v>24</v>
      </c>
      <c r="W351" s="283" t="s">
        <v>135</v>
      </c>
      <c r="X351" s="283">
        <v>10</v>
      </c>
      <c r="Y351" s="311" t="s">
        <v>126</v>
      </c>
      <c r="Z351" s="311" t="s">
        <v>1179</v>
      </c>
      <c r="AA351" s="283">
        <v>5</v>
      </c>
      <c r="AB351" s="283" t="s">
        <v>1185</v>
      </c>
      <c r="AC351" s="404"/>
    </row>
    <row r="352" customHeight="1" spans="1:29">
      <c r="A352" s="311">
        <v>350</v>
      </c>
      <c r="B352" s="311" t="s">
        <v>1164</v>
      </c>
      <c r="C352" s="311" t="s">
        <v>1181</v>
      </c>
      <c r="D352" s="311" t="s">
        <v>522</v>
      </c>
      <c r="E352" s="283" t="s">
        <v>1186</v>
      </c>
      <c r="F352" s="311"/>
      <c r="G352" s="311"/>
      <c r="H352" s="311"/>
      <c r="I352" s="311"/>
      <c r="J352" s="283" t="s">
        <v>1187</v>
      </c>
      <c r="K352" s="283" t="s">
        <v>100</v>
      </c>
      <c r="L352" s="283" t="s">
        <v>541</v>
      </c>
      <c r="M352" s="311" t="s">
        <v>682</v>
      </c>
      <c r="N352" s="283" t="s">
        <v>1169</v>
      </c>
      <c r="O352" s="425">
        <v>42628</v>
      </c>
      <c r="P352" s="283">
        <v>3</v>
      </c>
      <c r="Q352" s="283">
        <v>8</v>
      </c>
      <c r="R352" s="311"/>
      <c r="S352" s="283"/>
      <c r="T352" s="283" t="s">
        <v>106</v>
      </c>
      <c r="U352" s="283">
        <v>8</v>
      </c>
      <c r="V352" s="283">
        <v>24</v>
      </c>
      <c r="W352" s="283" t="s">
        <v>159</v>
      </c>
      <c r="X352" s="283">
        <v>10</v>
      </c>
      <c r="Y352" s="311" t="s">
        <v>126</v>
      </c>
      <c r="Z352" s="311" t="s">
        <v>1179</v>
      </c>
      <c r="AA352" s="283">
        <v>5</v>
      </c>
      <c r="AB352" s="283" t="s">
        <v>1185</v>
      </c>
      <c r="AC352" s="404"/>
    </row>
    <row r="353" customHeight="1" spans="1:29">
      <c r="A353" s="311">
        <v>351</v>
      </c>
      <c r="B353" s="311" t="s">
        <v>1164</v>
      </c>
      <c r="C353" s="311" t="s">
        <v>1181</v>
      </c>
      <c r="D353" s="311" t="s">
        <v>522</v>
      </c>
      <c r="E353" s="283" t="s">
        <v>1188</v>
      </c>
      <c r="F353" s="311"/>
      <c r="G353" s="311"/>
      <c r="H353" s="311"/>
      <c r="I353" s="311"/>
      <c r="J353" s="283" t="s">
        <v>1183</v>
      </c>
      <c r="K353" s="283" t="s">
        <v>100</v>
      </c>
      <c r="L353" s="283" t="s">
        <v>541</v>
      </c>
      <c r="M353" s="311" t="s">
        <v>682</v>
      </c>
      <c r="N353" s="283" t="s">
        <v>1169</v>
      </c>
      <c r="O353" s="425">
        <v>42628</v>
      </c>
      <c r="P353" s="283">
        <v>3</v>
      </c>
      <c r="Q353" s="283">
        <v>8</v>
      </c>
      <c r="R353" s="311"/>
      <c r="S353" s="283"/>
      <c r="T353" s="283" t="s">
        <v>106</v>
      </c>
      <c r="U353" s="283">
        <v>8</v>
      </c>
      <c r="V353" s="283">
        <v>24</v>
      </c>
      <c r="W353" s="283" t="s">
        <v>135</v>
      </c>
      <c r="X353" s="283">
        <v>10</v>
      </c>
      <c r="Y353" s="311" t="s">
        <v>126</v>
      </c>
      <c r="Z353" s="311" t="s">
        <v>1179</v>
      </c>
      <c r="AA353" s="283">
        <v>5</v>
      </c>
      <c r="AB353" s="283" t="s">
        <v>1180</v>
      </c>
      <c r="AC353" s="404"/>
    </row>
    <row r="354" customHeight="1" spans="1:29">
      <c r="A354" s="311">
        <v>352</v>
      </c>
      <c r="B354" s="311" t="s">
        <v>1164</v>
      </c>
      <c r="C354" s="311" t="s">
        <v>1189</v>
      </c>
      <c r="D354" s="311" t="s">
        <v>522</v>
      </c>
      <c r="E354" s="283" t="s">
        <v>1190</v>
      </c>
      <c r="F354" s="311"/>
      <c r="G354" s="311"/>
      <c r="H354" s="311"/>
      <c r="I354" s="311"/>
      <c r="J354" s="283" t="s">
        <v>1191</v>
      </c>
      <c r="K354" s="283" t="s">
        <v>274</v>
      </c>
      <c r="L354" s="283" t="s">
        <v>541</v>
      </c>
      <c r="M354" s="311" t="s">
        <v>703</v>
      </c>
      <c r="N354" s="283" t="s">
        <v>1169</v>
      </c>
      <c r="O354" s="425">
        <v>42735</v>
      </c>
      <c r="P354" s="283">
        <v>8</v>
      </c>
      <c r="Q354" s="283">
        <v>10</v>
      </c>
      <c r="R354" s="311"/>
      <c r="S354" s="283"/>
      <c r="T354" s="283" t="s">
        <v>106</v>
      </c>
      <c r="U354" s="283"/>
      <c r="V354" s="283">
        <v>50</v>
      </c>
      <c r="W354" s="283" t="s">
        <v>107</v>
      </c>
      <c r="X354" s="283">
        <v>27</v>
      </c>
      <c r="Y354" s="311" t="s">
        <v>126</v>
      </c>
      <c r="Z354" s="283" t="s">
        <v>1192</v>
      </c>
      <c r="AA354" s="283">
        <v>14</v>
      </c>
      <c r="AB354" s="283" t="s">
        <v>1193</v>
      </c>
      <c r="AC354" s="404"/>
    </row>
    <row r="355" customHeight="1" spans="1:29">
      <c r="A355" s="311">
        <v>353</v>
      </c>
      <c r="B355" s="311" t="s">
        <v>1164</v>
      </c>
      <c r="C355" s="311" t="s">
        <v>1189</v>
      </c>
      <c r="D355" s="311" t="s">
        <v>522</v>
      </c>
      <c r="E355" s="283" t="s">
        <v>1194</v>
      </c>
      <c r="F355" s="311"/>
      <c r="G355" s="311"/>
      <c r="H355" s="311"/>
      <c r="I355" s="311"/>
      <c r="J355" s="283" t="s">
        <v>1191</v>
      </c>
      <c r="K355" s="283" t="s">
        <v>274</v>
      </c>
      <c r="L355" s="283" t="s">
        <v>541</v>
      </c>
      <c r="M355" s="311" t="s">
        <v>703</v>
      </c>
      <c r="N355" s="283" t="s">
        <v>1169</v>
      </c>
      <c r="O355" s="425">
        <v>42735</v>
      </c>
      <c r="P355" s="283">
        <v>8</v>
      </c>
      <c r="Q355" s="283">
        <v>10</v>
      </c>
      <c r="R355" s="311"/>
      <c r="S355" s="283"/>
      <c r="T355" s="283" t="s">
        <v>106</v>
      </c>
      <c r="U355" s="283"/>
      <c r="V355" s="283">
        <v>50</v>
      </c>
      <c r="W355" s="283" t="s">
        <v>107</v>
      </c>
      <c r="X355" s="283">
        <v>27</v>
      </c>
      <c r="Y355" s="311" t="s">
        <v>126</v>
      </c>
      <c r="Z355" s="283" t="s">
        <v>1192</v>
      </c>
      <c r="AA355" s="283">
        <v>14</v>
      </c>
      <c r="AB355" s="283" t="s">
        <v>1193</v>
      </c>
      <c r="AC355" s="404"/>
    </row>
    <row r="356" customHeight="1" spans="1:29">
      <c r="A356" s="311">
        <v>354</v>
      </c>
      <c r="B356" s="311" t="s">
        <v>1164</v>
      </c>
      <c r="C356" s="311" t="s">
        <v>1189</v>
      </c>
      <c r="D356" s="311" t="s">
        <v>522</v>
      </c>
      <c r="E356" s="283" t="s">
        <v>1195</v>
      </c>
      <c r="F356" s="311"/>
      <c r="G356" s="311"/>
      <c r="H356" s="311"/>
      <c r="I356" s="311"/>
      <c r="J356" s="283" t="s">
        <v>1191</v>
      </c>
      <c r="K356" s="283" t="s">
        <v>274</v>
      </c>
      <c r="L356" s="283" t="s">
        <v>541</v>
      </c>
      <c r="M356" s="311" t="s">
        <v>703</v>
      </c>
      <c r="N356" s="283" t="s">
        <v>1169</v>
      </c>
      <c r="O356" s="425">
        <v>42840</v>
      </c>
      <c r="P356" s="283">
        <v>8</v>
      </c>
      <c r="Q356" s="283">
        <v>10</v>
      </c>
      <c r="R356" s="311"/>
      <c r="S356" s="283"/>
      <c r="T356" s="283" t="s">
        <v>106</v>
      </c>
      <c r="U356" s="283"/>
      <c r="V356" s="283">
        <v>50</v>
      </c>
      <c r="W356" s="283" t="s">
        <v>107</v>
      </c>
      <c r="X356" s="283">
        <v>27</v>
      </c>
      <c r="Y356" s="311" t="s">
        <v>126</v>
      </c>
      <c r="Z356" s="283" t="s">
        <v>1192</v>
      </c>
      <c r="AA356" s="283">
        <v>14</v>
      </c>
      <c r="AB356" s="283" t="s">
        <v>1193</v>
      </c>
      <c r="AC356" s="404"/>
    </row>
    <row r="357" customHeight="1" spans="1:29">
      <c r="A357" s="311">
        <v>355</v>
      </c>
      <c r="B357" s="311" t="s">
        <v>1164</v>
      </c>
      <c r="C357" s="311" t="s">
        <v>1189</v>
      </c>
      <c r="D357" s="311" t="s">
        <v>522</v>
      </c>
      <c r="E357" s="283" t="s">
        <v>1196</v>
      </c>
      <c r="F357" s="311"/>
      <c r="G357" s="311"/>
      <c r="H357" s="311"/>
      <c r="I357" s="311"/>
      <c r="J357" s="283" t="s">
        <v>1191</v>
      </c>
      <c r="K357" s="283" t="s">
        <v>274</v>
      </c>
      <c r="L357" s="283" t="s">
        <v>541</v>
      </c>
      <c r="M357" s="311" t="s">
        <v>703</v>
      </c>
      <c r="N357" s="283" t="s">
        <v>1169</v>
      </c>
      <c r="O357" s="425">
        <v>42840</v>
      </c>
      <c r="P357" s="283">
        <v>8</v>
      </c>
      <c r="Q357" s="283">
        <v>10</v>
      </c>
      <c r="R357" s="311"/>
      <c r="S357" s="283"/>
      <c r="T357" s="283" t="s">
        <v>106</v>
      </c>
      <c r="U357" s="283"/>
      <c r="V357" s="283">
        <v>50</v>
      </c>
      <c r="W357" s="283" t="s">
        <v>107</v>
      </c>
      <c r="X357" s="283">
        <v>27</v>
      </c>
      <c r="Y357" s="311" t="s">
        <v>126</v>
      </c>
      <c r="Z357" s="283" t="s">
        <v>1192</v>
      </c>
      <c r="AA357" s="283">
        <v>14</v>
      </c>
      <c r="AB357" s="283" t="s">
        <v>1193</v>
      </c>
      <c r="AC357" s="404"/>
    </row>
    <row r="358" customHeight="1" spans="1:29">
      <c r="A358" s="311">
        <v>356</v>
      </c>
      <c r="B358" s="311" t="s">
        <v>1164</v>
      </c>
      <c r="C358" s="311" t="s">
        <v>1189</v>
      </c>
      <c r="D358" s="311" t="s">
        <v>522</v>
      </c>
      <c r="E358" s="283" t="s">
        <v>1197</v>
      </c>
      <c r="F358" s="311"/>
      <c r="G358" s="311"/>
      <c r="H358" s="311"/>
      <c r="I358" s="311"/>
      <c r="J358" s="283" t="s">
        <v>1191</v>
      </c>
      <c r="K358" s="283" t="s">
        <v>274</v>
      </c>
      <c r="L358" s="283" t="s">
        <v>541</v>
      </c>
      <c r="M358" s="311" t="s">
        <v>703</v>
      </c>
      <c r="N358" s="283" t="s">
        <v>1169</v>
      </c>
      <c r="O358" s="425">
        <v>42840</v>
      </c>
      <c r="P358" s="283">
        <v>8</v>
      </c>
      <c r="Q358" s="283">
        <v>10</v>
      </c>
      <c r="R358" s="311"/>
      <c r="S358" s="283"/>
      <c r="T358" s="283" t="s">
        <v>106</v>
      </c>
      <c r="U358" s="283"/>
      <c r="V358" s="283">
        <v>50</v>
      </c>
      <c r="W358" s="283" t="s">
        <v>107</v>
      </c>
      <c r="X358" s="283">
        <v>27</v>
      </c>
      <c r="Y358" s="311" t="s">
        <v>126</v>
      </c>
      <c r="Z358" s="283" t="s">
        <v>1192</v>
      </c>
      <c r="AA358" s="283">
        <v>14</v>
      </c>
      <c r="AB358" s="283" t="s">
        <v>1193</v>
      </c>
      <c r="AC358" s="404"/>
    </row>
    <row r="359" customHeight="1" spans="1:29">
      <c r="A359" s="311">
        <v>357</v>
      </c>
      <c r="B359" s="311" t="s">
        <v>1164</v>
      </c>
      <c r="C359" s="311" t="s">
        <v>1165</v>
      </c>
      <c r="D359" s="311" t="s">
        <v>94</v>
      </c>
      <c r="E359" s="283" t="s">
        <v>1198</v>
      </c>
      <c r="F359" s="311" t="s">
        <v>227</v>
      </c>
      <c r="G359" s="311" t="s">
        <v>1167</v>
      </c>
      <c r="H359" s="311" t="s">
        <v>1167</v>
      </c>
      <c r="I359" s="311" t="s">
        <v>1167</v>
      </c>
      <c r="J359" s="283" t="s">
        <v>1199</v>
      </c>
      <c r="K359" s="283" t="s">
        <v>100</v>
      </c>
      <c r="L359" s="283" t="s">
        <v>541</v>
      </c>
      <c r="M359" s="311" t="s">
        <v>682</v>
      </c>
      <c r="N359" s="283" t="s">
        <v>1169</v>
      </c>
      <c r="O359" s="425">
        <v>42614</v>
      </c>
      <c r="P359" s="283">
        <v>80.5</v>
      </c>
      <c r="Q359" s="283">
        <v>30</v>
      </c>
      <c r="R359" s="311">
        <v>0</v>
      </c>
      <c r="S359" s="283">
        <v>33</v>
      </c>
      <c r="T359" s="283" t="s">
        <v>106</v>
      </c>
      <c r="U359" s="283">
        <v>120</v>
      </c>
      <c r="V359" s="283">
        <v>180</v>
      </c>
      <c r="W359" s="283" t="s">
        <v>107</v>
      </c>
      <c r="X359" s="311" t="s">
        <v>1174</v>
      </c>
      <c r="Y359" s="283" t="s">
        <v>126</v>
      </c>
      <c r="Z359" s="283" t="s">
        <v>1200</v>
      </c>
      <c r="AA359" s="311" t="s">
        <v>1201</v>
      </c>
      <c r="AB359" s="283" t="s">
        <v>1202</v>
      </c>
      <c r="AC359" s="404"/>
    </row>
    <row r="360" customHeight="1" spans="1:29">
      <c r="A360" s="311">
        <v>358</v>
      </c>
      <c r="B360" s="311" t="s">
        <v>1164</v>
      </c>
      <c r="C360" s="311" t="s">
        <v>1165</v>
      </c>
      <c r="D360" s="311" t="s">
        <v>94</v>
      </c>
      <c r="E360" s="283" t="s">
        <v>1203</v>
      </c>
      <c r="F360" s="311"/>
      <c r="G360" s="311"/>
      <c r="H360" s="311"/>
      <c r="I360" s="311"/>
      <c r="J360" s="311" t="s">
        <v>1204</v>
      </c>
      <c r="K360" s="283" t="s">
        <v>422</v>
      </c>
      <c r="L360" s="283" t="s">
        <v>101</v>
      </c>
      <c r="M360" s="311" t="s">
        <v>682</v>
      </c>
      <c r="N360" s="283" t="s">
        <v>1169</v>
      </c>
      <c r="O360" s="425">
        <v>42064</v>
      </c>
      <c r="P360" s="283" t="s">
        <v>1205</v>
      </c>
      <c r="Q360" s="283">
        <v>0.93</v>
      </c>
      <c r="R360" s="311">
        <v>1</v>
      </c>
      <c r="S360" s="283">
        <v>9.3</v>
      </c>
      <c r="T360" s="283" t="s">
        <v>106</v>
      </c>
      <c r="U360" s="283">
        <v>20</v>
      </c>
      <c r="V360" s="283">
        <v>20</v>
      </c>
      <c r="W360" s="283" t="s">
        <v>135</v>
      </c>
      <c r="X360" s="283" t="s">
        <v>1206</v>
      </c>
      <c r="Y360" s="311" t="s">
        <v>136</v>
      </c>
      <c r="Z360" s="311"/>
      <c r="AA360" s="283" t="s">
        <v>1207</v>
      </c>
      <c r="AB360" s="311"/>
      <c r="AC360" s="404" t="s">
        <v>1208</v>
      </c>
    </row>
    <row r="361" customHeight="1" spans="1:29">
      <c r="A361" s="311">
        <v>359</v>
      </c>
      <c r="B361" s="311" t="s">
        <v>1164</v>
      </c>
      <c r="C361" s="311" t="s">
        <v>1165</v>
      </c>
      <c r="D361" s="311" t="s">
        <v>94</v>
      </c>
      <c r="E361" s="283" t="s">
        <v>1203</v>
      </c>
      <c r="F361" s="311"/>
      <c r="G361" s="311"/>
      <c r="H361" s="311"/>
      <c r="I361" s="311"/>
      <c r="J361" s="311" t="s">
        <v>1204</v>
      </c>
      <c r="K361" s="283" t="s">
        <v>422</v>
      </c>
      <c r="L361" s="283" t="s">
        <v>101</v>
      </c>
      <c r="M361" s="311" t="s">
        <v>682</v>
      </c>
      <c r="N361" s="283" t="s">
        <v>1169</v>
      </c>
      <c r="O361" s="425">
        <v>42064</v>
      </c>
      <c r="P361" s="283" t="s">
        <v>1205</v>
      </c>
      <c r="Q361" s="283">
        <v>0.93</v>
      </c>
      <c r="R361" s="311">
        <v>1</v>
      </c>
      <c r="S361" s="283">
        <v>9.3</v>
      </c>
      <c r="T361" s="283" t="s">
        <v>106</v>
      </c>
      <c r="U361" s="283">
        <v>20</v>
      </c>
      <c r="V361" s="283">
        <v>20</v>
      </c>
      <c r="W361" s="283" t="s">
        <v>135</v>
      </c>
      <c r="X361" s="283" t="s">
        <v>1209</v>
      </c>
      <c r="Y361" s="311" t="s">
        <v>136</v>
      </c>
      <c r="Z361" s="311"/>
      <c r="AA361" s="283" t="s">
        <v>1210</v>
      </c>
      <c r="AB361" s="311"/>
      <c r="AC361" s="404" t="s">
        <v>1211</v>
      </c>
    </row>
    <row r="362" customHeight="1" spans="1:29">
      <c r="A362" s="311">
        <v>360</v>
      </c>
      <c r="B362" s="311" t="s">
        <v>1164</v>
      </c>
      <c r="C362" s="311" t="s">
        <v>1165</v>
      </c>
      <c r="D362" s="311" t="s">
        <v>94</v>
      </c>
      <c r="E362" s="283" t="s">
        <v>1212</v>
      </c>
      <c r="F362" s="311"/>
      <c r="G362" s="311"/>
      <c r="H362" s="311"/>
      <c r="I362" s="311"/>
      <c r="J362" s="311" t="s">
        <v>1213</v>
      </c>
      <c r="K362" s="283" t="s">
        <v>422</v>
      </c>
      <c r="L362" s="283" t="s">
        <v>101</v>
      </c>
      <c r="M362" s="311" t="s">
        <v>682</v>
      </c>
      <c r="N362" s="283" t="s">
        <v>1169</v>
      </c>
      <c r="O362" s="425">
        <v>42491</v>
      </c>
      <c r="P362" s="283">
        <v>38.937</v>
      </c>
      <c r="Q362" s="283">
        <v>54</v>
      </c>
      <c r="R362" s="311">
        <v>1</v>
      </c>
      <c r="S362" s="283">
        <v>54</v>
      </c>
      <c r="T362" s="283" t="s">
        <v>106</v>
      </c>
      <c r="U362" s="283">
        <v>10</v>
      </c>
      <c r="V362" s="283">
        <v>150</v>
      </c>
      <c r="W362" s="283" t="s">
        <v>135</v>
      </c>
      <c r="X362" s="311">
        <v>60</v>
      </c>
      <c r="Y362" s="311" t="s">
        <v>136</v>
      </c>
      <c r="Z362" s="311"/>
      <c r="AA362" s="311">
        <v>38</v>
      </c>
      <c r="AB362" s="311"/>
      <c r="AC362" s="404"/>
    </row>
    <row r="363" customHeight="1" spans="1:29">
      <c r="A363" s="311">
        <v>361</v>
      </c>
      <c r="B363" s="311" t="s">
        <v>1164</v>
      </c>
      <c r="C363" s="311" t="s">
        <v>1165</v>
      </c>
      <c r="D363" s="311" t="s">
        <v>94</v>
      </c>
      <c r="E363" s="283" t="s">
        <v>1214</v>
      </c>
      <c r="F363" s="311"/>
      <c r="G363" s="311"/>
      <c r="H363" s="311"/>
      <c r="I363" s="311"/>
      <c r="J363" s="311" t="s">
        <v>1215</v>
      </c>
      <c r="K363" s="283" t="s">
        <v>422</v>
      </c>
      <c r="L363" s="283" t="s">
        <v>101</v>
      </c>
      <c r="M363" s="311" t="s">
        <v>682</v>
      </c>
      <c r="N363" s="283" t="s">
        <v>1169</v>
      </c>
      <c r="O363" s="425">
        <v>41640</v>
      </c>
      <c r="P363" s="283">
        <v>0.18</v>
      </c>
      <c r="Q363" s="283" t="s">
        <v>1216</v>
      </c>
      <c r="R363" s="311">
        <v>1</v>
      </c>
      <c r="S363" s="283">
        <v>0.6</v>
      </c>
      <c r="T363" s="283" t="s">
        <v>106</v>
      </c>
      <c r="U363" s="283">
        <v>1.2</v>
      </c>
      <c r="V363" s="283">
        <v>9</v>
      </c>
      <c r="W363" s="283" t="s">
        <v>159</v>
      </c>
      <c r="X363" s="311" t="s">
        <v>1207</v>
      </c>
      <c r="Y363" s="311" t="s">
        <v>136</v>
      </c>
      <c r="Z363" s="311"/>
      <c r="AA363" s="311" t="s">
        <v>1216</v>
      </c>
      <c r="AB363" s="311"/>
      <c r="AC363" s="404"/>
    </row>
    <row r="364" customHeight="1" spans="1:29">
      <c r="A364" s="311">
        <v>362</v>
      </c>
      <c r="B364" s="283" t="s">
        <v>1217</v>
      </c>
      <c r="C364" s="311" t="s">
        <v>1218</v>
      </c>
      <c r="D364" s="311" t="s">
        <v>94</v>
      </c>
      <c r="E364" s="450" t="s">
        <v>1219</v>
      </c>
      <c r="F364" s="311" t="s">
        <v>227</v>
      </c>
      <c r="G364" s="311"/>
      <c r="H364" s="311"/>
      <c r="I364" s="283"/>
      <c r="J364" s="311" t="s">
        <v>1220</v>
      </c>
      <c r="K364" s="401" t="s">
        <v>100</v>
      </c>
      <c r="L364" s="401" t="s">
        <v>101</v>
      </c>
      <c r="M364" s="283" t="s">
        <v>1221</v>
      </c>
      <c r="N364" s="311" t="s">
        <v>647</v>
      </c>
      <c r="O364" s="425">
        <v>42278</v>
      </c>
      <c r="P364" s="401">
        <v>10</v>
      </c>
      <c r="Q364" s="401">
        <v>24</v>
      </c>
      <c r="R364" s="311"/>
      <c r="S364" s="401"/>
      <c r="T364" s="401" t="s">
        <v>106</v>
      </c>
      <c r="U364" s="401"/>
      <c r="V364" s="401"/>
      <c r="W364" s="401" t="s">
        <v>107</v>
      </c>
      <c r="X364" s="311">
        <v>30</v>
      </c>
      <c r="Y364" s="283" t="s">
        <v>136</v>
      </c>
      <c r="Z364" s="311" t="s">
        <v>1222</v>
      </c>
      <c r="AA364" s="401">
        <v>15</v>
      </c>
      <c r="AB364" s="404" t="s">
        <v>1223</v>
      </c>
      <c r="AC364" s="404"/>
    </row>
    <row r="365" customHeight="1" spans="1:29">
      <c r="A365" s="311">
        <v>363</v>
      </c>
      <c r="B365" s="283" t="s">
        <v>1217</v>
      </c>
      <c r="C365" s="311" t="s">
        <v>1218</v>
      </c>
      <c r="D365" s="311" t="s">
        <v>94</v>
      </c>
      <c r="E365" s="450" t="s">
        <v>1224</v>
      </c>
      <c r="F365" s="311" t="s">
        <v>1225</v>
      </c>
      <c r="G365" s="311"/>
      <c r="H365" s="311"/>
      <c r="I365" s="283"/>
      <c r="J365" s="311" t="s">
        <v>1226</v>
      </c>
      <c r="K365" s="401" t="s">
        <v>100</v>
      </c>
      <c r="L365" s="401" t="s">
        <v>101</v>
      </c>
      <c r="M365" s="283" t="s">
        <v>646</v>
      </c>
      <c r="N365" s="311" t="s">
        <v>647</v>
      </c>
      <c r="O365" s="425">
        <v>42248</v>
      </c>
      <c r="P365" s="401">
        <v>4</v>
      </c>
      <c r="Q365" s="401">
        <v>9.8</v>
      </c>
      <c r="R365" s="311"/>
      <c r="S365" s="401"/>
      <c r="T365" s="401" t="s">
        <v>106</v>
      </c>
      <c r="U365" s="401"/>
      <c r="V365" s="401"/>
      <c r="W365" s="401" t="s">
        <v>135</v>
      </c>
      <c r="X365" s="311">
        <v>19.6</v>
      </c>
      <c r="Y365" s="283" t="s">
        <v>136</v>
      </c>
      <c r="Z365" s="311"/>
      <c r="AA365" s="401">
        <v>9.8</v>
      </c>
      <c r="AB365" s="404" t="s">
        <v>1227</v>
      </c>
      <c r="AC365" s="404"/>
    </row>
    <row r="366" customHeight="1" spans="1:29">
      <c r="A366" s="311">
        <v>364</v>
      </c>
      <c r="B366" s="283" t="s">
        <v>1217</v>
      </c>
      <c r="C366" s="311" t="s">
        <v>1228</v>
      </c>
      <c r="D366" s="311" t="s">
        <v>94</v>
      </c>
      <c r="E366" s="450" t="s">
        <v>1229</v>
      </c>
      <c r="F366" s="311" t="s">
        <v>227</v>
      </c>
      <c r="G366" s="311"/>
      <c r="H366" s="311"/>
      <c r="I366" s="283"/>
      <c r="J366" s="311" t="s">
        <v>1230</v>
      </c>
      <c r="K366" s="401" t="s">
        <v>100</v>
      </c>
      <c r="L366" s="401" t="s">
        <v>541</v>
      </c>
      <c r="M366" s="283" t="s">
        <v>1231</v>
      </c>
      <c r="N366" s="311" t="s">
        <v>750</v>
      </c>
      <c r="O366" s="425">
        <v>42689</v>
      </c>
      <c r="P366" s="401">
        <v>4</v>
      </c>
      <c r="Q366" s="401">
        <v>18</v>
      </c>
      <c r="R366" s="311"/>
      <c r="S366" s="401"/>
      <c r="T366" s="401" t="s">
        <v>106</v>
      </c>
      <c r="U366" s="401"/>
      <c r="V366" s="401"/>
      <c r="W366" s="401" t="s">
        <v>107</v>
      </c>
      <c r="X366" s="311" t="s">
        <v>108</v>
      </c>
      <c r="Y366" s="283" t="s">
        <v>136</v>
      </c>
      <c r="Z366" s="311"/>
      <c r="AA366" s="401">
        <v>9.8</v>
      </c>
      <c r="AB366" s="404" t="s">
        <v>1232</v>
      </c>
      <c r="AC366" s="404"/>
    </row>
    <row r="367" customHeight="1" spans="1:29">
      <c r="A367" s="311">
        <v>365</v>
      </c>
      <c r="B367" s="283" t="s">
        <v>1217</v>
      </c>
      <c r="C367" s="311" t="s">
        <v>1233</v>
      </c>
      <c r="D367" s="311" t="s">
        <v>522</v>
      </c>
      <c r="E367" s="414" t="s">
        <v>1234</v>
      </c>
      <c r="F367" s="311" t="s">
        <v>315</v>
      </c>
      <c r="G367" s="415"/>
      <c r="H367" s="415"/>
      <c r="I367" s="415"/>
      <c r="J367" s="422" t="s">
        <v>1235</v>
      </c>
      <c r="K367" s="401" t="s">
        <v>100</v>
      </c>
      <c r="L367" s="428" t="s">
        <v>541</v>
      </c>
      <c r="M367" s="452" t="s">
        <v>1236</v>
      </c>
      <c r="N367" s="415" t="s">
        <v>750</v>
      </c>
      <c r="O367" s="425">
        <v>42704</v>
      </c>
      <c r="P367" s="311">
        <v>4</v>
      </c>
      <c r="Q367" s="456">
        <v>12.8</v>
      </c>
      <c r="R367" s="415"/>
      <c r="S367" s="452"/>
      <c r="T367" s="401" t="s">
        <v>106</v>
      </c>
      <c r="U367" s="452"/>
      <c r="V367" s="452"/>
      <c r="W367" s="401" t="s">
        <v>107</v>
      </c>
      <c r="X367" s="419" t="s">
        <v>108</v>
      </c>
      <c r="Y367" s="419" t="s">
        <v>126</v>
      </c>
      <c r="Z367" s="459"/>
      <c r="AA367" s="419">
        <v>6.8</v>
      </c>
      <c r="AB367" s="419" t="s">
        <v>1227</v>
      </c>
      <c r="AC367" s="404"/>
    </row>
    <row r="368" customHeight="1" spans="1:29">
      <c r="A368" s="311">
        <v>366</v>
      </c>
      <c r="B368" s="283" t="s">
        <v>1217</v>
      </c>
      <c r="C368" s="311" t="s">
        <v>1233</v>
      </c>
      <c r="D368" s="311" t="s">
        <v>522</v>
      </c>
      <c r="E368" s="414" t="s">
        <v>1237</v>
      </c>
      <c r="F368" s="311" t="s">
        <v>315</v>
      </c>
      <c r="G368" s="415"/>
      <c r="H368" s="415"/>
      <c r="I368" s="415"/>
      <c r="J368" s="415" t="s">
        <v>1238</v>
      </c>
      <c r="K368" s="401" t="s">
        <v>100</v>
      </c>
      <c r="L368" s="428" t="s">
        <v>541</v>
      </c>
      <c r="M368" s="452" t="s">
        <v>682</v>
      </c>
      <c r="N368" s="415" t="s">
        <v>647</v>
      </c>
      <c r="O368" s="425">
        <v>42724</v>
      </c>
      <c r="P368" s="311">
        <v>4</v>
      </c>
      <c r="Q368" s="456">
        <v>9.8</v>
      </c>
      <c r="R368" s="415"/>
      <c r="S368" s="452"/>
      <c r="T368" s="401" t="s">
        <v>106</v>
      </c>
      <c r="U368" s="452"/>
      <c r="V368" s="452"/>
      <c r="W368" s="401" t="s">
        <v>135</v>
      </c>
      <c r="X368" s="457">
        <v>12.8</v>
      </c>
      <c r="Y368" s="419" t="s">
        <v>109</v>
      </c>
      <c r="Z368" s="459" t="s">
        <v>1239</v>
      </c>
      <c r="AA368" s="419">
        <v>6.8</v>
      </c>
      <c r="AB368" s="419" t="s">
        <v>1227</v>
      </c>
      <c r="AC368" s="404"/>
    </row>
    <row r="369" customHeight="1" spans="1:29">
      <c r="A369" s="311">
        <v>367</v>
      </c>
      <c r="B369" s="283" t="s">
        <v>1217</v>
      </c>
      <c r="C369" s="311" t="s">
        <v>1233</v>
      </c>
      <c r="D369" s="311" t="s">
        <v>522</v>
      </c>
      <c r="E369" s="451" t="s">
        <v>1240</v>
      </c>
      <c r="F369" s="311" t="s">
        <v>315</v>
      </c>
      <c r="G369" s="415"/>
      <c r="H369" s="415"/>
      <c r="I369" s="415"/>
      <c r="J369" s="415" t="s">
        <v>1238</v>
      </c>
      <c r="K369" s="401" t="s">
        <v>100</v>
      </c>
      <c r="L369" s="428" t="s">
        <v>541</v>
      </c>
      <c r="M369" s="452" t="s">
        <v>703</v>
      </c>
      <c r="N369" s="415" t="s">
        <v>647</v>
      </c>
      <c r="O369" s="425">
        <v>42705</v>
      </c>
      <c r="P369" s="311">
        <v>4</v>
      </c>
      <c r="Q369" s="456">
        <v>9.8</v>
      </c>
      <c r="R369" s="415"/>
      <c r="S369" s="452"/>
      <c r="T369" s="401" t="s">
        <v>106</v>
      </c>
      <c r="U369" s="452"/>
      <c r="V369" s="452"/>
      <c r="W369" s="401" t="s">
        <v>107</v>
      </c>
      <c r="X369" s="457">
        <v>12.8</v>
      </c>
      <c r="Y369" s="419" t="s">
        <v>109</v>
      </c>
      <c r="Z369" s="459" t="s">
        <v>1239</v>
      </c>
      <c r="AA369" s="419">
        <v>6.8</v>
      </c>
      <c r="AB369" s="419" t="s">
        <v>1227</v>
      </c>
      <c r="AC369" s="404"/>
    </row>
    <row r="370" customHeight="1" spans="1:29">
      <c r="A370" s="311">
        <v>368</v>
      </c>
      <c r="B370" s="283" t="s">
        <v>1217</v>
      </c>
      <c r="C370" s="311" t="s">
        <v>1233</v>
      </c>
      <c r="D370" s="311" t="s">
        <v>522</v>
      </c>
      <c r="E370" s="451" t="s">
        <v>1241</v>
      </c>
      <c r="F370" s="311" t="s">
        <v>315</v>
      </c>
      <c r="G370" s="415"/>
      <c r="H370" s="415"/>
      <c r="I370" s="415"/>
      <c r="J370" s="415" t="s">
        <v>1238</v>
      </c>
      <c r="K370" s="401" t="s">
        <v>100</v>
      </c>
      <c r="L370" s="428" t="s">
        <v>541</v>
      </c>
      <c r="M370" s="452" t="s">
        <v>703</v>
      </c>
      <c r="N370" s="415" t="s">
        <v>647</v>
      </c>
      <c r="O370" s="425">
        <v>42705</v>
      </c>
      <c r="P370" s="311">
        <v>4</v>
      </c>
      <c r="Q370" s="456">
        <v>9.8</v>
      </c>
      <c r="R370" s="415"/>
      <c r="S370" s="452"/>
      <c r="T370" s="401" t="s">
        <v>106</v>
      </c>
      <c r="U370" s="452"/>
      <c r="V370" s="452"/>
      <c r="W370" s="401" t="s">
        <v>135</v>
      </c>
      <c r="X370" s="457">
        <v>12.8</v>
      </c>
      <c r="Y370" s="419" t="s">
        <v>109</v>
      </c>
      <c r="Z370" s="459" t="s">
        <v>1239</v>
      </c>
      <c r="AA370" s="419">
        <v>6.8</v>
      </c>
      <c r="AB370" s="419" t="s">
        <v>1227</v>
      </c>
      <c r="AC370" s="404"/>
    </row>
    <row r="371" customHeight="1" spans="1:29">
      <c r="A371" s="311">
        <v>369</v>
      </c>
      <c r="B371" s="283" t="s">
        <v>1217</v>
      </c>
      <c r="C371" s="311" t="s">
        <v>1242</v>
      </c>
      <c r="D371" s="311" t="s">
        <v>522</v>
      </c>
      <c r="E371" s="451" t="s">
        <v>1243</v>
      </c>
      <c r="F371" s="311" t="s">
        <v>315</v>
      </c>
      <c r="G371" s="415"/>
      <c r="H371" s="415"/>
      <c r="I371" s="415"/>
      <c r="J371" s="415" t="s">
        <v>1244</v>
      </c>
      <c r="K371" s="401" t="s">
        <v>100</v>
      </c>
      <c r="L371" s="428" t="s">
        <v>101</v>
      </c>
      <c r="M371" s="452" t="s">
        <v>749</v>
      </c>
      <c r="N371" s="415" t="s">
        <v>750</v>
      </c>
      <c r="O371" s="425">
        <v>42614</v>
      </c>
      <c r="P371" s="311">
        <v>3</v>
      </c>
      <c r="Q371" s="456">
        <v>9.8</v>
      </c>
      <c r="R371" s="415"/>
      <c r="S371" s="452"/>
      <c r="T371" s="401" t="s">
        <v>106</v>
      </c>
      <c r="U371" s="452"/>
      <c r="V371" s="452"/>
      <c r="W371" s="401" t="s">
        <v>107</v>
      </c>
      <c r="X371" s="419" t="s">
        <v>108</v>
      </c>
      <c r="Y371" s="419" t="s">
        <v>126</v>
      </c>
      <c r="Z371" s="459"/>
      <c r="AA371" s="419">
        <v>4.9</v>
      </c>
      <c r="AB371" s="419"/>
      <c r="AC371" s="404"/>
    </row>
    <row r="372" customHeight="1" spans="1:29">
      <c r="A372" s="311">
        <v>370</v>
      </c>
      <c r="B372" s="283" t="s">
        <v>1245</v>
      </c>
      <c r="C372" s="311" t="s">
        <v>1246</v>
      </c>
      <c r="D372" s="311" t="s">
        <v>522</v>
      </c>
      <c r="E372" s="401" t="s">
        <v>1247</v>
      </c>
      <c r="F372" s="311" t="s">
        <v>227</v>
      </c>
      <c r="G372" s="311"/>
      <c r="H372" s="311"/>
      <c r="I372" s="311"/>
      <c r="J372" s="311" t="s">
        <v>1248</v>
      </c>
      <c r="K372" s="401" t="s">
        <v>100</v>
      </c>
      <c r="L372" s="401" t="s">
        <v>101</v>
      </c>
      <c r="M372" s="311" t="s">
        <v>646</v>
      </c>
      <c r="N372" s="311" t="s">
        <v>671</v>
      </c>
      <c r="O372" s="425">
        <v>42450</v>
      </c>
      <c r="P372" s="401">
        <v>16</v>
      </c>
      <c r="Q372" s="401">
        <v>9.8</v>
      </c>
      <c r="R372" s="311">
        <v>6</v>
      </c>
      <c r="S372" s="401">
        <v>20.95</v>
      </c>
      <c r="T372" s="401" t="s">
        <v>106</v>
      </c>
      <c r="U372" s="401">
        <v>80</v>
      </c>
      <c r="V372" s="401">
        <v>100</v>
      </c>
      <c r="W372" s="401" t="s">
        <v>135</v>
      </c>
      <c r="X372" s="401">
        <v>10.5</v>
      </c>
      <c r="Y372" s="401" t="s">
        <v>109</v>
      </c>
      <c r="Z372" s="401" t="s">
        <v>1249</v>
      </c>
      <c r="AA372" s="401">
        <v>5</v>
      </c>
      <c r="AB372" s="401" t="s">
        <v>1250</v>
      </c>
      <c r="AC372" s="404"/>
    </row>
    <row r="373" customHeight="1" spans="1:29">
      <c r="A373" s="311">
        <v>371</v>
      </c>
      <c r="B373" s="283" t="s">
        <v>1245</v>
      </c>
      <c r="C373" s="311" t="s">
        <v>1246</v>
      </c>
      <c r="D373" s="311" t="s">
        <v>522</v>
      </c>
      <c r="E373" s="401" t="s">
        <v>1251</v>
      </c>
      <c r="F373" s="311" t="s">
        <v>227</v>
      </c>
      <c r="G373" s="311"/>
      <c r="H373" s="311"/>
      <c r="I373" s="311"/>
      <c r="J373" s="311" t="s">
        <v>1252</v>
      </c>
      <c r="K373" s="401" t="s">
        <v>100</v>
      </c>
      <c r="L373" s="401" t="s">
        <v>101</v>
      </c>
      <c r="M373" s="311" t="s">
        <v>646</v>
      </c>
      <c r="N373" s="311" t="s">
        <v>671</v>
      </c>
      <c r="O373" s="425">
        <v>42450</v>
      </c>
      <c r="P373" s="401">
        <v>21.5</v>
      </c>
      <c r="Q373" s="401">
        <v>9.8</v>
      </c>
      <c r="R373" s="311">
        <v>3</v>
      </c>
      <c r="S373" s="401">
        <v>17.64</v>
      </c>
      <c r="T373" s="401" t="s">
        <v>106</v>
      </c>
      <c r="U373" s="401">
        <v>100</v>
      </c>
      <c r="V373" s="401">
        <v>100</v>
      </c>
      <c r="W373" s="401" t="s">
        <v>135</v>
      </c>
      <c r="X373" s="401">
        <v>10.5</v>
      </c>
      <c r="Y373" s="401" t="s">
        <v>109</v>
      </c>
      <c r="Z373" s="401" t="s">
        <v>1249</v>
      </c>
      <c r="AA373" s="401">
        <v>5</v>
      </c>
      <c r="AB373" s="401" t="s">
        <v>1250</v>
      </c>
      <c r="AC373" s="404"/>
    </row>
    <row r="374" customHeight="1" spans="1:29">
      <c r="A374" s="311">
        <v>372</v>
      </c>
      <c r="B374" s="283" t="s">
        <v>1245</v>
      </c>
      <c r="C374" s="311" t="s">
        <v>1246</v>
      </c>
      <c r="D374" s="311" t="s">
        <v>522</v>
      </c>
      <c r="E374" s="401" t="s">
        <v>1253</v>
      </c>
      <c r="F374" s="311" t="s">
        <v>227</v>
      </c>
      <c r="G374" s="311"/>
      <c r="H374" s="311"/>
      <c r="I374" s="311"/>
      <c r="J374" s="311" t="s">
        <v>1252</v>
      </c>
      <c r="K374" s="401" t="s">
        <v>100</v>
      </c>
      <c r="L374" s="401" t="s">
        <v>541</v>
      </c>
      <c r="M374" s="311" t="s">
        <v>646</v>
      </c>
      <c r="N374" s="311" t="s">
        <v>671</v>
      </c>
      <c r="O374" s="311">
        <v>2016.9</v>
      </c>
      <c r="P374" s="401">
        <v>16.9</v>
      </c>
      <c r="Q374" s="401">
        <v>9.8</v>
      </c>
      <c r="R374" s="311">
        <v>0</v>
      </c>
      <c r="S374" s="401">
        <v>5</v>
      </c>
      <c r="T374" s="401" t="s">
        <v>106</v>
      </c>
      <c r="U374" s="401">
        <v>80</v>
      </c>
      <c r="V374" s="401">
        <v>100</v>
      </c>
      <c r="W374" s="401" t="s">
        <v>135</v>
      </c>
      <c r="X374" s="401">
        <v>10.5</v>
      </c>
      <c r="Y374" s="401" t="s">
        <v>109</v>
      </c>
      <c r="Z374" s="401" t="s">
        <v>1249</v>
      </c>
      <c r="AA374" s="401">
        <v>5</v>
      </c>
      <c r="AB374" s="401" t="s">
        <v>1254</v>
      </c>
      <c r="AC374" s="404"/>
    </row>
    <row r="375" customHeight="1" spans="1:29">
      <c r="A375" s="311">
        <v>373</v>
      </c>
      <c r="B375" s="283" t="s">
        <v>1245</v>
      </c>
      <c r="C375" s="311" t="s">
        <v>1246</v>
      </c>
      <c r="D375" s="311" t="s">
        <v>522</v>
      </c>
      <c r="E375" s="401" t="s">
        <v>1255</v>
      </c>
      <c r="F375" s="311" t="s">
        <v>227</v>
      </c>
      <c r="G375" s="311"/>
      <c r="H375" s="311"/>
      <c r="I375" s="311"/>
      <c r="J375" s="311" t="s">
        <v>1252</v>
      </c>
      <c r="K375" s="401" t="s">
        <v>100</v>
      </c>
      <c r="L375" s="401" t="s">
        <v>541</v>
      </c>
      <c r="M375" s="311" t="s">
        <v>646</v>
      </c>
      <c r="N375" s="311" t="s">
        <v>671</v>
      </c>
      <c r="O375" s="311">
        <v>2016.9</v>
      </c>
      <c r="P375" s="401">
        <v>15</v>
      </c>
      <c r="Q375" s="401">
        <v>9.8</v>
      </c>
      <c r="R375" s="311">
        <v>0</v>
      </c>
      <c r="S375" s="401">
        <v>0</v>
      </c>
      <c r="T375" s="401" t="s">
        <v>106</v>
      </c>
      <c r="U375" s="401">
        <v>80</v>
      </c>
      <c r="V375" s="401">
        <v>100</v>
      </c>
      <c r="W375" s="401" t="s">
        <v>135</v>
      </c>
      <c r="X375" s="401">
        <v>10.5</v>
      </c>
      <c r="Y375" s="401" t="s">
        <v>109</v>
      </c>
      <c r="Z375" s="401" t="s">
        <v>1249</v>
      </c>
      <c r="AA375" s="401">
        <v>5</v>
      </c>
      <c r="AB375" s="401" t="s">
        <v>1254</v>
      </c>
      <c r="AC375" s="404"/>
    </row>
    <row r="376" customHeight="1" spans="1:29">
      <c r="A376" s="311">
        <v>374</v>
      </c>
      <c r="B376" s="283" t="s">
        <v>1245</v>
      </c>
      <c r="C376" s="311" t="s">
        <v>1246</v>
      </c>
      <c r="D376" s="311" t="s">
        <v>94</v>
      </c>
      <c r="E376" s="401" t="s">
        <v>1256</v>
      </c>
      <c r="F376" s="311" t="s">
        <v>1257</v>
      </c>
      <c r="G376" s="311"/>
      <c r="H376" s="311"/>
      <c r="I376" s="311"/>
      <c r="J376" s="311" t="s">
        <v>1258</v>
      </c>
      <c r="K376" s="401" t="s">
        <v>100</v>
      </c>
      <c r="L376" s="401" t="s">
        <v>541</v>
      </c>
      <c r="M376" s="311" t="s">
        <v>111</v>
      </c>
      <c r="N376" s="311" t="s">
        <v>671</v>
      </c>
      <c r="O376" s="311">
        <v>2016.8</v>
      </c>
      <c r="P376" s="401">
        <v>20.31</v>
      </c>
      <c r="Q376" s="401">
        <v>15</v>
      </c>
      <c r="R376" s="311"/>
      <c r="S376" s="401">
        <v>0</v>
      </c>
      <c r="T376" s="401" t="s">
        <v>106</v>
      </c>
      <c r="U376" s="401">
        <v>80</v>
      </c>
      <c r="V376" s="401">
        <v>150</v>
      </c>
      <c r="W376" s="401" t="s">
        <v>135</v>
      </c>
      <c r="X376" s="401" t="s">
        <v>108</v>
      </c>
      <c r="Y376" s="401" t="s">
        <v>136</v>
      </c>
      <c r="Z376" s="401" t="s">
        <v>1259</v>
      </c>
      <c r="AA376" s="401">
        <v>5</v>
      </c>
      <c r="AB376" s="401" t="s">
        <v>1260</v>
      </c>
      <c r="AC376" s="404"/>
    </row>
    <row r="377" customHeight="1" spans="1:29">
      <c r="A377" s="311">
        <v>375</v>
      </c>
      <c r="B377" s="283" t="s">
        <v>1245</v>
      </c>
      <c r="C377" s="311" t="s">
        <v>1246</v>
      </c>
      <c r="D377" s="311" t="s">
        <v>522</v>
      </c>
      <c r="E377" s="401" t="s">
        <v>1261</v>
      </c>
      <c r="F377" s="311" t="s">
        <v>227</v>
      </c>
      <c r="G377" s="311"/>
      <c r="H377" s="311"/>
      <c r="I377" s="311"/>
      <c r="J377" s="311" t="s">
        <v>1262</v>
      </c>
      <c r="K377" s="401" t="s">
        <v>100</v>
      </c>
      <c r="L377" s="401" t="s">
        <v>101</v>
      </c>
      <c r="M377" s="311" t="s">
        <v>111</v>
      </c>
      <c r="N377" s="311" t="s">
        <v>1263</v>
      </c>
      <c r="O377" s="311">
        <v>2016.3</v>
      </c>
      <c r="P377" s="401" t="s">
        <v>1264</v>
      </c>
      <c r="Q377" s="401" t="s">
        <v>1265</v>
      </c>
      <c r="R377" s="311"/>
      <c r="S377" s="401">
        <v>16.9</v>
      </c>
      <c r="T377" s="401" t="s">
        <v>106</v>
      </c>
      <c r="U377" s="401">
        <v>96</v>
      </c>
      <c r="V377" s="401">
        <v>150</v>
      </c>
      <c r="W377" s="401" t="s">
        <v>135</v>
      </c>
      <c r="X377" s="401">
        <v>1</v>
      </c>
      <c r="Y377" s="401" t="s">
        <v>109</v>
      </c>
      <c r="Z377" s="401" t="s">
        <v>1266</v>
      </c>
      <c r="AA377" s="401">
        <v>0.5</v>
      </c>
      <c r="AB377" s="401" t="s">
        <v>1260</v>
      </c>
      <c r="AC377" s="404"/>
    </row>
    <row r="378" customHeight="1" spans="1:29">
      <c r="A378" s="311">
        <v>376</v>
      </c>
      <c r="B378" s="283" t="s">
        <v>1245</v>
      </c>
      <c r="C378" s="311" t="s">
        <v>1246</v>
      </c>
      <c r="D378" s="311" t="s">
        <v>522</v>
      </c>
      <c r="E378" s="401" t="s">
        <v>1267</v>
      </c>
      <c r="F378" s="311" t="s">
        <v>227</v>
      </c>
      <c r="G378" s="311"/>
      <c r="H378" s="311"/>
      <c r="I378" s="311"/>
      <c r="J378" s="311" t="s">
        <v>1268</v>
      </c>
      <c r="K378" s="401" t="s">
        <v>100</v>
      </c>
      <c r="L378" s="401" t="s">
        <v>101</v>
      </c>
      <c r="M378" s="311" t="s">
        <v>111</v>
      </c>
      <c r="N378" s="311" t="s">
        <v>1263</v>
      </c>
      <c r="O378" s="311"/>
      <c r="P378" s="401">
        <v>1.44</v>
      </c>
      <c r="Q378" s="401">
        <v>1</v>
      </c>
      <c r="R378" s="311"/>
      <c r="S378" s="401">
        <v>1.5</v>
      </c>
      <c r="T378" s="401" t="s">
        <v>106</v>
      </c>
      <c r="U378" s="401">
        <v>10</v>
      </c>
      <c r="V378" s="401">
        <v>30</v>
      </c>
      <c r="W378" s="401" t="s">
        <v>135</v>
      </c>
      <c r="X378" s="401" t="s">
        <v>108</v>
      </c>
      <c r="Y378" s="401" t="s">
        <v>109</v>
      </c>
      <c r="Z378" s="401" t="s">
        <v>1266</v>
      </c>
      <c r="AA378" s="401">
        <v>0.5</v>
      </c>
      <c r="AB378" s="401" t="s">
        <v>1260</v>
      </c>
      <c r="AC378" s="404"/>
    </row>
    <row r="379" customHeight="1" spans="1:29">
      <c r="A379" s="311">
        <v>377</v>
      </c>
      <c r="B379" s="283" t="s">
        <v>1245</v>
      </c>
      <c r="C379" s="311" t="s">
        <v>1269</v>
      </c>
      <c r="D379" s="311" t="s">
        <v>356</v>
      </c>
      <c r="E379" s="283" t="s">
        <v>1270</v>
      </c>
      <c r="F379" s="311"/>
      <c r="G379" s="311"/>
      <c r="H379" s="311"/>
      <c r="I379" s="311"/>
      <c r="J379" s="283" t="s">
        <v>1271</v>
      </c>
      <c r="K379" s="283" t="s">
        <v>100</v>
      </c>
      <c r="L379" s="283" t="s">
        <v>101</v>
      </c>
      <c r="M379" s="283" t="s">
        <v>111</v>
      </c>
      <c r="N379" s="283" t="s">
        <v>1272</v>
      </c>
      <c r="O379" s="425">
        <v>42370</v>
      </c>
      <c r="P379" s="283">
        <v>1.66</v>
      </c>
      <c r="Q379" s="283" t="s">
        <v>1273</v>
      </c>
      <c r="R379" s="311"/>
      <c r="S379" s="401"/>
      <c r="T379" s="401" t="s">
        <v>106</v>
      </c>
      <c r="U379" s="401">
        <v>100</v>
      </c>
      <c r="V379" s="401">
        <v>200</v>
      </c>
      <c r="W379" s="401" t="s">
        <v>135</v>
      </c>
      <c r="X379" s="311" t="s">
        <v>1274</v>
      </c>
      <c r="Y379" s="401" t="s">
        <v>109</v>
      </c>
      <c r="Z379" s="401" t="s">
        <v>1275</v>
      </c>
      <c r="AA379" s="283" t="s">
        <v>1276</v>
      </c>
      <c r="AB379" s="311" t="s">
        <v>1277</v>
      </c>
      <c r="AC379" s="404"/>
    </row>
    <row r="380" customHeight="1" spans="1:29">
      <c r="A380" s="311">
        <v>378</v>
      </c>
      <c r="B380" s="283" t="s">
        <v>1245</v>
      </c>
      <c r="C380" s="311" t="s">
        <v>1269</v>
      </c>
      <c r="D380" s="311" t="s">
        <v>356</v>
      </c>
      <c r="E380" s="283" t="s">
        <v>1278</v>
      </c>
      <c r="F380" s="311"/>
      <c r="G380" s="311"/>
      <c r="H380" s="311"/>
      <c r="I380" s="311"/>
      <c r="J380" s="283" t="s">
        <v>1271</v>
      </c>
      <c r="K380" s="283" t="s">
        <v>100</v>
      </c>
      <c r="L380" s="283" t="s">
        <v>101</v>
      </c>
      <c r="M380" s="283" t="s">
        <v>111</v>
      </c>
      <c r="N380" s="283" t="s">
        <v>1272</v>
      </c>
      <c r="O380" s="425">
        <v>42370</v>
      </c>
      <c r="P380" s="283">
        <v>1.63</v>
      </c>
      <c r="Q380" s="283" t="s">
        <v>1279</v>
      </c>
      <c r="R380" s="311">
        <v>7</v>
      </c>
      <c r="S380" s="401">
        <v>2.4</v>
      </c>
      <c r="T380" s="401" t="s">
        <v>106</v>
      </c>
      <c r="U380" s="401">
        <v>100</v>
      </c>
      <c r="V380" s="401">
        <v>200</v>
      </c>
      <c r="W380" s="401" t="s">
        <v>135</v>
      </c>
      <c r="X380" s="311" t="s">
        <v>1280</v>
      </c>
      <c r="Y380" s="401" t="s">
        <v>109</v>
      </c>
      <c r="Z380" s="401" t="s">
        <v>1275</v>
      </c>
      <c r="AA380" s="283" t="s">
        <v>1281</v>
      </c>
      <c r="AB380" s="311" t="s">
        <v>1277</v>
      </c>
      <c r="AC380" s="404"/>
    </row>
    <row r="381" customHeight="1" spans="1:29">
      <c r="A381" s="311">
        <v>379</v>
      </c>
      <c r="B381" s="283" t="s">
        <v>1245</v>
      </c>
      <c r="C381" s="311" t="s">
        <v>1269</v>
      </c>
      <c r="D381" s="311" t="s">
        <v>356</v>
      </c>
      <c r="E381" s="283" t="s">
        <v>1282</v>
      </c>
      <c r="F381" s="311"/>
      <c r="G381" s="311"/>
      <c r="H381" s="311"/>
      <c r="I381" s="311"/>
      <c r="J381" s="283" t="s">
        <v>1271</v>
      </c>
      <c r="K381" s="283" t="s">
        <v>100</v>
      </c>
      <c r="L381" s="283" t="s">
        <v>101</v>
      </c>
      <c r="M381" s="283" t="s">
        <v>111</v>
      </c>
      <c r="N381" s="283" t="s">
        <v>1272</v>
      </c>
      <c r="O381" s="425">
        <v>42370</v>
      </c>
      <c r="P381" s="283">
        <v>1.63</v>
      </c>
      <c r="Q381" s="283" t="s">
        <v>1279</v>
      </c>
      <c r="R381" s="311">
        <v>7</v>
      </c>
      <c r="S381" s="401">
        <v>2.4</v>
      </c>
      <c r="T381" s="401" t="s">
        <v>106</v>
      </c>
      <c r="U381" s="401">
        <v>100</v>
      </c>
      <c r="V381" s="401">
        <v>200</v>
      </c>
      <c r="W381" s="401" t="s">
        <v>135</v>
      </c>
      <c r="X381" s="311" t="s">
        <v>1280</v>
      </c>
      <c r="Y381" s="401" t="s">
        <v>109</v>
      </c>
      <c r="Z381" s="401" t="s">
        <v>1275</v>
      </c>
      <c r="AA381" s="283" t="s">
        <v>1281</v>
      </c>
      <c r="AB381" s="311" t="s">
        <v>1277</v>
      </c>
      <c r="AC381" s="404"/>
    </row>
    <row r="382" customHeight="1" spans="1:29">
      <c r="A382" s="311">
        <v>380</v>
      </c>
      <c r="B382" s="283" t="s">
        <v>1245</v>
      </c>
      <c r="C382" s="311" t="s">
        <v>1269</v>
      </c>
      <c r="D382" s="311" t="s">
        <v>356</v>
      </c>
      <c r="E382" s="283" t="s">
        <v>1283</v>
      </c>
      <c r="F382" s="311"/>
      <c r="G382" s="311"/>
      <c r="H382" s="311"/>
      <c r="I382" s="311"/>
      <c r="J382" s="283" t="s">
        <v>1271</v>
      </c>
      <c r="K382" s="283" t="s">
        <v>100</v>
      </c>
      <c r="L382" s="283" t="s">
        <v>101</v>
      </c>
      <c r="M382" s="283" t="s">
        <v>111</v>
      </c>
      <c r="N382" s="283" t="s">
        <v>1272</v>
      </c>
      <c r="O382" s="425">
        <v>42370</v>
      </c>
      <c r="P382" s="283">
        <v>1.63</v>
      </c>
      <c r="Q382" s="283" t="s">
        <v>1279</v>
      </c>
      <c r="R382" s="311"/>
      <c r="S382" s="401"/>
      <c r="T382" s="401" t="s">
        <v>106</v>
      </c>
      <c r="U382" s="401">
        <v>100</v>
      </c>
      <c r="V382" s="401">
        <v>200</v>
      </c>
      <c r="W382" s="401" t="s">
        <v>135</v>
      </c>
      <c r="X382" s="311" t="s">
        <v>1280</v>
      </c>
      <c r="Y382" s="401" t="s">
        <v>109</v>
      </c>
      <c r="Z382" s="401" t="s">
        <v>1275</v>
      </c>
      <c r="AA382" s="283" t="s">
        <v>1281</v>
      </c>
      <c r="AB382" s="311" t="s">
        <v>1277</v>
      </c>
      <c r="AC382" s="404"/>
    </row>
    <row r="383" customHeight="1" spans="1:29">
      <c r="A383" s="311">
        <v>381</v>
      </c>
      <c r="B383" s="283" t="s">
        <v>1245</v>
      </c>
      <c r="C383" s="311" t="s">
        <v>1269</v>
      </c>
      <c r="D383" s="311" t="s">
        <v>356</v>
      </c>
      <c r="E383" s="283" t="s">
        <v>1284</v>
      </c>
      <c r="F383" s="311"/>
      <c r="G383" s="311"/>
      <c r="H383" s="311"/>
      <c r="I383" s="311"/>
      <c r="J383" s="283" t="s">
        <v>1271</v>
      </c>
      <c r="K383" s="283" t="s">
        <v>100</v>
      </c>
      <c r="L383" s="283" t="s">
        <v>101</v>
      </c>
      <c r="M383" s="283" t="s">
        <v>111</v>
      </c>
      <c r="N383" s="283" t="s">
        <v>1272</v>
      </c>
      <c r="O383" s="425">
        <v>42370</v>
      </c>
      <c r="P383" s="283">
        <v>1.63</v>
      </c>
      <c r="Q383" s="283" t="s">
        <v>1279</v>
      </c>
      <c r="R383" s="311"/>
      <c r="S383" s="401"/>
      <c r="T383" s="401" t="s">
        <v>106</v>
      </c>
      <c r="U383" s="401">
        <v>100</v>
      </c>
      <c r="V383" s="401">
        <v>200</v>
      </c>
      <c r="W383" s="401" t="s">
        <v>135</v>
      </c>
      <c r="X383" s="311" t="s">
        <v>1280</v>
      </c>
      <c r="Y383" s="401" t="s">
        <v>109</v>
      </c>
      <c r="Z383" s="401" t="s">
        <v>1275</v>
      </c>
      <c r="AA383" s="283" t="s">
        <v>1281</v>
      </c>
      <c r="AB383" s="311" t="s">
        <v>1277</v>
      </c>
      <c r="AC383" s="404"/>
    </row>
    <row r="384" customHeight="1" spans="1:29">
      <c r="A384" s="311">
        <v>382</v>
      </c>
      <c r="B384" s="283" t="s">
        <v>1245</v>
      </c>
      <c r="C384" s="311" t="s">
        <v>1269</v>
      </c>
      <c r="D384" s="311" t="s">
        <v>356</v>
      </c>
      <c r="E384" s="283" t="s">
        <v>1285</v>
      </c>
      <c r="F384" s="311"/>
      <c r="G384" s="311"/>
      <c r="H384" s="311"/>
      <c r="I384" s="311"/>
      <c r="J384" s="283" t="s">
        <v>1271</v>
      </c>
      <c r="K384" s="283" t="s">
        <v>100</v>
      </c>
      <c r="L384" s="283" t="s">
        <v>101</v>
      </c>
      <c r="M384" s="283" t="s">
        <v>111</v>
      </c>
      <c r="N384" s="283" t="s">
        <v>1272</v>
      </c>
      <c r="O384" s="425">
        <v>42370</v>
      </c>
      <c r="P384" s="283">
        <v>1.63</v>
      </c>
      <c r="Q384" s="283" t="s">
        <v>1279</v>
      </c>
      <c r="R384" s="311"/>
      <c r="S384" s="401"/>
      <c r="T384" s="401" t="s">
        <v>106</v>
      </c>
      <c r="U384" s="401">
        <v>100</v>
      </c>
      <c r="V384" s="401">
        <v>200</v>
      </c>
      <c r="W384" s="401" t="s">
        <v>135</v>
      </c>
      <c r="X384" s="311" t="s">
        <v>1280</v>
      </c>
      <c r="Y384" s="401" t="s">
        <v>109</v>
      </c>
      <c r="Z384" s="401" t="s">
        <v>1275</v>
      </c>
      <c r="AA384" s="283" t="s">
        <v>1281</v>
      </c>
      <c r="AB384" s="311" t="s">
        <v>1277</v>
      </c>
      <c r="AC384" s="404"/>
    </row>
    <row r="385" customHeight="1" spans="1:29">
      <c r="A385" s="311">
        <v>383</v>
      </c>
      <c r="B385" s="283" t="s">
        <v>1245</v>
      </c>
      <c r="C385" s="311" t="s">
        <v>1269</v>
      </c>
      <c r="D385" s="311" t="s">
        <v>356</v>
      </c>
      <c r="E385" s="283" t="s">
        <v>1286</v>
      </c>
      <c r="F385" s="311"/>
      <c r="G385" s="311"/>
      <c r="H385" s="311"/>
      <c r="I385" s="311"/>
      <c r="J385" s="311" t="s">
        <v>1287</v>
      </c>
      <c r="K385" s="283" t="s">
        <v>100</v>
      </c>
      <c r="L385" s="283" t="s">
        <v>101</v>
      </c>
      <c r="M385" s="283" t="s">
        <v>111</v>
      </c>
      <c r="N385" s="283" t="s">
        <v>1272</v>
      </c>
      <c r="O385" s="425">
        <v>42370</v>
      </c>
      <c r="P385" s="283">
        <v>1.63</v>
      </c>
      <c r="Q385" s="283" t="s">
        <v>1288</v>
      </c>
      <c r="R385" s="311"/>
      <c r="S385" s="401"/>
      <c r="T385" s="401" t="s">
        <v>106</v>
      </c>
      <c r="U385" s="401">
        <v>100</v>
      </c>
      <c r="V385" s="401">
        <v>200</v>
      </c>
      <c r="W385" s="401" t="s">
        <v>135</v>
      </c>
      <c r="X385" s="311" t="s">
        <v>1289</v>
      </c>
      <c r="Y385" s="401" t="s">
        <v>109</v>
      </c>
      <c r="Z385" s="401" t="s">
        <v>1275</v>
      </c>
      <c r="AA385" s="283" t="s">
        <v>1290</v>
      </c>
      <c r="AB385" s="311" t="s">
        <v>1277</v>
      </c>
      <c r="AC385" s="404"/>
    </row>
    <row r="386" customHeight="1" spans="1:29">
      <c r="A386" s="311">
        <v>384</v>
      </c>
      <c r="B386" s="283" t="s">
        <v>1245</v>
      </c>
      <c r="C386" s="311" t="s">
        <v>1269</v>
      </c>
      <c r="D386" s="311" t="s">
        <v>356</v>
      </c>
      <c r="E386" s="283" t="s">
        <v>1291</v>
      </c>
      <c r="F386" s="311"/>
      <c r="G386" s="311"/>
      <c r="H386" s="311"/>
      <c r="I386" s="311"/>
      <c r="J386" s="311" t="s">
        <v>1287</v>
      </c>
      <c r="K386" s="283" t="s">
        <v>100</v>
      </c>
      <c r="L386" s="283" t="s">
        <v>541</v>
      </c>
      <c r="M386" s="283" t="s">
        <v>111</v>
      </c>
      <c r="N386" s="283" t="s">
        <v>1272</v>
      </c>
      <c r="O386" s="425">
        <v>42370</v>
      </c>
      <c r="P386" s="283">
        <v>1.82</v>
      </c>
      <c r="Q386" s="283" t="s">
        <v>1292</v>
      </c>
      <c r="R386" s="311"/>
      <c r="S386" s="401"/>
      <c r="T386" s="401" t="s">
        <v>106</v>
      </c>
      <c r="U386" s="401">
        <v>100</v>
      </c>
      <c r="V386" s="401">
        <v>200</v>
      </c>
      <c r="W386" s="401" t="s">
        <v>135</v>
      </c>
      <c r="X386" s="311" t="s">
        <v>1293</v>
      </c>
      <c r="Y386" s="401" t="s">
        <v>109</v>
      </c>
      <c r="Z386" s="401" t="s">
        <v>1275</v>
      </c>
      <c r="AA386" s="283" t="s">
        <v>1294</v>
      </c>
      <c r="AB386" s="311" t="s">
        <v>1277</v>
      </c>
      <c r="AC386" s="404"/>
    </row>
    <row r="387" customHeight="1" spans="1:29">
      <c r="A387" s="311">
        <v>385</v>
      </c>
      <c r="B387" s="283" t="s">
        <v>1245</v>
      </c>
      <c r="C387" s="311" t="s">
        <v>1269</v>
      </c>
      <c r="D387" s="311" t="s">
        <v>356</v>
      </c>
      <c r="E387" s="283" t="s">
        <v>1295</v>
      </c>
      <c r="F387" s="311"/>
      <c r="G387" s="311"/>
      <c r="H387" s="311"/>
      <c r="I387" s="311"/>
      <c r="J387" s="311" t="s">
        <v>1287</v>
      </c>
      <c r="K387" s="283" t="s">
        <v>100</v>
      </c>
      <c r="L387" s="283" t="s">
        <v>541</v>
      </c>
      <c r="M387" s="283" t="s">
        <v>111</v>
      </c>
      <c r="N387" s="283" t="s">
        <v>1272</v>
      </c>
      <c r="O387" s="425">
        <v>42370</v>
      </c>
      <c r="P387" s="283">
        <v>1.82</v>
      </c>
      <c r="Q387" s="283" t="s">
        <v>1296</v>
      </c>
      <c r="R387" s="311"/>
      <c r="S387" s="401"/>
      <c r="T387" s="401" t="s">
        <v>106</v>
      </c>
      <c r="U387" s="401">
        <v>100</v>
      </c>
      <c r="V387" s="401">
        <v>200</v>
      </c>
      <c r="W387" s="401" t="s">
        <v>135</v>
      </c>
      <c r="X387" s="311" t="s">
        <v>1293</v>
      </c>
      <c r="Y387" s="401" t="s">
        <v>109</v>
      </c>
      <c r="Z387" s="401" t="s">
        <v>1275</v>
      </c>
      <c r="AA387" s="283" t="s">
        <v>1294</v>
      </c>
      <c r="AB387" s="311" t="s">
        <v>1277</v>
      </c>
      <c r="AC387" s="404"/>
    </row>
    <row r="388" customHeight="1" spans="1:29">
      <c r="A388" s="311">
        <v>386</v>
      </c>
      <c r="B388" s="283" t="s">
        <v>1245</v>
      </c>
      <c r="C388" s="311" t="s">
        <v>1269</v>
      </c>
      <c r="D388" s="311" t="s">
        <v>356</v>
      </c>
      <c r="E388" s="283" t="s">
        <v>1297</v>
      </c>
      <c r="F388" s="311"/>
      <c r="G388" s="311"/>
      <c r="H388" s="311"/>
      <c r="I388" s="311"/>
      <c r="J388" s="311" t="s">
        <v>1287</v>
      </c>
      <c r="K388" s="283" t="s">
        <v>100</v>
      </c>
      <c r="L388" s="283" t="s">
        <v>541</v>
      </c>
      <c r="M388" s="283" t="s">
        <v>111</v>
      </c>
      <c r="N388" s="283" t="s">
        <v>1272</v>
      </c>
      <c r="O388" s="425">
        <v>42370</v>
      </c>
      <c r="P388" s="283">
        <v>1.82</v>
      </c>
      <c r="Q388" s="283" t="s">
        <v>1298</v>
      </c>
      <c r="R388" s="311"/>
      <c r="S388" s="401"/>
      <c r="T388" s="401" t="s">
        <v>106</v>
      </c>
      <c r="U388" s="401">
        <v>100</v>
      </c>
      <c r="V388" s="401">
        <v>200</v>
      </c>
      <c r="W388" s="401" t="s">
        <v>135</v>
      </c>
      <c r="X388" s="311" t="s">
        <v>1293</v>
      </c>
      <c r="Y388" s="401" t="s">
        <v>109</v>
      </c>
      <c r="Z388" s="401" t="s">
        <v>1275</v>
      </c>
      <c r="AA388" s="283" t="s">
        <v>1294</v>
      </c>
      <c r="AB388" s="311" t="s">
        <v>1277</v>
      </c>
      <c r="AC388" s="404"/>
    </row>
    <row r="389" customHeight="1" spans="1:29">
      <c r="A389" s="311">
        <v>387</v>
      </c>
      <c r="B389" s="285" t="s">
        <v>1245</v>
      </c>
      <c r="C389" s="414" t="s">
        <v>1269</v>
      </c>
      <c r="D389" s="311" t="s">
        <v>356</v>
      </c>
      <c r="E389" s="283" t="s">
        <v>1299</v>
      </c>
      <c r="F389" s="311"/>
      <c r="G389" s="311"/>
      <c r="H389" s="311"/>
      <c r="I389" s="311"/>
      <c r="J389" s="311" t="s">
        <v>1300</v>
      </c>
      <c r="K389" s="283" t="s">
        <v>100</v>
      </c>
      <c r="L389" s="283" t="s">
        <v>101</v>
      </c>
      <c r="M389" s="283" t="s">
        <v>111</v>
      </c>
      <c r="N389" s="283" t="s">
        <v>1272</v>
      </c>
      <c r="O389" s="425">
        <v>42370</v>
      </c>
      <c r="P389" s="283">
        <v>3.07</v>
      </c>
      <c r="Q389" s="283" t="s">
        <v>1301</v>
      </c>
      <c r="R389" s="311"/>
      <c r="S389" s="401"/>
      <c r="T389" s="401" t="s">
        <v>106</v>
      </c>
      <c r="U389" s="401">
        <v>100</v>
      </c>
      <c r="V389" s="401">
        <v>200</v>
      </c>
      <c r="W389" s="401" t="s">
        <v>159</v>
      </c>
      <c r="X389" s="311" t="s">
        <v>1302</v>
      </c>
      <c r="Y389" s="401" t="s">
        <v>109</v>
      </c>
      <c r="Z389" s="401" t="s">
        <v>1275</v>
      </c>
      <c r="AA389" s="283" t="s">
        <v>1303</v>
      </c>
      <c r="AB389" s="311" t="s">
        <v>1277</v>
      </c>
      <c r="AC389" s="404"/>
    </row>
    <row r="390" customHeight="1" spans="1:29">
      <c r="A390" s="311">
        <v>388</v>
      </c>
      <c r="B390" s="285" t="s">
        <v>1245</v>
      </c>
      <c r="C390" s="414" t="s">
        <v>1269</v>
      </c>
      <c r="D390" s="311" t="s">
        <v>356</v>
      </c>
      <c r="E390" s="283" t="s">
        <v>1304</v>
      </c>
      <c r="F390" s="311"/>
      <c r="G390" s="311"/>
      <c r="H390" s="311"/>
      <c r="I390" s="311"/>
      <c r="J390" s="311" t="s">
        <v>1300</v>
      </c>
      <c r="K390" s="283" t="s">
        <v>100</v>
      </c>
      <c r="L390" s="283" t="s">
        <v>101</v>
      </c>
      <c r="M390" s="283" t="s">
        <v>111</v>
      </c>
      <c r="N390" s="283" t="s">
        <v>1272</v>
      </c>
      <c r="O390" s="425">
        <v>42370</v>
      </c>
      <c r="P390" s="283">
        <v>1.57</v>
      </c>
      <c r="Q390" s="283" t="s">
        <v>1305</v>
      </c>
      <c r="R390" s="311"/>
      <c r="S390" s="401"/>
      <c r="T390" s="401" t="s">
        <v>106</v>
      </c>
      <c r="U390" s="401">
        <v>100</v>
      </c>
      <c r="V390" s="401">
        <v>300</v>
      </c>
      <c r="W390" s="401" t="s">
        <v>159</v>
      </c>
      <c r="X390" s="311" t="s">
        <v>1306</v>
      </c>
      <c r="Y390" s="401" t="s">
        <v>109</v>
      </c>
      <c r="Z390" s="401" t="s">
        <v>1275</v>
      </c>
      <c r="AA390" s="283" t="s">
        <v>1307</v>
      </c>
      <c r="AB390" s="311" t="s">
        <v>1277</v>
      </c>
      <c r="AC390" s="404"/>
    </row>
    <row r="391" customHeight="1" spans="1:29">
      <c r="A391" s="311">
        <v>389</v>
      </c>
      <c r="B391" s="285" t="s">
        <v>1245</v>
      </c>
      <c r="C391" s="414" t="s">
        <v>1269</v>
      </c>
      <c r="D391" s="311" t="s">
        <v>356</v>
      </c>
      <c r="E391" s="283" t="s">
        <v>1308</v>
      </c>
      <c r="F391" s="311"/>
      <c r="G391" s="311"/>
      <c r="H391" s="311"/>
      <c r="I391" s="311"/>
      <c r="J391" s="311" t="s">
        <v>1309</v>
      </c>
      <c r="K391" s="283" t="s">
        <v>100</v>
      </c>
      <c r="L391" s="283" t="s">
        <v>101</v>
      </c>
      <c r="M391" s="283" t="s">
        <v>111</v>
      </c>
      <c r="N391" s="283" t="s">
        <v>1272</v>
      </c>
      <c r="O391" s="425">
        <v>42370</v>
      </c>
      <c r="P391" s="283" t="s">
        <v>1310</v>
      </c>
      <c r="Q391" s="283" t="s">
        <v>1311</v>
      </c>
      <c r="R391" s="311"/>
      <c r="S391" s="401"/>
      <c r="T391" s="401" t="s">
        <v>106</v>
      </c>
      <c r="U391" s="401">
        <v>100</v>
      </c>
      <c r="V391" s="401">
        <v>300</v>
      </c>
      <c r="W391" s="401" t="s">
        <v>135</v>
      </c>
      <c r="X391" s="311" t="s">
        <v>1312</v>
      </c>
      <c r="Y391" s="401" t="s">
        <v>109</v>
      </c>
      <c r="Z391" s="401" t="s">
        <v>1275</v>
      </c>
      <c r="AA391" s="283" t="s">
        <v>1313</v>
      </c>
      <c r="AB391" s="311" t="s">
        <v>1277</v>
      </c>
      <c r="AC391" s="404"/>
    </row>
    <row r="392" customHeight="1" spans="1:29">
      <c r="A392" s="311">
        <v>390</v>
      </c>
      <c r="B392" s="285" t="s">
        <v>1245</v>
      </c>
      <c r="C392" s="414" t="s">
        <v>1269</v>
      </c>
      <c r="D392" s="311" t="s">
        <v>356</v>
      </c>
      <c r="E392" s="283" t="s">
        <v>1314</v>
      </c>
      <c r="F392" s="311"/>
      <c r="G392" s="311"/>
      <c r="H392" s="311"/>
      <c r="I392" s="311"/>
      <c r="J392" s="311" t="s">
        <v>1309</v>
      </c>
      <c r="K392" s="283" t="s">
        <v>100</v>
      </c>
      <c r="L392" s="283" t="s">
        <v>101</v>
      </c>
      <c r="M392" s="283" t="s">
        <v>111</v>
      </c>
      <c r="N392" s="283" t="s">
        <v>1272</v>
      </c>
      <c r="O392" s="425">
        <v>42370</v>
      </c>
      <c r="P392" s="283" t="s">
        <v>1315</v>
      </c>
      <c r="Q392" s="283" t="s">
        <v>1316</v>
      </c>
      <c r="R392" s="311"/>
      <c r="S392" s="401"/>
      <c r="T392" s="401" t="s">
        <v>106</v>
      </c>
      <c r="U392" s="401">
        <v>100</v>
      </c>
      <c r="V392" s="401">
        <v>300</v>
      </c>
      <c r="W392" s="401" t="s">
        <v>135</v>
      </c>
      <c r="X392" s="311" t="s">
        <v>1317</v>
      </c>
      <c r="Y392" s="401" t="s">
        <v>109</v>
      </c>
      <c r="Z392" s="401" t="s">
        <v>1275</v>
      </c>
      <c r="AA392" s="283" t="s">
        <v>1318</v>
      </c>
      <c r="AB392" s="311" t="s">
        <v>1277</v>
      </c>
      <c r="AC392" s="404"/>
    </row>
    <row r="393" customHeight="1" spans="1:29">
      <c r="A393" s="311">
        <v>391</v>
      </c>
      <c r="B393" s="283" t="s">
        <v>1319</v>
      </c>
      <c r="C393" s="311" t="s">
        <v>1320</v>
      </c>
      <c r="D393" s="311" t="s">
        <v>94</v>
      </c>
      <c r="E393" s="283" t="s">
        <v>1321</v>
      </c>
      <c r="F393" s="311" t="s">
        <v>227</v>
      </c>
      <c r="G393" s="311"/>
      <c r="H393" s="311"/>
      <c r="I393" s="283" t="s">
        <v>1321</v>
      </c>
      <c r="J393" s="283" t="s">
        <v>1322</v>
      </c>
      <c r="K393" s="283" t="s">
        <v>100</v>
      </c>
      <c r="L393" s="283" t="s">
        <v>101</v>
      </c>
      <c r="M393" s="311" t="s">
        <v>741</v>
      </c>
      <c r="N393" s="283" t="s">
        <v>698</v>
      </c>
      <c r="O393" s="311" t="s">
        <v>1323</v>
      </c>
      <c r="P393" s="283">
        <v>41</v>
      </c>
      <c r="Q393" s="283">
        <v>29.8</v>
      </c>
      <c r="R393" s="311">
        <v>4</v>
      </c>
      <c r="S393" s="283" t="s">
        <v>1324</v>
      </c>
      <c r="T393" s="283" t="s">
        <v>106</v>
      </c>
      <c r="U393" s="283" t="s">
        <v>1325</v>
      </c>
      <c r="V393" s="283" t="s">
        <v>1326</v>
      </c>
      <c r="W393" s="283" t="s">
        <v>135</v>
      </c>
      <c r="X393" s="311" t="s">
        <v>108</v>
      </c>
      <c r="Y393" s="283" t="s">
        <v>136</v>
      </c>
      <c r="Z393" s="283" t="s">
        <v>1327</v>
      </c>
      <c r="AA393" s="311">
        <v>16.8</v>
      </c>
      <c r="AB393" s="283" t="s">
        <v>1328</v>
      </c>
      <c r="AC393" s="404"/>
    </row>
    <row r="394" customHeight="1" spans="1:29">
      <c r="A394" s="311">
        <v>392</v>
      </c>
      <c r="B394" s="283" t="s">
        <v>1319</v>
      </c>
      <c r="C394" s="311" t="s">
        <v>1329</v>
      </c>
      <c r="D394" s="311" t="s">
        <v>94</v>
      </c>
      <c r="E394" s="283" t="s">
        <v>1330</v>
      </c>
      <c r="F394" s="311" t="s">
        <v>227</v>
      </c>
      <c r="G394" s="311"/>
      <c r="H394" s="311"/>
      <c r="I394" s="311"/>
      <c r="J394" s="283" t="s">
        <v>1331</v>
      </c>
      <c r="K394" s="283" t="s">
        <v>100</v>
      </c>
      <c r="L394" s="283" t="s">
        <v>541</v>
      </c>
      <c r="M394" s="311" t="s">
        <v>741</v>
      </c>
      <c r="N394" s="283" t="s">
        <v>698</v>
      </c>
      <c r="O394" s="311" t="s">
        <v>1332</v>
      </c>
      <c r="P394" s="283">
        <v>57</v>
      </c>
      <c r="Q394" s="283">
        <v>29.8</v>
      </c>
      <c r="R394" s="311">
        <v>0</v>
      </c>
      <c r="S394" s="283">
        <v>0</v>
      </c>
      <c r="T394" s="283" t="s">
        <v>106</v>
      </c>
      <c r="U394" s="283" t="s">
        <v>1333</v>
      </c>
      <c r="V394" s="283" t="s">
        <v>1334</v>
      </c>
      <c r="W394" s="283" t="s">
        <v>135</v>
      </c>
      <c r="X394" s="311" t="s">
        <v>108</v>
      </c>
      <c r="Y394" s="311" t="s">
        <v>126</v>
      </c>
      <c r="Z394" s="283" t="s">
        <v>1327</v>
      </c>
      <c r="AA394" s="311">
        <v>16.8</v>
      </c>
      <c r="AB394" s="283" t="s">
        <v>1328</v>
      </c>
      <c r="AC394" s="404"/>
    </row>
    <row r="395" customHeight="1" spans="1:29">
      <c r="A395" s="311">
        <v>393</v>
      </c>
      <c r="B395" s="283" t="s">
        <v>1319</v>
      </c>
      <c r="C395" s="311" t="s">
        <v>1320</v>
      </c>
      <c r="D395" s="311" t="s">
        <v>522</v>
      </c>
      <c r="E395" s="283" t="s">
        <v>1335</v>
      </c>
      <c r="F395" s="428"/>
      <c r="G395" s="311"/>
      <c r="H395" s="311"/>
      <c r="I395" s="311"/>
      <c r="J395" s="283" t="s">
        <v>1336</v>
      </c>
      <c r="K395" s="283" t="s">
        <v>100</v>
      </c>
      <c r="L395" s="283" t="s">
        <v>101</v>
      </c>
      <c r="M395" s="311" t="s">
        <v>682</v>
      </c>
      <c r="N395" s="283" t="s">
        <v>698</v>
      </c>
      <c r="O395" s="311" t="s">
        <v>1323</v>
      </c>
      <c r="P395" s="283">
        <v>24</v>
      </c>
      <c r="Q395" s="283">
        <v>19.8</v>
      </c>
      <c r="R395" s="311">
        <v>2</v>
      </c>
      <c r="S395" s="283">
        <v>24.3</v>
      </c>
      <c r="T395" s="283" t="s">
        <v>106</v>
      </c>
      <c r="U395" s="283" t="s">
        <v>1337</v>
      </c>
      <c r="V395" s="283" t="s">
        <v>1338</v>
      </c>
      <c r="W395" s="283" t="s">
        <v>135</v>
      </c>
      <c r="X395" s="311" t="s">
        <v>108</v>
      </c>
      <c r="Y395" s="311" t="s">
        <v>126</v>
      </c>
      <c r="Z395" s="283" t="s">
        <v>1327</v>
      </c>
      <c r="AA395" s="311">
        <v>9.9</v>
      </c>
      <c r="AB395" s="283" t="s">
        <v>1328</v>
      </c>
      <c r="AC395" s="404"/>
    </row>
    <row r="396" customHeight="1" spans="1:29">
      <c r="A396" s="311">
        <v>394</v>
      </c>
      <c r="B396" s="283" t="s">
        <v>1319</v>
      </c>
      <c r="C396" s="311" t="s">
        <v>1320</v>
      </c>
      <c r="D396" s="311" t="s">
        <v>522</v>
      </c>
      <c r="E396" s="283" t="s">
        <v>1339</v>
      </c>
      <c r="F396" s="428"/>
      <c r="G396" s="311"/>
      <c r="H396" s="311"/>
      <c r="I396" s="311"/>
      <c r="J396" s="283" t="s">
        <v>1340</v>
      </c>
      <c r="K396" s="283" t="s">
        <v>100</v>
      </c>
      <c r="L396" s="283" t="s">
        <v>541</v>
      </c>
      <c r="M396" s="311" t="s">
        <v>682</v>
      </c>
      <c r="N396" s="283" t="s">
        <v>698</v>
      </c>
      <c r="O396" s="311" t="s">
        <v>1341</v>
      </c>
      <c r="P396" s="283">
        <v>24.6</v>
      </c>
      <c r="Q396" s="283">
        <v>19.8</v>
      </c>
      <c r="R396" s="311">
        <v>0</v>
      </c>
      <c r="S396" s="283">
        <v>0</v>
      </c>
      <c r="T396" s="283" t="s">
        <v>106</v>
      </c>
      <c r="U396" s="283" t="s">
        <v>1342</v>
      </c>
      <c r="V396" s="283" t="s">
        <v>1338</v>
      </c>
      <c r="W396" s="283" t="s">
        <v>135</v>
      </c>
      <c r="X396" s="311" t="s">
        <v>108</v>
      </c>
      <c r="Y396" s="311" t="s">
        <v>126</v>
      </c>
      <c r="Z396" s="283" t="s">
        <v>1327</v>
      </c>
      <c r="AA396" s="311">
        <v>9.9</v>
      </c>
      <c r="AB396" s="283" t="s">
        <v>1328</v>
      </c>
      <c r="AC396" s="404"/>
    </row>
    <row r="397" customHeight="1" spans="1:29">
      <c r="A397" s="311">
        <v>395</v>
      </c>
      <c r="B397" s="283" t="s">
        <v>1319</v>
      </c>
      <c r="C397" s="311" t="s">
        <v>1320</v>
      </c>
      <c r="D397" s="311" t="s">
        <v>522</v>
      </c>
      <c r="E397" s="283" t="s">
        <v>1343</v>
      </c>
      <c r="F397" s="428"/>
      <c r="G397" s="311"/>
      <c r="H397" s="311"/>
      <c r="I397" s="311"/>
      <c r="J397" s="283" t="s">
        <v>1344</v>
      </c>
      <c r="K397" s="283" t="s">
        <v>100</v>
      </c>
      <c r="L397" s="283" t="s">
        <v>541</v>
      </c>
      <c r="M397" s="311" t="s">
        <v>682</v>
      </c>
      <c r="N397" s="283" t="s">
        <v>698</v>
      </c>
      <c r="O397" s="311" t="s">
        <v>1345</v>
      </c>
      <c r="P397" s="283">
        <v>21.3</v>
      </c>
      <c r="Q397" s="283">
        <v>19.8</v>
      </c>
      <c r="R397" s="311">
        <v>0</v>
      </c>
      <c r="S397" s="283">
        <v>0</v>
      </c>
      <c r="T397" s="283" t="s">
        <v>106</v>
      </c>
      <c r="U397" s="283" t="s">
        <v>1337</v>
      </c>
      <c r="V397" s="283" t="s">
        <v>1338</v>
      </c>
      <c r="W397" s="283" t="s">
        <v>135</v>
      </c>
      <c r="X397" s="311" t="s">
        <v>108</v>
      </c>
      <c r="Y397" s="311" t="s">
        <v>126</v>
      </c>
      <c r="Z397" s="283" t="s">
        <v>1327</v>
      </c>
      <c r="AA397" s="311">
        <v>9.9</v>
      </c>
      <c r="AB397" s="283" t="s">
        <v>1328</v>
      </c>
      <c r="AC397" s="404"/>
    </row>
    <row r="398" customHeight="1" spans="1:29">
      <c r="A398" s="311">
        <v>396</v>
      </c>
      <c r="B398" s="283" t="s">
        <v>1319</v>
      </c>
      <c r="C398" s="311" t="s">
        <v>1320</v>
      </c>
      <c r="D398" s="311" t="s">
        <v>522</v>
      </c>
      <c r="E398" s="283" t="s">
        <v>1346</v>
      </c>
      <c r="F398" s="428"/>
      <c r="G398" s="311"/>
      <c r="H398" s="311"/>
      <c r="I398" s="311"/>
      <c r="J398" s="461" t="s">
        <v>1347</v>
      </c>
      <c r="K398" s="283" t="s">
        <v>100</v>
      </c>
      <c r="L398" s="283" t="s">
        <v>541</v>
      </c>
      <c r="M398" s="311" t="s">
        <v>682</v>
      </c>
      <c r="N398" s="283" t="s">
        <v>698</v>
      </c>
      <c r="O398" s="311" t="s">
        <v>1341</v>
      </c>
      <c r="P398" s="283">
        <v>28.5</v>
      </c>
      <c r="Q398" s="283">
        <v>19.8</v>
      </c>
      <c r="R398" s="311">
        <v>0</v>
      </c>
      <c r="S398" s="283">
        <v>0</v>
      </c>
      <c r="T398" s="283" t="s">
        <v>106</v>
      </c>
      <c r="U398" s="283" t="s">
        <v>1337</v>
      </c>
      <c r="V398" s="283" t="s">
        <v>1338</v>
      </c>
      <c r="W398" s="283" t="s">
        <v>135</v>
      </c>
      <c r="X398" s="311" t="s">
        <v>108</v>
      </c>
      <c r="Y398" s="311" t="s">
        <v>126</v>
      </c>
      <c r="Z398" s="283" t="s">
        <v>1327</v>
      </c>
      <c r="AA398" s="311">
        <v>9.9</v>
      </c>
      <c r="AB398" s="283" t="s">
        <v>1328</v>
      </c>
      <c r="AC398" s="404"/>
    </row>
    <row r="399" customHeight="1" spans="1:29">
      <c r="A399" s="311">
        <v>397</v>
      </c>
      <c r="B399" s="283" t="s">
        <v>1348</v>
      </c>
      <c r="C399" s="283" t="s">
        <v>1349</v>
      </c>
      <c r="D399" s="311" t="s">
        <v>94</v>
      </c>
      <c r="E399" s="401" t="s">
        <v>1350</v>
      </c>
      <c r="F399" s="415"/>
      <c r="G399" s="415"/>
      <c r="H399" s="415"/>
      <c r="I399" s="415"/>
      <c r="J399" s="422" t="s">
        <v>1351</v>
      </c>
      <c r="K399" s="401" t="s">
        <v>100</v>
      </c>
      <c r="L399" s="401" t="s">
        <v>541</v>
      </c>
      <c r="M399" s="415" t="s">
        <v>703</v>
      </c>
      <c r="N399" s="401" t="s">
        <v>750</v>
      </c>
      <c r="O399" s="311">
        <v>2016</v>
      </c>
      <c r="P399" s="462">
        <v>5</v>
      </c>
      <c r="Q399" s="462">
        <v>9.8</v>
      </c>
      <c r="R399" s="311">
        <v>0</v>
      </c>
      <c r="S399" s="311">
        <v>0</v>
      </c>
      <c r="T399" s="401" t="s">
        <v>106</v>
      </c>
      <c r="U399" s="401"/>
      <c r="V399" s="404"/>
      <c r="W399" s="401" t="s">
        <v>135</v>
      </c>
      <c r="X399" s="466">
        <v>16</v>
      </c>
      <c r="Y399" s="283" t="s">
        <v>109</v>
      </c>
      <c r="Z399" s="422" t="s">
        <v>1352</v>
      </c>
      <c r="AA399" s="466">
        <f t="shared" ref="AA399:AA423" si="8">X399/2</f>
        <v>8</v>
      </c>
      <c r="AB399" s="415" t="s">
        <v>1353</v>
      </c>
      <c r="AC399" s="404"/>
    </row>
    <row r="400" customHeight="1" spans="1:29">
      <c r="A400" s="311">
        <v>398</v>
      </c>
      <c r="B400" s="283" t="s">
        <v>1348</v>
      </c>
      <c r="C400" s="283" t="s">
        <v>1349</v>
      </c>
      <c r="D400" s="311" t="s">
        <v>94</v>
      </c>
      <c r="E400" s="401" t="s">
        <v>1354</v>
      </c>
      <c r="F400" s="415"/>
      <c r="G400" s="415"/>
      <c r="H400" s="415"/>
      <c r="I400" s="415"/>
      <c r="J400" s="422" t="s">
        <v>1355</v>
      </c>
      <c r="K400" s="401" t="s">
        <v>100</v>
      </c>
      <c r="L400" s="401" t="s">
        <v>541</v>
      </c>
      <c r="M400" s="415" t="s">
        <v>703</v>
      </c>
      <c r="N400" s="401" t="s">
        <v>750</v>
      </c>
      <c r="O400" s="311">
        <v>2016</v>
      </c>
      <c r="P400" s="462">
        <v>5</v>
      </c>
      <c r="Q400" s="462">
        <v>9.8</v>
      </c>
      <c r="R400" s="311">
        <v>0</v>
      </c>
      <c r="S400" s="311">
        <v>0</v>
      </c>
      <c r="T400" s="401" t="s">
        <v>106</v>
      </c>
      <c r="U400" s="401"/>
      <c r="V400" s="404"/>
      <c r="W400" s="401" t="s">
        <v>135</v>
      </c>
      <c r="X400" s="466">
        <v>16</v>
      </c>
      <c r="Y400" s="283" t="s">
        <v>109</v>
      </c>
      <c r="Z400" s="422" t="s">
        <v>1352</v>
      </c>
      <c r="AA400" s="466">
        <f t="shared" si="8"/>
        <v>8</v>
      </c>
      <c r="AB400" s="415" t="s">
        <v>1353</v>
      </c>
      <c r="AC400" s="404"/>
    </row>
    <row r="401" customHeight="1" spans="1:29">
      <c r="A401" s="311">
        <v>399</v>
      </c>
      <c r="B401" s="283" t="s">
        <v>1348</v>
      </c>
      <c r="C401" s="283" t="s">
        <v>1349</v>
      </c>
      <c r="D401" s="311" t="s">
        <v>94</v>
      </c>
      <c r="E401" s="401" t="s">
        <v>1356</v>
      </c>
      <c r="F401" s="415"/>
      <c r="G401" s="415"/>
      <c r="H401" s="415"/>
      <c r="I401" s="415"/>
      <c r="J401" s="422" t="s">
        <v>1357</v>
      </c>
      <c r="K401" s="401" t="s">
        <v>100</v>
      </c>
      <c r="L401" s="401" t="s">
        <v>541</v>
      </c>
      <c r="M401" s="415" t="s">
        <v>703</v>
      </c>
      <c r="N401" s="401" t="s">
        <v>750</v>
      </c>
      <c r="O401" s="311">
        <v>2016</v>
      </c>
      <c r="P401" s="462">
        <v>5</v>
      </c>
      <c r="Q401" s="462">
        <v>9.8</v>
      </c>
      <c r="R401" s="311">
        <v>0</v>
      </c>
      <c r="S401" s="311">
        <v>0</v>
      </c>
      <c r="T401" s="401" t="s">
        <v>106</v>
      </c>
      <c r="U401" s="401"/>
      <c r="V401" s="404"/>
      <c r="W401" s="401" t="s">
        <v>135</v>
      </c>
      <c r="X401" s="466">
        <v>16</v>
      </c>
      <c r="Y401" s="283" t="s">
        <v>109</v>
      </c>
      <c r="Z401" s="422" t="s">
        <v>1352</v>
      </c>
      <c r="AA401" s="466">
        <f t="shared" si="8"/>
        <v>8</v>
      </c>
      <c r="AB401" s="415" t="s">
        <v>1353</v>
      </c>
      <c r="AC401" s="404"/>
    </row>
    <row r="402" customHeight="1" spans="1:29">
      <c r="A402" s="311">
        <v>400</v>
      </c>
      <c r="B402" s="283" t="s">
        <v>1348</v>
      </c>
      <c r="C402" s="283" t="s">
        <v>1349</v>
      </c>
      <c r="D402" s="311" t="s">
        <v>94</v>
      </c>
      <c r="E402" s="401" t="s">
        <v>1358</v>
      </c>
      <c r="F402" s="415"/>
      <c r="G402" s="415"/>
      <c r="H402" s="415"/>
      <c r="I402" s="415"/>
      <c r="J402" s="422" t="s">
        <v>1359</v>
      </c>
      <c r="K402" s="401" t="s">
        <v>100</v>
      </c>
      <c r="L402" s="401" t="s">
        <v>541</v>
      </c>
      <c r="M402" s="415" t="s">
        <v>703</v>
      </c>
      <c r="N402" s="401" t="s">
        <v>750</v>
      </c>
      <c r="O402" s="311">
        <v>2016</v>
      </c>
      <c r="P402" s="462">
        <v>5</v>
      </c>
      <c r="Q402" s="462">
        <v>9.8</v>
      </c>
      <c r="R402" s="311">
        <v>0</v>
      </c>
      <c r="S402" s="311">
        <v>0</v>
      </c>
      <c r="T402" s="401" t="s">
        <v>106</v>
      </c>
      <c r="U402" s="401"/>
      <c r="V402" s="404"/>
      <c r="W402" s="401" t="s">
        <v>135</v>
      </c>
      <c r="X402" s="466">
        <v>16</v>
      </c>
      <c r="Y402" s="283" t="s">
        <v>109</v>
      </c>
      <c r="Z402" s="422" t="s">
        <v>1352</v>
      </c>
      <c r="AA402" s="466">
        <f t="shared" si="8"/>
        <v>8</v>
      </c>
      <c r="AB402" s="415" t="s">
        <v>1353</v>
      </c>
      <c r="AC402" s="404"/>
    </row>
    <row r="403" customHeight="1" spans="1:29">
      <c r="A403" s="311">
        <v>401</v>
      </c>
      <c r="B403" s="283" t="s">
        <v>1348</v>
      </c>
      <c r="C403" s="283" t="s">
        <v>1349</v>
      </c>
      <c r="D403" s="311" t="s">
        <v>94</v>
      </c>
      <c r="E403" s="401" t="s">
        <v>1360</v>
      </c>
      <c r="F403" s="415"/>
      <c r="G403" s="415"/>
      <c r="H403" s="415"/>
      <c r="I403" s="415"/>
      <c r="J403" s="422" t="s">
        <v>1361</v>
      </c>
      <c r="K403" s="401" t="s">
        <v>100</v>
      </c>
      <c r="L403" s="401" t="s">
        <v>541</v>
      </c>
      <c r="M403" s="415" t="s">
        <v>703</v>
      </c>
      <c r="N403" s="401" t="s">
        <v>750</v>
      </c>
      <c r="O403" s="311">
        <v>2016</v>
      </c>
      <c r="P403" s="462">
        <v>5</v>
      </c>
      <c r="Q403" s="462">
        <v>9.8</v>
      </c>
      <c r="R403" s="311">
        <v>0</v>
      </c>
      <c r="S403" s="311">
        <v>0</v>
      </c>
      <c r="T403" s="401" t="s">
        <v>106</v>
      </c>
      <c r="U403" s="401"/>
      <c r="V403" s="404"/>
      <c r="W403" s="401" t="s">
        <v>135</v>
      </c>
      <c r="X403" s="466">
        <v>16</v>
      </c>
      <c r="Y403" s="283" t="s">
        <v>109</v>
      </c>
      <c r="Z403" s="422" t="s">
        <v>1352</v>
      </c>
      <c r="AA403" s="466">
        <f t="shared" si="8"/>
        <v>8</v>
      </c>
      <c r="AB403" s="415" t="s">
        <v>1353</v>
      </c>
      <c r="AC403" s="404"/>
    </row>
    <row r="404" customHeight="1" spans="1:29">
      <c r="A404" s="311">
        <v>402</v>
      </c>
      <c r="B404" s="283" t="s">
        <v>1348</v>
      </c>
      <c r="C404" s="283" t="s">
        <v>1362</v>
      </c>
      <c r="D404" s="311" t="s">
        <v>94</v>
      </c>
      <c r="E404" s="401" t="s">
        <v>1363</v>
      </c>
      <c r="F404" s="415"/>
      <c r="G404" s="415"/>
      <c r="H404" s="415"/>
      <c r="I404" s="415"/>
      <c r="J404" s="463" t="s">
        <v>1364</v>
      </c>
      <c r="K404" s="401" t="s">
        <v>100</v>
      </c>
      <c r="L404" s="401" t="s">
        <v>541</v>
      </c>
      <c r="M404" s="415" t="s">
        <v>703</v>
      </c>
      <c r="N404" s="401" t="s">
        <v>750</v>
      </c>
      <c r="O404" s="311">
        <v>2016</v>
      </c>
      <c r="P404" s="462">
        <v>5</v>
      </c>
      <c r="Q404" s="462">
        <v>9.8</v>
      </c>
      <c r="R404" s="311">
        <v>0</v>
      </c>
      <c r="S404" s="311">
        <v>0</v>
      </c>
      <c r="T404" s="401" t="s">
        <v>106</v>
      </c>
      <c r="U404" s="401"/>
      <c r="V404" s="404"/>
      <c r="W404" s="401" t="s">
        <v>135</v>
      </c>
      <c r="X404" s="466">
        <v>16</v>
      </c>
      <c r="Y404" s="283" t="s">
        <v>109</v>
      </c>
      <c r="Z404" s="422" t="s">
        <v>1352</v>
      </c>
      <c r="AA404" s="466">
        <f t="shared" si="8"/>
        <v>8</v>
      </c>
      <c r="AB404" s="415" t="s">
        <v>1353</v>
      </c>
      <c r="AC404" s="404"/>
    </row>
    <row r="405" customHeight="1" spans="1:29">
      <c r="A405" s="311">
        <v>403</v>
      </c>
      <c r="B405" s="283" t="s">
        <v>1348</v>
      </c>
      <c r="C405" s="283" t="s">
        <v>1349</v>
      </c>
      <c r="D405" s="311" t="s">
        <v>94</v>
      </c>
      <c r="E405" s="401" t="s">
        <v>1365</v>
      </c>
      <c r="F405" s="415"/>
      <c r="G405" s="415"/>
      <c r="H405" s="415"/>
      <c r="I405" s="415"/>
      <c r="J405" s="422" t="s">
        <v>1366</v>
      </c>
      <c r="K405" s="283" t="s">
        <v>422</v>
      </c>
      <c r="L405" s="401" t="s">
        <v>101</v>
      </c>
      <c r="M405" s="415" t="s">
        <v>741</v>
      </c>
      <c r="N405" s="401" t="s">
        <v>750</v>
      </c>
      <c r="O405" s="311">
        <v>2015</v>
      </c>
      <c r="P405" s="462">
        <v>7.5</v>
      </c>
      <c r="Q405" s="462">
        <v>15</v>
      </c>
      <c r="R405" s="311">
        <v>0</v>
      </c>
      <c r="S405" s="311">
        <v>0</v>
      </c>
      <c r="T405" s="401" t="s">
        <v>106</v>
      </c>
      <c r="U405" s="401"/>
      <c r="V405" s="467"/>
      <c r="W405" s="401" t="s">
        <v>135</v>
      </c>
      <c r="X405" s="466">
        <v>18</v>
      </c>
      <c r="Y405" s="283" t="s">
        <v>109</v>
      </c>
      <c r="Z405" s="422" t="s">
        <v>1352</v>
      </c>
      <c r="AA405" s="466">
        <f t="shared" si="8"/>
        <v>9</v>
      </c>
      <c r="AB405" s="415" t="s">
        <v>1353</v>
      </c>
      <c r="AC405" s="404"/>
    </row>
    <row r="406" customHeight="1" spans="1:29">
      <c r="A406" s="311">
        <v>404</v>
      </c>
      <c r="B406" s="283" t="s">
        <v>1348</v>
      </c>
      <c r="C406" s="283" t="s">
        <v>1349</v>
      </c>
      <c r="D406" s="311" t="s">
        <v>94</v>
      </c>
      <c r="E406" s="401" t="s">
        <v>1367</v>
      </c>
      <c r="F406" s="415"/>
      <c r="G406" s="415"/>
      <c r="H406" s="415"/>
      <c r="I406" s="415"/>
      <c r="J406" s="422" t="s">
        <v>1368</v>
      </c>
      <c r="K406" s="283" t="s">
        <v>422</v>
      </c>
      <c r="L406" s="401" t="s">
        <v>101</v>
      </c>
      <c r="M406" s="415" t="s">
        <v>741</v>
      </c>
      <c r="N406" s="417" t="s">
        <v>647</v>
      </c>
      <c r="O406" s="311">
        <v>2015</v>
      </c>
      <c r="P406" s="462">
        <v>6</v>
      </c>
      <c r="Q406" s="462">
        <v>15</v>
      </c>
      <c r="R406" s="311">
        <v>0</v>
      </c>
      <c r="S406" s="311">
        <v>0</v>
      </c>
      <c r="T406" s="401" t="s">
        <v>106</v>
      </c>
      <c r="U406" s="401"/>
      <c r="V406" s="467"/>
      <c r="W406" s="401" t="s">
        <v>135</v>
      </c>
      <c r="X406" s="466">
        <v>18</v>
      </c>
      <c r="Y406" s="283" t="s">
        <v>109</v>
      </c>
      <c r="Z406" s="422" t="s">
        <v>1352</v>
      </c>
      <c r="AA406" s="466">
        <f t="shared" si="8"/>
        <v>9</v>
      </c>
      <c r="AB406" s="415" t="s">
        <v>1353</v>
      </c>
      <c r="AC406" s="404"/>
    </row>
    <row r="407" customHeight="1" spans="1:29">
      <c r="A407" s="311">
        <v>405</v>
      </c>
      <c r="B407" s="283" t="s">
        <v>1348</v>
      </c>
      <c r="C407" s="283" t="s">
        <v>1349</v>
      </c>
      <c r="D407" s="311" t="s">
        <v>94</v>
      </c>
      <c r="E407" s="401" t="s">
        <v>1369</v>
      </c>
      <c r="F407" s="415"/>
      <c r="G407" s="415"/>
      <c r="H407" s="415"/>
      <c r="I407" s="415"/>
      <c r="J407" s="422" t="s">
        <v>1368</v>
      </c>
      <c r="K407" s="283" t="s">
        <v>422</v>
      </c>
      <c r="L407" s="401" t="s">
        <v>101</v>
      </c>
      <c r="M407" s="415" t="s">
        <v>741</v>
      </c>
      <c r="N407" s="417" t="s">
        <v>647</v>
      </c>
      <c r="O407" s="311">
        <v>2016</v>
      </c>
      <c r="P407" s="462">
        <v>3</v>
      </c>
      <c r="Q407" s="462">
        <v>8</v>
      </c>
      <c r="R407" s="311">
        <v>0</v>
      </c>
      <c r="S407" s="311">
        <v>0</v>
      </c>
      <c r="T407" s="401" t="s">
        <v>106</v>
      </c>
      <c r="U407" s="401"/>
      <c r="V407" s="467"/>
      <c r="W407" s="401" t="s">
        <v>135</v>
      </c>
      <c r="X407" s="466">
        <v>10</v>
      </c>
      <c r="Y407" s="283" t="s">
        <v>109</v>
      </c>
      <c r="Z407" s="422" t="s">
        <v>1352</v>
      </c>
      <c r="AA407" s="466">
        <f t="shared" si="8"/>
        <v>5</v>
      </c>
      <c r="AB407" s="415" t="s">
        <v>1353</v>
      </c>
      <c r="AC407" s="404"/>
    </row>
    <row r="408" customHeight="1" spans="1:29">
      <c r="A408" s="311">
        <v>406</v>
      </c>
      <c r="B408" s="283" t="s">
        <v>1348</v>
      </c>
      <c r="C408" s="283" t="s">
        <v>1349</v>
      </c>
      <c r="D408" s="311" t="s">
        <v>94</v>
      </c>
      <c r="E408" s="401" t="s">
        <v>1370</v>
      </c>
      <c r="F408" s="415"/>
      <c r="G408" s="415"/>
      <c r="H408" s="415"/>
      <c r="I408" s="415"/>
      <c r="J408" s="422" t="s">
        <v>1368</v>
      </c>
      <c r="K408" s="283" t="s">
        <v>422</v>
      </c>
      <c r="L408" s="401" t="s">
        <v>101</v>
      </c>
      <c r="M408" s="415" t="s">
        <v>741</v>
      </c>
      <c r="N408" s="401" t="s">
        <v>1371</v>
      </c>
      <c r="O408" s="311">
        <v>2015</v>
      </c>
      <c r="P408" s="462">
        <v>3.184</v>
      </c>
      <c r="Q408" s="462">
        <v>9.6</v>
      </c>
      <c r="R408" s="311">
        <v>1</v>
      </c>
      <c r="S408" s="283">
        <v>0.398</v>
      </c>
      <c r="T408" s="401" t="s">
        <v>106</v>
      </c>
      <c r="U408" s="401"/>
      <c r="V408" s="467"/>
      <c r="W408" s="401" t="s">
        <v>135</v>
      </c>
      <c r="X408" s="466">
        <f t="shared" ref="X408:X423" si="9">(P408*1.3)*2</f>
        <v>8.2784</v>
      </c>
      <c r="Y408" s="283" t="s">
        <v>126</v>
      </c>
      <c r="Z408" s="422" t="s">
        <v>1352</v>
      </c>
      <c r="AA408" s="466">
        <f t="shared" si="8"/>
        <v>4.1392</v>
      </c>
      <c r="AB408" s="435" t="s">
        <v>1372</v>
      </c>
      <c r="AC408" s="404"/>
    </row>
    <row r="409" customHeight="1" spans="1:29">
      <c r="A409" s="311">
        <v>407</v>
      </c>
      <c r="B409" s="283" t="s">
        <v>1348</v>
      </c>
      <c r="C409" s="283" t="s">
        <v>1349</v>
      </c>
      <c r="D409" s="311" t="s">
        <v>94</v>
      </c>
      <c r="E409" s="401" t="s">
        <v>1373</v>
      </c>
      <c r="F409" s="415"/>
      <c r="G409" s="415"/>
      <c r="H409" s="415"/>
      <c r="I409" s="415"/>
      <c r="J409" s="422" t="s">
        <v>1368</v>
      </c>
      <c r="K409" s="283" t="s">
        <v>422</v>
      </c>
      <c r="L409" s="401" t="s">
        <v>101</v>
      </c>
      <c r="M409" s="415" t="s">
        <v>741</v>
      </c>
      <c r="N409" s="417" t="s">
        <v>647</v>
      </c>
      <c r="O409" s="311">
        <v>2016</v>
      </c>
      <c r="P409" s="462">
        <v>0.6</v>
      </c>
      <c r="Q409" s="462">
        <v>3.38</v>
      </c>
      <c r="R409" s="311">
        <v>0</v>
      </c>
      <c r="S409" s="311">
        <v>0</v>
      </c>
      <c r="T409" s="401" t="s">
        <v>106</v>
      </c>
      <c r="U409" s="401"/>
      <c r="V409" s="467"/>
      <c r="W409" s="401" t="s">
        <v>135</v>
      </c>
      <c r="X409" s="466">
        <f t="shared" si="9"/>
        <v>1.56</v>
      </c>
      <c r="Y409" s="283" t="s">
        <v>109</v>
      </c>
      <c r="Z409" s="413" t="s">
        <v>1374</v>
      </c>
      <c r="AA409" s="466">
        <f t="shared" si="8"/>
        <v>0.78</v>
      </c>
      <c r="AB409" s="435" t="s">
        <v>1375</v>
      </c>
      <c r="AC409" s="404"/>
    </row>
    <row r="410" customHeight="1" spans="1:29">
      <c r="A410" s="311">
        <v>408</v>
      </c>
      <c r="B410" s="283" t="s">
        <v>1348</v>
      </c>
      <c r="C410" s="283" t="s">
        <v>1349</v>
      </c>
      <c r="D410" s="311" t="s">
        <v>94</v>
      </c>
      <c r="E410" s="401" t="s">
        <v>1376</v>
      </c>
      <c r="F410" s="415"/>
      <c r="G410" s="415"/>
      <c r="H410" s="415"/>
      <c r="I410" s="415"/>
      <c r="J410" s="422" t="s">
        <v>1368</v>
      </c>
      <c r="K410" s="283" t="s">
        <v>422</v>
      </c>
      <c r="L410" s="401" t="s">
        <v>101</v>
      </c>
      <c r="M410" s="415" t="s">
        <v>741</v>
      </c>
      <c r="N410" s="417" t="s">
        <v>647</v>
      </c>
      <c r="O410" s="311">
        <v>2016</v>
      </c>
      <c r="P410" s="462">
        <v>0.98</v>
      </c>
      <c r="Q410" s="462">
        <v>1.98</v>
      </c>
      <c r="R410" s="311">
        <v>0</v>
      </c>
      <c r="S410" s="311">
        <v>0</v>
      </c>
      <c r="T410" s="401" t="s">
        <v>106</v>
      </c>
      <c r="U410" s="401"/>
      <c r="V410" s="467"/>
      <c r="W410" s="401" t="s">
        <v>135</v>
      </c>
      <c r="X410" s="466">
        <f t="shared" si="9"/>
        <v>2.548</v>
      </c>
      <c r="Y410" s="283" t="s">
        <v>109</v>
      </c>
      <c r="Z410" s="413" t="s">
        <v>1377</v>
      </c>
      <c r="AA410" s="466">
        <f t="shared" si="8"/>
        <v>1.274</v>
      </c>
      <c r="AB410" s="415" t="s">
        <v>1378</v>
      </c>
      <c r="AC410" s="404"/>
    </row>
    <row r="411" customHeight="1" spans="1:29">
      <c r="A411" s="311">
        <v>409</v>
      </c>
      <c r="B411" s="283" t="s">
        <v>1348</v>
      </c>
      <c r="C411" s="283" t="s">
        <v>1349</v>
      </c>
      <c r="D411" s="311" t="s">
        <v>94</v>
      </c>
      <c r="E411" s="401" t="s">
        <v>1379</v>
      </c>
      <c r="F411" s="415"/>
      <c r="G411" s="415"/>
      <c r="H411" s="415"/>
      <c r="I411" s="415"/>
      <c r="J411" s="422" t="s">
        <v>1368</v>
      </c>
      <c r="K411" s="283" t="s">
        <v>422</v>
      </c>
      <c r="L411" s="401" t="s">
        <v>101</v>
      </c>
      <c r="M411" s="415" t="s">
        <v>741</v>
      </c>
      <c r="N411" s="417" t="s">
        <v>647</v>
      </c>
      <c r="O411" s="311">
        <v>2016</v>
      </c>
      <c r="P411" s="462">
        <v>0.98</v>
      </c>
      <c r="Q411" s="462">
        <v>1.98</v>
      </c>
      <c r="R411" s="311">
        <v>0</v>
      </c>
      <c r="S411" s="311">
        <v>0</v>
      </c>
      <c r="T411" s="401" t="s">
        <v>106</v>
      </c>
      <c r="U411" s="401"/>
      <c r="V411" s="467"/>
      <c r="W411" s="401" t="s">
        <v>135</v>
      </c>
      <c r="X411" s="466">
        <f t="shared" si="9"/>
        <v>2.548</v>
      </c>
      <c r="Y411" s="283" t="s">
        <v>109</v>
      </c>
      <c r="Z411" s="413" t="s">
        <v>1377</v>
      </c>
      <c r="AA411" s="466">
        <f t="shared" si="8"/>
        <v>1.274</v>
      </c>
      <c r="AB411" s="415" t="s">
        <v>1378</v>
      </c>
      <c r="AC411" s="404"/>
    </row>
    <row r="412" customHeight="1" spans="1:29">
      <c r="A412" s="311">
        <v>410</v>
      </c>
      <c r="B412" s="283" t="s">
        <v>1348</v>
      </c>
      <c r="C412" s="283" t="s">
        <v>1349</v>
      </c>
      <c r="D412" s="311" t="s">
        <v>94</v>
      </c>
      <c r="E412" s="401" t="s">
        <v>1380</v>
      </c>
      <c r="F412" s="415"/>
      <c r="G412" s="415"/>
      <c r="H412" s="415"/>
      <c r="I412" s="415"/>
      <c r="J412" s="422" t="s">
        <v>1368</v>
      </c>
      <c r="K412" s="283" t="s">
        <v>422</v>
      </c>
      <c r="L412" s="401" t="s">
        <v>101</v>
      </c>
      <c r="M412" s="415" t="s">
        <v>741</v>
      </c>
      <c r="N412" s="417" t="s">
        <v>647</v>
      </c>
      <c r="O412" s="311">
        <v>2016</v>
      </c>
      <c r="P412" s="462">
        <v>14.3</v>
      </c>
      <c r="Q412" s="462">
        <v>26</v>
      </c>
      <c r="R412" s="311">
        <v>0</v>
      </c>
      <c r="S412" s="311">
        <v>0</v>
      </c>
      <c r="T412" s="401" t="s">
        <v>106</v>
      </c>
      <c r="U412" s="401"/>
      <c r="V412" s="467"/>
      <c r="W412" s="401" t="s">
        <v>135</v>
      </c>
      <c r="X412" s="466">
        <f t="shared" si="9"/>
        <v>37.18</v>
      </c>
      <c r="Y412" s="283" t="s">
        <v>109</v>
      </c>
      <c r="Z412" s="413" t="s">
        <v>1377</v>
      </c>
      <c r="AA412" s="466">
        <f t="shared" si="8"/>
        <v>18.59</v>
      </c>
      <c r="AB412" s="415" t="s">
        <v>1378</v>
      </c>
      <c r="AC412" s="404"/>
    </row>
    <row r="413" customHeight="1" spans="1:29">
      <c r="A413" s="311">
        <v>411</v>
      </c>
      <c r="B413" s="283" t="s">
        <v>1348</v>
      </c>
      <c r="C413" s="283" t="s">
        <v>1349</v>
      </c>
      <c r="D413" s="311" t="s">
        <v>94</v>
      </c>
      <c r="E413" s="401" t="s">
        <v>1381</v>
      </c>
      <c r="F413" s="415"/>
      <c r="G413" s="415"/>
      <c r="H413" s="415"/>
      <c r="I413" s="415"/>
      <c r="J413" s="422" t="s">
        <v>1368</v>
      </c>
      <c r="K413" s="283" t="s">
        <v>422</v>
      </c>
      <c r="L413" s="401" t="s">
        <v>101</v>
      </c>
      <c r="M413" s="415" t="s">
        <v>741</v>
      </c>
      <c r="N413" s="417" t="s">
        <v>647</v>
      </c>
      <c r="O413" s="311">
        <v>2016</v>
      </c>
      <c r="P413" s="462">
        <v>2.03</v>
      </c>
      <c r="Q413" s="462">
        <v>5.8</v>
      </c>
      <c r="R413" s="311">
        <v>0</v>
      </c>
      <c r="S413" s="311">
        <v>0</v>
      </c>
      <c r="T413" s="401" t="s">
        <v>106</v>
      </c>
      <c r="U413" s="401"/>
      <c r="V413" s="467"/>
      <c r="W413" s="401" t="s">
        <v>135</v>
      </c>
      <c r="X413" s="466">
        <f t="shared" si="9"/>
        <v>5.278</v>
      </c>
      <c r="Y413" s="283" t="s">
        <v>109</v>
      </c>
      <c r="Z413" s="413" t="s">
        <v>1377</v>
      </c>
      <c r="AA413" s="466">
        <f t="shared" si="8"/>
        <v>2.639</v>
      </c>
      <c r="AB413" s="415" t="s">
        <v>1378</v>
      </c>
      <c r="AC413" s="404"/>
    </row>
    <row r="414" customHeight="1" spans="1:29">
      <c r="A414" s="311">
        <v>412</v>
      </c>
      <c r="B414" s="283" t="s">
        <v>1348</v>
      </c>
      <c r="C414" s="283" t="s">
        <v>1349</v>
      </c>
      <c r="D414" s="311" t="s">
        <v>94</v>
      </c>
      <c r="E414" s="401" t="s">
        <v>1382</v>
      </c>
      <c r="F414" s="415"/>
      <c r="G414" s="415"/>
      <c r="H414" s="415"/>
      <c r="I414" s="415"/>
      <c r="J414" s="422" t="s">
        <v>1368</v>
      </c>
      <c r="K414" s="283" t="s">
        <v>422</v>
      </c>
      <c r="L414" s="401" t="s">
        <v>101</v>
      </c>
      <c r="M414" s="415" t="s">
        <v>741</v>
      </c>
      <c r="N414" s="417" t="s">
        <v>647</v>
      </c>
      <c r="O414" s="311">
        <v>2015</v>
      </c>
      <c r="P414" s="462">
        <v>4.4758</v>
      </c>
      <c r="Q414" s="462">
        <v>12.788</v>
      </c>
      <c r="R414" s="311">
        <v>0</v>
      </c>
      <c r="S414" s="311">
        <v>0</v>
      </c>
      <c r="T414" s="401" t="s">
        <v>106</v>
      </c>
      <c r="U414" s="401"/>
      <c r="V414" s="467"/>
      <c r="W414" s="401" t="s">
        <v>135</v>
      </c>
      <c r="X414" s="466">
        <f t="shared" si="9"/>
        <v>11.63708</v>
      </c>
      <c r="Y414" s="283" t="s">
        <v>109</v>
      </c>
      <c r="Z414" s="413" t="s">
        <v>1377</v>
      </c>
      <c r="AA414" s="466">
        <f t="shared" si="8"/>
        <v>5.81854</v>
      </c>
      <c r="AB414" s="415" t="s">
        <v>1378</v>
      </c>
      <c r="AC414" s="404"/>
    </row>
    <row r="415" customHeight="1" spans="1:29">
      <c r="A415" s="311">
        <v>413</v>
      </c>
      <c r="B415" s="283" t="s">
        <v>1348</v>
      </c>
      <c r="C415" s="283" t="s">
        <v>1349</v>
      </c>
      <c r="D415" s="311" t="s">
        <v>94</v>
      </c>
      <c r="E415" s="401" t="s">
        <v>1383</v>
      </c>
      <c r="F415" s="415"/>
      <c r="G415" s="415"/>
      <c r="H415" s="415"/>
      <c r="I415" s="415"/>
      <c r="J415" s="422" t="s">
        <v>1368</v>
      </c>
      <c r="K415" s="283" t="s">
        <v>422</v>
      </c>
      <c r="L415" s="401" t="s">
        <v>101</v>
      </c>
      <c r="M415" s="415" t="s">
        <v>741</v>
      </c>
      <c r="N415" s="417" t="s">
        <v>647</v>
      </c>
      <c r="O415" s="311">
        <v>2015</v>
      </c>
      <c r="P415" s="462">
        <v>4.4758</v>
      </c>
      <c r="Q415" s="462">
        <v>12.788</v>
      </c>
      <c r="R415" s="311">
        <v>0</v>
      </c>
      <c r="S415" s="311">
        <v>0</v>
      </c>
      <c r="T415" s="401" t="s">
        <v>106</v>
      </c>
      <c r="U415" s="401"/>
      <c r="V415" s="467"/>
      <c r="W415" s="401" t="s">
        <v>135</v>
      </c>
      <c r="X415" s="466">
        <f t="shared" si="9"/>
        <v>11.63708</v>
      </c>
      <c r="Y415" s="283" t="s">
        <v>109</v>
      </c>
      <c r="Z415" s="413" t="s">
        <v>1377</v>
      </c>
      <c r="AA415" s="466">
        <f t="shared" si="8"/>
        <v>5.81854</v>
      </c>
      <c r="AB415" s="415" t="s">
        <v>1378</v>
      </c>
      <c r="AC415" s="404"/>
    </row>
    <row r="416" customHeight="1" spans="1:29">
      <c r="A416" s="311">
        <v>414</v>
      </c>
      <c r="B416" s="283" t="s">
        <v>1348</v>
      </c>
      <c r="C416" s="283" t="s">
        <v>1349</v>
      </c>
      <c r="D416" s="311" t="s">
        <v>1384</v>
      </c>
      <c r="E416" s="401" t="s">
        <v>1385</v>
      </c>
      <c r="F416" s="415"/>
      <c r="G416" s="415"/>
      <c r="H416" s="415"/>
      <c r="I416" s="415"/>
      <c r="J416" s="422" t="s">
        <v>1368</v>
      </c>
      <c r="K416" s="283" t="s">
        <v>422</v>
      </c>
      <c r="L416" s="401" t="s">
        <v>101</v>
      </c>
      <c r="M416" s="415" t="s">
        <v>741</v>
      </c>
      <c r="N416" s="417" t="s">
        <v>647</v>
      </c>
      <c r="O416" s="311">
        <v>2015</v>
      </c>
      <c r="P416" s="462">
        <v>5.173</v>
      </c>
      <c r="Q416" s="462">
        <v>14.78</v>
      </c>
      <c r="R416" s="311">
        <v>0</v>
      </c>
      <c r="S416" s="311">
        <v>0</v>
      </c>
      <c r="T416" s="401" t="s">
        <v>106</v>
      </c>
      <c r="U416" s="401"/>
      <c r="V416" s="467"/>
      <c r="W416" s="401" t="s">
        <v>135</v>
      </c>
      <c r="X416" s="466">
        <f t="shared" si="9"/>
        <v>13.4498</v>
      </c>
      <c r="Y416" s="283" t="s">
        <v>109</v>
      </c>
      <c r="Z416" s="413" t="s">
        <v>1377</v>
      </c>
      <c r="AA416" s="466">
        <f t="shared" si="8"/>
        <v>6.7249</v>
      </c>
      <c r="AB416" s="415" t="s">
        <v>1378</v>
      </c>
      <c r="AC416" s="404"/>
    </row>
    <row r="417" customHeight="1" spans="1:29">
      <c r="A417" s="311">
        <v>415</v>
      </c>
      <c r="B417" s="283" t="s">
        <v>1348</v>
      </c>
      <c r="C417" s="283" t="s">
        <v>1349</v>
      </c>
      <c r="D417" s="311" t="s">
        <v>94</v>
      </c>
      <c r="E417" s="401" t="s">
        <v>1386</v>
      </c>
      <c r="F417" s="415"/>
      <c r="G417" s="415"/>
      <c r="H417" s="415"/>
      <c r="I417" s="415"/>
      <c r="J417" s="422" t="s">
        <v>1368</v>
      </c>
      <c r="K417" s="283" t="s">
        <v>422</v>
      </c>
      <c r="L417" s="401" t="s">
        <v>101</v>
      </c>
      <c r="M417" s="415" t="s">
        <v>741</v>
      </c>
      <c r="N417" s="417" t="s">
        <v>647</v>
      </c>
      <c r="O417" s="311">
        <v>2015</v>
      </c>
      <c r="P417" s="462">
        <v>4.4758</v>
      </c>
      <c r="Q417" s="462">
        <v>12.788</v>
      </c>
      <c r="R417" s="311">
        <v>0</v>
      </c>
      <c r="S417" s="311">
        <v>0</v>
      </c>
      <c r="T417" s="401" t="s">
        <v>106</v>
      </c>
      <c r="U417" s="401"/>
      <c r="V417" s="467"/>
      <c r="W417" s="401" t="s">
        <v>135</v>
      </c>
      <c r="X417" s="466">
        <f t="shared" si="9"/>
        <v>11.63708</v>
      </c>
      <c r="Y417" s="283" t="s">
        <v>109</v>
      </c>
      <c r="Z417" s="413" t="s">
        <v>1377</v>
      </c>
      <c r="AA417" s="466">
        <f t="shared" si="8"/>
        <v>5.81854</v>
      </c>
      <c r="AB417" s="415" t="s">
        <v>1378</v>
      </c>
      <c r="AC417" s="404"/>
    </row>
    <row r="418" customHeight="1" spans="1:29">
      <c r="A418" s="311">
        <v>416</v>
      </c>
      <c r="B418" s="283" t="s">
        <v>1348</v>
      </c>
      <c r="C418" s="283" t="s">
        <v>1349</v>
      </c>
      <c r="D418" s="311" t="s">
        <v>94</v>
      </c>
      <c r="E418" s="401" t="s">
        <v>1387</v>
      </c>
      <c r="F418" s="415"/>
      <c r="G418" s="415"/>
      <c r="H418" s="415"/>
      <c r="I418" s="415"/>
      <c r="J418" s="422" t="s">
        <v>1368</v>
      </c>
      <c r="K418" s="283" t="s">
        <v>422</v>
      </c>
      <c r="L418" s="401" t="s">
        <v>101</v>
      </c>
      <c r="M418" s="415" t="s">
        <v>741</v>
      </c>
      <c r="N418" s="417" t="s">
        <v>647</v>
      </c>
      <c r="O418" s="311">
        <v>2015</v>
      </c>
      <c r="P418" s="462">
        <v>4.4758</v>
      </c>
      <c r="Q418" s="462">
        <v>12.788</v>
      </c>
      <c r="R418" s="311">
        <v>0</v>
      </c>
      <c r="S418" s="311">
        <v>0</v>
      </c>
      <c r="T418" s="401" t="s">
        <v>106</v>
      </c>
      <c r="U418" s="401"/>
      <c r="V418" s="467"/>
      <c r="W418" s="401" t="s">
        <v>135</v>
      </c>
      <c r="X418" s="466">
        <f t="shared" si="9"/>
        <v>11.63708</v>
      </c>
      <c r="Y418" s="283" t="s">
        <v>109</v>
      </c>
      <c r="Z418" s="413" t="s">
        <v>1377</v>
      </c>
      <c r="AA418" s="466">
        <f t="shared" si="8"/>
        <v>5.81854</v>
      </c>
      <c r="AB418" s="415" t="s">
        <v>1378</v>
      </c>
      <c r="AC418" s="404"/>
    </row>
    <row r="419" customHeight="1" spans="1:29">
      <c r="A419" s="311">
        <v>417</v>
      </c>
      <c r="B419" s="283" t="s">
        <v>1348</v>
      </c>
      <c r="C419" s="283" t="s">
        <v>1349</v>
      </c>
      <c r="D419" s="311" t="s">
        <v>94</v>
      </c>
      <c r="E419" s="401" t="s">
        <v>1388</v>
      </c>
      <c r="F419" s="415"/>
      <c r="G419" s="415"/>
      <c r="H419" s="415"/>
      <c r="I419" s="415"/>
      <c r="J419" s="422" t="s">
        <v>1368</v>
      </c>
      <c r="K419" s="283" t="s">
        <v>422</v>
      </c>
      <c r="L419" s="401" t="s">
        <v>101</v>
      </c>
      <c r="M419" s="415" t="s">
        <v>741</v>
      </c>
      <c r="N419" s="417" t="s">
        <v>647</v>
      </c>
      <c r="O419" s="311">
        <v>2015</v>
      </c>
      <c r="P419" s="462">
        <v>0.158</v>
      </c>
      <c r="Q419" s="462">
        <v>0.42</v>
      </c>
      <c r="R419" s="311">
        <v>0</v>
      </c>
      <c r="S419" s="311">
        <v>0</v>
      </c>
      <c r="T419" s="401" t="s">
        <v>106</v>
      </c>
      <c r="U419" s="401"/>
      <c r="V419" s="467"/>
      <c r="W419" s="401" t="s">
        <v>135</v>
      </c>
      <c r="X419" s="466">
        <f t="shared" si="9"/>
        <v>0.4108</v>
      </c>
      <c r="Y419" s="283" t="s">
        <v>109</v>
      </c>
      <c r="Z419" s="413" t="s">
        <v>1377</v>
      </c>
      <c r="AA419" s="466">
        <f t="shared" si="8"/>
        <v>0.2054</v>
      </c>
      <c r="AB419" s="415" t="s">
        <v>1378</v>
      </c>
      <c r="AC419" s="404"/>
    </row>
    <row r="420" customHeight="1" spans="1:29">
      <c r="A420" s="311">
        <v>418</v>
      </c>
      <c r="B420" s="283" t="s">
        <v>1348</v>
      </c>
      <c r="C420" s="283" t="s">
        <v>1349</v>
      </c>
      <c r="D420" s="311" t="s">
        <v>1384</v>
      </c>
      <c r="E420" s="401" t="s">
        <v>1389</v>
      </c>
      <c r="F420" s="415"/>
      <c r="G420" s="415"/>
      <c r="H420" s="415"/>
      <c r="I420" s="415"/>
      <c r="J420" s="422" t="s">
        <v>1368</v>
      </c>
      <c r="K420" s="283" t="s">
        <v>422</v>
      </c>
      <c r="L420" s="401" t="s">
        <v>101</v>
      </c>
      <c r="M420" s="415" t="s">
        <v>741</v>
      </c>
      <c r="N420" s="417" t="s">
        <v>647</v>
      </c>
      <c r="O420" s="311">
        <v>2015</v>
      </c>
      <c r="P420" s="462">
        <v>2.157</v>
      </c>
      <c r="Q420" s="462">
        <v>5.68</v>
      </c>
      <c r="R420" s="311">
        <v>0</v>
      </c>
      <c r="S420" s="311">
        <v>0</v>
      </c>
      <c r="T420" s="401" t="s">
        <v>106</v>
      </c>
      <c r="U420" s="401"/>
      <c r="V420" s="467"/>
      <c r="W420" s="401" t="s">
        <v>135</v>
      </c>
      <c r="X420" s="466">
        <f t="shared" si="9"/>
        <v>5.6082</v>
      </c>
      <c r="Y420" s="283" t="s">
        <v>109</v>
      </c>
      <c r="Z420" s="413" t="s">
        <v>1377</v>
      </c>
      <c r="AA420" s="466">
        <f t="shared" si="8"/>
        <v>2.8041</v>
      </c>
      <c r="AB420" s="415" t="s">
        <v>1378</v>
      </c>
      <c r="AC420" s="404"/>
    </row>
    <row r="421" customHeight="1" spans="1:29">
      <c r="A421" s="311">
        <v>419</v>
      </c>
      <c r="B421" s="283" t="s">
        <v>1348</v>
      </c>
      <c r="C421" s="283" t="s">
        <v>1349</v>
      </c>
      <c r="D421" s="311" t="s">
        <v>94</v>
      </c>
      <c r="E421" s="401" t="s">
        <v>1390</v>
      </c>
      <c r="F421" s="415"/>
      <c r="G421" s="415"/>
      <c r="H421" s="415"/>
      <c r="I421" s="415"/>
      <c r="J421" s="422" t="s">
        <v>1368</v>
      </c>
      <c r="K421" s="283" t="s">
        <v>422</v>
      </c>
      <c r="L421" s="401" t="s">
        <v>101</v>
      </c>
      <c r="M421" s="415" t="s">
        <v>741</v>
      </c>
      <c r="N421" s="417" t="s">
        <v>647</v>
      </c>
      <c r="O421" s="311">
        <v>2015</v>
      </c>
      <c r="P421" s="462">
        <v>0.64</v>
      </c>
      <c r="Q421" s="462">
        <v>1.28</v>
      </c>
      <c r="R421" s="311">
        <v>0</v>
      </c>
      <c r="S421" s="311">
        <v>0</v>
      </c>
      <c r="T421" s="401" t="s">
        <v>106</v>
      </c>
      <c r="U421" s="401"/>
      <c r="V421" s="467"/>
      <c r="W421" s="401" t="s">
        <v>135</v>
      </c>
      <c r="X421" s="466">
        <f t="shared" si="9"/>
        <v>1.664</v>
      </c>
      <c r="Y421" s="283" t="s">
        <v>109</v>
      </c>
      <c r="Z421" s="413" t="s">
        <v>1377</v>
      </c>
      <c r="AA421" s="466">
        <f t="shared" si="8"/>
        <v>0.832</v>
      </c>
      <c r="AB421" s="415" t="s">
        <v>1378</v>
      </c>
      <c r="AC421" s="404"/>
    </row>
    <row r="422" customHeight="1" spans="1:29">
      <c r="A422" s="311">
        <v>420</v>
      </c>
      <c r="B422" s="283" t="s">
        <v>1348</v>
      </c>
      <c r="C422" s="283" t="s">
        <v>1349</v>
      </c>
      <c r="D422" s="311" t="s">
        <v>94</v>
      </c>
      <c r="E422" s="401" t="s">
        <v>1391</v>
      </c>
      <c r="F422" s="415"/>
      <c r="G422" s="415"/>
      <c r="H422" s="415"/>
      <c r="I422" s="415"/>
      <c r="J422" s="422" t="s">
        <v>1368</v>
      </c>
      <c r="K422" s="283" t="s">
        <v>422</v>
      </c>
      <c r="L422" s="401" t="s">
        <v>101</v>
      </c>
      <c r="M422" s="415" t="s">
        <v>741</v>
      </c>
      <c r="N422" s="417" t="s">
        <v>647</v>
      </c>
      <c r="O422" s="311">
        <v>2015</v>
      </c>
      <c r="P422" s="462">
        <v>0.78</v>
      </c>
      <c r="Q422" s="462">
        <v>1.68</v>
      </c>
      <c r="R422" s="311">
        <v>0</v>
      </c>
      <c r="S422" s="311">
        <v>0</v>
      </c>
      <c r="T422" s="401" t="s">
        <v>106</v>
      </c>
      <c r="U422" s="401"/>
      <c r="V422" s="467"/>
      <c r="W422" s="401" t="s">
        <v>135</v>
      </c>
      <c r="X422" s="466">
        <f t="shared" si="9"/>
        <v>2.028</v>
      </c>
      <c r="Y422" s="283" t="s">
        <v>109</v>
      </c>
      <c r="Z422" s="413" t="s">
        <v>1377</v>
      </c>
      <c r="AA422" s="466">
        <f t="shared" si="8"/>
        <v>1.014</v>
      </c>
      <c r="AB422" s="415" t="s">
        <v>1378</v>
      </c>
      <c r="AC422" s="404"/>
    </row>
    <row r="423" customHeight="1" spans="1:29">
      <c r="A423" s="311">
        <v>421</v>
      </c>
      <c r="B423" s="283" t="s">
        <v>1348</v>
      </c>
      <c r="C423" s="283" t="s">
        <v>1392</v>
      </c>
      <c r="D423" s="311" t="s">
        <v>94</v>
      </c>
      <c r="E423" s="401" t="s">
        <v>1393</v>
      </c>
      <c r="F423" s="415"/>
      <c r="G423" s="415"/>
      <c r="H423" s="415"/>
      <c r="I423" s="415"/>
      <c r="J423" s="422" t="s">
        <v>1368</v>
      </c>
      <c r="K423" s="283" t="s">
        <v>422</v>
      </c>
      <c r="L423" s="401" t="s">
        <v>101</v>
      </c>
      <c r="M423" s="415" t="s">
        <v>741</v>
      </c>
      <c r="N423" s="417" t="s">
        <v>647</v>
      </c>
      <c r="O423" s="311">
        <v>2015</v>
      </c>
      <c r="P423" s="462">
        <v>0.32</v>
      </c>
      <c r="Q423" s="462">
        <v>0.65</v>
      </c>
      <c r="R423" s="311">
        <v>0</v>
      </c>
      <c r="S423" s="311">
        <v>0</v>
      </c>
      <c r="T423" s="401" t="s">
        <v>106</v>
      </c>
      <c r="U423" s="401"/>
      <c r="V423" s="467"/>
      <c r="W423" s="401" t="s">
        <v>135</v>
      </c>
      <c r="X423" s="466">
        <f t="shared" si="9"/>
        <v>0.832</v>
      </c>
      <c r="Y423" s="283" t="s">
        <v>109</v>
      </c>
      <c r="Z423" s="413" t="s">
        <v>1377</v>
      </c>
      <c r="AA423" s="466">
        <f t="shared" si="8"/>
        <v>0.416</v>
      </c>
      <c r="AB423" s="415" t="s">
        <v>1378</v>
      </c>
      <c r="AC423" s="404"/>
    </row>
    <row r="424" customHeight="1" spans="1:29">
      <c r="A424" s="311">
        <v>422</v>
      </c>
      <c r="B424" s="311" t="s">
        <v>1394</v>
      </c>
      <c r="C424" s="311" t="s">
        <v>1395</v>
      </c>
      <c r="D424" s="417" t="s">
        <v>94</v>
      </c>
      <c r="E424" s="283" t="s">
        <v>1396</v>
      </c>
      <c r="F424" s="417" t="s">
        <v>740</v>
      </c>
      <c r="G424" s="417"/>
      <c r="H424" s="417"/>
      <c r="I424" s="417"/>
      <c r="J424" s="417" t="s">
        <v>1397</v>
      </c>
      <c r="K424" s="283" t="s">
        <v>100</v>
      </c>
      <c r="L424" s="283" t="s">
        <v>101</v>
      </c>
      <c r="M424" s="417" t="s">
        <v>646</v>
      </c>
      <c r="N424" s="417" t="s">
        <v>698</v>
      </c>
      <c r="O424" s="425">
        <v>42278</v>
      </c>
      <c r="P424" s="283">
        <v>12</v>
      </c>
      <c r="Q424" s="283">
        <v>12.5</v>
      </c>
      <c r="R424" s="311">
        <v>5</v>
      </c>
      <c r="S424" s="283">
        <v>62.5</v>
      </c>
      <c r="T424" s="283" t="s">
        <v>106</v>
      </c>
      <c r="U424" s="283">
        <v>135</v>
      </c>
      <c r="V424" s="283">
        <v>300</v>
      </c>
      <c r="W424" s="283" t="s">
        <v>107</v>
      </c>
      <c r="X424" s="311">
        <v>24</v>
      </c>
      <c r="Y424" s="311" t="s">
        <v>126</v>
      </c>
      <c r="Z424" s="311" t="s">
        <v>1397</v>
      </c>
      <c r="AA424" s="311">
        <v>12</v>
      </c>
      <c r="AB424" s="311" t="s">
        <v>1398</v>
      </c>
      <c r="AC424" s="404"/>
    </row>
    <row r="425" customHeight="1" spans="1:29">
      <c r="A425" s="311">
        <v>423</v>
      </c>
      <c r="B425" s="311" t="s">
        <v>1394</v>
      </c>
      <c r="C425" s="311" t="s">
        <v>1395</v>
      </c>
      <c r="D425" s="417" t="s">
        <v>522</v>
      </c>
      <c r="E425" s="401" t="s">
        <v>1399</v>
      </c>
      <c r="F425" s="417" t="s">
        <v>740</v>
      </c>
      <c r="G425" s="417"/>
      <c r="H425" s="417"/>
      <c r="I425" s="417"/>
      <c r="J425" s="417" t="s">
        <v>1400</v>
      </c>
      <c r="K425" s="401" t="s">
        <v>100</v>
      </c>
      <c r="L425" s="401" t="s">
        <v>101</v>
      </c>
      <c r="M425" s="417" t="s">
        <v>646</v>
      </c>
      <c r="N425" s="417" t="s">
        <v>698</v>
      </c>
      <c r="O425" s="425">
        <v>42430</v>
      </c>
      <c r="P425" s="401">
        <v>5.6</v>
      </c>
      <c r="Q425" s="401">
        <v>7.9</v>
      </c>
      <c r="R425" s="311">
        <v>5</v>
      </c>
      <c r="S425" s="401">
        <v>52</v>
      </c>
      <c r="T425" s="283" t="s">
        <v>106</v>
      </c>
      <c r="U425" s="401">
        <v>100</v>
      </c>
      <c r="V425" s="401">
        <v>130</v>
      </c>
      <c r="W425" s="401" t="s">
        <v>135</v>
      </c>
      <c r="X425" s="283">
        <v>12</v>
      </c>
      <c r="Y425" s="311" t="s">
        <v>126</v>
      </c>
      <c r="Z425" s="311" t="s">
        <v>1401</v>
      </c>
      <c r="AA425" s="311">
        <v>6</v>
      </c>
      <c r="AB425" s="311" t="s">
        <v>1402</v>
      </c>
      <c r="AC425" s="404"/>
    </row>
    <row r="426" customHeight="1" spans="1:29">
      <c r="A426" s="311">
        <v>424</v>
      </c>
      <c r="B426" s="311" t="s">
        <v>1394</v>
      </c>
      <c r="C426" s="311" t="s">
        <v>1395</v>
      </c>
      <c r="D426" s="417" t="s">
        <v>522</v>
      </c>
      <c r="E426" s="401" t="s">
        <v>1403</v>
      </c>
      <c r="F426" s="417" t="s">
        <v>740</v>
      </c>
      <c r="G426" s="417"/>
      <c r="H426" s="417"/>
      <c r="I426" s="417"/>
      <c r="J426" s="417" t="s">
        <v>1400</v>
      </c>
      <c r="K426" s="401" t="s">
        <v>100</v>
      </c>
      <c r="L426" s="401" t="s">
        <v>101</v>
      </c>
      <c r="M426" s="417" t="s">
        <v>646</v>
      </c>
      <c r="N426" s="417" t="s">
        <v>698</v>
      </c>
      <c r="O426" s="425">
        <v>42522</v>
      </c>
      <c r="P426" s="401">
        <v>4.8</v>
      </c>
      <c r="Q426" s="401">
        <v>7.9</v>
      </c>
      <c r="R426" s="311">
        <v>1</v>
      </c>
      <c r="S426" s="401">
        <v>10</v>
      </c>
      <c r="T426" s="283" t="s">
        <v>106</v>
      </c>
      <c r="U426" s="401">
        <v>98</v>
      </c>
      <c r="V426" s="401">
        <v>130</v>
      </c>
      <c r="W426" s="401" t="s">
        <v>135</v>
      </c>
      <c r="X426" s="283">
        <v>12</v>
      </c>
      <c r="Y426" s="311" t="s">
        <v>126</v>
      </c>
      <c r="Z426" s="311" t="s">
        <v>1401</v>
      </c>
      <c r="AA426" s="311">
        <v>6</v>
      </c>
      <c r="AB426" s="311" t="s">
        <v>1402</v>
      </c>
      <c r="AC426" s="404"/>
    </row>
    <row r="427" customHeight="1" spans="1:29">
      <c r="A427" s="311">
        <v>425</v>
      </c>
      <c r="B427" s="311" t="s">
        <v>1394</v>
      </c>
      <c r="C427" s="311" t="s">
        <v>1395</v>
      </c>
      <c r="D427" s="417" t="s">
        <v>522</v>
      </c>
      <c r="E427" s="401" t="s">
        <v>1404</v>
      </c>
      <c r="F427" s="417" t="s">
        <v>740</v>
      </c>
      <c r="G427" s="417"/>
      <c r="H427" s="417"/>
      <c r="I427" s="417"/>
      <c r="J427" s="417" t="s">
        <v>1400</v>
      </c>
      <c r="K427" s="401" t="s">
        <v>100</v>
      </c>
      <c r="L427" s="401" t="s">
        <v>101</v>
      </c>
      <c r="M427" s="417" t="s">
        <v>646</v>
      </c>
      <c r="N427" s="417" t="s">
        <v>698</v>
      </c>
      <c r="O427" s="425">
        <v>42522</v>
      </c>
      <c r="P427" s="401">
        <v>4.8</v>
      </c>
      <c r="Q427" s="401">
        <v>7.9</v>
      </c>
      <c r="R427" s="311">
        <v>1</v>
      </c>
      <c r="S427" s="401">
        <v>10</v>
      </c>
      <c r="T427" s="283" t="s">
        <v>106</v>
      </c>
      <c r="U427" s="401">
        <v>98</v>
      </c>
      <c r="V427" s="401">
        <v>130</v>
      </c>
      <c r="W427" s="401" t="s">
        <v>135</v>
      </c>
      <c r="X427" s="283">
        <v>12</v>
      </c>
      <c r="Y427" s="311" t="s">
        <v>126</v>
      </c>
      <c r="Z427" s="311" t="s">
        <v>1401</v>
      </c>
      <c r="AA427" s="311">
        <v>6</v>
      </c>
      <c r="AB427" s="311" t="s">
        <v>1402</v>
      </c>
      <c r="AC427" s="404"/>
    </row>
    <row r="428" customHeight="1" spans="1:29">
      <c r="A428" s="311">
        <v>426</v>
      </c>
      <c r="B428" s="311" t="s">
        <v>1394</v>
      </c>
      <c r="C428" s="311" t="s">
        <v>1395</v>
      </c>
      <c r="D428" s="417" t="s">
        <v>522</v>
      </c>
      <c r="E428" s="401" t="s">
        <v>1405</v>
      </c>
      <c r="F428" s="417" t="s">
        <v>740</v>
      </c>
      <c r="G428" s="417"/>
      <c r="H428" s="417"/>
      <c r="I428" s="417"/>
      <c r="J428" s="417" t="s">
        <v>1400</v>
      </c>
      <c r="K428" s="401" t="s">
        <v>100</v>
      </c>
      <c r="L428" s="401" t="s">
        <v>101</v>
      </c>
      <c r="M428" s="417" t="s">
        <v>646</v>
      </c>
      <c r="N428" s="417" t="s">
        <v>698</v>
      </c>
      <c r="O428" s="425">
        <v>42522</v>
      </c>
      <c r="P428" s="401">
        <v>4.8</v>
      </c>
      <c r="Q428" s="401">
        <v>7.9</v>
      </c>
      <c r="R428" s="311">
        <v>1</v>
      </c>
      <c r="S428" s="401">
        <v>10</v>
      </c>
      <c r="T428" s="283" t="s">
        <v>106</v>
      </c>
      <c r="U428" s="401">
        <v>98</v>
      </c>
      <c r="V428" s="401">
        <v>130</v>
      </c>
      <c r="W428" s="401" t="s">
        <v>135</v>
      </c>
      <c r="X428" s="283">
        <v>16</v>
      </c>
      <c r="Y428" s="311" t="s">
        <v>126</v>
      </c>
      <c r="Z428" s="311" t="s">
        <v>1401</v>
      </c>
      <c r="AA428" s="311">
        <v>8</v>
      </c>
      <c r="AB428" s="311" t="s">
        <v>1402</v>
      </c>
      <c r="AC428" s="404"/>
    </row>
    <row r="429" customHeight="1" spans="1:29">
      <c r="A429" s="311">
        <v>427</v>
      </c>
      <c r="B429" s="311" t="s">
        <v>1394</v>
      </c>
      <c r="C429" s="311" t="s">
        <v>1395</v>
      </c>
      <c r="D429" s="417" t="s">
        <v>522</v>
      </c>
      <c r="E429" s="401" t="s">
        <v>1406</v>
      </c>
      <c r="F429" s="417" t="s">
        <v>745</v>
      </c>
      <c r="G429" s="417"/>
      <c r="H429" s="417"/>
      <c r="I429" s="417"/>
      <c r="J429" s="417" t="s">
        <v>1400</v>
      </c>
      <c r="K429" s="401" t="s">
        <v>100</v>
      </c>
      <c r="L429" s="401" t="s">
        <v>101</v>
      </c>
      <c r="M429" s="417" t="s">
        <v>646</v>
      </c>
      <c r="N429" s="417" t="s">
        <v>698</v>
      </c>
      <c r="O429" s="425">
        <v>42614</v>
      </c>
      <c r="P429" s="401">
        <v>4.8</v>
      </c>
      <c r="Q429" s="401">
        <v>7.9</v>
      </c>
      <c r="R429" s="311">
        <v>1</v>
      </c>
      <c r="S429" s="401">
        <v>10</v>
      </c>
      <c r="T429" s="283" t="s">
        <v>106</v>
      </c>
      <c r="U429" s="401">
        <v>98</v>
      </c>
      <c r="V429" s="401">
        <v>130</v>
      </c>
      <c r="W429" s="401" t="s">
        <v>135</v>
      </c>
      <c r="X429" s="283">
        <v>20</v>
      </c>
      <c r="Y429" s="311" t="s">
        <v>126</v>
      </c>
      <c r="Z429" s="311" t="s">
        <v>1401</v>
      </c>
      <c r="AA429" s="311">
        <v>10</v>
      </c>
      <c r="AB429" s="311" t="s">
        <v>1402</v>
      </c>
      <c r="AC429" s="404"/>
    </row>
    <row r="430" customHeight="1" spans="1:29">
      <c r="A430" s="311">
        <v>428</v>
      </c>
      <c r="B430" s="311" t="s">
        <v>1394</v>
      </c>
      <c r="C430" s="311" t="s">
        <v>1395</v>
      </c>
      <c r="D430" s="417" t="s">
        <v>522</v>
      </c>
      <c r="E430" s="401" t="s">
        <v>1407</v>
      </c>
      <c r="F430" s="417" t="s">
        <v>745</v>
      </c>
      <c r="G430" s="417"/>
      <c r="H430" s="417"/>
      <c r="I430" s="417"/>
      <c r="J430" s="417" t="s">
        <v>1400</v>
      </c>
      <c r="K430" s="401" t="s">
        <v>100</v>
      </c>
      <c r="L430" s="401" t="s">
        <v>101</v>
      </c>
      <c r="M430" s="417" t="s">
        <v>646</v>
      </c>
      <c r="N430" s="417" t="s">
        <v>698</v>
      </c>
      <c r="O430" s="425">
        <v>42614</v>
      </c>
      <c r="P430" s="401">
        <v>4.8</v>
      </c>
      <c r="Q430" s="401">
        <v>7.9</v>
      </c>
      <c r="R430" s="311">
        <v>1</v>
      </c>
      <c r="S430" s="401">
        <v>10</v>
      </c>
      <c r="T430" s="283" t="s">
        <v>106</v>
      </c>
      <c r="U430" s="401">
        <v>98</v>
      </c>
      <c r="V430" s="401">
        <v>130</v>
      </c>
      <c r="W430" s="401" t="s">
        <v>135</v>
      </c>
      <c r="X430" s="283">
        <v>20</v>
      </c>
      <c r="Y430" s="311" t="s">
        <v>126</v>
      </c>
      <c r="Z430" s="311" t="s">
        <v>1401</v>
      </c>
      <c r="AA430" s="311">
        <v>10</v>
      </c>
      <c r="AB430" s="311" t="s">
        <v>1402</v>
      </c>
      <c r="AC430" s="404"/>
    </row>
    <row r="431" customHeight="1" spans="1:29">
      <c r="A431" s="311">
        <v>429</v>
      </c>
      <c r="B431" s="311" t="s">
        <v>1394</v>
      </c>
      <c r="C431" s="311" t="s">
        <v>1395</v>
      </c>
      <c r="D431" s="417" t="s">
        <v>522</v>
      </c>
      <c r="E431" s="401" t="s">
        <v>1408</v>
      </c>
      <c r="F431" s="417" t="s">
        <v>745</v>
      </c>
      <c r="G431" s="417"/>
      <c r="H431" s="417"/>
      <c r="I431" s="417"/>
      <c r="J431" s="417" t="s">
        <v>1400</v>
      </c>
      <c r="K431" s="401" t="s">
        <v>100</v>
      </c>
      <c r="L431" s="401" t="s">
        <v>101</v>
      </c>
      <c r="M431" s="417" t="s">
        <v>646</v>
      </c>
      <c r="N431" s="417" t="s">
        <v>698</v>
      </c>
      <c r="O431" s="425">
        <v>42614</v>
      </c>
      <c r="P431" s="401">
        <v>4.8</v>
      </c>
      <c r="Q431" s="401">
        <v>7.9</v>
      </c>
      <c r="R431" s="311">
        <v>1</v>
      </c>
      <c r="S431" s="401">
        <v>10</v>
      </c>
      <c r="T431" s="283" t="s">
        <v>106</v>
      </c>
      <c r="U431" s="401">
        <v>98</v>
      </c>
      <c r="V431" s="401">
        <v>130</v>
      </c>
      <c r="W431" s="401" t="s">
        <v>135</v>
      </c>
      <c r="X431" s="283">
        <v>20</v>
      </c>
      <c r="Y431" s="311" t="s">
        <v>126</v>
      </c>
      <c r="Z431" s="311" t="s">
        <v>1401</v>
      </c>
      <c r="AA431" s="311">
        <v>10</v>
      </c>
      <c r="AB431" s="311" t="s">
        <v>1402</v>
      </c>
      <c r="AC431" s="404"/>
    </row>
    <row r="432" customHeight="1" spans="1:29">
      <c r="A432" s="311">
        <v>430</v>
      </c>
      <c r="B432" s="311" t="s">
        <v>1394</v>
      </c>
      <c r="C432" s="311" t="s">
        <v>1395</v>
      </c>
      <c r="D432" s="417" t="s">
        <v>522</v>
      </c>
      <c r="E432" s="401" t="s">
        <v>1409</v>
      </c>
      <c r="F432" s="417" t="s">
        <v>745</v>
      </c>
      <c r="G432" s="417"/>
      <c r="H432" s="417"/>
      <c r="I432" s="417"/>
      <c r="J432" s="417" t="s">
        <v>1400</v>
      </c>
      <c r="K432" s="401" t="s">
        <v>100</v>
      </c>
      <c r="L432" s="401" t="s">
        <v>101</v>
      </c>
      <c r="M432" s="417" t="s">
        <v>646</v>
      </c>
      <c r="N432" s="417" t="s">
        <v>698</v>
      </c>
      <c r="O432" s="425">
        <v>42614</v>
      </c>
      <c r="P432" s="401">
        <v>4.8</v>
      </c>
      <c r="Q432" s="401">
        <v>7.9</v>
      </c>
      <c r="R432" s="311">
        <v>1</v>
      </c>
      <c r="S432" s="401">
        <v>10</v>
      </c>
      <c r="T432" s="283" t="s">
        <v>106</v>
      </c>
      <c r="U432" s="401">
        <v>98</v>
      </c>
      <c r="V432" s="401">
        <v>130</v>
      </c>
      <c r="W432" s="401" t="s">
        <v>135</v>
      </c>
      <c r="X432" s="283">
        <v>16</v>
      </c>
      <c r="Y432" s="311" t="s">
        <v>126</v>
      </c>
      <c r="Z432" s="311" t="s">
        <v>1401</v>
      </c>
      <c r="AA432" s="311">
        <v>8</v>
      </c>
      <c r="AB432" s="311" t="s">
        <v>1402</v>
      </c>
      <c r="AC432" s="404"/>
    </row>
    <row r="433" customHeight="1" spans="1:29">
      <c r="A433" s="311">
        <v>431</v>
      </c>
      <c r="B433" s="311" t="s">
        <v>1394</v>
      </c>
      <c r="C433" s="311" t="s">
        <v>1395</v>
      </c>
      <c r="D433" s="417" t="s">
        <v>522</v>
      </c>
      <c r="E433" s="401" t="s">
        <v>1410</v>
      </c>
      <c r="F433" s="417" t="s">
        <v>745</v>
      </c>
      <c r="G433" s="417"/>
      <c r="H433" s="417"/>
      <c r="I433" s="417"/>
      <c r="J433" s="417" t="s">
        <v>1400</v>
      </c>
      <c r="K433" s="401" t="s">
        <v>100</v>
      </c>
      <c r="L433" s="401" t="s">
        <v>101</v>
      </c>
      <c r="M433" s="417" t="s">
        <v>646</v>
      </c>
      <c r="N433" s="417" t="s">
        <v>698</v>
      </c>
      <c r="O433" s="425">
        <v>42614</v>
      </c>
      <c r="P433" s="401">
        <v>4.8</v>
      </c>
      <c r="Q433" s="401">
        <v>7.9</v>
      </c>
      <c r="R433" s="311">
        <v>1</v>
      </c>
      <c r="S433" s="401">
        <v>10</v>
      </c>
      <c r="T433" s="283" t="s">
        <v>106</v>
      </c>
      <c r="U433" s="401">
        <v>98</v>
      </c>
      <c r="V433" s="401">
        <v>130</v>
      </c>
      <c r="W433" s="401" t="s">
        <v>135</v>
      </c>
      <c r="X433" s="283">
        <v>16</v>
      </c>
      <c r="Y433" s="311" t="s">
        <v>126</v>
      </c>
      <c r="Z433" s="311" t="s">
        <v>1401</v>
      </c>
      <c r="AA433" s="311">
        <v>8</v>
      </c>
      <c r="AB433" s="311" t="s">
        <v>1402</v>
      </c>
      <c r="AC433" s="404"/>
    </row>
    <row r="434" customHeight="1" spans="1:29">
      <c r="A434" s="311">
        <v>432</v>
      </c>
      <c r="B434" s="311" t="s">
        <v>1394</v>
      </c>
      <c r="C434" s="311" t="s">
        <v>1395</v>
      </c>
      <c r="D434" s="417" t="s">
        <v>522</v>
      </c>
      <c r="E434" s="401" t="s">
        <v>1411</v>
      </c>
      <c r="F434" s="417" t="s">
        <v>745</v>
      </c>
      <c r="G434" s="417"/>
      <c r="H434" s="417"/>
      <c r="I434" s="417"/>
      <c r="J434" s="417" t="s">
        <v>1400</v>
      </c>
      <c r="K434" s="401" t="s">
        <v>100</v>
      </c>
      <c r="L434" s="401" t="s">
        <v>101</v>
      </c>
      <c r="M434" s="417" t="s">
        <v>646</v>
      </c>
      <c r="N434" s="417" t="s">
        <v>698</v>
      </c>
      <c r="O434" s="425">
        <v>42614</v>
      </c>
      <c r="P434" s="401">
        <v>6.8</v>
      </c>
      <c r="Q434" s="401">
        <v>7.9</v>
      </c>
      <c r="R434" s="311">
        <v>1</v>
      </c>
      <c r="S434" s="401">
        <v>10</v>
      </c>
      <c r="T434" s="283" t="s">
        <v>106</v>
      </c>
      <c r="U434" s="401">
        <v>98</v>
      </c>
      <c r="V434" s="401">
        <v>130</v>
      </c>
      <c r="W434" s="401" t="s">
        <v>135</v>
      </c>
      <c r="X434" s="283">
        <v>20</v>
      </c>
      <c r="Y434" s="311" t="s">
        <v>126</v>
      </c>
      <c r="Z434" s="311" t="s">
        <v>1412</v>
      </c>
      <c r="AA434" s="311">
        <v>10</v>
      </c>
      <c r="AB434" s="311" t="s">
        <v>1402</v>
      </c>
      <c r="AC434" s="404"/>
    </row>
    <row r="435" customHeight="1" spans="1:29">
      <c r="A435" s="311">
        <v>433</v>
      </c>
      <c r="B435" s="311" t="s">
        <v>1394</v>
      </c>
      <c r="C435" s="311" t="s">
        <v>1395</v>
      </c>
      <c r="D435" s="417" t="s">
        <v>94</v>
      </c>
      <c r="E435" s="283" t="s">
        <v>1413</v>
      </c>
      <c r="F435" s="417" t="s">
        <v>740</v>
      </c>
      <c r="G435" s="417"/>
      <c r="H435" s="417"/>
      <c r="I435" s="417"/>
      <c r="J435" s="417" t="s">
        <v>1414</v>
      </c>
      <c r="K435" s="283" t="s">
        <v>422</v>
      </c>
      <c r="L435" s="401" t="s">
        <v>101</v>
      </c>
      <c r="M435" s="417" t="s">
        <v>646</v>
      </c>
      <c r="N435" s="417" t="s">
        <v>1415</v>
      </c>
      <c r="O435" s="311" t="s">
        <v>1416</v>
      </c>
      <c r="P435" s="283" t="s">
        <v>1417</v>
      </c>
      <c r="Q435" s="283" t="s">
        <v>1418</v>
      </c>
      <c r="R435" s="311">
        <v>4</v>
      </c>
      <c r="S435" s="283">
        <v>12</v>
      </c>
      <c r="T435" s="283" t="s">
        <v>106</v>
      </c>
      <c r="U435" s="283">
        <v>320</v>
      </c>
      <c r="V435" s="283">
        <v>550</v>
      </c>
      <c r="W435" s="283" t="s">
        <v>107</v>
      </c>
      <c r="X435" s="283" t="s">
        <v>1419</v>
      </c>
      <c r="Y435" s="283" t="s">
        <v>109</v>
      </c>
      <c r="Z435" s="311" t="s">
        <v>1420</v>
      </c>
      <c r="AA435" s="283" t="s">
        <v>1421</v>
      </c>
      <c r="AB435" s="283" t="s">
        <v>1422</v>
      </c>
      <c r="AC435" s="404"/>
    </row>
    <row r="436" customHeight="1" spans="1:29">
      <c r="A436" s="311">
        <v>434</v>
      </c>
      <c r="B436" s="311" t="s">
        <v>1394</v>
      </c>
      <c r="C436" s="311" t="s">
        <v>1395</v>
      </c>
      <c r="D436" s="417" t="s">
        <v>94</v>
      </c>
      <c r="E436" s="413" t="s">
        <v>1423</v>
      </c>
      <c r="F436" s="417" t="s">
        <v>740</v>
      </c>
      <c r="G436" s="417" t="s">
        <v>1424</v>
      </c>
      <c r="H436" s="417" t="s">
        <v>1425</v>
      </c>
      <c r="I436" s="417" t="s">
        <v>1426</v>
      </c>
      <c r="J436" s="417" t="s">
        <v>1427</v>
      </c>
      <c r="K436" s="401" t="s">
        <v>100</v>
      </c>
      <c r="L436" s="401" t="s">
        <v>101</v>
      </c>
      <c r="M436" s="417" t="s">
        <v>646</v>
      </c>
      <c r="N436" s="417" t="s">
        <v>671</v>
      </c>
      <c r="O436" s="425">
        <v>41699</v>
      </c>
      <c r="P436" s="283">
        <v>17</v>
      </c>
      <c r="Q436" s="283">
        <v>6.8</v>
      </c>
      <c r="R436" s="311">
        <v>3</v>
      </c>
      <c r="S436" s="283">
        <v>13.87</v>
      </c>
      <c r="T436" s="283" t="s">
        <v>106</v>
      </c>
      <c r="U436" s="283">
        <v>272</v>
      </c>
      <c r="V436" s="283">
        <v>340</v>
      </c>
      <c r="W436" s="283" t="s">
        <v>135</v>
      </c>
      <c r="X436" s="311">
        <v>10</v>
      </c>
      <c r="Y436" s="311" t="s">
        <v>136</v>
      </c>
      <c r="Z436" s="311" t="s">
        <v>1428</v>
      </c>
      <c r="AA436" s="311">
        <v>5</v>
      </c>
      <c r="AB436" s="311"/>
      <c r="AC436" s="404"/>
    </row>
    <row r="437" customHeight="1" spans="1:29">
      <c r="A437" s="311">
        <v>435</v>
      </c>
      <c r="B437" s="311" t="s">
        <v>1394</v>
      </c>
      <c r="C437" s="311" t="s">
        <v>1395</v>
      </c>
      <c r="D437" s="417" t="s">
        <v>94</v>
      </c>
      <c r="E437" s="435" t="s">
        <v>1429</v>
      </c>
      <c r="F437" s="417" t="s">
        <v>740</v>
      </c>
      <c r="G437" s="417" t="s">
        <v>1424</v>
      </c>
      <c r="H437" s="417" t="s">
        <v>1425</v>
      </c>
      <c r="I437" s="417" t="s">
        <v>1426</v>
      </c>
      <c r="J437" s="417" t="s">
        <v>1430</v>
      </c>
      <c r="K437" s="311" t="s">
        <v>100</v>
      </c>
      <c r="L437" s="311" t="s">
        <v>101</v>
      </c>
      <c r="M437" s="417" t="s">
        <v>646</v>
      </c>
      <c r="N437" s="417" t="s">
        <v>671</v>
      </c>
      <c r="O437" s="425">
        <v>42064</v>
      </c>
      <c r="P437" s="283">
        <v>15</v>
      </c>
      <c r="Q437" s="311">
        <v>6.8</v>
      </c>
      <c r="R437" s="311">
        <v>5</v>
      </c>
      <c r="S437" s="311">
        <v>19.36</v>
      </c>
      <c r="T437" s="283" t="s">
        <v>106</v>
      </c>
      <c r="U437" s="311">
        <v>272</v>
      </c>
      <c r="V437" s="311">
        <v>340</v>
      </c>
      <c r="W437" s="311" t="s">
        <v>135</v>
      </c>
      <c r="X437" s="311">
        <v>10</v>
      </c>
      <c r="Y437" s="311" t="s">
        <v>136</v>
      </c>
      <c r="Z437" s="311" t="s">
        <v>1428</v>
      </c>
      <c r="AA437" s="311">
        <v>5</v>
      </c>
      <c r="AB437" s="311"/>
      <c r="AC437" s="404"/>
    </row>
    <row r="438" customHeight="1" spans="1:29">
      <c r="A438" s="311">
        <v>436</v>
      </c>
      <c r="B438" s="311" t="s">
        <v>1394</v>
      </c>
      <c r="C438" s="311" t="s">
        <v>1395</v>
      </c>
      <c r="D438" s="417" t="s">
        <v>94</v>
      </c>
      <c r="E438" s="435" t="s">
        <v>1431</v>
      </c>
      <c r="F438" s="417" t="s">
        <v>740</v>
      </c>
      <c r="G438" s="417" t="s">
        <v>1424</v>
      </c>
      <c r="H438" s="417" t="s">
        <v>1425</v>
      </c>
      <c r="I438" s="417" t="s">
        <v>1426</v>
      </c>
      <c r="J438" s="417" t="s">
        <v>1432</v>
      </c>
      <c r="K438" s="311" t="s">
        <v>100</v>
      </c>
      <c r="L438" s="311" t="s">
        <v>101</v>
      </c>
      <c r="M438" s="417" t="s">
        <v>646</v>
      </c>
      <c r="N438" s="417" t="s">
        <v>671</v>
      </c>
      <c r="O438" s="425">
        <v>42064</v>
      </c>
      <c r="P438" s="283">
        <v>16.7</v>
      </c>
      <c r="Q438" s="311">
        <v>6.8</v>
      </c>
      <c r="R438" s="311">
        <v>4</v>
      </c>
      <c r="S438" s="311">
        <v>19.36</v>
      </c>
      <c r="T438" s="283" t="s">
        <v>106</v>
      </c>
      <c r="U438" s="311">
        <v>272</v>
      </c>
      <c r="V438" s="311">
        <v>340</v>
      </c>
      <c r="W438" s="311" t="s">
        <v>135</v>
      </c>
      <c r="X438" s="311">
        <v>10</v>
      </c>
      <c r="Y438" s="311" t="s">
        <v>136</v>
      </c>
      <c r="Z438" s="311" t="s">
        <v>1428</v>
      </c>
      <c r="AA438" s="311">
        <v>5</v>
      </c>
      <c r="AB438" s="311"/>
      <c r="AC438" s="404"/>
    </row>
    <row r="439" customHeight="1" spans="1:29">
      <c r="A439" s="311">
        <v>437</v>
      </c>
      <c r="B439" s="311" t="s">
        <v>1394</v>
      </c>
      <c r="C439" s="311" t="s">
        <v>1395</v>
      </c>
      <c r="D439" s="417" t="s">
        <v>94</v>
      </c>
      <c r="E439" s="435" t="s">
        <v>1433</v>
      </c>
      <c r="F439" s="417" t="s">
        <v>740</v>
      </c>
      <c r="G439" s="417" t="s">
        <v>1424</v>
      </c>
      <c r="H439" s="417" t="s">
        <v>1425</v>
      </c>
      <c r="I439" s="417" t="s">
        <v>1426</v>
      </c>
      <c r="J439" s="417" t="s">
        <v>1434</v>
      </c>
      <c r="K439" s="311" t="s">
        <v>100</v>
      </c>
      <c r="L439" s="311" t="s">
        <v>101</v>
      </c>
      <c r="M439" s="417" t="s">
        <v>646</v>
      </c>
      <c r="N439" s="417" t="s">
        <v>671</v>
      </c>
      <c r="O439" s="425">
        <v>42064</v>
      </c>
      <c r="P439" s="283">
        <v>10</v>
      </c>
      <c r="Q439" s="311">
        <v>6.8</v>
      </c>
      <c r="R439" s="311">
        <v>3</v>
      </c>
      <c r="S439" s="311">
        <v>14</v>
      </c>
      <c r="T439" s="283" t="s">
        <v>106</v>
      </c>
      <c r="U439" s="311">
        <v>272</v>
      </c>
      <c r="V439" s="311">
        <v>340</v>
      </c>
      <c r="W439" s="311" t="s">
        <v>135</v>
      </c>
      <c r="X439" s="311">
        <v>10</v>
      </c>
      <c r="Y439" s="311" t="s">
        <v>136</v>
      </c>
      <c r="Z439" s="311" t="s">
        <v>1428</v>
      </c>
      <c r="AA439" s="311">
        <v>5</v>
      </c>
      <c r="AB439" s="311"/>
      <c r="AC439" s="404"/>
    </row>
    <row r="440" customHeight="1" spans="1:29">
      <c r="A440" s="311">
        <v>438</v>
      </c>
      <c r="B440" s="311" t="s">
        <v>1394</v>
      </c>
      <c r="C440" s="311" t="s">
        <v>1395</v>
      </c>
      <c r="D440" s="417" t="s">
        <v>94</v>
      </c>
      <c r="E440" s="435" t="s">
        <v>1435</v>
      </c>
      <c r="F440" s="417" t="s">
        <v>745</v>
      </c>
      <c r="G440" s="417"/>
      <c r="H440" s="417"/>
      <c r="I440" s="417"/>
      <c r="J440" s="417" t="s">
        <v>1436</v>
      </c>
      <c r="K440" s="311" t="s">
        <v>100</v>
      </c>
      <c r="L440" s="311" t="s">
        <v>541</v>
      </c>
      <c r="M440" s="417" t="s">
        <v>646</v>
      </c>
      <c r="N440" s="417" t="s">
        <v>671</v>
      </c>
      <c r="O440" s="425">
        <v>42614</v>
      </c>
      <c r="P440" s="311">
        <v>18</v>
      </c>
      <c r="Q440" s="311">
        <v>16.8</v>
      </c>
      <c r="R440" s="311">
        <v>0</v>
      </c>
      <c r="S440" s="311">
        <v>0</v>
      </c>
      <c r="T440" s="283" t="s">
        <v>106</v>
      </c>
      <c r="U440" s="311">
        <v>33.6</v>
      </c>
      <c r="V440" s="311">
        <v>67.2</v>
      </c>
      <c r="W440" s="311" t="s">
        <v>135</v>
      </c>
      <c r="X440" s="311">
        <v>32</v>
      </c>
      <c r="Y440" s="311" t="s">
        <v>136</v>
      </c>
      <c r="Z440" s="311" t="s">
        <v>1428</v>
      </c>
      <c r="AA440" s="311">
        <v>16</v>
      </c>
      <c r="AB440" s="311" t="s">
        <v>1437</v>
      </c>
      <c r="AC440" s="404"/>
    </row>
    <row r="441" customHeight="1" spans="1:29">
      <c r="A441" s="311">
        <v>439</v>
      </c>
      <c r="B441" s="311" t="s">
        <v>1394</v>
      </c>
      <c r="C441" s="311" t="s">
        <v>1395</v>
      </c>
      <c r="D441" s="417" t="s">
        <v>94</v>
      </c>
      <c r="E441" s="435" t="s">
        <v>1438</v>
      </c>
      <c r="F441" s="417" t="s">
        <v>745</v>
      </c>
      <c r="G441" s="417"/>
      <c r="H441" s="417"/>
      <c r="I441" s="417"/>
      <c r="J441" s="417" t="s">
        <v>1439</v>
      </c>
      <c r="K441" s="311" t="s">
        <v>100</v>
      </c>
      <c r="L441" s="311" t="s">
        <v>541</v>
      </c>
      <c r="M441" s="417" t="s">
        <v>646</v>
      </c>
      <c r="N441" s="417" t="s">
        <v>671</v>
      </c>
      <c r="O441" s="425">
        <v>42614</v>
      </c>
      <c r="P441" s="311">
        <v>57</v>
      </c>
      <c r="Q441" s="311">
        <v>10.8</v>
      </c>
      <c r="R441" s="311">
        <v>0</v>
      </c>
      <c r="S441" s="311">
        <v>0</v>
      </c>
      <c r="T441" s="283" t="s">
        <v>106</v>
      </c>
      <c r="U441" s="311">
        <v>21.6</v>
      </c>
      <c r="V441" s="311">
        <v>43.2</v>
      </c>
      <c r="W441" s="311" t="s">
        <v>135</v>
      </c>
      <c r="X441" s="311">
        <v>30</v>
      </c>
      <c r="Y441" s="311" t="s">
        <v>136</v>
      </c>
      <c r="Z441" s="311" t="s">
        <v>1428</v>
      </c>
      <c r="AA441" s="311">
        <v>15</v>
      </c>
      <c r="AB441" s="311" t="s">
        <v>1437</v>
      </c>
      <c r="AC441" s="404"/>
    </row>
    <row r="442" customHeight="1" spans="1:29">
      <c r="A442" s="311">
        <v>440</v>
      </c>
      <c r="B442" s="311" t="s">
        <v>1394</v>
      </c>
      <c r="C442" s="311" t="s">
        <v>1395</v>
      </c>
      <c r="D442" s="417" t="s">
        <v>979</v>
      </c>
      <c r="E442" s="435" t="s">
        <v>1440</v>
      </c>
      <c r="F442" s="417" t="s">
        <v>745</v>
      </c>
      <c r="G442" s="417"/>
      <c r="H442" s="417"/>
      <c r="I442" s="417"/>
      <c r="J442" s="417" t="s">
        <v>1441</v>
      </c>
      <c r="K442" s="311" t="s">
        <v>422</v>
      </c>
      <c r="L442" s="311" t="s">
        <v>541</v>
      </c>
      <c r="M442" s="417" t="s">
        <v>646</v>
      </c>
      <c r="N442" s="417" t="s">
        <v>671</v>
      </c>
      <c r="O442" s="464">
        <v>42614</v>
      </c>
      <c r="P442" s="311">
        <v>3.3</v>
      </c>
      <c r="Q442" s="311" t="s">
        <v>212</v>
      </c>
      <c r="R442" s="311">
        <v>0</v>
      </c>
      <c r="S442" s="311">
        <v>0</v>
      </c>
      <c r="T442" s="283" t="s">
        <v>106</v>
      </c>
      <c r="U442" s="311">
        <v>140</v>
      </c>
      <c r="V442" s="311">
        <v>300</v>
      </c>
      <c r="W442" s="311" t="s">
        <v>135</v>
      </c>
      <c r="X442" s="311">
        <v>6.5</v>
      </c>
      <c r="Y442" s="311" t="s">
        <v>126</v>
      </c>
      <c r="Z442" s="311" t="s">
        <v>1442</v>
      </c>
      <c r="AA442" s="311">
        <v>4.8</v>
      </c>
      <c r="AB442" s="311" t="s">
        <v>1443</v>
      </c>
      <c r="AC442" s="404"/>
    </row>
    <row r="443" customHeight="1" spans="1:29">
      <c r="A443" s="311">
        <v>441</v>
      </c>
      <c r="B443" s="311" t="s">
        <v>1394</v>
      </c>
      <c r="C443" s="311" t="s">
        <v>1395</v>
      </c>
      <c r="D443" s="417" t="s">
        <v>94</v>
      </c>
      <c r="E443" s="413" t="s">
        <v>1444</v>
      </c>
      <c r="F443" s="417" t="s">
        <v>745</v>
      </c>
      <c r="G443" s="417"/>
      <c r="H443" s="417"/>
      <c r="I443" s="417"/>
      <c r="J443" s="417" t="s">
        <v>1441</v>
      </c>
      <c r="K443" s="311" t="s">
        <v>100</v>
      </c>
      <c r="L443" s="311" t="s">
        <v>541</v>
      </c>
      <c r="M443" s="417" t="s">
        <v>682</v>
      </c>
      <c r="N443" s="417" t="s">
        <v>671</v>
      </c>
      <c r="O443" s="464">
        <v>42614</v>
      </c>
      <c r="P443" s="311">
        <v>3.54</v>
      </c>
      <c r="Q443" s="311" t="s">
        <v>212</v>
      </c>
      <c r="R443" s="311">
        <v>0</v>
      </c>
      <c r="S443" s="311">
        <v>0</v>
      </c>
      <c r="T443" s="283" t="s">
        <v>106</v>
      </c>
      <c r="U443" s="311">
        <v>140</v>
      </c>
      <c r="V443" s="311">
        <v>300</v>
      </c>
      <c r="W443" s="311" t="s">
        <v>135</v>
      </c>
      <c r="X443" s="311">
        <v>11.8</v>
      </c>
      <c r="Y443" s="311" t="s">
        <v>126</v>
      </c>
      <c r="Z443" s="311" t="s">
        <v>1442</v>
      </c>
      <c r="AA443" s="311">
        <v>5.9</v>
      </c>
      <c r="AB443" s="468" t="s">
        <v>1445</v>
      </c>
      <c r="AC443" s="422" t="s">
        <v>1446</v>
      </c>
    </row>
    <row r="444" customHeight="1" spans="1:29">
      <c r="A444" s="311">
        <v>442</v>
      </c>
      <c r="B444" s="311" t="s">
        <v>1394</v>
      </c>
      <c r="C444" s="311" t="s">
        <v>1395</v>
      </c>
      <c r="D444" s="417" t="s">
        <v>94</v>
      </c>
      <c r="E444" s="413" t="s">
        <v>1447</v>
      </c>
      <c r="F444" s="417" t="s">
        <v>745</v>
      </c>
      <c r="G444" s="417"/>
      <c r="H444" s="417"/>
      <c r="I444" s="417"/>
      <c r="J444" s="417" t="s">
        <v>1441</v>
      </c>
      <c r="K444" s="311" t="s">
        <v>100</v>
      </c>
      <c r="L444" s="311" t="s">
        <v>541</v>
      </c>
      <c r="M444" s="417" t="s">
        <v>703</v>
      </c>
      <c r="N444" s="417" t="s">
        <v>671</v>
      </c>
      <c r="O444" s="464">
        <v>42614</v>
      </c>
      <c r="P444" s="311">
        <v>6</v>
      </c>
      <c r="Q444" s="311" t="s">
        <v>212</v>
      </c>
      <c r="R444" s="311">
        <v>0</v>
      </c>
      <c r="S444" s="311">
        <v>0</v>
      </c>
      <c r="T444" s="283" t="s">
        <v>106</v>
      </c>
      <c r="U444" s="311">
        <v>140</v>
      </c>
      <c r="V444" s="311">
        <v>300</v>
      </c>
      <c r="W444" s="311" t="s">
        <v>135</v>
      </c>
      <c r="X444" s="311">
        <v>20</v>
      </c>
      <c r="Y444" s="311" t="s">
        <v>126</v>
      </c>
      <c r="Z444" s="311" t="s">
        <v>1442</v>
      </c>
      <c r="AA444" s="311">
        <v>10</v>
      </c>
      <c r="AB444" s="469" t="s">
        <v>1445</v>
      </c>
      <c r="AC444" s="422" t="s">
        <v>1448</v>
      </c>
    </row>
    <row r="445" customHeight="1" spans="1:29">
      <c r="A445" s="311">
        <v>443</v>
      </c>
      <c r="B445" s="311" t="s">
        <v>1394</v>
      </c>
      <c r="C445" s="311" t="s">
        <v>1395</v>
      </c>
      <c r="D445" s="417" t="s">
        <v>94</v>
      </c>
      <c r="E445" s="417" t="s">
        <v>1449</v>
      </c>
      <c r="F445" s="417" t="s">
        <v>740</v>
      </c>
      <c r="G445" s="417"/>
      <c r="H445" s="417"/>
      <c r="I445" s="417"/>
      <c r="J445" s="417" t="s">
        <v>1450</v>
      </c>
      <c r="K445" s="311" t="s">
        <v>100</v>
      </c>
      <c r="L445" s="311" t="s">
        <v>101</v>
      </c>
      <c r="M445" s="417" t="s">
        <v>646</v>
      </c>
      <c r="N445" s="417" t="s">
        <v>671</v>
      </c>
      <c r="O445" s="369">
        <v>2014</v>
      </c>
      <c r="P445" s="311">
        <v>2</v>
      </c>
      <c r="Q445" s="311">
        <v>4</v>
      </c>
      <c r="R445" s="311">
        <v>0</v>
      </c>
      <c r="S445" s="311">
        <v>0</v>
      </c>
      <c r="T445" s="283" t="s">
        <v>106</v>
      </c>
      <c r="U445" s="311">
        <v>12</v>
      </c>
      <c r="V445" s="311">
        <v>24</v>
      </c>
      <c r="W445" s="311" t="s">
        <v>159</v>
      </c>
      <c r="X445" s="311" t="s">
        <v>108</v>
      </c>
      <c r="Y445" s="311" t="s">
        <v>136</v>
      </c>
      <c r="Z445" s="311" t="s">
        <v>1428</v>
      </c>
      <c r="AA445" s="311">
        <v>2</v>
      </c>
      <c r="AB445" s="311" t="s">
        <v>1451</v>
      </c>
      <c r="AC445" s="404"/>
    </row>
    <row r="446" customHeight="1" spans="1:29">
      <c r="A446" s="311">
        <v>444</v>
      </c>
      <c r="B446" s="311" t="s">
        <v>1394</v>
      </c>
      <c r="C446" s="311" t="s">
        <v>1395</v>
      </c>
      <c r="D446" s="417" t="s">
        <v>94</v>
      </c>
      <c r="E446" s="417" t="s">
        <v>1452</v>
      </c>
      <c r="F446" s="417" t="s">
        <v>740</v>
      </c>
      <c r="G446" s="417"/>
      <c r="H446" s="417"/>
      <c r="I446" s="417"/>
      <c r="J446" s="417" t="s">
        <v>1453</v>
      </c>
      <c r="K446" s="311" t="s">
        <v>100</v>
      </c>
      <c r="L446" s="311" t="s">
        <v>101</v>
      </c>
      <c r="M446" s="417" t="s">
        <v>646</v>
      </c>
      <c r="N446" s="417" t="s">
        <v>671</v>
      </c>
      <c r="O446" s="369">
        <v>2014</v>
      </c>
      <c r="P446" s="311">
        <v>2</v>
      </c>
      <c r="Q446" s="311">
        <v>4</v>
      </c>
      <c r="R446" s="311">
        <v>1</v>
      </c>
      <c r="S446" s="311">
        <v>0</v>
      </c>
      <c r="T446" s="283" t="s">
        <v>106</v>
      </c>
      <c r="U446" s="311">
        <v>24</v>
      </c>
      <c r="V446" s="311">
        <v>48</v>
      </c>
      <c r="W446" s="311" t="s">
        <v>159</v>
      </c>
      <c r="X446" s="311">
        <v>6</v>
      </c>
      <c r="Y446" s="311" t="s">
        <v>136</v>
      </c>
      <c r="Z446" s="311" t="s">
        <v>1428</v>
      </c>
      <c r="AA446" s="311">
        <v>3</v>
      </c>
      <c r="AB446" s="311" t="s">
        <v>1451</v>
      </c>
      <c r="AC446" s="404"/>
    </row>
    <row r="447" customHeight="1" spans="1:29">
      <c r="A447" s="311">
        <v>445</v>
      </c>
      <c r="B447" s="311" t="s">
        <v>1394</v>
      </c>
      <c r="C447" s="311" t="s">
        <v>1454</v>
      </c>
      <c r="D447" s="417" t="s">
        <v>94</v>
      </c>
      <c r="E447" s="460" t="s">
        <v>1455</v>
      </c>
      <c r="F447" s="417" t="s">
        <v>740</v>
      </c>
      <c r="G447" s="417"/>
      <c r="H447" s="417"/>
      <c r="I447" s="417"/>
      <c r="J447" s="417" t="s">
        <v>1456</v>
      </c>
      <c r="K447" s="401" t="s">
        <v>422</v>
      </c>
      <c r="L447" s="401" t="s">
        <v>101</v>
      </c>
      <c r="M447" s="417" t="s">
        <v>1457</v>
      </c>
      <c r="N447" s="417" t="s">
        <v>1458</v>
      </c>
      <c r="O447" s="465" t="s">
        <v>1459</v>
      </c>
      <c r="P447" s="283" t="s">
        <v>1417</v>
      </c>
      <c r="Q447" s="283" t="s">
        <v>1418</v>
      </c>
      <c r="R447" s="311">
        <v>0</v>
      </c>
      <c r="S447" s="283">
        <v>0</v>
      </c>
      <c r="T447" s="283" t="s">
        <v>106</v>
      </c>
      <c r="U447" s="283">
        <v>30</v>
      </c>
      <c r="V447" s="283">
        <v>40</v>
      </c>
      <c r="W447" s="283" t="s">
        <v>135</v>
      </c>
      <c r="X447" s="283" t="s">
        <v>1419</v>
      </c>
      <c r="Y447" s="283" t="s">
        <v>109</v>
      </c>
      <c r="Z447" s="311" t="s">
        <v>1420</v>
      </c>
      <c r="AA447" s="283" t="s">
        <v>1421</v>
      </c>
      <c r="AB447" s="283" t="s">
        <v>1422</v>
      </c>
      <c r="AC447" s="404"/>
    </row>
    <row r="448" customHeight="1" spans="1:29">
      <c r="A448" s="311">
        <v>446</v>
      </c>
      <c r="B448" s="311" t="s">
        <v>1394</v>
      </c>
      <c r="C448" s="311" t="s">
        <v>1454</v>
      </c>
      <c r="D448" s="417" t="s">
        <v>94</v>
      </c>
      <c r="E448" s="460" t="s">
        <v>1460</v>
      </c>
      <c r="F448" s="417" t="s">
        <v>740</v>
      </c>
      <c r="G448" s="417"/>
      <c r="H448" s="417"/>
      <c r="I448" s="417"/>
      <c r="J448" s="422" t="s">
        <v>1461</v>
      </c>
      <c r="K448" s="401" t="s">
        <v>422</v>
      </c>
      <c r="L448" s="401" t="s">
        <v>101</v>
      </c>
      <c r="M448" s="417" t="s">
        <v>1457</v>
      </c>
      <c r="N448" s="417" t="s">
        <v>647</v>
      </c>
      <c r="O448" s="464">
        <v>42156</v>
      </c>
      <c r="P448" s="283">
        <v>3.5</v>
      </c>
      <c r="Q448" s="283">
        <v>5</v>
      </c>
      <c r="R448" s="311">
        <v>1</v>
      </c>
      <c r="S448" s="283">
        <v>5.5</v>
      </c>
      <c r="T448" s="283" t="s">
        <v>106</v>
      </c>
      <c r="U448" s="283">
        <v>5</v>
      </c>
      <c r="V448" s="283">
        <v>10</v>
      </c>
      <c r="W448" s="283" t="s">
        <v>135</v>
      </c>
      <c r="X448" s="283">
        <v>10</v>
      </c>
      <c r="Y448" s="283" t="s">
        <v>109</v>
      </c>
      <c r="Z448" s="283" t="s">
        <v>1462</v>
      </c>
      <c r="AA448" s="283">
        <v>5</v>
      </c>
      <c r="AB448" s="283" t="s">
        <v>1463</v>
      </c>
      <c r="AC448" s="404"/>
    </row>
    <row r="449" customHeight="1" spans="1:29">
      <c r="A449" s="311">
        <v>447</v>
      </c>
      <c r="B449" s="311" t="s">
        <v>1394</v>
      </c>
      <c r="C449" s="311" t="s">
        <v>1454</v>
      </c>
      <c r="D449" s="417" t="s">
        <v>94</v>
      </c>
      <c r="E449" s="460" t="s">
        <v>1464</v>
      </c>
      <c r="F449" s="417" t="s">
        <v>740</v>
      </c>
      <c r="G449" s="417"/>
      <c r="H449" s="417"/>
      <c r="I449" s="417"/>
      <c r="J449" s="422" t="s">
        <v>1465</v>
      </c>
      <c r="K449" s="401" t="s">
        <v>422</v>
      </c>
      <c r="L449" s="401" t="s">
        <v>101</v>
      </c>
      <c r="M449" s="417" t="s">
        <v>1457</v>
      </c>
      <c r="N449" s="417" t="s">
        <v>647</v>
      </c>
      <c r="O449" s="464">
        <v>42156</v>
      </c>
      <c r="P449" s="283">
        <v>8.3</v>
      </c>
      <c r="Q449" s="283">
        <v>12</v>
      </c>
      <c r="R449" s="311">
        <v>1</v>
      </c>
      <c r="S449" s="283">
        <v>12.3</v>
      </c>
      <c r="T449" s="283" t="s">
        <v>106</v>
      </c>
      <c r="U449" s="283">
        <v>8</v>
      </c>
      <c r="V449" s="283">
        <v>15</v>
      </c>
      <c r="W449" s="283" t="s">
        <v>135</v>
      </c>
      <c r="X449" s="283">
        <v>15</v>
      </c>
      <c r="Y449" s="283" t="s">
        <v>109</v>
      </c>
      <c r="Z449" s="283" t="s">
        <v>1462</v>
      </c>
      <c r="AA449" s="283">
        <v>12</v>
      </c>
      <c r="AB449" s="283" t="s">
        <v>1463</v>
      </c>
      <c r="AC449" s="404"/>
    </row>
    <row r="450" customHeight="1" spans="1:29">
      <c r="A450" s="311">
        <v>448</v>
      </c>
      <c r="B450" s="311" t="s">
        <v>1394</v>
      </c>
      <c r="C450" s="311" t="s">
        <v>1466</v>
      </c>
      <c r="D450" s="417" t="s">
        <v>94</v>
      </c>
      <c r="E450" s="413" t="s">
        <v>1467</v>
      </c>
      <c r="F450" s="417"/>
      <c r="G450" s="417"/>
      <c r="H450" s="417"/>
      <c r="I450" s="417"/>
      <c r="J450" s="417" t="s">
        <v>1468</v>
      </c>
      <c r="K450" s="283" t="s">
        <v>100</v>
      </c>
      <c r="L450" s="283" t="s">
        <v>101</v>
      </c>
      <c r="M450" s="417" t="s">
        <v>111</v>
      </c>
      <c r="N450" s="417" t="s">
        <v>647</v>
      </c>
      <c r="O450" s="425">
        <v>42430</v>
      </c>
      <c r="P450" s="283">
        <v>10</v>
      </c>
      <c r="Q450" s="283">
        <v>20</v>
      </c>
      <c r="R450" s="311">
        <v>1</v>
      </c>
      <c r="S450" s="283">
        <v>0</v>
      </c>
      <c r="T450" s="283" t="s">
        <v>106</v>
      </c>
      <c r="U450" s="283">
        <v>40</v>
      </c>
      <c r="V450" s="283">
        <v>80</v>
      </c>
      <c r="W450" s="283" t="s">
        <v>159</v>
      </c>
      <c r="X450" s="311">
        <v>24</v>
      </c>
      <c r="Y450" s="311" t="s">
        <v>109</v>
      </c>
      <c r="Z450" s="311" t="s">
        <v>1469</v>
      </c>
      <c r="AA450" s="311">
        <v>12</v>
      </c>
      <c r="AB450" s="311" t="s">
        <v>1470</v>
      </c>
      <c r="AC450" s="404"/>
    </row>
    <row r="451" customHeight="1" spans="1:29">
      <c r="A451" s="311">
        <v>449</v>
      </c>
      <c r="B451" s="311" t="s">
        <v>1394</v>
      </c>
      <c r="C451" s="311" t="s">
        <v>1466</v>
      </c>
      <c r="D451" s="417" t="s">
        <v>94</v>
      </c>
      <c r="E451" s="413" t="s">
        <v>1471</v>
      </c>
      <c r="F451" s="417"/>
      <c r="G451" s="417"/>
      <c r="H451" s="417"/>
      <c r="I451" s="417"/>
      <c r="J451" s="417" t="s">
        <v>1472</v>
      </c>
      <c r="K451" s="283" t="s">
        <v>100</v>
      </c>
      <c r="L451" s="283" t="s">
        <v>101</v>
      </c>
      <c r="M451" s="417" t="s">
        <v>111</v>
      </c>
      <c r="N451" s="417" t="s">
        <v>1473</v>
      </c>
      <c r="O451" s="425">
        <v>42430</v>
      </c>
      <c r="P451" s="283">
        <v>10</v>
      </c>
      <c r="Q451" s="283">
        <v>20</v>
      </c>
      <c r="R451" s="311">
        <v>1</v>
      </c>
      <c r="S451" s="283">
        <v>0</v>
      </c>
      <c r="T451" s="283" t="s">
        <v>106</v>
      </c>
      <c r="U451" s="283">
        <v>20</v>
      </c>
      <c r="V451" s="283">
        <v>40</v>
      </c>
      <c r="W451" s="283" t="s">
        <v>159</v>
      </c>
      <c r="X451" s="311">
        <v>12</v>
      </c>
      <c r="Y451" s="311" t="s">
        <v>109</v>
      </c>
      <c r="Z451" s="311" t="s">
        <v>1474</v>
      </c>
      <c r="AA451" s="311">
        <v>6</v>
      </c>
      <c r="AB451" s="311" t="s">
        <v>1451</v>
      </c>
      <c r="AC451" s="404"/>
    </row>
    <row r="452" customHeight="1" spans="1:29">
      <c r="A452" s="311">
        <v>450</v>
      </c>
      <c r="B452" s="283" t="s">
        <v>1475</v>
      </c>
      <c r="C452" s="283" t="s">
        <v>1476</v>
      </c>
      <c r="D452" s="283" t="s">
        <v>94</v>
      </c>
      <c r="E452" s="413" t="s">
        <v>1477</v>
      </c>
      <c r="F452" s="417" t="s">
        <v>227</v>
      </c>
      <c r="G452" s="470" t="s">
        <v>1478</v>
      </c>
      <c r="H452" s="417"/>
      <c r="I452" s="417"/>
      <c r="J452" s="417" t="s">
        <v>1479</v>
      </c>
      <c r="K452" s="283" t="s">
        <v>422</v>
      </c>
      <c r="L452" s="283" t="s">
        <v>101</v>
      </c>
      <c r="M452" s="417" t="s">
        <v>682</v>
      </c>
      <c r="N452" s="417" t="s">
        <v>647</v>
      </c>
      <c r="O452" s="294">
        <v>41974</v>
      </c>
      <c r="P452" s="283">
        <v>5</v>
      </c>
      <c r="Q452" s="283">
        <v>15</v>
      </c>
      <c r="R452" s="311">
        <v>1</v>
      </c>
      <c r="S452" s="283">
        <v>10</v>
      </c>
      <c r="T452" s="283" t="s">
        <v>106</v>
      </c>
      <c r="U452" s="283">
        <v>20</v>
      </c>
      <c r="V452" s="283">
        <v>20</v>
      </c>
      <c r="W452" s="283" t="s">
        <v>135</v>
      </c>
      <c r="X452" s="283" t="s">
        <v>108</v>
      </c>
      <c r="Y452" s="311" t="s">
        <v>126</v>
      </c>
      <c r="Z452" s="417" t="s">
        <v>1480</v>
      </c>
      <c r="AA452" s="283">
        <v>8</v>
      </c>
      <c r="AB452" s="311" t="s">
        <v>1480</v>
      </c>
      <c r="AC452" s="404"/>
    </row>
    <row r="453" customHeight="1" spans="1:29">
      <c r="A453" s="311">
        <v>451</v>
      </c>
      <c r="B453" s="283" t="s">
        <v>1475</v>
      </c>
      <c r="C453" s="283" t="s">
        <v>1476</v>
      </c>
      <c r="D453" s="283" t="s">
        <v>522</v>
      </c>
      <c r="E453" s="283" t="s">
        <v>1481</v>
      </c>
      <c r="F453" s="413" t="s">
        <v>227</v>
      </c>
      <c r="G453" s="470" t="s">
        <v>1482</v>
      </c>
      <c r="H453" s="283"/>
      <c r="I453" s="283"/>
      <c r="J453" s="417" t="s">
        <v>1479</v>
      </c>
      <c r="K453" s="283" t="s">
        <v>100</v>
      </c>
      <c r="L453" s="283" t="s">
        <v>541</v>
      </c>
      <c r="M453" s="283" t="s">
        <v>111</v>
      </c>
      <c r="N453" s="283" t="s">
        <v>1010</v>
      </c>
      <c r="O453" s="294">
        <v>42309</v>
      </c>
      <c r="P453" s="283">
        <v>45</v>
      </c>
      <c r="Q453" s="283">
        <v>22.8</v>
      </c>
      <c r="R453" s="283">
        <v>0</v>
      </c>
      <c r="S453" s="283">
        <v>0</v>
      </c>
      <c r="T453" s="283" t="s">
        <v>106</v>
      </c>
      <c r="U453" s="283">
        <v>30</v>
      </c>
      <c r="V453" s="283">
        <v>30</v>
      </c>
      <c r="W453" s="283" t="s">
        <v>135</v>
      </c>
      <c r="X453" s="283" t="s">
        <v>108</v>
      </c>
      <c r="Y453" s="311" t="s">
        <v>126</v>
      </c>
      <c r="Z453" s="417" t="s">
        <v>1480</v>
      </c>
      <c r="AA453" s="283">
        <v>12.8</v>
      </c>
      <c r="AB453" s="311" t="s">
        <v>1480</v>
      </c>
      <c r="AC453" s="404"/>
    </row>
    <row r="454" customHeight="1" spans="1:29">
      <c r="A454" s="311">
        <v>452</v>
      </c>
      <c r="B454" s="283" t="s">
        <v>1475</v>
      </c>
      <c r="C454" s="283" t="s">
        <v>1476</v>
      </c>
      <c r="D454" s="283" t="s">
        <v>94</v>
      </c>
      <c r="E454" s="283" t="s">
        <v>1483</v>
      </c>
      <c r="F454" s="283"/>
      <c r="G454" s="283"/>
      <c r="H454" s="283"/>
      <c r="I454" s="283"/>
      <c r="J454" s="417" t="s">
        <v>1479</v>
      </c>
      <c r="K454" s="283" t="s">
        <v>422</v>
      </c>
      <c r="L454" s="283" t="s">
        <v>101</v>
      </c>
      <c r="M454" s="283" t="s">
        <v>111</v>
      </c>
      <c r="N454" s="417" t="s">
        <v>647</v>
      </c>
      <c r="O454" s="294">
        <v>42278</v>
      </c>
      <c r="P454" s="311">
        <v>2.37</v>
      </c>
      <c r="Q454" s="311">
        <v>6.7</v>
      </c>
      <c r="R454" s="283">
        <v>0</v>
      </c>
      <c r="S454" s="283">
        <v>0</v>
      </c>
      <c r="T454" s="283" t="s">
        <v>106</v>
      </c>
      <c r="U454" s="283">
        <v>20</v>
      </c>
      <c r="V454" s="283">
        <v>20</v>
      </c>
      <c r="W454" s="283" t="s">
        <v>159</v>
      </c>
      <c r="X454" s="283" t="s">
        <v>108</v>
      </c>
      <c r="Y454" s="311" t="s">
        <v>126</v>
      </c>
      <c r="Z454" s="417" t="s">
        <v>1480</v>
      </c>
      <c r="AA454" s="283">
        <v>3.8</v>
      </c>
      <c r="AB454" s="311" t="s">
        <v>1480</v>
      </c>
      <c r="AC454" s="404"/>
    </row>
    <row r="455" customHeight="1" spans="1:29">
      <c r="A455" s="311">
        <v>453</v>
      </c>
      <c r="B455" s="283" t="s">
        <v>1475</v>
      </c>
      <c r="C455" s="283" t="s">
        <v>1476</v>
      </c>
      <c r="D455" s="283" t="s">
        <v>94</v>
      </c>
      <c r="E455" s="283" t="s">
        <v>1484</v>
      </c>
      <c r="F455" s="283"/>
      <c r="G455" s="283"/>
      <c r="H455" s="283"/>
      <c r="I455" s="283"/>
      <c r="J455" s="417" t="s">
        <v>1479</v>
      </c>
      <c r="K455" s="283" t="s">
        <v>422</v>
      </c>
      <c r="L455" s="283" t="s">
        <v>101</v>
      </c>
      <c r="M455" s="283" t="s">
        <v>111</v>
      </c>
      <c r="N455" s="417" t="s">
        <v>647</v>
      </c>
      <c r="O455" s="294">
        <v>42278</v>
      </c>
      <c r="P455" s="311">
        <v>1.34</v>
      </c>
      <c r="Q455" s="311">
        <v>3.8</v>
      </c>
      <c r="R455" s="283">
        <v>0</v>
      </c>
      <c r="S455" s="283">
        <v>0</v>
      </c>
      <c r="T455" s="283" t="s">
        <v>106</v>
      </c>
      <c r="U455" s="283">
        <v>50</v>
      </c>
      <c r="V455" s="283">
        <v>50</v>
      </c>
      <c r="W455" s="283" t="s">
        <v>159</v>
      </c>
      <c r="X455" s="283" t="s">
        <v>108</v>
      </c>
      <c r="Y455" s="311" t="s">
        <v>126</v>
      </c>
      <c r="Z455" s="417" t="s">
        <v>1480</v>
      </c>
      <c r="AA455" s="283">
        <v>2.2</v>
      </c>
      <c r="AB455" s="311" t="s">
        <v>1480</v>
      </c>
      <c r="AC455" s="404"/>
    </row>
    <row r="456" customHeight="1" spans="1:29">
      <c r="A456" s="311">
        <v>454</v>
      </c>
      <c r="B456" s="283" t="s">
        <v>1475</v>
      </c>
      <c r="C456" s="283" t="s">
        <v>1476</v>
      </c>
      <c r="D456" s="283" t="s">
        <v>94</v>
      </c>
      <c r="E456" s="283" t="s">
        <v>1485</v>
      </c>
      <c r="F456" s="283"/>
      <c r="G456" s="283"/>
      <c r="H456" s="283"/>
      <c r="I456" s="283"/>
      <c r="J456" s="417" t="s">
        <v>1479</v>
      </c>
      <c r="K456" s="283" t="s">
        <v>422</v>
      </c>
      <c r="L456" s="283" t="s">
        <v>101</v>
      </c>
      <c r="M456" s="283" t="s">
        <v>111</v>
      </c>
      <c r="N456" s="417" t="s">
        <v>647</v>
      </c>
      <c r="O456" s="294">
        <v>42278</v>
      </c>
      <c r="P456" s="311">
        <v>2.05</v>
      </c>
      <c r="Q456" s="311">
        <v>5.8</v>
      </c>
      <c r="R456" s="283">
        <v>0</v>
      </c>
      <c r="S456" s="283">
        <v>0</v>
      </c>
      <c r="T456" s="283" t="s">
        <v>106</v>
      </c>
      <c r="U456" s="283">
        <v>60</v>
      </c>
      <c r="V456" s="283">
        <v>60</v>
      </c>
      <c r="W456" s="283" t="s">
        <v>159</v>
      </c>
      <c r="X456" s="283" t="s">
        <v>108</v>
      </c>
      <c r="Y456" s="311" t="s">
        <v>126</v>
      </c>
      <c r="Z456" s="417" t="s">
        <v>1480</v>
      </c>
      <c r="AA456" s="283">
        <v>3.3</v>
      </c>
      <c r="AB456" s="311" t="s">
        <v>1480</v>
      </c>
      <c r="AC456" s="404"/>
    </row>
    <row r="457" customHeight="1" spans="1:29">
      <c r="A457" s="311">
        <v>455</v>
      </c>
      <c r="B457" s="283" t="s">
        <v>1475</v>
      </c>
      <c r="C457" s="283" t="s">
        <v>1476</v>
      </c>
      <c r="D457" s="283" t="s">
        <v>94</v>
      </c>
      <c r="E457" s="283" t="s">
        <v>1486</v>
      </c>
      <c r="F457" s="283"/>
      <c r="G457" s="283"/>
      <c r="H457" s="283"/>
      <c r="I457" s="283"/>
      <c r="J457" s="417" t="s">
        <v>1479</v>
      </c>
      <c r="K457" s="283" t="s">
        <v>422</v>
      </c>
      <c r="L457" s="283" t="s">
        <v>101</v>
      </c>
      <c r="M457" s="283" t="s">
        <v>111</v>
      </c>
      <c r="N457" s="417" t="s">
        <v>647</v>
      </c>
      <c r="O457" s="294">
        <v>42278</v>
      </c>
      <c r="P457" s="311">
        <v>2.05</v>
      </c>
      <c r="Q457" s="311">
        <v>5.8</v>
      </c>
      <c r="R457" s="283">
        <v>0</v>
      </c>
      <c r="S457" s="283">
        <v>0</v>
      </c>
      <c r="T457" s="283" t="s">
        <v>106</v>
      </c>
      <c r="U457" s="283">
        <v>30</v>
      </c>
      <c r="V457" s="283">
        <v>30</v>
      </c>
      <c r="W457" s="283" t="s">
        <v>159</v>
      </c>
      <c r="X457" s="283" t="s">
        <v>108</v>
      </c>
      <c r="Y457" s="311" t="s">
        <v>126</v>
      </c>
      <c r="Z457" s="417" t="s">
        <v>1480</v>
      </c>
      <c r="AA457" s="283">
        <v>3.3</v>
      </c>
      <c r="AB457" s="311" t="s">
        <v>1480</v>
      </c>
      <c r="AC457" s="404"/>
    </row>
    <row r="458" customHeight="1" spans="1:29">
      <c r="A458" s="311">
        <v>456</v>
      </c>
      <c r="B458" s="283" t="s">
        <v>1475</v>
      </c>
      <c r="C458" s="283" t="s">
        <v>1476</v>
      </c>
      <c r="D458" s="283" t="s">
        <v>94</v>
      </c>
      <c r="E458" s="283" t="s">
        <v>1487</v>
      </c>
      <c r="F458" s="283"/>
      <c r="G458" s="283"/>
      <c r="H458" s="283"/>
      <c r="I458" s="283"/>
      <c r="J458" s="417" t="s">
        <v>1479</v>
      </c>
      <c r="K458" s="283" t="s">
        <v>422</v>
      </c>
      <c r="L458" s="283" t="s">
        <v>101</v>
      </c>
      <c r="M458" s="283" t="s">
        <v>111</v>
      </c>
      <c r="N458" s="417" t="s">
        <v>647</v>
      </c>
      <c r="O458" s="294">
        <v>42278</v>
      </c>
      <c r="P458" s="311">
        <v>4.74</v>
      </c>
      <c r="Q458" s="311">
        <v>13.5</v>
      </c>
      <c r="R458" s="283">
        <v>0</v>
      </c>
      <c r="S458" s="283">
        <v>0</v>
      </c>
      <c r="T458" s="283" t="s">
        <v>106</v>
      </c>
      <c r="U458" s="283">
        <v>30</v>
      </c>
      <c r="V458" s="283">
        <v>30</v>
      </c>
      <c r="W458" s="283" t="s">
        <v>159</v>
      </c>
      <c r="X458" s="283" t="s">
        <v>108</v>
      </c>
      <c r="Y458" s="311" t="s">
        <v>126</v>
      </c>
      <c r="Z458" s="417" t="s">
        <v>1480</v>
      </c>
      <c r="AA458" s="283">
        <v>7.6</v>
      </c>
      <c r="AB458" s="311" t="s">
        <v>1480</v>
      </c>
      <c r="AC458" s="404"/>
    </row>
    <row r="459" customHeight="1" spans="1:29">
      <c r="A459" s="311">
        <v>457</v>
      </c>
      <c r="B459" s="283" t="s">
        <v>1475</v>
      </c>
      <c r="C459" s="283" t="s">
        <v>1476</v>
      </c>
      <c r="D459" s="283" t="s">
        <v>94</v>
      </c>
      <c r="E459" s="283" t="s">
        <v>1488</v>
      </c>
      <c r="F459" s="283"/>
      <c r="G459" s="283"/>
      <c r="H459" s="283"/>
      <c r="I459" s="283"/>
      <c r="J459" s="417" t="s">
        <v>1479</v>
      </c>
      <c r="K459" s="283" t="s">
        <v>422</v>
      </c>
      <c r="L459" s="283" t="s">
        <v>101</v>
      </c>
      <c r="M459" s="283" t="s">
        <v>111</v>
      </c>
      <c r="N459" s="417" t="s">
        <v>647</v>
      </c>
      <c r="O459" s="294">
        <v>42278</v>
      </c>
      <c r="P459" s="311">
        <v>2.37</v>
      </c>
      <c r="Q459" s="311">
        <v>6.7</v>
      </c>
      <c r="R459" s="283">
        <v>0</v>
      </c>
      <c r="S459" s="283">
        <v>0</v>
      </c>
      <c r="T459" s="283" t="s">
        <v>106</v>
      </c>
      <c r="U459" s="283">
        <v>40</v>
      </c>
      <c r="V459" s="283">
        <v>40</v>
      </c>
      <c r="W459" s="283" t="s">
        <v>159</v>
      </c>
      <c r="X459" s="283" t="s">
        <v>108</v>
      </c>
      <c r="Y459" s="311" t="s">
        <v>126</v>
      </c>
      <c r="Z459" s="417" t="s">
        <v>1480</v>
      </c>
      <c r="AA459" s="283">
        <v>3.8</v>
      </c>
      <c r="AB459" s="311" t="s">
        <v>1480</v>
      </c>
      <c r="AC459" s="404"/>
    </row>
    <row r="460" customHeight="1" spans="1:29">
      <c r="A460" s="311">
        <v>458</v>
      </c>
      <c r="B460" s="283" t="s">
        <v>1475</v>
      </c>
      <c r="C460" s="283" t="s">
        <v>1476</v>
      </c>
      <c r="D460" s="283" t="s">
        <v>94</v>
      </c>
      <c r="E460" s="283" t="s">
        <v>1489</v>
      </c>
      <c r="F460" s="283"/>
      <c r="G460" s="283"/>
      <c r="H460" s="283"/>
      <c r="I460" s="283"/>
      <c r="J460" s="417" t="s">
        <v>1479</v>
      </c>
      <c r="K460" s="283" t="s">
        <v>422</v>
      </c>
      <c r="L460" s="283" t="s">
        <v>101</v>
      </c>
      <c r="M460" s="283" t="s">
        <v>111</v>
      </c>
      <c r="N460" s="417" t="s">
        <v>647</v>
      </c>
      <c r="O460" s="294">
        <v>42278</v>
      </c>
      <c r="P460" s="311">
        <v>2.37</v>
      </c>
      <c r="Q460" s="311">
        <v>6.7</v>
      </c>
      <c r="R460" s="283">
        <v>0</v>
      </c>
      <c r="S460" s="283">
        <v>0</v>
      </c>
      <c r="T460" s="283" t="s">
        <v>106</v>
      </c>
      <c r="U460" s="283">
        <v>40</v>
      </c>
      <c r="V460" s="283">
        <v>40</v>
      </c>
      <c r="W460" s="283" t="s">
        <v>159</v>
      </c>
      <c r="X460" s="283" t="s">
        <v>108</v>
      </c>
      <c r="Y460" s="311" t="s">
        <v>126</v>
      </c>
      <c r="Z460" s="417" t="s">
        <v>1480</v>
      </c>
      <c r="AA460" s="283">
        <v>3.8</v>
      </c>
      <c r="AB460" s="311" t="s">
        <v>1480</v>
      </c>
      <c r="AC460" s="404"/>
    </row>
    <row r="461" customHeight="1" spans="1:29">
      <c r="A461" s="311">
        <v>459</v>
      </c>
      <c r="B461" s="283" t="s">
        <v>1490</v>
      </c>
      <c r="C461" s="311" t="s">
        <v>1491</v>
      </c>
      <c r="D461" s="311" t="s">
        <v>94</v>
      </c>
      <c r="E461" s="283" t="s">
        <v>1492</v>
      </c>
      <c r="F461" s="311" t="s">
        <v>131</v>
      </c>
      <c r="G461" s="311" t="s">
        <v>120</v>
      </c>
      <c r="H461" s="311" t="s">
        <v>120</v>
      </c>
      <c r="I461" s="311" t="s">
        <v>1493</v>
      </c>
      <c r="J461" s="417"/>
      <c r="K461" s="283" t="s">
        <v>100</v>
      </c>
      <c r="L461" s="283" t="s">
        <v>101</v>
      </c>
      <c r="M461" s="311" t="s">
        <v>646</v>
      </c>
      <c r="N461" s="311" t="s">
        <v>671</v>
      </c>
      <c r="O461" s="425">
        <v>42339</v>
      </c>
      <c r="P461" s="283">
        <v>40</v>
      </c>
      <c r="Q461" s="283">
        <v>19.8</v>
      </c>
      <c r="R461" s="449">
        <v>1</v>
      </c>
      <c r="S461" s="283">
        <v>7.8</v>
      </c>
      <c r="T461" s="283" t="s">
        <v>106</v>
      </c>
      <c r="U461" s="472">
        <f>(X461+AA461)/2*3</f>
        <v>37.8</v>
      </c>
      <c r="V461" s="472">
        <f>(X461+AA461)/2*7</f>
        <v>88.2</v>
      </c>
      <c r="W461" s="283" t="s">
        <v>107</v>
      </c>
      <c r="X461" s="473">
        <v>16.8</v>
      </c>
      <c r="Y461" s="311" t="s">
        <v>126</v>
      </c>
      <c r="Z461" s="417" t="s">
        <v>1494</v>
      </c>
      <c r="AA461" s="311">
        <f t="shared" ref="AA461:AA468" si="10">X461*0.5</f>
        <v>8.4</v>
      </c>
      <c r="AB461" s="417" t="s">
        <v>1495</v>
      </c>
      <c r="AC461" s="404" t="s">
        <v>1496</v>
      </c>
    </row>
    <row r="462" customHeight="1" spans="1:29">
      <c r="A462" s="311">
        <v>460</v>
      </c>
      <c r="B462" s="283" t="s">
        <v>1490</v>
      </c>
      <c r="C462" s="311" t="s">
        <v>1491</v>
      </c>
      <c r="D462" s="311" t="s">
        <v>94</v>
      </c>
      <c r="E462" s="283" t="s">
        <v>1497</v>
      </c>
      <c r="F462" s="311" t="s">
        <v>227</v>
      </c>
      <c r="G462" s="311"/>
      <c r="H462" s="311"/>
      <c r="I462" s="311"/>
      <c r="J462" s="417"/>
      <c r="K462" s="283" t="s">
        <v>100</v>
      </c>
      <c r="L462" s="283" t="s">
        <v>101</v>
      </c>
      <c r="M462" s="311" t="s">
        <v>646</v>
      </c>
      <c r="N462" s="311" t="s">
        <v>671</v>
      </c>
      <c r="O462" s="425">
        <v>42522</v>
      </c>
      <c r="P462" s="283">
        <v>22</v>
      </c>
      <c r="Q462" s="283">
        <v>18.8</v>
      </c>
      <c r="R462" s="449"/>
      <c r="S462" s="283"/>
      <c r="T462" s="283" t="s">
        <v>106</v>
      </c>
      <c r="U462" s="472"/>
      <c r="V462" s="472"/>
      <c r="W462" s="283" t="s">
        <v>107</v>
      </c>
      <c r="X462" s="473">
        <v>12.8</v>
      </c>
      <c r="Y462" s="311" t="s">
        <v>109</v>
      </c>
      <c r="Z462" s="417" t="s">
        <v>1498</v>
      </c>
      <c r="AA462" s="311">
        <f t="shared" si="10"/>
        <v>6.4</v>
      </c>
      <c r="AB462" s="417" t="s">
        <v>1499</v>
      </c>
      <c r="AC462" s="404" t="s">
        <v>1496</v>
      </c>
    </row>
    <row r="463" customHeight="1" spans="1:29">
      <c r="A463" s="311">
        <v>461</v>
      </c>
      <c r="B463" s="283" t="s">
        <v>1490</v>
      </c>
      <c r="C463" s="311" t="s">
        <v>1491</v>
      </c>
      <c r="D463" s="311" t="s">
        <v>94</v>
      </c>
      <c r="E463" s="283" t="s">
        <v>1500</v>
      </c>
      <c r="F463" s="311" t="s">
        <v>227</v>
      </c>
      <c r="G463" s="311" t="s">
        <v>120</v>
      </c>
      <c r="H463" s="311" t="s">
        <v>120</v>
      </c>
      <c r="I463" s="311" t="s">
        <v>1501</v>
      </c>
      <c r="J463" s="417"/>
      <c r="K463" s="283" t="s">
        <v>100</v>
      </c>
      <c r="L463" s="283" t="s">
        <v>101</v>
      </c>
      <c r="M463" s="311" t="s">
        <v>646</v>
      </c>
      <c r="N463" s="311" t="s">
        <v>671</v>
      </c>
      <c r="O463" s="425">
        <v>42491</v>
      </c>
      <c r="P463" s="283">
        <v>35</v>
      </c>
      <c r="Q463" s="283">
        <v>16.8</v>
      </c>
      <c r="R463" s="449">
        <v>0</v>
      </c>
      <c r="S463" s="283" t="s">
        <v>120</v>
      </c>
      <c r="T463" s="283" t="s">
        <v>106</v>
      </c>
      <c r="U463" s="472">
        <f t="shared" ref="U463:U465" si="11">(X463+AA463)/2*4</f>
        <v>47.4</v>
      </c>
      <c r="V463" s="472">
        <f t="shared" ref="V463:V465" si="12">(X463+AA463)/2*12</f>
        <v>142.2</v>
      </c>
      <c r="W463" s="283" t="s">
        <v>107</v>
      </c>
      <c r="X463" s="473">
        <v>15.8</v>
      </c>
      <c r="Y463" s="311" t="s">
        <v>126</v>
      </c>
      <c r="Z463" s="417" t="s">
        <v>1502</v>
      </c>
      <c r="AA463" s="311">
        <f t="shared" si="10"/>
        <v>7.9</v>
      </c>
      <c r="AB463" s="417" t="s">
        <v>1495</v>
      </c>
      <c r="AC463" s="404" t="s">
        <v>1496</v>
      </c>
    </row>
    <row r="464" customHeight="1" spans="1:29">
      <c r="A464" s="311">
        <v>462</v>
      </c>
      <c r="B464" s="283" t="s">
        <v>1490</v>
      </c>
      <c r="C464" s="311" t="s">
        <v>1491</v>
      </c>
      <c r="D464" s="311" t="s">
        <v>94</v>
      </c>
      <c r="E464" s="283" t="s">
        <v>1503</v>
      </c>
      <c r="F464" s="311" t="s">
        <v>227</v>
      </c>
      <c r="G464" s="311" t="s">
        <v>120</v>
      </c>
      <c r="H464" s="311" t="s">
        <v>120</v>
      </c>
      <c r="I464" s="311" t="s">
        <v>1504</v>
      </c>
      <c r="J464" s="417"/>
      <c r="K464" s="283" t="s">
        <v>100</v>
      </c>
      <c r="L464" s="283" t="s">
        <v>541</v>
      </c>
      <c r="M464" s="311" t="s">
        <v>646</v>
      </c>
      <c r="N464" s="311" t="s">
        <v>671</v>
      </c>
      <c r="O464" s="425">
        <v>42583</v>
      </c>
      <c r="P464" s="283">
        <v>35</v>
      </c>
      <c r="Q464" s="283">
        <v>16.8</v>
      </c>
      <c r="R464" s="449">
        <v>0</v>
      </c>
      <c r="S464" s="283" t="s">
        <v>120</v>
      </c>
      <c r="T464" s="283" t="s">
        <v>106</v>
      </c>
      <c r="U464" s="472">
        <f t="shared" si="11"/>
        <v>47.4</v>
      </c>
      <c r="V464" s="472">
        <f t="shared" si="12"/>
        <v>142.2</v>
      </c>
      <c r="W464" s="283" t="s">
        <v>107</v>
      </c>
      <c r="X464" s="473">
        <v>15.8</v>
      </c>
      <c r="Y464" s="311" t="s">
        <v>126</v>
      </c>
      <c r="Z464" s="417" t="s">
        <v>1502</v>
      </c>
      <c r="AA464" s="311">
        <f t="shared" si="10"/>
        <v>7.9</v>
      </c>
      <c r="AB464" s="417" t="s">
        <v>1495</v>
      </c>
      <c r="AC464" s="404" t="s">
        <v>1496</v>
      </c>
    </row>
    <row r="465" customHeight="1" spans="1:29">
      <c r="A465" s="311">
        <v>463</v>
      </c>
      <c r="B465" s="283" t="s">
        <v>1490</v>
      </c>
      <c r="C465" s="311" t="s">
        <v>1491</v>
      </c>
      <c r="D465" s="311" t="s">
        <v>94</v>
      </c>
      <c r="E465" s="311" t="s">
        <v>1505</v>
      </c>
      <c r="F465" s="311" t="s">
        <v>164</v>
      </c>
      <c r="G465" s="311" t="s">
        <v>1506</v>
      </c>
      <c r="H465" s="311" t="s">
        <v>1507</v>
      </c>
      <c r="I465" s="311" t="s">
        <v>1506</v>
      </c>
      <c r="J465" s="417"/>
      <c r="K465" s="283" t="s">
        <v>100</v>
      </c>
      <c r="L465" s="283" t="s">
        <v>101</v>
      </c>
      <c r="M465" s="311" t="s">
        <v>111</v>
      </c>
      <c r="N465" s="311" t="s">
        <v>671</v>
      </c>
      <c r="O465" s="425">
        <v>41791</v>
      </c>
      <c r="P465" s="283">
        <v>30</v>
      </c>
      <c r="Q465" s="283">
        <v>12.8</v>
      </c>
      <c r="R465" s="449">
        <v>8</v>
      </c>
      <c r="S465" s="283">
        <v>80</v>
      </c>
      <c r="T465" s="283" t="s">
        <v>106</v>
      </c>
      <c r="U465" s="472">
        <v>38.4</v>
      </c>
      <c r="V465" s="472">
        <v>115.2</v>
      </c>
      <c r="W465" s="283" t="s">
        <v>135</v>
      </c>
      <c r="X465" s="473" t="s">
        <v>108</v>
      </c>
      <c r="Y465" s="311" t="s">
        <v>109</v>
      </c>
      <c r="Z465" s="417" t="s">
        <v>1508</v>
      </c>
      <c r="AA465" s="311">
        <v>6.4</v>
      </c>
      <c r="AB465" s="417" t="s">
        <v>1509</v>
      </c>
      <c r="AC465" s="404" t="s">
        <v>1496</v>
      </c>
    </row>
    <row r="466" customHeight="1" spans="1:29">
      <c r="A466" s="311">
        <v>464</v>
      </c>
      <c r="B466" s="283" t="s">
        <v>1490</v>
      </c>
      <c r="C466" s="311" t="s">
        <v>1491</v>
      </c>
      <c r="D466" s="311" t="s">
        <v>522</v>
      </c>
      <c r="E466" s="283" t="s">
        <v>1510</v>
      </c>
      <c r="F466" s="311" t="s">
        <v>227</v>
      </c>
      <c r="G466" s="311" t="s">
        <v>120</v>
      </c>
      <c r="H466" s="311" t="s">
        <v>120</v>
      </c>
      <c r="I466" s="311" t="s">
        <v>120</v>
      </c>
      <c r="J466" s="417"/>
      <c r="K466" s="283" t="s">
        <v>100</v>
      </c>
      <c r="L466" s="283" t="s">
        <v>541</v>
      </c>
      <c r="M466" s="311" t="s">
        <v>330</v>
      </c>
      <c r="N466" s="311" t="s">
        <v>671</v>
      </c>
      <c r="O466" s="425">
        <v>42614</v>
      </c>
      <c r="P466" s="283">
        <v>5</v>
      </c>
      <c r="Q466" s="283">
        <v>9.8</v>
      </c>
      <c r="R466" s="311" t="s">
        <v>120</v>
      </c>
      <c r="S466" s="283" t="s">
        <v>120</v>
      </c>
      <c r="T466" s="283" t="s">
        <v>106</v>
      </c>
      <c r="U466" s="472">
        <f t="shared" ref="U466:U468" si="13">(X466+AA466)/2*2</f>
        <v>19.2</v>
      </c>
      <c r="V466" s="472">
        <f t="shared" ref="V466:V468" si="14">(X466+AA466)/2*6</f>
        <v>57.6</v>
      </c>
      <c r="W466" s="283" t="s">
        <v>135</v>
      </c>
      <c r="X466" s="473">
        <v>12.8</v>
      </c>
      <c r="Y466" s="311" t="s">
        <v>126</v>
      </c>
      <c r="Z466" s="417" t="s">
        <v>1502</v>
      </c>
      <c r="AA466" s="311">
        <f t="shared" si="10"/>
        <v>6.4</v>
      </c>
      <c r="AB466" s="417" t="s">
        <v>1511</v>
      </c>
      <c r="AC466" s="404"/>
    </row>
    <row r="467" customHeight="1" spans="1:29">
      <c r="A467" s="311">
        <v>465</v>
      </c>
      <c r="B467" s="283" t="s">
        <v>1490</v>
      </c>
      <c r="C467" s="311" t="s">
        <v>1491</v>
      </c>
      <c r="D467" s="311" t="s">
        <v>522</v>
      </c>
      <c r="E467" s="283" t="s">
        <v>1512</v>
      </c>
      <c r="F467" s="311" t="s">
        <v>227</v>
      </c>
      <c r="G467" s="311" t="s">
        <v>120</v>
      </c>
      <c r="H467" s="311" t="s">
        <v>120</v>
      </c>
      <c r="I467" s="311" t="s">
        <v>120</v>
      </c>
      <c r="J467" s="417"/>
      <c r="K467" s="283" t="s">
        <v>100</v>
      </c>
      <c r="L467" s="283" t="s">
        <v>541</v>
      </c>
      <c r="M467" s="311" t="s">
        <v>703</v>
      </c>
      <c r="N467" s="311" t="s">
        <v>671</v>
      </c>
      <c r="O467" s="425">
        <v>42583</v>
      </c>
      <c r="P467" s="283">
        <v>5</v>
      </c>
      <c r="Q467" s="283">
        <v>9.8</v>
      </c>
      <c r="R467" s="311" t="s">
        <v>120</v>
      </c>
      <c r="S467" s="283" t="s">
        <v>120</v>
      </c>
      <c r="T467" s="283" t="s">
        <v>106</v>
      </c>
      <c r="U467" s="472">
        <f t="shared" si="13"/>
        <v>19.2</v>
      </c>
      <c r="V467" s="472">
        <f t="shared" si="14"/>
        <v>57.6</v>
      </c>
      <c r="W467" s="283" t="s">
        <v>135</v>
      </c>
      <c r="X467" s="473">
        <v>12.8</v>
      </c>
      <c r="Y467" s="311" t="s">
        <v>126</v>
      </c>
      <c r="Z467" s="417" t="s">
        <v>1502</v>
      </c>
      <c r="AA467" s="311">
        <f t="shared" si="10"/>
        <v>6.4</v>
      </c>
      <c r="AB467" s="417" t="s">
        <v>1511</v>
      </c>
      <c r="AC467" s="404"/>
    </row>
    <row r="468" customHeight="1" spans="1:29">
      <c r="A468" s="311">
        <v>466</v>
      </c>
      <c r="B468" s="283" t="s">
        <v>1490</v>
      </c>
      <c r="C468" s="311" t="s">
        <v>1491</v>
      </c>
      <c r="D468" s="311" t="s">
        <v>522</v>
      </c>
      <c r="E468" s="283" t="s">
        <v>1513</v>
      </c>
      <c r="F468" s="311" t="s">
        <v>227</v>
      </c>
      <c r="G468" s="311" t="s">
        <v>120</v>
      </c>
      <c r="H468" s="311" t="s">
        <v>120</v>
      </c>
      <c r="I468" s="311" t="s">
        <v>120</v>
      </c>
      <c r="J468" s="417"/>
      <c r="K468" s="283" t="s">
        <v>100</v>
      </c>
      <c r="L468" s="283" t="s">
        <v>101</v>
      </c>
      <c r="M468" s="311" t="s">
        <v>111</v>
      </c>
      <c r="N468" s="311" t="s">
        <v>671</v>
      </c>
      <c r="O468" s="425">
        <v>42430</v>
      </c>
      <c r="P468" s="283">
        <v>5</v>
      </c>
      <c r="Q468" s="283">
        <v>12.8</v>
      </c>
      <c r="R468" s="311" t="s">
        <v>120</v>
      </c>
      <c r="S468" s="283" t="s">
        <v>120</v>
      </c>
      <c r="T468" s="283" t="s">
        <v>106</v>
      </c>
      <c r="U468" s="472">
        <f t="shared" si="13"/>
        <v>25.2</v>
      </c>
      <c r="V468" s="472">
        <f t="shared" si="14"/>
        <v>75.6</v>
      </c>
      <c r="W468" s="283" t="s">
        <v>107</v>
      </c>
      <c r="X468" s="473">
        <v>16.8</v>
      </c>
      <c r="Y468" s="311" t="s">
        <v>126</v>
      </c>
      <c r="Z468" s="417" t="s">
        <v>1502</v>
      </c>
      <c r="AA468" s="311">
        <f t="shared" si="10"/>
        <v>8.4</v>
      </c>
      <c r="AB468" s="422" t="s">
        <v>1514</v>
      </c>
      <c r="AC468" s="404"/>
    </row>
    <row r="469" customHeight="1" spans="1:29">
      <c r="A469" s="311">
        <v>467</v>
      </c>
      <c r="B469" s="283" t="s">
        <v>1490</v>
      </c>
      <c r="C469" s="311" t="s">
        <v>1515</v>
      </c>
      <c r="D469" s="311" t="s">
        <v>94</v>
      </c>
      <c r="E469" s="311" t="s">
        <v>1516</v>
      </c>
      <c r="F469" s="311" t="s">
        <v>227</v>
      </c>
      <c r="G469" s="311" t="s">
        <v>120</v>
      </c>
      <c r="H469" s="311" t="s">
        <v>120</v>
      </c>
      <c r="I469" s="311" t="s">
        <v>120</v>
      </c>
      <c r="J469" s="417"/>
      <c r="K469" s="283" t="s">
        <v>422</v>
      </c>
      <c r="L469" s="283" t="s">
        <v>101</v>
      </c>
      <c r="M469" s="311" t="s">
        <v>122</v>
      </c>
      <c r="N469" s="311" t="s">
        <v>671</v>
      </c>
      <c r="O469" s="425">
        <v>42278</v>
      </c>
      <c r="P469" s="283">
        <v>7.5</v>
      </c>
      <c r="Q469" s="283">
        <v>15</v>
      </c>
      <c r="R469" s="311" t="s">
        <v>120</v>
      </c>
      <c r="S469" s="283" t="s">
        <v>120</v>
      </c>
      <c r="T469" s="283" t="s">
        <v>106</v>
      </c>
      <c r="U469" s="472">
        <v>30</v>
      </c>
      <c r="V469" s="472">
        <v>90</v>
      </c>
      <c r="W469" s="283" t="s">
        <v>135</v>
      </c>
      <c r="X469" s="283" t="s">
        <v>108</v>
      </c>
      <c r="Y469" s="311" t="s">
        <v>109</v>
      </c>
      <c r="Z469" s="417" t="s">
        <v>108</v>
      </c>
      <c r="AA469" s="283">
        <v>15</v>
      </c>
      <c r="AB469" s="417" t="s">
        <v>1517</v>
      </c>
      <c r="AC469" s="404"/>
    </row>
    <row r="470" customHeight="1" spans="1:29">
      <c r="A470" s="311">
        <v>468</v>
      </c>
      <c r="B470" s="283" t="s">
        <v>1490</v>
      </c>
      <c r="C470" s="311" t="s">
        <v>1515</v>
      </c>
      <c r="D470" s="311" t="s">
        <v>94</v>
      </c>
      <c r="E470" s="283" t="s">
        <v>1518</v>
      </c>
      <c r="F470" s="311" t="s">
        <v>227</v>
      </c>
      <c r="G470" s="311" t="s">
        <v>120</v>
      </c>
      <c r="H470" s="311" t="s">
        <v>120</v>
      </c>
      <c r="I470" s="311" t="s">
        <v>120</v>
      </c>
      <c r="J470" s="417"/>
      <c r="K470" s="283" t="s">
        <v>422</v>
      </c>
      <c r="L470" s="283" t="s">
        <v>101</v>
      </c>
      <c r="M470" s="311" t="s">
        <v>111</v>
      </c>
      <c r="N470" s="311" t="s">
        <v>671</v>
      </c>
      <c r="O470" s="425">
        <v>42279</v>
      </c>
      <c r="P470" s="283">
        <v>7.5</v>
      </c>
      <c r="Q470" s="283">
        <v>15</v>
      </c>
      <c r="R470" s="311" t="s">
        <v>120</v>
      </c>
      <c r="S470" s="283" t="s">
        <v>120</v>
      </c>
      <c r="T470" s="283" t="s">
        <v>106</v>
      </c>
      <c r="U470" s="472">
        <v>30</v>
      </c>
      <c r="V470" s="472">
        <v>90</v>
      </c>
      <c r="W470" s="283" t="s">
        <v>135</v>
      </c>
      <c r="X470" s="283" t="s">
        <v>108</v>
      </c>
      <c r="Y470" s="311" t="s">
        <v>109</v>
      </c>
      <c r="Z470" s="417" t="s">
        <v>108</v>
      </c>
      <c r="AA470" s="283">
        <v>15</v>
      </c>
      <c r="AB470" s="417" t="s">
        <v>1517</v>
      </c>
      <c r="AC470" s="404"/>
    </row>
    <row r="471" customHeight="1" spans="1:29">
      <c r="A471" s="311">
        <v>469</v>
      </c>
      <c r="B471" s="283" t="s">
        <v>1490</v>
      </c>
      <c r="C471" s="311" t="s">
        <v>1515</v>
      </c>
      <c r="D471" s="311" t="s">
        <v>94</v>
      </c>
      <c r="E471" s="311" t="s">
        <v>1519</v>
      </c>
      <c r="F471" s="311" t="s">
        <v>227</v>
      </c>
      <c r="G471" s="311" t="s">
        <v>120</v>
      </c>
      <c r="H471" s="311" t="s">
        <v>120</v>
      </c>
      <c r="I471" s="311" t="s">
        <v>120</v>
      </c>
      <c r="J471" s="417"/>
      <c r="K471" s="283" t="s">
        <v>422</v>
      </c>
      <c r="L471" s="283" t="s">
        <v>101</v>
      </c>
      <c r="M471" s="311" t="s">
        <v>111</v>
      </c>
      <c r="N471" s="311" t="s">
        <v>671</v>
      </c>
      <c r="O471" s="425">
        <v>42280</v>
      </c>
      <c r="P471" s="283">
        <v>8</v>
      </c>
      <c r="Q471" s="283">
        <v>16</v>
      </c>
      <c r="R471" s="311" t="s">
        <v>120</v>
      </c>
      <c r="S471" s="283" t="s">
        <v>120</v>
      </c>
      <c r="T471" s="283" t="s">
        <v>106</v>
      </c>
      <c r="U471" s="472">
        <v>32</v>
      </c>
      <c r="V471" s="472">
        <v>96</v>
      </c>
      <c r="W471" s="283" t="s">
        <v>135</v>
      </c>
      <c r="X471" s="283" t="s">
        <v>108</v>
      </c>
      <c r="Y471" s="311" t="s">
        <v>109</v>
      </c>
      <c r="Z471" s="417" t="s">
        <v>108</v>
      </c>
      <c r="AA471" s="283">
        <v>16</v>
      </c>
      <c r="AB471" s="417" t="s">
        <v>1517</v>
      </c>
      <c r="AC471" s="404"/>
    </row>
    <row r="472" customHeight="1" spans="1:29">
      <c r="A472" s="311">
        <v>470</v>
      </c>
      <c r="B472" s="283" t="s">
        <v>1490</v>
      </c>
      <c r="C472" s="311" t="s">
        <v>1515</v>
      </c>
      <c r="D472" s="311" t="s">
        <v>94</v>
      </c>
      <c r="E472" s="311" t="s">
        <v>1520</v>
      </c>
      <c r="F472" s="311" t="s">
        <v>227</v>
      </c>
      <c r="G472" s="311" t="s">
        <v>120</v>
      </c>
      <c r="H472" s="311" t="s">
        <v>120</v>
      </c>
      <c r="I472" s="311" t="s">
        <v>120</v>
      </c>
      <c r="J472" s="417"/>
      <c r="K472" s="283" t="s">
        <v>422</v>
      </c>
      <c r="L472" s="283" t="s">
        <v>101</v>
      </c>
      <c r="M472" s="311" t="s">
        <v>111</v>
      </c>
      <c r="N472" s="311" t="s">
        <v>671</v>
      </c>
      <c r="O472" s="425">
        <v>42281</v>
      </c>
      <c r="P472" s="283">
        <v>8</v>
      </c>
      <c r="Q472" s="283">
        <v>16</v>
      </c>
      <c r="R472" s="311" t="s">
        <v>120</v>
      </c>
      <c r="S472" s="283" t="s">
        <v>120</v>
      </c>
      <c r="T472" s="283" t="s">
        <v>106</v>
      </c>
      <c r="U472" s="472">
        <v>32</v>
      </c>
      <c r="V472" s="472">
        <v>96</v>
      </c>
      <c r="W472" s="283" t="s">
        <v>135</v>
      </c>
      <c r="X472" s="283" t="s">
        <v>108</v>
      </c>
      <c r="Y472" s="311" t="s">
        <v>109</v>
      </c>
      <c r="Z472" s="417" t="s">
        <v>108</v>
      </c>
      <c r="AA472" s="283">
        <v>16</v>
      </c>
      <c r="AB472" s="417" t="s">
        <v>1517</v>
      </c>
      <c r="AC472" s="404"/>
    </row>
    <row r="473" customHeight="1" spans="1:29">
      <c r="A473" s="311">
        <v>471</v>
      </c>
      <c r="B473" s="283" t="s">
        <v>1490</v>
      </c>
      <c r="C473" s="311" t="s">
        <v>1515</v>
      </c>
      <c r="D473" s="311" t="s">
        <v>94</v>
      </c>
      <c r="E473" s="311" t="s">
        <v>1521</v>
      </c>
      <c r="F473" s="311" t="s">
        <v>227</v>
      </c>
      <c r="G473" s="311" t="s">
        <v>120</v>
      </c>
      <c r="H473" s="311" t="s">
        <v>120</v>
      </c>
      <c r="I473" s="311" t="s">
        <v>120</v>
      </c>
      <c r="J473" s="417"/>
      <c r="K473" s="283" t="s">
        <v>422</v>
      </c>
      <c r="L473" s="283" t="s">
        <v>101</v>
      </c>
      <c r="M473" s="311" t="s">
        <v>122</v>
      </c>
      <c r="N473" s="311" t="s">
        <v>671</v>
      </c>
      <c r="O473" s="425">
        <v>42282</v>
      </c>
      <c r="P473" s="283">
        <v>7.5</v>
      </c>
      <c r="Q473" s="283">
        <v>15</v>
      </c>
      <c r="R473" s="311" t="s">
        <v>120</v>
      </c>
      <c r="S473" s="283" t="s">
        <v>120</v>
      </c>
      <c r="T473" s="283" t="s">
        <v>106</v>
      </c>
      <c r="U473" s="472">
        <v>30</v>
      </c>
      <c r="V473" s="472">
        <v>90</v>
      </c>
      <c r="W473" s="283" t="s">
        <v>135</v>
      </c>
      <c r="X473" s="283" t="s">
        <v>108</v>
      </c>
      <c r="Y473" s="311" t="s">
        <v>109</v>
      </c>
      <c r="Z473" s="417" t="s">
        <v>108</v>
      </c>
      <c r="AA473" s="283">
        <v>15</v>
      </c>
      <c r="AB473" s="417" t="s">
        <v>1517</v>
      </c>
      <c r="AC473" s="404"/>
    </row>
    <row r="474" customHeight="1" spans="1:29">
      <c r="A474" s="311">
        <v>472</v>
      </c>
      <c r="B474" s="283" t="s">
        <v>1490</v>
      </c>
      <c r="C474" s="311" t="s">
        <v>1515</v>
      </c>
      <c r="D474" s="311" t="s">
        <v>94</v>
      </c>
      <c r="E474" s="311" t="s">
        <v>1522</v>
      </c>
      <c r="F474" s="311" t="s">
        <v>227</v>
      </c>
      <c r="G474" s="311" t="s">
        <v>120</v>
      </c>
      <c r="H474" s="311" t="s">
        <v>120</v>
      </c>
      <c r="I474" s="311" t="s">
        <v>120</v>
      </c>
      <c r="J474" s="417"/>
      <c r="K474" s="283" t="s">
        <v>422</v>
      </c>
      <c r="L474" s="283" t="s">
        <v>101</v>
      </c>
      <c r="M474" s="311" t="s">
        <v>122</v>
      </c>
      <c r="N474" s="311" t="s">
        <v>671</v>
      </c>
      <c r="O474" s="425">
        <v>42283</v>
      </c>
      <c r="P474" s="283">
        <v>7.5</v>
      </c>
      <c r="Q474" s="283">
        <v>15</v>
      </c>
      <c r="R474" s="311" t="s">
        <v>120</v>
      </c>
      <c r="S474" s="283" t="s">
        <v>120</v>
      </c>
      <c r="T474" s="283" t="s">
        <v>106</v>
      </c>
      <c r="U474" s="472">
        <v>30</v>
      </c>
      <c r="V474" s="472">
        <v>90</v>
      </c>
      <c r="W474" s="283" t="s">
        <v>135</v>
      </c>
      <c r="X474" s="283" t="s">
        <v>108</v>
      </c>
      <c r="Y474" s="311" t="s">
        <v>109</v>
      </c>
      <c r="Z474" s="417" t="s">
        <v>108</v>
      </c>
      <c r="AA474" s="283">
        <v>15</v>
      </c>
      <c r="AB474" s="417" t="s">
        <v>1517</v>
      </c>
      <c r="AC474" s="404"/>
    </row>
    <row r="475" customHeight="1" spans="1:29">
      <c r="A475" s="311">
        <v>473</v>
      </c>
      <c r="B475" s="283" t="s">
        <v>1490</v>
      </c>
      <c r="C475" s="311" t="s">
        <v>1515</v>
      </c>
      <c r="D475" s="311" t="s">
        <v>94</v>
      </c>
      <c r="E475" s="311" t="s">
        <v>1523</v>
      </c>
      <c r="F475" s="311" t="s">
        <v>227</v>
      </c>
      <c r="G475" s="311" t="s">
        <v>120</v>
      </c>
      <c r="H475" s="311" t="s">
        <v>120</v>
      </c>
      <c r="I475" s="311" t="s">
        <v>120</v>
      </c>
      <c r="J475" s="417"/>
      <c r="K475" s="283" t="s">
        <v>422</v>
      </c>
      <c r="L475" s="283" t="s">
        <v>101</v>
      </c>
      <c r="M475" s="311" t="s">
        <v>122</v>
      </c>
      <c r="N475" s="311" t="s">
        <v>671</v>
      </c>
      <c r="O475" s="425">
        <v>42284</v>
      </c>
      <c r="P475" s="283">
        <v>5.5</v>
      </c>
      <c r="Q475" s="283">
        <v>15.8</v>
      </c>
      <c r="R475" s="311" t="s">
        <v>120</v>
      </c>
      <c r="S475" s="283" t="s">
        <v>120</v>
      </c>
      <c r="T475" s="283" t="s">
        <v>106</v>
      </c>
      <c r="U475" s="472">
        <v>31.6</v>
      </c>
      <c r="V475" s="472">
        <v>94.8</v>
      </c>
      <c r="W475" s="283" t="s">
        <v>135</v>
      </c>
      <c r="X475" s="283" t="s">
        <v>108</v>
      </c>
      <c r="Y475" s="311" t="s">
        <v>109</v>
      </c>
      <c r="Z475" s="417" t="s">
        <v>108</v>
      </c>
      <c r="AA475" s="283">
        <v>15.8</v>
      </c>
      <c r="AB475" s="417" t="s">
        <v>1517</v>
      </c>
      <c r="AC475" s="404"/>
    </row>
    <row r="476" customHeight="1" spans="1:29">
      <c r="A476" s="311">
        <v>474</v>
      </c>
      <c r="B476" s="283" t="s">
        <v>1490</v>
      </c>
      <c r="C476" s="311" t="s">
        <v>1515</v>
      </c>
      <c r="D476" s="311" t="s">
        <v>94</v>
      </c>
      <c r="E476" s="311" t="s">
        <v>1524</v>
      </c>
      <c r="F476" s="311" t="s">
        <v>227</v>
      </c>
      <c r="G476" s="311" t="s">
        <v>120</v>
      </c>
      <c r="H476" s="311" t="s">
        <v>120</v>
      </c>
      <c r="I476" s="311" t="s">
        <v>120</v>
      </c>
      <c r="J476" s="417"/>
      <c r="K476" s="283" t="s">
        <v>422</v>
      </c>
      <c r="L476" s="283" t="s">
        <v>101</v>
      </c>
      <c r="M476" s="311" t="s">
        <v>122</v>
      </c>
      <c r="N476" s="311" t="s">
        <v>671</v>
      </c>
      <c r="O476" s="425">
        <v>42285</v>
      </c>
      <c r="P476" s="283">
        <v>8.5</v>
      </c>
      <c r="Q476" s="283">
        <v>18</v>
      </c>
      <c r="R476" s="311" t="s">
        <v>120</v>
      </c>
      <c r="S476" s="283" t="s">
        <v>120</v>
      </c>
      <c r="T476" s="283" t="s">
        <v>106</v>
      </c>
      <c r="U476" s="472">
        <v>36</v>
      </c>
      <c r="V476" s="472">
        <v>108</v>
      </c>
      <c r="W476" s="283" t="s">
        <v>135</v>
      </c>
      <c r="X476" s="283" t="s">
        <v>108</v>
      </c>
      <c r="Y476" s="311" t="s">
        <v>109</v>
      </c>
      <c r="Z476" s="417" t="s">
        <v>108</v>
      </c>
      <c r="AA476" s="283">
        <v>18</v>
      </c>
      <c r="AB476" s="417" t="s">
        <v>1517</v>
      </c>
      <c r="AC476" s="404"/>
    </row>
    <row r="477" customHeight="1" spans="1:29">
      <c r="A477" s="311">
        <v>475</v>
      </c>
      <c r="B477" s="283" t="s">
        <v>1490</v>
      </c>
      <c r="C477" s="311" t="s">
        <v>1515</v>
      </c>
      <c r="D477" s="311" t="s">
        <v>94</v>
      </c>
      <c r="E477" s="311" t="s">
        <v>1525</v>
      </c>
      <c r="F477" s="311" t="s">
        <v>227</v>
      </c>
      <c r="G477" s="311" t="s">
        <v>120</v>
      </c>
      <c r="H477" s="311" t="s">
        <v>120</v>
      </c>
      <c r="I477" s="311" t="s">
        <v>120</v>
      </c>
      <c r="J477" s="417"/>
      <c r="K477" s="283" t="s">
        <v>422</v>
      </c>
      <c r="L477" s="283" t="s">
        <v>101</v>
      </c>
      <c r="M477" s="311" t="s">
        <v>111</v>
      </c>
      <c r="N477" s="311" t="s">
        <v>671</v>
      </c>
      <c r="O477" s="425">
        <v>42286</v>
      </c>
      <c r="P477" s="283">
        <v>6.5</v>
      </c>
      <c r="Q477" s="283">
        <v>20</v>
      </c>
      <c r="R477" s="311" t="s">
        <v>120</v>
      </c>
      <c r="S477" s="283" t="s">
        <v>120</v>
      </c>
      <c r="T477" s="283" t="s">
        <v>106</v>
      </c>
      <c r="U477" s="472">
        <v>40</v>
      </c>
      <c r="V477" s="472">
        <v>120</v>
      </c>
      <c r="W477" s="283" t="s">
        <v>135</v>
      </c>
      <c r="X477" s="283" t="s">
        <v>108</v>
      </c>
      <c r="Y477" s="311" t="s">
        <v>109</v>
      </c>
      <c r="Z477" s="417" t="s">
        <v>108</v>
      </c>
      <c r="AA477" s="283">
        <v>20</v>
      </c>
      <c r="AB477" s="417" t="s">
        <v>1517</v>
      </c>
      <c r="AC477" s="404"/>
    </row>
    <row r="478" customHeight="1" spans="1:29">
      <c r="A478" s="311">
        <v>476</v>
      </c>
      <c r="B478" s="283" t="s">
        <v>1490</v>
      </c>
      <c r="C478" s="311" t="s">
        <v>1526</v>
      </c>
      <c r="D478" s="311" t="s">
        <v>94</v>
      </c>
      <c r="E478" s="311" t="s">
        <v>1527</v>
      </c>
      <c r="F478" s="311" t="s">
        <v>269</v>
      </c>
      <c r="G478" s="311" t="s">
        <v>1528</v>
      </c>
      <c r="H478" s="311" t="s">
        <v>1529</v>
      </c>
      <c r="I478" s="311" t="s">
        <v>1528</v>
      </c>
      <c r="J478" s="417"/>
      <c r="K478" s="283" t="s">
        <v>100</v>
      </c>
      <c r="L478" s="283" t="s">
        <v>101</v>
      </c>
      <c r="M478" s="311" t="s">
        <v>330</v>
      </c>
      <c r="N478" s="311" t="s">
        <v>671</v>
      </c>
      <c r="O478" s="425">
        <v>41791</v>
      </c>
      <c r="P478" s="283" t="s">
        <v>1530</v>
      </c>
      <c r="Q478" s="283">
        <v>9.8</v>
      </c>
      <c r="R478" s="449">
        <v>14</v>
      </c>
      <c r="S478" s="283">
        <v>65</v>
      </c>
      <c r="T478" s="283" t="s">
        <v>106</v>
      </c>
      <c r="U478" s="472">
        <v>29.4</v>
      </c>
      <c r="V478" s="472">
        <v>58.8</v>
      </c>
      <c r="W478" s="283" t="s">
        <v>135</v>
      </c>
      <c r="X478" s="283" t="s">
        <v>108</v>
      </c>
      <c r="Y478" s="311" t="s">
        <v>109</v>
      </c>
      <c r="Z478" s="417" t="s">
        <v>1531</v>
      </c>
      <c r="AA478" s="311">
        <v>6.4</v>
      </c>
      <c r="AB478" s="417" t="s">
        <v>1532</v>
      </c>
      <c r="AC478" s="404"/>
    </row>
    <row r="479" customHeight="1" spans="1:29">
      <c r="A479" s="311">
        <v>477</v>
      </c>
      <c r="B479" s="283" t="s">
        <v>1490</v>
      </c>
      <c r="C479" s="311" t="s">
        <v>1526</v>
      </c>
      <c r="D479" s="311" t="s">
        <v>94</v>
      </c>
      <c r="E479" s="283" t="s">
        <v>1533</v>
      </c>
      <c r="F479" s="311" t="s">
        <v>164</v>
      </c>
      <c r="G479" s="311" t="s">
        <v>1534</v>
      </c>
      <c r="H479" s="311" t="s">
        <v>1535</v>
      </c>
      <c r="I479" s="311" t="s">
        <v>1536</v>
      </c>
      <c r="J479" s="417"/>
      <c r="K479" s="283" t="s">
        <v>100</v>
      </c>
      <c r="L479" s="283" t="s">
        <v>101</v>
      </c>
      <c r="M479" s="311" t="s">
        <v>111</v>
      </c>
      <c r="N479" s="311" t="s">
        <v>671</v>
      </c>
      <c r="O479" s="425">
        <v>41791</v>
      </c>
      <c r="P479" s="283" t="s">
        <v>310</v>
      </c>
      <c r="Q479" s="283">
        <v>9.8</v>
      </c>
      <c r="R479" s="449">
        <v>3</v>
      </c>
      <c r="S479" s="283">
        <v>16</v>
      </c>
      <c r="T479" s="283" t="s">
        <v>106</v>
      </c>
      <c r="U479" s="472">
        <f>(X479+AA479)/2*3</f>
        <v>17.55</v>
      </c>
      <c r="V479" s="472">
        <f>(X479+AA479)/2*7</f>
        <v>40.95</v>
      </c>
      <c r="W479" s="283" t="s">
        <v>159</v>
      </c>
      <c r="X479" s="473">
        <v>7.8</v>
      </c>
      <c r="Y479" s="311" t="s">
        <v>136</v>
      </c>
      <c r="Z479" s="417" t="s">
        <v>1537</v>
      </c>
      <c r="AA479" s="311">
        <f t="shared" ref="AA478:AA485" si="15">X479*0.5</f>
        <v>3.9</v>
      </c>
      <c r="AB479" s="417" t="s">
        <v>1532</v>
      </c>
      <c r="AC479" s="404"/>
    </row>
    <row r="480" customHeight="1" spans="1:29">
      <c r="A480" s="311">
        <v>478</v>
      </c>
      <c r="B480" s="283" t="s">
        <v>1490</v>
      </c>
      <c r="C480" s="311" t="s">
        <v>1526</v>
      </c>
      <c r="D480" s="311" t="s">
        <v>94</v>
      </c>
      <c r="E480" s="311" t="s">
        <v>1538</v>
      </c>
      <c r="F480" s="311" t="s">
        <v>164</v>
      </c>
      <c r="G480" s="311" t="s">
        <v>1539</v>
      </c>
      <c r="H480" s="311" t="s">
        <v>1540</v>
      </c>
      <c r="I480" s="311" t="s">
        <v>1539</v>
      </c>
      <c r="J480" s="417"/>
      <c r="K480" s="283" t="s">
        <v>100</v>
      </c>
      <c r="L480" s="283" t="s">
        <v>101</v>
      </c>
      <c r="M480" s="311" t="s">
        <v>111</v>
      </c>
      <c r="N480" s="311" t="s">
        <v>1263</v>
      </c>
      <c r="O480" s="425">
        <v>41791</v>
      </c>
      <c r="P480" s="283" t="s">
        <v>310</v>
      </c>
      <c r="Q480" s="283">
        <v>8.8</v>
      </c>
      <c r="R480" s="449">
        <v>1</v>
      </c>
      <c r="S480" s="283">
        <v>12</v>
      </c>
      <c r="T480" s="283" t="s">
        <v>106</v>
      </c>
      <c r="U480" s="472">
        <f>(X480+AA480)/2*2</f>
        <v>11.7</v>
      </c>
      <c r="V480" s="472">
        <f>(X480+AA480)/2*6</f>
        <v>35.1</v>
      </c>
      <c r="W480" s="283" t="s">
        <v>159</v>
      </c>
      <c r="X480" s="473">
        <v>7.8</v>
      </c>
      <c r="Y480" s="311" t="s">
        <v>136</v>
      </c>
      <c r="Z480" s="417" t="s">
        <v>1537</v>
      </c>
      <c r="AA480" s="311">
        <f t="shared" si="15"/>
        <v>3.9</v>
      </c>
      <c r="AB480" s="417" t="s">
        <v>1532</v>
      </c>
      <c r="AC480" s="404"/>
    </row>
    <row r="481" customHeight="1" spans="1:29">
      <c r="A481" s="311">
        <v>479</v>
      </c>
      <c r="B481" s="283" t="s">
        <v>1490</v>
      </c>
      <c r="C481" s="311" t="s">
        <v>1526</v>
      </c>
      <c r="D481" s="311" t="s">
        <v>94</v>
      </c>
      <c r="E481" s="311" t="s">
        <v>1541</v>
      </c>
      <c r="F481" s="311" t="s">
        <v>164</v>
      </c>
      <c r="G481" s="311" t="s">
        <v>1542</v>
      </c>
      <c r="H481" s="311" t="s">
        <v>1543</v>
      </c>
      <c r="I481" s="311" t="s">
        <v>1542</v>
      </c>
      <c r="J481" s="417"/>
      <c r="K481" s="283" t="s">
        <v>100</v>
      </c>
      <c r="L481" s="283" t="s">
        <v>101</v>
      </c>
      <c r="M481" s="311" t="s">
        <v>330</v>
      </c>
      <c r="N481" s="311" t="s">
        <v>671</v>
      </c>
      <c r="O481" s="425">
        <v>41791</v>
      </c>
      <c r="P481" s="283" t="s">
        <v>1544</v>
      </c>
      <c r="Q481" s="283">
        <v>9.8</v>
      </c>
      <c r="R481" s="449">
        <v>11</v>
      </c>
      <c r="S481" s="283">
        <v>50</v>
      </c>
      <c r="T481" s="283" t="s">
        <v>106</v>
      </c>
      <c r="U481" s="472">
        <v>29.4</v>
      </c>
      <c r="V481" s="472">
        <v>88.2</v>
      </c>
      <c r="W481" s="283" t="s">
        <v>107</v>
      </c>
      <c r="X481" s="473" t="s">
        <v>108</v>
      </c>
      <c r="Y481" s="311" t="s">
        <v>126</v>
      </c>
      <c r="Z481" s="417" t="s">
        <v>1545</v>
      </c>
      <c r="AA481" s="311">
        <v>4.9</v>
      </c>
      <c r="AB481" s="417" t="s">
        <v>1509</v>
      </c>
      <c r="AC481" s="404" t="s">
        <v>1496</v>
      </c>
    </row>
    <row r="482" customHeight="1" spans="1:29">
      <c r="A482" s="311">
        <v>480</v>
      </c>
      <c r="B482" s="283" t="s">
        <v>1490</v>
      </c>
      <c r="C482" s="311" t="s">
        <v>1526</v>
      </c>
      <c r="D482" s="311" t="s">
        <v>94</v>
      </c>
      <c r="E482" s="311" t="s">
        <v>1546</v>
      </c>
      <c r="F482" s="311" t="s">
        <v>164</v>
      </c>
      <c r="G482" s="311" t="s">
        <v>1547</v>
      </c>
      <c r="H482" s="311" t="s">
        <v>1548</v>
      </c>
      <c r="I482" s="311" t="s">
        <v>1547</v>
      </c>
      <c r="J482" s="417"/>
      <c r="K482" s="283" t="s">
        <v>100</v>
      </c>
      <c r="L482" s="283" t="s">
        <v>101</v>
      </c>
      <c r="M482" s="311" t="s">
        <v>330</v>
      </c>
      <c r="N482" s="311" t="s">
        <v>671</v>
      </c>
      <c r="O482" s="425">
        <v>41791</v>
      </c>
      <c r="P482" s="283" t="s">
        <v>310</v>
      </c>
      <c r="Q482" s="283">
        <v>8.8</v>
      </c>
      <c r="R482" s="449">
        <v>1</v>
      </c>
      <c r="S482" s="283">
        <v>15</v>
      </c>
      <c r="T482" s="283" t="s">
        <v>106</v>
      </c>
      <c r="U482" s="472">
        <v>13.2</v>
      </c>
      <c r="V482" s="472">
        <v>39.6</v>
      </c>
      <c r="W482" s="283" t="s">
        <v>159</v>
      </c>
      <c r="X482" s="473" t="s">
        <v>108</v>
      </c>
      <c r="Y482" s="311" t="s">
        <v>136</v>
      </c>
      <c r="Z482" s="417" t="s">
        <v>1537</v>
      </c>
      <c r="AA482" s="311">
        <v>4.4</v>
      </c>
      <c r="AB482" s="417" t="s">
        <v>1532</v>
      </c>
      <c r="AC482" s="404"/>
    </row>
    <row r="483" customHeight="1" spans="1:29">
      <c r="A483" s="311">
        <v>481</v>
      </c>
      <c r="B483" s="283" t="s">
        <v>1490</v>
      </c>
      <c r="C483" s="311" t="s">
        <v>1526</v>
      </c>
      <c r="D483" s="311" t="s">
        <v>94</v>
      </c>
      <c r="E483" s="311" t="s">
        <v>1549</v>
      </c>
      <c r="F483" s="311" t="s">
        <v>227</v>
      </c>
      <c r="G483" s="311" t="s">
        <v>1550</v>
      </c>
      <c r="H483" s="311" t="s">
        <v>1551</v>
      </c>
      <c r="I483" s="311" t="s">
        <v>1550</v>
      </c>
      <c r="J483" s="417"/>
      <c r="K483" s="283" t="s">
        <v>100</v>
      </c>
      <c r="L483" s="283" t="s">
        <v>101</v>
      </c>
      <c r="M483" s="311" t="s">
        <v>646</v>
      </c>
      <c r="N483" s="311" t="s">
        <v>1263</v>
      </c>
      <c r="O483" s="425">
        <v>41791</v>
      </c>
      <c r="P483" s="283" t="s">
        <v>310</v>
      </c>
      <c r="Q483" s="283">
        <v>8.8</v>
      </c>
      <c r="R483" s="449">
        <v>1</v>
      </c>
      <c r="S483" s="283">
        <v>12</v>
      </c>
      <c r="T483" s="283" t="s">
        <v>106</v>
      </c>
      <c r="U483" s="472">
        <v>13.2</v>
      </c>
      <c r="V483" s="472">
        <v>39.6</v>
      </c>
      <c r="W483" s="283" t="s">
        <v>171</v>
      </c>
      <c r="X483" s="473" t="s">
        <v>108</v>
      </c>
      <c r="Y483" s="311" t="s">
        <v>136</v>
      </c>
      <c r="Z483" s="417" t="s">
        <v>1537</v>
      </c>
      <c r="AA483" s="311">
        <v>4.4</v>
      </c>
      <c r="AB483" s="417" t="s">
        <v>1532</v>
      </c>
      <c r="AC483" s="404"/>
    </row>
    <row r="484" customHeight="1" spans="1:29">
      <c r="A484" s="311">
        <v>482</v>
      </c>
      <c r="B484" s="283" t="s">
        <v>1490</v>
      </c>
      <c r="C484" s="311" t="s">
        <v>1526</v>
      </c>
      <c r="D484" s="311" t="s">
        <v>94</v>
      </c>
      <c r="E484" s="311" t="s">
        <v>1552</v>
      </c>
      <c r="F484" s="311" t="s">
        <v>259</v>
      </c>
      <c r="G484" s="311" t="s">
        <v>1553</v>
      </c>
      <c r="H484" s="311" t="s">
        <v>120</v>
      </c>
      <c r="I484" s="311" t="s">
        <v>1554</v>
      </c>
      <c r="J484" s="417"/>
      <c r="K484" s="283" t="s">
        <v>100</v>
      </c>
      <c r="L484" s="283" t="s">
        <v>101</v>
      </c>
      <c r="M484" s="311" t="s">
        <v>330</v>
      </c>
      <c r="N484" s="311" t="s">
        <v>671</v>
      </c>
      <c r="O484" s="425">
        <v>42064</v>
      </c>
      <c r="P484" s="283">
        <v>28</v>
      </c>
      <c r="Q484" s="283">
        <v>12</v>
      </c>
      <c r="R484" s="449">
        <v>11</v>
      </c>
      <c r="S484" s="283">
        <v>90</v>
      </c>
      <c r="T484" s="283" t="s">
        <v>106</v>
      </c>
      <c r="U484" s="472">
        <f>(X484+AA484)/2*3</f>
        <v>28.8</v>
      </c>
      <c r="V484" s="472">
        <f>(X484+AA484)/2*9</f>
        <v>86.4</v>
      </c>
      <c r="W484" s="283" t="s">
        <v>135</v>
      </c>
      <c r="X484" s="473">
        <v>12.8</v>
      </c>
      <c r="Y484" s="311" t="s">
        <v>126</v>
      </c>
      <c r="Z484" s="417" t="s">
        <v>1537</v>
      </c>
      <c r="AA484" s="311">
        <f t="shared" si="15"/>
        <v>6.4</v>
      </c>
      <c r="AB484" s="417" t="s">
        <v>1532</v>
      </c>
      <c r="AC484" s="404"/>
    </row>
    <row r="485" customHeight="1" spans="1:29">
      <c r="A485" s="311">
        <v>483</v>
      </c>
      <c r="B485" s="283" t="s">
        <v>1490</v>
      </c>
      <c r="C485" s="311" t="s">
        <v>1526</v>
      </c>
      <c r="D485" s="311" t="s">
        <v>94</v>
      </c>
      <c r="E485" s="311" t="s">
        <v>1555</v>
      </c>
      <c r="F485" s="311" t="s">
        <v>227</v>
      </c>
      <c r="G485" s="311" t="s">
        <v>1556</v>
      </c>
      <c r="H485" s="311" t="s">
        <v>1557</v>
      </c>
      <c r="I485" s="311" t="s">
        <v>1556</v>
      </c>
      <c r="J485" s="417"/>
      <c r="K485" s="283" t="s">
        <v>100</v>
      </c>
      <c r="L485" s="283" t="s">
        <v>101</v>
      </c>
      <c r="M485" s="311" t="s">
        <v>111</v>
      </c>
      <c r="N485" s="311" t="s">
        <v>671</v>
      </c>
      <c r="O485" s="425">
        <v>41791</v>
      </c>
      <c r="P485" s="283"/>
      <c r="Q485" s="283">
        <v>9.8</v>
      </c>
      <c r="R485" s="311">
        <v>1</v>
      </c>
      <c r="S485" s="283">
        <v>6.8</v>
      </c>
      <c r="T485" s="283" t="s">
        <v>106</v>
      </c>
      <c r="U485" s="472">
        <f t="shared" ref="U485:U489" si="16">(X485+AA485)/2*2</f>
        <v>13.2</v>
      </c>
      <c r="V485" s="472">
        <f t="shared" ref="V485:V487" si="17">(X485+AA485)/2*6</f>
        <v>39.6</v>
      </c>
      <c r="W485" s="283" t="s">
        <v>171</v>
      </c>
      <c r="X485" s="473">
        <v>8.8</v>
      </c>
      <c r="Y485" s="311" t="s">
        <v>136</v>
      </c>
      <c r="Z485" s="417" t="s">
        <v>1537</v>
      </c>
      <c r="AA485" s="311">
        <f t="shared" si="15"/>
        <v>4.4</v>
      </c>
      <c r="AB485" s="417" t="s">
        <v>1532</v>
      </c>
      <c r="AC485" s="404"/>
    </row>
    <row r="486" customHeight="1" spans="1:29">
      <c r="A486" s="311">
        <v>484</v>
      </c>
      <c r="B486" s="283" t="s">
        <v>1490</v>
      </c>
      <c r="C486" s="311" t="s">
        <v>1526</v>
      </c>
      <c r="D486" s="311" t="s">
        <v>522</v>
      </c>
      <c r="E486" s="283" t="s">
        <v>1558</v>
      </c>
      <c r="F486" s="311" t="s">
        <v>227</v>
      </c>
      <c r="G486" s="311" t="s">
        <v>120</v>
      </c>
      <c r="H486" s="311" t="s">
        <v>120</v>
      </c>
      <c r="I486" s="311" t="s">
        <v>120</v>
      </c>
      <c r="J486" s="417"/>
      <c r="K486" s="283" t="s">
        <v>100</v>
      </c>
      <c r="L486" s="283" t="s">
        <v>101</v>
      </c>
      <c r="M486" s="311" t="s">
        <v>646</v>
      </c>
      <c r="N486" s="311" t="s">
        <v>671</v>
      </c>
      <c r="O486" s="425">
        <v>42430</v>
      </c>
      <c r="P486" s="283">
        <v>5</v>
      </c>
      <c r="Q486" s="283">
        <v>9.8</v>
      </c>
      <c r="R486" s="311">
        <v>1</v>
      </c>
      <c r="S486" s="283">
        <v>5</v>
      </c>
      <c r="T486" s="283" t="s">
        <v>106</v>
      </c>
      <c r="U486" s="472">
        <f t="shared" si="16"/>
        <v>17.7</v>
      </c>
      <c r="V486" s="472">
        <f t="shared" si="17"/>
        <v>53.1</v>
      </c>
      <c r="W486" s="283" t="s">
        <v>135</v>
      </c>
      <c r="X486" s="473">
        <v>11.8</v>
      </c>
      <c r="Y486" s="311" t="s">
        <v>126</v>
      </c>
      <c r="Z486" s="417" t="s">
        <v>1559</v>
      </c>
      <c r="AA486" s="311">
        <f t="shared" ref="AA486:AA499" si="18">X486*0.5</f>
        <v>5.9</v>
      </c>
      <c r="AB486" s="417" t="s">
        <v>1560</v>
      </c>
      <c r="AC486" s="404"/>
    </row>
    <row r="487" customHeight="1" spans="1:29">
      <c r="A487" s="311">
        <v>485</v>
      </c>
      <c r="B487" s="283" t="s">
        <v>1490</v>
      </c>
      <c r="C487" s="311" t="s">
        <v>1526</v>
      </c>
      <c r="D487" s="311" t="s">
        <v>522</v>
      </c>
      <c r="E487" s="283" t="s">
        <v>1561</v>
      </c>
      <c r="F487" s="311" t="s">
        <v>1257</v>
      </c>
      <c r="G487" s="311" t="s">
        <v>120</v>
      </c>
      <c r="H487" s="311" t="s">
        <v>120</v>
      </c>
      <c r="I487" s="311" t="s">
        <v>120</v>
      </c>
      <c r="J487" s="417"/>
      <c r="K487" s="283" t="s">
        <v>100</v>
      </c>
      <c r="L487" s="283" t="s">
        <v>101</v>
      </c>
      <c r="M487" s="311" t="s">
        <v>646</v>
      </c>
      <c r="N487" s="311" t="s">
        <v>671</v>
      </c>
      <c r="O487" s="425">
        <v>42339</v>
      </c>
      <c r="P487" s="283">
        <v>5</v>
      </c>
      <c r="Q487" s="283">
        <v>9.8</v>
      </c>
      <c r="R487" s="311">
        <v>1</v>
      </c>
      <c r="S487" s="283">
        <v>5</v>
      </c>
      <c r="T487" s="283" t="s">
        <v>106</v>
      </c>
      <c r="U487" s="472">
        <f t="shared" si="16"/>
        <v>17.7</v>
      </c>
      <c r="V487" s="472">
        <f t="shared" si="17"/>
        <v>53.1</v>
      </c>
      <c r="W487" s="283" t="s">
        <v>135</v>
      </c>
      <c r="X487" s="473">
        <v>11.8</v>
      </c>
      <c r="Y487" s="311" t="s">
        <v>126</v>
      </c>
      <c r="Z487" s="417" t="s">
        <v>1559</v>
      </c>
      <c r="AA487" s="311">
        <f t="shared" si="18"/>
        <v>5.9</v>
      </c>
      <c r="AB487" s="417" t="s">
        <v>1511</v>
      </c>
      <c r="AC487" s="404"/>
    </row>
    <row r="488" customHeight="1" spans="1:29">
      <c r="A488" s="311">
        <v>486</v>
      </c>
      <c r="B488" s="283" t="s">
        <v>1490</v>
      </c>
      <c r="C488" s="311" t="s">
        <v>1526</v>
      </c>
      <c r="D488" s="311" t="s">
        <v>522</v>
      </c>
      <c r="E488" s="283" t="s">
        <v>1562</v>
      </c>
      <c r="F488" s="311" t="s">
        <v>227</v>
      </c>
      <c r="G488" s="311" t="s">
        <v>120</v>
      </c>
      <c r="H488" s="311" t="s">
        <v>120</v>
      </c>
      <c r="I488" s="311" t="s">
        <v>120</v>
      </c>
      <c r="J488" s="417"/>
      <c r="K488" s="283" t="s">
        <v>100</v>
      </c>
      <c r="L488" s="283" t="s">
        <v>101</v>
      </c>
      <c r="M488" s="311" t="s">
        <v>111</v>
      </c>
      <c r="N488" s="311" t="s">
        <v>671</v>
      </c>
      <c r="O488" s="425">
        <v>42278</v>
      </c>
      <c r="P488" s="283">
        <v>5</v>
      </c>
      <c r="Q488" s="283">
        <v>9.8</v>
      </c>
      <c r="R488" s="311">
        <v>1</v>
      </c>
      <c r="S488" s="283">
        <v>5</v>
      </c>
      <c r="T488" s="283" t="s">
        <v>106</v>
      </c>
      <c r="U488" s="472">
        <f t="shared" si="16"/>
        <v>17.7</v>
      </c>
      <c r="V488" s="472">
        <f t="shared" ref="V488:V495" si="19">(X488+AA488)/2*4</f>
        <v>35.4</v>
      </c>
      <c r="W488" s="283" t="s">
        <v>135</v>
      </c>
      <c r="X488" s="473">
        <v>11.8</v>
      </c>
      <c r="Y488" s="311" t="s">
        <v>126</v>
      </c>
      <c r="Z488" s="417" t="s">
        <v>1559</v>
      </c>
      <c r="AA488" s="311">
        <f t="shared" si="18"/>
        <v>5.9</v>
      </c>
      <c r="AB488" s="417" t="s">
        <v>1560</v>
      </c>
      <c r="AC488" s="404"/>
    </row>
    <row r="489" customHeight="1" spans="1:29">
      <c r="A489" s="311">
        <v>487</v>
      </c>
      <c r="B489" s="283" t="s">
        <v>1490</v>
      </c>
      <c r="C489" s="311" t="s">
        <v>1526</v>
      </c>
      <c r="D489" s="311" t="s">
        <v>522</v>
      </c>
      <c r="E489" s="283" t="s">
        <v>1563</v>
      </c>
      <c r="F489" s="311" t="s">
        <v>227</v>
      </c>
      <c r="G489" s="311" t="s">
        <v>120</v>
      </c>
      <c r="H489" s="311" t="s">
        <v>120</v>
      </c>
      <c r="I489" s="311" t="s">
        <v>120</v>
      </c>
      <c r="J489" s="417"/>
      <c r="K489" s="283" t="s">
        <v>100</v>
      </c>
      <c r="L489" s="283" t="s">
        <v>101</v>
      </c>
      <c r="M489" s="311" t="s">
        <v>646</v>
      </c>
      <c r="N489" s="311" t="s">
        <v>671</v>
      </c>
      <c r="O489" s="425">
        <v>42339</v>
      </c>
      <c r="P489" s="283">
        <v>5</v>
      </c>
      <c r="Q489" s="283">
        <v>19.8</v>
      </c>
      <c r="R489" s="311">
        <v>0</v>
      </c>
      <c r="S489" s="283" t="s">
        <v>120</v>
      </c>
      <c r="T489" s="283" t="s">
        <v>106</v>
      </c>
      <c r="U489" s="472">
        <v>29.7</v>
      </c>
      <c r="V489" s="472">
        <v>89.1</v>
      </c>
      <c r="W489" s="283" t="s">
        <v>135</v>
      </c>
      <c r="X489" s="473" t="s">
        <v>108</v>
      </c>
      <c r="Y489" s="311" t="s">
        <v>126</v>
      </c>
      <c r="Z489" s="417" t="s">
        <v>1559</v>
      </c>
      <c r="AA489" s="311">
        <v>9.9</v>
      </c>
      <c r="AB489" s="417" t="s">
        <v>1564</v>
      </c>
      <c r="AC489" s="404"/>
    </row>
    <row r="490" customHeight="1" spans="1:29">
      <c r="A490" s="311">
        <v>488</v>
      </c>
      <c r="B490" s="283" t="s">
        <v>1490</v>
      </c>
      <c r="C490" s="311" t="s">
        <v>1526</v>
      </c>
      <c r="D490" s="311" t="s">
        <v>522</v>
      </c>
      <c r="E490" s="283" t="s">
        <v>1565</v>
      </c>
      <c r="F490" s="311" t="s">
        <v>227</v>
      </c>
      <c r="G490" s="311" t="s">
        <v>120</v>
      </c>
      <c r="H490" s="311" t="s">
        <v>120</v>
      </c>
      <c r="I490" s="311" t="s">
        <v>120</v>
      </c>
      <c r="J490" s="417"/>
      <c r="K490" s="283" t="s">
        <v>100</v>
      </c>
      <c r="L490" s="283" t="s">
        <v>101</v>
      </c>
      <c r="M490" s="311" t="s">
        <v>646</v>
      </c>
      <c r="N490" s="311" t="s">
        <v>671</v>
      </c>
      <c r="O490" s="425">
        <v>42339</v>
      </c>
      <c r="P490" s="283">
        <v>5</v>
      </c>
      <c r="Q490" s="283">
        <v>9.8</v>
      </c>
      <c r="R490" s="311">
        <v>1</v>
      </c>
      <c r="S490" s="283">
        <v>5</v>
      </c>
      <c r="T490" s="283" t="s">
        <v>106</v>
      </c>
      <c r="U490" s="472">
        <f t="shared" ref="U490:U493" si="20">(X490+AA490)/2</f>
        <v>8.85</v>
      </c>
      <c r="V490" s="472">
        <f t="shared" si="19"/>
        <v>35.4</v>
      </c>
      <c r="W490" s="283" t="s">
        <v>135</v>
      </c>
      <c r="X490" s="473">
        <v>11.8</v>
      </c>
      <c r="Y490" s="311" t="s">
        <v>126</v>
      </c>
      <c r="Z490" s="417" t="s">
        <v>1559</v>
      </c>
      <c r="AA490" s="311">
        <f t="shared" si="18"/>
        <v>5.9</v>
      </c>
      <c r="AB490" s="417" t="s">
        <v>1511</v>
      </c>
      <c r="AC490" s="404"/>
    </row>
    <row r="491" customHeight="1" spans="1:29">
      <c r="A491" s="311">
        <v>489</v>
      </c>
      <c r="B491" s="283" t="s">
        <v>1490</v>
      </c>
      <c r="C491" s="311" t="s">
        <v>1526</v>
      </c>
      <c r="D491" s="311" t="s">
        <v>522</v>
      </c>
      <c r="E491" s="283" t="s">
        <v>1566</v>
      </c>
      <c r="F491" s="311" t="s">
        <v>227</v>
      </c>
      <c r="G491" s="311" t="s">
        <v>120</v>
      </c>
      <c r="H491" s="311" t="s">
        <v>120</v>
      </c>
      <c r="I491" s="311" t="s">
        <v>120</v>
      </c>
      <c r="J491" s="417"/>
      <c r="K491" s="283" t="s">
        <v>100</v>
      </c>
      <c r="L491" s="283" t="s">
        <v>101</v>
      </c>
      <c r="M491" s="311" t="s">
        <v>330</v>
      </c>
      <c r="N491" s="311" t="s">
        <v>671</v>
      </c>
      <c r="O491" s="425">
        <v>42644</v>
      </c>
      <c r="P491" s="283">
        <v>5</v>
      </c>
      <c r="Q491" s="283">
        <v>9.8</v>
      </c>
      <c r="R491" s="311">
        <v>1</v>
      </c>
      <c r="S491" s="283">
        <v>5</v>
      </c>
      <c r="T491" s="283" t="s">
        <v>106</v>
      </c>
      <c r="U491" s="472">
        <f t="shared" si="20"/>
        <v>8.85</v>
      </c>
      <c r="V491" s="472">
        <f t="shared" si="19"/>
        <v>35.4</v>
      </c>
      <c r="W491" s="283" t="s">
        <v>135</v>
      </c>
      <c r="X491" s="473">
        <v>11.8</v>
      </c>
      <c r="Y491" s="311" t="s">
        <v>126</v>
      </c>
      <c r="Z491" s="417" t="s">
        <v>1559</v>
      </c>
      <c r="AA491" s="311">
        <f t="shared" si="18"/>
        <v>5.9</v>
      </c>
      <c r="AB491" s="417" t="s">
        <v>1511</v>
      </c>
      <c r="AC491" s="404"/>
    </row>
    <row r="492" customHeight="1" spans="1:29">
      <c r="A492" s="311">
        <v>490</v>
      </c>
      <c r="B492" s="283" t="s">
        <v>1490</v>
      </c>
      <c r="C492" s="311" t="s">
        <v>1526</v>
      </c>
      <c r="D492" s="311" t="s">
        <v>522</v>
      </c>
      <c r="E492" s="283" t="s">
        <v>1567</v>
      </c>
      <c r="F492" s="311" t="s">
        <v>227</v>
      </c>
      <c r="G492" s="311" t="s">
        <v>120</v>
      </c>
      <c r="H492" s="311" t="s">
        <v>120</v>
      </c>
      <c r="I492" s="311" t="s">
        <v>120</v>
      </c>
      <c r="J492" s="417"/>
      <c r="K492" s="283" t="s">
        <v>100</v>
      </c>
      <c r="L492" s="283" t="s">
        <v>101</v>
      </c>
      <c r="M492" s="311" t="s">
        <v>330</v>
      </c>
      <c r="N492" s="311" t="s">
        <v>671</v>
      </c>
      <c r="O492" s="425">
        <v>42644</v>
      </c>
      <c r="P492" s="283">
        <v>5</v>
      </c>
      <c r="Q492" s="283">
        <v>9.8</v>
      </c>
      <c r="R492" s="311">
        <v>1</v>
      </c>
      <c r="S492" s="283">
        <v>5</v>
      </c>
      <c r="T492" s="283" t="s">
        <v>106</v>
      </c>
      <c r="U492" s="472">
        <f t="shared" si="20"/>
        <v>8.85</v>
      </c>
      <c r="V492" s="472">
        <f t="shared" si="19"/>
        <v>35.4</v>
      </c>
      <c r="W492" s="283" t="s">
        <v>135</v>
      </c>
      <c r="X492" s="473">
        <v>11.8</v>
      </c>
      <c r="Y492" s="311" t="s">
        <v>126</v>
      </c>
      <c r="Z492" s="417" t="s">
        <v>1559</v>
      </c>
      <c r="AA492" s="311">
        <f t="shared" si="18"/>
        <v>5.9</v>
      </c>
      <c r="AB492" s="417" t="s">
        <v>1511</v>
      </c>
      <c r="AC492" s="404"/>
    </row>
    <row r="493" customHeight="1" spans="1:29">
      <c r="A493" s="311">
        <v>491</v>
      </c>
      <c r="B493" s="283" t="s">
        <v>1490</v>
      </c>
      <c r="C493" s="311" t="s">
        <v>1526</v>
      </c>
      <c r="D493" s="311" t="s">
        <v>522</v>
      </c>
      <c r="E493" s="283" t="s">
        <v>1568</v>
      </c>
      <c r="F493" s="311" t="s">
        <v>227</v>
      </c>
      <c r="G493" s="311" t="s">
        <v>120</v>
      </c>
      <c r="H493" s="311" t="s">
        <v>120</v>
      </c>
      <c r="I493" s="311" t="s">
        <v>120</v>
      </c>
      <c r="J493" s="417"/>
      <c r="K493" s="283" t="s">
        <v>100</v>
      </c>
      <c r="L493" s="283" t="s">
        <v>101</v>
      </c>
      <c r="M493" s="311" t="s">
        <v>111</v>
      </c>
      <c r="N493" s="311" t="s">
        <v>671</v>
      </c>
      <c r="O493" s="425">
        <v>42705</v>
      </c>
      <c r="P493" s="283">
        <v>5</v>
      </c>
      <c r="Q493" s="283">
        <v>9.8</v>
      </c>
      <c r="R493" s="311">
        <v>1</v>
      </c>
      <c r="S493" s="283">
        <v>5</v>
      </c>
      <c r="T493" s="283" t="s">
        <v>106</v>
      </c>
      <c r="U493" s="472">
        <f t="shared" si="20"/>
        <v>8.85</v>
      </c>
      <c r="V493" s="472">
        <f t="shared" si="19"/>
        <v>35.4</v>
      </c>
      <c r="W493" s="283" t="s">
        <v>135</v>
      </c>
      <c r="X493" s="473">
        <v>11.8</v>
      </c>
      <c r="Y493" s="311" t="s">
        <v>126</v>
      </c>
      <c r="Z493" s="417" t="s">
        <v>1559</v>
      </c>
      <c r="AA493" s="311">
        <f t="shared" si="18"/>
        <v>5.9</v>
      </c>
      <c r="AB493" s="417" t="s">
        <v>1511</v>
      </c>
      <c r="AC493" s="404"/>
    </row>
    <row r="494" customHeight="1" spans="1:29">
      <c r="A494" s="311">
        <v>492</v>
      </c>
      <c r="B494" s="283" t="s">
        <v>1490</v>
      </c>
      <c r="C494" s="311" t="s">
        <v>1526</v>
      </c>
      <c r="D494" s="311" t="s">
        <v>522</v>
      </c>
      <c r="E494" s="283" t="s">
        <v>1569</v>
      </c>
      <c r="F494" s="311" t="s">
        <v>227</v>
      </c>
      <c r="G494" s="311" t="s">
        <v>120</v>
      </c>
      <c r="H494" s="311" t="s">
        <v>120</v>
      </c>
      <c r="I494" s="311" t="s">
        <v>120</v>
      </c>
      <c r="J494" s="417"/>
      <c r="K494" s="283" t="s">
        <v>100</v>
      </c>
      <c r="L494" s="283" t="s">
        <v>101</v>
      </c>
      <c r="M494" s="311" t="s">
        <v>330</v>
      </c>
      <c r="N494" s="311" t="s">
        <v>671</v>
      </c>
      <c r="O494" s="425">
        <v>42705</v>
      </c>
      <c r="P494" s="283">
        <v>5</v>
      </c>
      <c r="Q494" s="283">
        <v>9.8</v>
      </c>
      <c r="R494" s="311">
        <v>1</v>
      </c>
      <c r="S494" s="283">
        <v>5</v>
      </c>
      <c r="T494" s="283" t="s">
        <v>106</v>
      </c>
      <c r="U494" s="472">
        <f>(X494+AA494)/2*2</f>
        <v>17.7</v>
      </c>
      <c r="V494" s="472">
        <f t="shared" si="19"/>
        <v>35.4</v>
      </c>
      <c r="W494" s="283" t="s">
        <v>135</v>
      </c>
      <c r="X494" s="473">
        <v>11.8</v>
      </c>
      <c r="Y494" s="311" t="s">
        <v>126</v>
      </c>
      <c r="Z494" s="417" t="s">
        <v>1559</v>
      </c>
      <c r="AA494" s="311">
        <f t="shared" si="18"/>
        <v>5.9</v>
      </c>
      <c r="AB494" s="417" t="s">
        <v>1560</v>
      </c>
      <c r="AC494" s="404"/>
    </row>
    <row r="495" customHeight="1" spans="1:29">
      <c r="A495" s="311">
        <v>493</v>
      </c>
      <c r="B495" s="283" t="s">
        <v>1490</v>
      </c>
      <c r="C495" s="311" t="s">
        <v>1526</v>
      </c>
      <c r="D495" s="311" t="s">
        <v>522</v>
      </c>
      <c r="E495" s="283" t="s">
        <v>1570</v>
      </c>
      <c r="F495" s="311" t="s">
        <v>227</v>
      </c>
      <c r="G495" s="311" t="s">
        <v>120</v>
      </c>
      <c r="H495" s="311" t="s">
        <v>120</v>
      </c>
      <c r="I495" s="311" t="s">
        <v>120</v>
      </c>
      <c r="J495" s="417"/>
      <c r="K495" s="283" t="s">
        <v>100</v>
      </c>
      <c r="L495" s="283" t="s">
        <v>101</v>
      </c>
      <c r="M495" s="311" t="s">
        <v>111</v>
      </c>
      <c r="N495" s="311" t="s">
        <v>671</v>
      </c>
      <c r="O495" s="425">
        <v>42795</v>
      </c>
      <c r="P495" s="283">
        <v>5</v>
      </c>
      <c r="Q495" s="283">
        <v>9.8</v>
      </c>
      <c r="R495" s="311">
        <v>1</v>
      </c>
      <c r="S495" s="283">
        <v>5</v>
      </c>
      <c r="T495" s="283" t="s">
        <v>106</v>
      </c>
      <c r="U495" s="472">
        <f>(X495+AA495)/2*2</f>
        <v>17.7</v>
      </c>
      <c r="V495" s="472">
        <f t="shared" si="19"/>
        <v>35.4</v>
      </c>
      <c r="W495" s="283" t="s">
        <v>135</v>
      </c>
      <c r="X495" s="473">
        <v>11.8</v>
      </c>
      <c r="Y495" s="311" t="s">
        <v>126</v>
      </c>
      <c r="Z495" s="417" t="s">
        <v>1559</v>
      </c>
      <c r="AA495" s="311">
        <f t="shared" si="18"/>
        <v>5.9</v>
      </c>
      <c r="AB495" s="417" t="s">
        <v>1511</v>
      </c>
      <c r="AC495" s="404"/>
    </row>
    <row r="496" customHeight="1" spans="1:29">
      <c r="A496" s="311">
        <v>494</v>
      </c>
      <c r="B496" s="283" t="s">
        <v>1490</v>
      </c>
      <c r="C496" s="311" t="s">
        <v>1571</v>
      </c>
      <c r="D496" s="311" t="s">
        <v>94</v>
      </c>
      <c r="E496" s="311" t="s">
        <v>1572</v>
      </c>
      <c r="F496" s="311" t="s">
        <v>164</v>
      </c>
      <c r="G496" s="311" t="s">
        <v>1573</v>
      </c>
      <c r="H496" s="311" t="s">
        <v>1574</v>
      </c>
      <c r="I496" s="311" t="s">
        <v>1573</v>
      </c>
      <c r="J496" s="417"/>
      <c r="K496" s="283" t="s">
        <v>100</v>
      </c>
      <c r="L496" s="283" t="s">
        <v>101</v>
      </c>
      <c r="M496" s="311" t="s">
        <v>330</v>
      </c>
      <c r="N496" s="311" t="s">
        <v>671</v>
      </c>
      <c r="O496" s="425">
        <v>41791</v>
      </c>
      <c r="P496" s="283">
        <v>22</v>
      </c>
      <c r="Q496" s="283">
        <v>7.8</v>
      </c>
      <c r="R496" s="311">
        <v>3</v>
      </c>
      <c r="S496" s="283">
        <v>36</v>
      </c>
      <c r="T496" s="283" t="s">
        <v>106</v>
      </c>
      <c r="U496" s="472">
        <v>17.55</v>
      </c>
      <c r="V496" s="472">
        <v>40.95</v>
      </c>
      <c r="W496" s="283" t="s">
        <v>159</v>
      </c>
      <c r="X496" s="473" t="s">
        <v>108</v>
      </c>
      <c r="Y496" s="311" t="s">
        <v>136</v>
      </c>
      <c r="Z496" s="417" t="s">
        <v>108</v>
      </c>
      <c r="AA496" s="311">
        <v>3.9</v>
      </c>
      <c r="AB496" s="417" t="s">
        <v>1532</v>
      </c>
      <c r="AC496" s="404"/>
    </row>
    <row r="497" customHeight="1" spans="1:29">
      <c r="A497" s="311">
        <v>495</v>
      </c>
      <c r="B497" s="283" t="s">
        <v>1490</v>
      </c>
      <c r="C497" s="311" t="s">
        <v>1571</v>
      </c>
      <c r="D497" s="311" t="s">
        <v>94</v>
      </c>
      <c r="E497" s="311" t="s">
        <v>1575</v>
      </c>
      <c r="F497" s="311" t="s">
        <v>131</v>
      </c>
      <c r="G497" s="311" t="s">
        <v>120</v>
      </c>
      <c r="H497" s="311" t="s">
        <v>120</v>
      </c>
      <c r="I497" s="311" t="s">
        <v>1576</v>
      </c>
      <c r="J497" s="417"/>
      <c r="K497" s="283" t="s">
        <v>100</v>
      </c>
      <c r="L497" s="283" t="s">
        <v>101</v>
      </c>
      <c r="M497" s="311" t="s">
        <v>330</v>
      </c>
      <c r="N497" s="311" t="s">
        <v>671</v>
      </c>
      <c r="O497" s="425">
        <v>42005</v>
      </c>
      <c r="P497" s="283">
        <v>32</v>
      </c>
      <c r="Q497" s="283">
        <v>9.8</v>
      </c>
      <c r="R497" s="311">
        <v>2</v>
      </c>
      <c r="S497" s="283">
        <v>28</v>
      </c>
      <c r="T497" s="283" t="s">
        <v>106</v>
      </c>
      <c r="U497" s="472">
        <v>22.05</v>
      </c>
      <c r="V497" s="472">
        <v>51.45</v>
      </c>
      <c r="W497" s="283" t="s">
        <v>159</v>
      </c>
      <c r="X497" s="473" t="s">
        <v>108</v>
      </c>
      <c r="Y497" s="311" t="s">
        <v>136</v>
      </c>
      <c r="Z497" s="417" t="s">
        <v>108</v>
      </c>
      <c r="AA497" s="311">
        <v>4.9</v>
      </c>
      <c r="AB497" s="417" t="s">
        <v>1532</v>
      </c>
      <c r="AC497" s="404"/>
    </row>
    <row r="498" customHeight="1" spans="1:29">
      <c r="A498" s="311">
        <v>496</v>
      </c>
      <c r="B498" s="283" t="s">
        <v>1490</v>
      </c>
      <c r="C498" s="311" t="s">
        <v>1571</v>
      </c>
      <c r="D498" s="311" t="s">
        <v>94</v>
      </c>
      <c r="E498" s="311" t="s">
        <v>1577</v>
      </c>
      <c r="F498" s="311" t="s">
        <v>227</v>
      </c>
      <c r="G498" s="311" t="s">
        <v>120</v>
      </c>
      <c r="H498" s="311" t="s">
        <v>120</v>
      </c>
      <c r="I498" s="311" t="s">
        <v>1578</v>
      </c>
      <c r="J498" s="417"/>
      <c r="K498" s="283" t="s">
        <v>100</v>
      </c>
      <c r="L498" s="283" t="s">
        <v>101</v>
      </c>
      <c r="M498" s="311" t="s">
        <v>330</v>
      </c>
      <c r="N498" s="311" t="s">
        <v>671</v>
      </c>
      <c r="O498" s="425">
        <v>42430</v>
      </c>
      <c r="P498" s="283">
        <v>38</v>
      </c>
      <c r="Q498" s="283">
        <v>12.8</v>
      </c>
      <c r="R498" s="311">
        <v>0</v>
      </c>
      <c r="S498" s="283" t="s">
        <v>120</v>
      </c>
      <c r="T498" s="283" t="s">
        <v>106</v>
      </c>
      <c r="U498" s="472">
        <v>28.8</v>
      </c>
      <c r="V498" s="472">
        <v>67.2</v>
      </c>
      <c r="W498" s="283" t="s">
        <v>107</v>
      </c>
      <c r="X498" s="473" t="s">
        <v>108</v>
      </c>
      <c r="Y498" s="311" t="s">
        <v>136</v>
      </c>
      <c r="Z498" s="417" t="s">
        <v>108</v>
      </c>
      <c r="AA498" s="311">
        <v>6.4</v>
      </c>
      <c r="AB498" s="417" t="s">
        <v>1532</v>
      </c>
      <c r="AC498" s="404"/>
    </row>
    <row r="499" customHeight="1" spans="1:29">
      <c r="A499" s="311">
        <v>497</v>
      </c>
      <c r="B499" s="283" t="s">
        <v>1490</v>
      </c>
      <c r="C499" s="311" t="s">
        <v>1571</v>
      </c>
      <c r="D499" s="311" t="s">
        <v>94</v>
      </c>
      <c r="E499" s="311" t="s">
        <v>1579</v>
      </c>
      <c r="F499" s="311" t="s">
        <v>227</v>
      </c>
      <c r="G499" s="311" t="s">
        <v>120</v>
      </c>
      <c r="H499" s="311" t="s">
        <v>120</v>
      </c>
      <c r="I499" s="311" t="s">
        <v>1580</v>
      </c>
      <c r="J499" s="417"/>
      <c r="K499" s="283" t="s">
        <v>100</v>
      </c>
      <c r="L499" s="283" t="s">
        <v>541</v>
      </c>
      <c r="M499" s="311" t="s">
        <v>330</v>
      </c>
      <c r="N499" s="311" t="s">
        <v>671</v>
      </c>
      <c r="O499" s="425">
        <v>42614</v>
      </c>
      <c r="P499" s="283">
        <v>38.5</v>
      </c>
      <c r="Q499" s="283">
        <v>12.8</v>
      </c>
      <c r="R499" s="311">
        <v>0</v>
      </c>
      <c r="S499" s="283" t="s">
        <v>120</v>
      </c>
      <c r="T499" s="283" t="s">
        <v>106</v>
      </c>
      <c r="U499" s="472">
        <v>28.8</v>
      </c>
      <c r="V499" s="472">
        <v>67.2</v>
      </c>
      <c r="W499" s="283" t="s">
        <v>107</v>
      </c>
      <c r="X499" s="473" t="s">
        <v>108</v>
      </c>
      <c r="Y499" s="311" t="s">
        <v>136</v>
      </c>
      <c r="Z499" s="417" t="s">
        <v>108</v>
      </c>
      <c r="AA499" s="311">
        <v>6.4</v>
      </c>
      <c r="AB499" s="417" t="s">
        <v>1532</v>
      </c>
      <c r="AC499" s="404"/>
    </row>
    <row r="500" customHeight="1" spans="1:29">
      <c r="A500" s="311">
        <v>498</v>
      </c>
      <c r="B500" s="283" t="s">
        <v>1490</v>
      </c>
      <c r="C500" s="311" t="s">
        <v>1571</v>
      </c>
      <c r="D500" s="311" t="s">
        <v>94</v>
      </c>
      <c r="E500" s="311" t="s">
        <v>1581</v>
      </c>
      <c r="F500" s="311" t="s">
        <v>164</v>
      </c>
      <c r="G500" s="311" t="s">
        <v>120</v>
      </c>
      <c r="H500" s="311" t="s">
        <v>120</v>
      </c>
      <c r="I500" s="311" t="s">
        <v>120</v>
      </c>
      <c r="J500" s="417"/>
      <c r="K500" s="283" t="s">
        <v>422</v>
      </c>
      <c r="L500" s="283" t="s">
        <v>101</v>
      </c>
      <c r="M500" s="311" t="s">
        <v>330</v>
      </c>
      <c r="N500" s="311" t="s">
        <v>671</v>
      </c>
      <c r="O500" s="425">
        <v>41913</v>
      </c>
      <c r="P500" s="283">
        <v>0.9</v>
      </c>
      <c r="Q500" s="283">
        <v>1.8</v>
      </c>
      <c r="R500" s="311" t="s">
        <v>120</v>
      </c>
      <c r="S500" s="283" t="s">
        <v>120</v>
      </c>
      <c r="T500" s="283" t="s">
        <v>106</v>
      </c>
      <c r="U500" s="472">
        <v>5.4</v>
      </c>
      <c r="V500" s="472">
        <v>12.6</v>
      </c>
      <c r="W500" s="283" t="s">
        <v>135</v>
      </c>
      <c r="X500" s="473" t="s">
        <v>108</v>
      </c>
      <c r="Y500" s="311" t="s">
        <v>109</v>
      </c>
      <c r="Z500" s="417" t="s">
        <v>108</v>
      </c>
      <c r="AA500" s="283">
        <v>1.8</v>
      </c>
      <c r="AB500" s="417" t="s">
        <v>1582</v>
      </c>
      <c r="AC500" s="404"/>
    </row>
    <row r="501" customHeight="1" spans="1:29">
      <c r="A501" s="311">
        <v>499</v>
      </c>
      <c r="B501" s="283" t="s">
        <v>1490</v>
      </c>
      <c r="C501" s="311" t="s">
        <v>1571</v>
      </c>
      <c r="D501" s="311" t="s">
        <v>94</v>
      </c>
      <c r="E501" s="311" t="s">
        <v>1583</v>
      </c>
      <c r="F501" s="311" t="s">
        <v>269</v>
      </c>
      <c r="G501" s="311" t="s">
        <v>120</v>
      </c>
      <c r="H501" s="311" t="s">
        <v>120</v>
      </c>
      <c r="I501" s="311" t="s">
        <v>120</v>
      </c>
      <c r="J501" s="417"/>
      <c r="K501" s="283" t="s">
        <v>422</v>
      </c>
      <c r="L501" s="283" t="s">
        <v>101</v>
      </c>
      <c r="M501" s="311" t="s">
        <v>330</v>
      </c>
      <c r="N501" s="311" t="s">
        <v>671</v>
      </c>
      <c r="O501" s="425">
        <v>41913</v>
      </c>
      <c r="P501" s="283">
        <v>7.8</v>
      </c>
      <c r="Q501" s="283">
        <v>15.5</v>
      </c>
      <c r="R501" s="311" t="s">
        <v>120</v>
      </c>
      <c r="S501" s="283" t="s">
        <v>120</v>
      </c>
      <c r="T501" s="283" t="s">
        <v>106</v>
      </c>
      <c r="U501" s="472">
        <v>46.5</v>
      </c>
      <c r="V501" s="472">
        <v>108.5</v>
      </c>
      <c r="W501" s="283" t="s">
        <v>135</v>
      </c>
      <c r="X501" s="473" t="s">
        <v>108</v>
      </c>
      <c r="Y501" s="311" t="s">
        <v>109</v>
      </c>
      <c r="Z501" s="417" t="s">
        <v>108</v>
      </c>
      <c r="AA501" s="283">
        <v>15.5</v>
      </c>
      <c r="AB501" s="417" t="s">
        <v>1582</v>
      </c>
      <c r="AC501" s="404"/>
    </row>
    <row r="502" customHeight="1" spans="1:29">
      <c r="A502" s="311">
        <v>500</v>
      </c>
      <c r="B502" s="283" t="s">
        <v>1490</v>
      </c>
      <c r="C502" s="311" t="s">
        <v>1571</v>
      </c>
      <c r="D502" s="311" t="s">
        <v>522</v>
      </c>
      <c r="E502" s="311" t="s">
        <v>1584</v>
      </c>
      <c r="F502" s="311" t="s">
        <v>227</v>
      </c>
      <c r="G502" s="311" t="s">
        <v>120</v>
      </c>
      <c r="H502" s="311" t="s">
        <v>120</v>
      </c>
      <c r="I502" s="311" t="s">
        <v>120</v>
      </c>
      <c r="J502" s="417"/>
      <c r="K502" s="283" t="s">
        <v>100</v>
      </c>
      <c r="L502" s="283" t="s">
        <v>101</v>
      </c>
      <c r="M502" s="311" t="s">
        <v>330</v>
      </c>
      <c r="N502" s="311" t="s">
        <v>671</v>
      </c>
      <c r="O502" s="425">
        <v>42278</v>
      </c>
      <c r="P502" s="283">
        <v>25</v>
      </c>
      <c r="Q502" s="283">
        <v>9.8</v>
      </c>
      <c r="R502" s="311">
        <v>1</v>
      </c>
      <c r="S502" s="283">
        <v>9.8</v>
      </c>
      <c r="T502" s="283" t="s">
        <v>106</v>
      </c>
      <c r="U502" s="472">
        <f>(X502+AA502)/2*3</f>
        <v>28.8</v>
      </c>
      <c r="V502" s="472">
        <f>(X502+AA502)/2*7</f>
        <v>67.2</v>
      </c>
      <c r="W502" s="283" t="s">
        <v>135</v>
      </c>
      <c r="X502" s="473">
        <v>12.8</v>
      </c>
      <c r="Y502" s="311" t="s">
        <v>109</v>
      </c>
      <c r="Z502" s="417" t="s">
        <v>1537</v>
      </c>
      <c r="AA502" s="311">
        <f>X502*0.5</f>
        <v>6.4</v>
      </c>
      <c r="AB502" s="417" t="s">
        <v>1585</v>
      </c>
      <c r="AC502" s="404"/>
    </row>
    <row r="503" customHeight="1" spans="1:29">
      <c r="A503" s="311">
        <v>501</v>
      </c>
      <c r="B503" s="283" t="s">
        <v>1586</v>
      </c>
      <c r="C503" s="311" t="s">
        <v>1587</v>
      </c>
      <c r="D503" s="311" t="s">
        <v>356</v>
      </c>
      <c r="E503" s="283" t="s">
        <v>1588</v>
      </c>
      <c r="F503" s="311"/>
      <c r="G503" s="311"/>
      <c r="H503" s="311"/>
      <c r="I503" s="311"/>
      <c r="J503" s="283"/>
      <c r="K503" s="283" t="s">
        <v>274</v>
      </c>
      <c r="L503" s="283" t="s">
        <v>101</v>
      </c>
      <c r="M503" s="311" t="s">
        <v>682</v>
      </c>
      <c r="N503" s="311" t="s">
        <v>647</v>
      </c>
      <c r="O503" s="311"/>
      <c r="P503" s="471" t="s">
        <v>1589</v>
      </c>
      <c r="Q503" s="471" t="s">
        <v>1590</v>
      </c>
      <c r="R503" s="311"/>
      <c r="S503" s="283">
        <v>0</v>
      </c>
      <c r="T503" s="283" t="s">
        <v>319</v>
      </c>
      <c r="U503" s="283">
        <v>10</v>
      </c>
      <c r="V503" s="283">
        <v>40</v>
      </c>
      <c r="W503" s="283" t="s">
        <v>159</v>
      </c>
      <c r="X503" s="283" t="s">
        <v>108</v>
      </c>
      <c r="Y503" s="311" t="s">
        <v>136</v>
      </c>
      <c r="Z503" s="311"/>
      <c r="AA503" s="474">
        <v>3</v>
      </c>
      <c r="AB503" s="283" t="s">
        <v>1591</v>
      </c>
      <c r="AC503" s="475" t="s">
        <v>1592</v>
      </c>
    </row>
    <row r="504" customHeight="1" spans="1:29">
      <c r="A504" s="311">
        <v>502</v>
      </c>
      <c r="B504" s="283" t="s">
        <v>1586</v>
      </c>
      <c r="C504" s="311" t="s">
        <v>1587</v>
      </c>
      <c r="D504" s="311" t="s">
        <v>356</v>
      </c>
      <c r="E504" s="283" t="s">
        <v>1593</v>
      </c>
      <c r="F504" s="311"/>
      <c r="G504" s="311"/>
      <c r="H504" s="311"/>
      <c r="I504" s="311"/>
      <c r="J504" s="283"/>
      <c r="K504" s="283" t="s">
        <v>100</v>
      </c>
      <c r="L504" s="283" t="s">
        <v>101</v>
      </c>
      <c r="M504" s="311" t="s">
        <v>1594</v>
      </c>
      <c r="N504" s="311" t="s">
        <v>647</v>
      </c>
      <c r="O504" s="311"/>
      <c r="P504" s="283" t="s">
        <v>1589</v>
      </c>
      <c r="Q504" s="471" t="s">
        <v>1590</v>
      </c>
      <c r="R504" s="311"/>
      <c r="S504" s="283"/>
      <c r="T504" s="283" t="s">
        <v>319</v>
      </c>
      <c r="U504" s="283">
        <v>30</v>
      </c>
      <c r="V504" s="283">
        <v>60</v>
      </c>
      <c r="W504" s="283" t="s">
        <v>171</v>
      </c>
      <c r="X504" s="283" t="s">
        <v>108</v>
      </c>
      <c r="Y504" s="311" t="s">
        <v>136</v>
      </c>
      <c r="Z504" s="311"/>
      <c r="AA504" s="474">
        <v>3</v>
      </c>
      <c r="AB504" s="283"/>
      <c r="AC504" s="476"/>
    </row>
    <row r="505" customHeight="1" spans="1:29">
      <c r="A505" s="311">
        <v>503</v>
      </c>
      <c r="B505" s="283" t="s">
        <v>1586</v>
      </c>
      <c r="C505" s="311" t="s">
        <v>1587</v>
      </c>
      <c r="D505" s="311" t="s">
        <v>356</v>
      </c>
      <c r="E505" s="283" t="s">
        <v>1595</v>
      </c>
      <c r="F505" s="311"/>
      <c r="G505" s="311"/>
      <c r="H505" s="311"/>
      <c r="I505" s="311"/>
      <c r="J505" s="283"/>
      <c r="K505" s="283" t="s">
        <v>100</v>
      </c>
      <c r="L505" s="283" t="s">
        <v>101</v>
      </c>
      <c r="M505" s="311" t="s">
        <v>1594</v>
      </c>
      <c r="N505" s="311" t="s">
        <v>647</v>
      </c>
      <c r="O505" s="311"/>
      <c r="P505" s="283" t="s">
        <v>1596</v>
      </c>
      <c r="Q505" s="283" t="s">
        <v>1597</v>
      </c>
      <c r="R505" s="311"/>
      <c r="S505" s="283"/>
      <c r="T505" s="283" t="s">
        <v>319</v>
      </c>
      <c r="U505" s="283">
        <v>20</v>
      </c>
      <c r="V505" s="283">
        <v>20</v>
      </c>
      <c r="W505" s="283" t="s">
        <v>171</v>
      </c>
      <c r="X505" s="283" t="s">
        <v>108</v>
      </c>
      <c r="Y505" s="311" t="s">
        <v>136</v>
      </c>
      <c r="Z505" s="311"/>
      <c r="AA505" s="474" t="s">
        <v>1597</v>
      </c>
      <c r="AB505" s="283"/>
      <c r="AC505" s="476"/>
    </row>
    <row r="506" customHeight="1" spans="1:29">
      <c r="A506" s="311">
        <v>504</v>
      </c>
      <c r="B506" s="283" t="s">
        <v>1586</v>
      </c>
      <c r="C506" s="311" t="s">
        <v>1587</v>
      </c>
      <c r="D506" s="311" t="s">
        <v>356</v>
      </c>
      <c r="E506" s="283" t="s">
        <v>1598</v>
      </c>
      <c r="F506" s="311"/>
      <c r="G506" s="311"/>
      <c r="H506" s="311"/>
      <c r="I506" s="311"/>
      <c r="J506" s="283"/>
      <c r="K506" s="283" t="s">
        <v>100</v>
      </c>
      <c r="L506" s="283" t="s">
        <v>101</v>
      </c>
      <c r="M506" s="311" t="s">
        <v>1599</v>
      </c>
      <c r="N506" s="311" t="s">
        <v>750</v>
      </c>
      <c r="O506" s="311"/>
      <c r="P506" s="283" t="s">
        <v>1600</v>
      </c>
      <c r="Q506" s="471" t="s">
        <v>1601</v>
      </c>
      <c r="R506" s="311"/>
      <c r="S506" s="283"/>
      <c r="T506" s="283" t="s">
        <v>319</v>
      </c>
      <c r="U506" s="283">
        <v>80</v>
      </c>
      <c r="V506" s="283">
        <v>100</v>
      </c>
      <c r="W506" s="283" t="s">
        <v>159</v>
      </c>
      <c r="X506" s="283" t="s">
        <v>108</v>
      </c>
      <c r="Y506" s="311" t="s">
        <v>109</v>
      </c>
      <c r="Z506" s="311"/>
      <c r="AA506" s="474">
        <v>3</v>
      </c>
      <c r="AB506" s="283"/>
      <c r="AC506" s="476"/>
    </row>
    <row r="507" customHeight="1" spans="1:29">
      <c r="A507" s="311">
        <v>505</v>
      </c>
      <c r="B507" s="283" t="s">
        <v>1586</v>
      </c>
      <c r="C507" s="311" t="s">
        <v>1587</v>
      </c>
      <c r="D507" s="311" t="s">
        <v>356</v>
      </c>
      <c r="E507" s="283" t="s">
        <v>1602</v>
      </c>
      <c r="F507" s="311"/>
      <c r="G507" s="311"/>
      <c r="H507" s="311"/>
      <c r="I507" s="311"/>
      <c r="J507" s="283"/>
      <c r="K507" s="283" t="s">
        <v>100</v>
      </c>
      <c r="L507" s="283" t="s">
        <v>101</v>
      </c>
      <c r="M507" s="311" t="s">
        <v>1599</v>
      </c>
      <c r="N507" s="311" t="s">
        <v>647</v>
      </c>
      <c r="O507" s="311"/>
      <c r="P507" s="471" t="s">
        <v>1603</v>
      </c>
      <c r="Q507" s="283" t="s">
        <v>1604</v>
      </c>
      <c r="R507" s="311"/>
      <c r="S507" s="283"/>
      <c r="T507" s="283" t="s">
        <v>319</v>
      </c>
      <c r="U507" s="283">
        <v>100</v>
      </c>
      <c r="V507" s="283">
        <v>150</v>
      </c>
      <c r="W507" s="283" t="s">
        <v>171</v>
      </c>
      <c r="X507" s="283" t="s">
        <v>108</v>
      </c>
      <c r="Y507" s="311" t="s">
        <v>136</v>
      </c>
      <c r="Z507" s="311"/>
      <c r="AA507" s="474">
        <v>20</v>
      </c>
      <c r="AB507" s="283"/>
      <c r="AC507" s="476"/>
    </row>
    <row r="508" customHeight="1" spans="1:29">
      <c r="A508" s="311">
        <v>506</v>
      </c>
      <c r="B508" s="283" t="s">
        <v>1586</v>
      </c>
      <c r="C508" s="311" t="s">
        <v>1587</v>
      </c>
      <c r="D508" s="311" t="s">
        <v>356</v>
      </c>
      <c r="E508" s="283" t="s">
        <v>1605</v>
      </c>
      <c r="F508" s="311"/>
      <c r="G508" s="311"/>
      <c r="H508" s="311"/>
      <c r="I508" s="311"/>
      <c r="J508" s="283"/>
      <c r="K508" s="283" t="s">
        <v>274</v>
      </c>
      <c r="L508" s="283" t="s">
        <v>101</v>
      </c>
      <c r="M508" s="311" t="s">
        <v>1599</v>
      </c>
      <c r="N508" s="311" t="s">
        <v>647</v>
      </c>
      <c r="O508" s="311"/>
      <c r="P508" s="471" t="s">
        <v>1606</v>
      </c>
      <c r="Q508" s="283" t="s">
        <v>1607</v>
      </c>
      <c r="R508" s="311"/>
      <c r="S508" s="283">
        <v>0</v>
      </c>
      <c r="T508" s="283" t="s">
        <v>319</v>
      </c>
      <c r="U508" s="283">
        <v>60</v>
      </c>
      <c r="V508" s="283">
        <v>100</v>
      </c>
      <c r="W508" s="283" t="s">
        <v>171</v>
      </c>
      <c r="X508" s="283" t="s">
        <v>108</v>
      </c>
      <c r="Y508" s="311" t="s">
        <v>136</v>
      </c>
      <c r="Z508" s="311"/>
      <c r="AA508" s="474">
        <v>10</v>
      </c>
      <c r="AB508" s="283"/>
      <c r="AC508" s="476"/>
    </row>
    <row r="509" customHeight="1" spans="1:29">
      <c r="A509" s="311">
        <v>507</v>
      </c>
      <c r="B509" s="283" t="s">
        <v>1586</v>
      </c>
      <c r="C509" s="311" t="s">
        <v>1587</v>
      </c>
      <c r="D509" s="311" t="s">
        <v>356</v>
      </c>
      <c r="E509" s="283" t="s">
        <v>1608</v>
      </c>
      <c r="F509" s="311"/>
      <c r="G509" s="311"/>
      <c r="H509" s="311"/>
      <c r="I509" s="311"/>
      <c r="J509" s="283"/>
      <c r="K509" s="283" t="s">
        <v>100</v>
      </c>
      <c r="L509" s="283" t="s">
        <v>101</v>
      </c>
      <c r="M509" s="311" t="s">
        <v>1599</v>
      </c>
      <c r="N509" s="311" t="s">
        <v>647</v>
      </c>
      <c r="O509" s="311"/>
      <c r="P509" s="283" t="s">
        <v>1609</v>
      </c>
      <c r="Q509" s="283" t="s">
        <v>1610</v>
      </c>
      <c r="R509" s="311"/>
      <c r="S509" s="283"/>
      <c r="T509" s="283" t="s">
        <v>319</v>
      </c>
      <c r="U509" s="283">
        <v>300</v>
      </c>
      <c r="V509" s="283">
        <v>1000</v>
      </c>
      <c r="W509" s="283" t="s">
        <v>159</v>
      </c>
      <c r="X509" s="283" t="s">
        <v>108</v>
      </c>
      <c r="Y509" s="311" t="s">
        <v>136</v>
      </c>
      <c r="Z509" s="311"/>
      <c r="AA509" s="474">
        <v>50</v>
      </c>
      <c r="AB509" s="283"/>
      <c r="AC509" s="476"/>
    </row>
    <row r="510" customHeight="1" spans="1:29">
      <c r="A510" s="311">
        <v>508</v>
      </c>
      <c r="B510" s="283" t="s">
        <v>1586</v>
      </c>
      <c r="C510" s="311" t="s">
        <v>1587</v>
      </c>
      <c r="D510" s="311" t="s">
        <v>356</v>
      </c>
      <c r="E510" s="283" t="s">
        <v>1611</v>
      </c>
      <c r="F510" s="311"/>
      <c r="G510" s="311"/>
      <c r="H510" s="311"/>
      <c r="I510" s="311"/>
      <c r="J510" s="283"/>
      <c r="K510" s="283" t="s">
        <v>100</v>
      </c>
      <c r="L510" s="283" t="s">
        <v>101</v>
      </c>
      <c r="M510" s="311" t="s">
        <v>646</v>
      </c>
      <c r="N510" s="311" t="s">
        <v>647</v>
      </c>
      <c r="O510" s="311"/>
      <c r="P510" s="471" t="s">
        <v>1612</v>
      </c>
      <c r="Q510" s="283" t="s">
        <v>1613</v>
      </c>
      <c r="R510" s="311"/>
      <c r="S510" s="283"/>
      <c r="T510" s="283" t="s">
        <v>319</v>
      </c>
      <c r="U510" s="283">
        <v>200</v>
      </c>
      <c r="V510" s="283">
        <v>300</v>
      </c>
      <c r="W510" s="283"/>
      <c r="X510" s="283" t="s">
        <v>108</v>
      </c>
      <c r="Y510" s="311" t="s">
        <v>109</v>
      </c>
      <c r="Z510" s="311"/>
      <c r="AA510" s="474">
        <v>15</v>
      </c>
      <c r="AB510" s="283"/>
      <c r="AC510" s="476"/>
    </row>
    <row r="511" customHeight="1" spans="1:29">
      <c r="A511" s="311">
        <v>509</v>
      </c>
      <c r="B511" s="283" t="s">
        <v>1586</v>
      </c>
      <c r="C511" s="311" t="s">
        <v>1587</v>
      </c>
      <c r="D511" s="311" t="s">
        <v>356</v>
      </c>
      <c r="E511" s="283" t="s">
        <v>1614</v>
      </c>
      <c r="F511" s="311"/>
      <c r="G511" s="311"/>
      <c r="H511" s="311"/>
      <c r="I511" s="311"/>
      <c r="J511" s="283"/>
      <c r="K511" s="283" t="s">
        <v>274</v>
      </c>
      <c r="L511" s="283" t="s">
        <v>101</v>
      </c>
      <c r="M511" s="311" t="s">
        <v>1599</v>
      </c>
      <c r="N511" s="311" t="s">
        <v>647</v>
      </c>
      <c r="O511" s="311"/>
      <c r="P511" s="283" t="s">
        <v>1615</v>
      </c>
      <c r="Q511" s="283" t="s">
        <v>1616</v>
      </c>
      <c r="R511" s="311"/>
      <c r="S511" s="283">
        <v>0</v>
      </c>
      <c r="T511" s="283" t="s">
        <v>319</v>
      </c>
      <c r="U511" s="283">
        <v>2000</v>
      </c>
      <c r="V511" s="283">
        <v>3000</v>
      </c>
      <c r="W511" s="283" t="s">
        <v>159</v>
      </c>
      <c r="X511" s="283" t="s">
        <v>108</v>
      </c>
      <c r="Y511" s="311" t="s">
        <v>136</v>
      </c>
      <c r="Z511" s="311"/>
      <c r="AA511" s="474">
        <v>50</v>
      </c>
      <c r="AB511" s="283"/>
      <c r="AC511" s="476"/>
    </row>
    <row r="512" customHeight="1" spans="1:29">
      <c r="A512" s="311">
        <v>510</v>
      </c>
      <c r="B512" s="283" t="s">
        <v>1586</v>
      </c>
      <c r="C512" s="311" t="s">
        <v>1587</v>
      </c>
      <c r="D512" s="311" t="s">
        <v>356</v>
      </c>
      <c r="E512" s="283" t="s">
        <v>1617</v>
      </c>
      <c r="F512" s="311"/>
      <c r="G512" s="311"/>
      <c r="H512" s="311"/>
      <c r="I512" s="311"/>
      <c r="J512" s="283"/>
      <c r="K512" s="283" t="s">
        <v>100</v>
      </c>
      <c r="L512" s="283" t="s">
        <v>101</v>
      </c>
      <c r="M512" s="311" t="s">
        <v>1599</v>
      </c>
      <c r="N512" s="311" t="s">
        <v>647</v>
      </c>
      <c r="O512" s="311"/>
      <c r="P512" s="471" t="s">
        <v>1618</v>
      </c>
      <c r="Q512" s="471" t="s">
        <v>1619</v>
      </c>
      <c r="R512" s="311"/>
      <c r="S512" s="283"/>
      <c r="T512" s="283" t="s">
        <v>319</v>
      </c>
      <c r="U512" s="283">
        <v>2000</v>
      </c>
      <c r="V512" s="283">
        <v>4000</v>
      </c>
      <c r="W512" s="283" t="s">
        <v>159</v>
      </c>
      <c r="X512" s="283" t="s">
        <v>108</v>
      </c>
      <c r="Y512" s="311" t="s">
        <v>136</v>
      </c>
      <c r="Z512" s="311"/>
      <c r="AA512" s="474">
        <v>5</v>
      </c>
      <c r="AB512" s="283"/>
      <c r="AC512" s="476"/>
    </row>
    <row r="513" customHeight="1" spans="1:29">
      <c r="A513" s="311">
        <v>511</v>
      </c>
      <c r="B513" s="283" t="s">
        <v>1586</v>
      </c>
      <c r="C513" s="311" t="s">
        <v>1587</v>
      </c>
      <c r="D513" s="311" t="s">
        <v>356</v>
      </c>
      <c r="E513" s="283" t="s">
        <v>1620</v>
      </c>
      <c r="F513" s="311"/>
      <c r="G513" s="311"/>
      <c r="H513" s="311"/>
      <c r="I513" s="311"/>
      <c r="J513" s="283"/>
      <c r="K513" s="283" t="s">
        <v>274</v>
      </c>
      <c r="L513" s="283" t="s">
        <v>101</v>
      </c>
      <c r="M513" s="311" t="s">
        <v>1599</v>
      </c>
      <c r="N513" s="311" t="s">
        <v>647</v>
      </c>
      <c r="O513" s="311"/>
      <c r="P513" s="283">
        <v>32</v>
      </c>
      <c r="Q513" s="283">
        <v>68</v>
      </c>
      <c r="R513" s="311"/>
      <c r="S513" s="283">
        <v>0</v>
      </c>
      <c r="T513" s="283" t="s">
        <v>319</v>
      </c>
      <c r="U513" s="283">
        <v>120</v>
      </c>
      <c r="V513" s="283">
        <v>200</v>
      </c>
      <c r="W513" s="283" t="s">
        <v>159</v>
      </c>
      <c r="X513" s="283" t="s">
        <v>108</v>
      </c>
      <c r="Y513" s="311" t="s">
        <v>109</v>
      </c>
      <c r="Z513" s="311"/>
      <c r="AA513" s="474">
        <v>40</v>
      </c>
      <c r="AB513" s="283"/>
      <c r="AC513" s="476"/>
    </row>
    <row r="514" customHeight="1" spans="1:29">
      <c r="A514" s="311">
        <v>512</v>
      </c>
      <c r="B514" s="283" t="s">
        <v>1586</v>
      </c>
      <c r="C514" s="311" t="s">
        <v>1587</v>
      </c>
      <c r="D514" s="311" t="s">
        <v>356</v>
      </c>
      <c r="E514" s="283" t="s">
        <v>1621</v>
      </c>
      <c r="F514" s="311"/>
      <c r="G514" s="311"/>
      <c r="H514" s="311"/>
      <c r="I514" s="311"/>
      <c r="J514" s="283"/>
      <c r="K514" s="283" t="s">
        <v>100</v>
      </c>
      <c r="L514" s="283" t="s">
        <v>101</v>
      </c>
      <c r="M514" s="311" t="s">
        <v>1599</v>
      </c>
      <c r="N514" s="311" t="s">
        <v>750</v>
      </c>
      <c r="O514" s="311"/>
      <c r="P514" s="283" t="s">
        <v>1622</v>
      </c>
      <c r="Q514" s="471" t="s">
        <v>1623</v>
      </c>
      <c r="R514" s="311"/>
      <c r="S514" s="283"/>
      <c r="T514" s="283" t="s">
        <v>319</v>
      </c>
      <c r="U514" s="283">
        <v>60</v>
      </c>
      <c r="V514" s="283">
        <v>100</v>
      </c>
      <c r="W514" s="283" t="s">
        <v>135</v>
      </c>
      <c r="X514" s="283" t="s">
        <v>108</v>
      </c>
      <c r="Y514" s="311" t="s">
        <v>136</v>
      </c>
      <c r="Z514" s="311"/>
      <c r="AA514" s="474">
        <v>5</v>
      </c>
      <c r="AB514" s="283"/>
      <c r="AC514" s="476"/>
    </row>
    <row r="515" customHeight="1" spans="1:29">
      <c r="A515" s="311">
        <v>513</v>
      </c>
      <c r="B515" s="283" t="s">
        <v>1586</v>
      </c>
      <c r="C515" s="311" t="s">
        <v>1587</v>
      </c>
      <c r="D515" s="311" t="s">
        <v>356</v>
      </c>
      <c r="E515" s="283" t="s">
        <v>1624</v>
      </c>
      <c r="F515" s="311"/>
      <c r="G515" s="311"/>
      <c r="H515" s="311"/>
      <c r="I515" s="311"/>
      <c r="J515" s="283"/>
      <c r="K515" s="283" t="s">
        <v>100</v>
      </c>
      <c r="L515" s="283" t="s">
        <v>101</v>
      </c>
      <c r="M515" s="311" t="s">
        <v>1599</v>
      </c>
      <c r="N515" s="311" t="s">
        <v>750</v>
      </c>
      <c r="O515" s="311"/>
      <c r="P515" s="471" t="s">
        <v>1625</v>
      </c>
      <c r="Q515" s="471" t="s">
        <v>1626</v>
      </c>
      <c r="R515" s="311"/>
      <c r="S515" s="283"/>
      <c r="T515" s="283" t="s">
        <v>319</v>
      </c>
      <c r="U515" s="283">
        <v>50</v>
      </c>
      <c r="V515" s="283">
        <v>120</v>
      </c>
      <c r="W515" s="283" t="s">
        <v>135</v>
      </c>
      <c r="X515" s="283" t="s">
        <v>108</v>
      </c>
      <c r="Y515" s="311" t="s">
        <v>136</v>
      </c>
      <c r="Z515" s="311"/>
      <c r="AA515" s="474">
        <v>3</v>
      </c>
      <c r="AB515" s="283"/>
      <c r="AC515" s="476"/>
    </row>
    <row r="516" customHeight="1" spans="1:29">
      <c r="A516" s="311">
        <v>514</v>
      </c>
      <c r="B516" s="283" t="s">
        <v>1586</v>
      </c>
      <c r="C516" s="311" t="s">
        <v>1587</v>
      </c>
      <c r="D516" s="311" t="s">
        <v>356</v>
      </c>
      <c r="E516" s="283" t="s">
        <v>1627</v>
      </c>
      <c r="F516" s="311"/>
      <c r="G516" s="311"/>
      <c r="H516" s="311"/>
      <c r="I516" s="311"/>
      <c r="J516" s="283"/>
      <c r="K516" s="283" t="s">
        <v>100</v>
      </c>
      <c r="L516" s="283" t="s">
        <v>101</v>
      </c>
      <c r="M516" s="311" t="s">
        <v>1599</v>
      </c>
      <c r="N516" s="311" t="s">
        <v>750</v>
      </c>
      <c r="O516" s="311"/>
      <c r="P516" s="283">
        <v>1.5</v>
      </c>
      <c r="Q516" s="283">
        <v>3</v>
      </c>
      <c r="R516" s="311"/>
      <c r="S516" s="283"/>
      <c r="T516" s="283" t="s">
        <v>319</v>
      </c>
      <c r="U516" s="283">
        <v>10</v>
      </c>
      <c r="V516" s="283">
        <v>20</v>
      </c>
      <c r="W516" s="283" t="s">
        <v>135</v>
      </c>
      <c r="X516" s="283" t="s">
        <v>108</v>
      </c>
      <c r="Y516" s="311" t="s">
        <v>136</v>
      </c>
      <c r="Z516" s="311"/>
      <c r="AA516" s="474">
        <v>3</v>
      </c>
      <c r="AB516" s="283"/>
      <c r="AC516" s="476"/>
    </row>
    <row r="517" customHeight="1" spans="1:29">
      <c r="A517" s="311">
        <v>515</v>
      </c>
      <c r="B517" s="283" t="s">
        <v>1586</v>
      </c>
      <c r="C517" s="311" t="s">
        <v>1587</v>
      </c>
      <c r="D517" s="311" t="s">
        <v>356</v>
      </c>
      <c r="E517" s="283" t="s">
        <v>1628</v>
      </c>
      <c r="F517" s="311"/>
      <c r="G517" s="311"/>
      <c r="H517" s="311"/>
      <c r="I517" s="311"/>
      <c r="J517" s="283"/>
      <c r="K517" s="283" t="s">
        <v>100</v>
      </c>
      <c r="L517" s="283" t="s">
        <v>101</v>
      </c>
      <c r="M517" s="311" t="s">
        <v>1599</v>
      </c>
      <c r="N517" s="311" t="s">
        <v>750</v>
      </c>
      <c r="O517" s="311"/>
      <c r="P517" s="283">
        <v>5</v>
      </c>
      <c r="Q517" s="283">
        <v>20</v>
      </c>
      <c r="R517" s="311"/>
      <c r="S517" s="283"/>
      <c r="T517" s="283" t="s">
        <v>319</v>
      </c>
      <c r="U517" s="283">
        <v>30</v>
      </c>
      <c r="V517" s="283">
        <v>40</v>
      </c>
      <c r="W517" s="283" t="s">
        <v>135</v>
      </c>
      <c r="X517" s="283" t="s">
        <v>108</v>
      </c>
      <c r="Y517" s="311" t="s">
        <v>109</v>
      </c>
      <c r="Z517" s="311"/>
      <c r="AA517" s="474">
        <v>20</v>
      </c>
      <c r="AB517" s="283"/>
      <c r="AC517" s="479"/>
    </row>
    <row r="518" customHeight="1" spans="1:29">
      <c r="A518" s="311">
        <v>516</v>
      </c>
      <c r="B518" s="283" t="s">
        <v>1629</v>
      </c>
      <c r="C518" s="311" t="s">
        <v>1630</v>
      </c>
      <c r="D518" s="311" t="s">
        <v>979</v>
      </c>
      <c r="E518" s="422" t="s">
        <v>1631</v>
      </c>
      <c r="F518" s="417"/>
      <c r="G518" s="417"/>
      <c r="H518" s="417"/>
      <c r="I518" s="417"/>
      <c r="J518" s="417"/>
      <c r="K518" s="283" t="s">
        <v>100</v>
      </c>
      <c r="L518" s="283" t="s">
        <v>101</v>
      </c>
      <c r="M518" s="311" t="s">
        <v>1632</v>
      </c>
      <c r="N518" s="311" t="s">
        <v>647</v>
      </c>
      <c r="O518" s="311">
        <v>2014</v>
      </c>
      <c r="P518" s="478">
        <v>1.24285714285714</v>
      </c>
      <c r="Q518" s="283">
        <v>3.7827</v>
      </c>
      <c r="R518" s="311">
        <v>0</v>
      </c>
      <c r="S518" s="283">
        <v>0</v>
      </c>
      <c r="T518" s="283" t="s">
        <v>106</v>
      </c>
      <c r="U518" s="283">
        <v>9</v>
      </c>
      <c r="V518" s="283"/>
      <c r="W518" s="283" t="s">
        <v>159</v>
      </c>
      <c r="X518" s="311" t="s">
        <v>108</v>
      </c>
      <c r="Y518" s="283" t="s">
        <v>109</v>
      </c>
      <c r="Z518" s="417"/>
      <c r="AA518" s="283">
        <v>1.89135</v>
      </c>
      <c r="AB518" s="422" t="s">
        <v>1633</v>
      </c>
      <c r="AC518" s="415" t="s">
        <v>1634</v>
      </c>
    </row>
    <row r="519" customHeight="1" spans="1:29">
      <c r="A519" s="311">
        <v>517</v>
      </c>
      <c r="B519" s="283" t="s">
        <v>1629</v>
      </c>
      <c r="C519" s="311" t="s">
        <v>1630</v>
      </c>
      <c r="D519" s="311" t="s">
        <v>979</v>
      </c>
      <c r="E519" s="422" t="s">
        <v>1631</v>
      </c>
      <c r="F519" s="417"/>
      <c r="G519" s="417"/>
      <c r="H519" s="417"/>
      <c r="I519" s="417"/>
      <c r="J519" s="417"/>
      <c r="K519" s="283" t="s">
        <v>100</v>
      </c>
      <c r="L519" s="283" t="s">
        <v>101</v>
      </c>
      <c r="M519" s="311" t="s">
        <v>1632</v>
      </c>
      <c r="N519" s="311" t="s">
        <v>647</v>
      </c>
      <c r="O519" s="311">
        <v>2014</v>
      </c>
      <c r="P519" s="478">
        <v>1.31428571428571</v>
      </c>
      <c r="Q519" s="283">
        <v>4</v>
      </c>
      <c r="R519" s="311"/>
      <c r="S519" s="283"/>
      <c r="T519" s="283" t="s">
        <v>106</v>
      </c>
      <c r="U519" s="283"/>
      <c r="V519" s="283"/>
      <c r="W519" s="283" t="s">
        <v>135</v>
      </c>
      <c r="X519" s="311" t="s">
        <v>108</v>
      </c>
      <c r="Y519" s="283" t="s">
        <v>109</v>
      </c>
      <c r="Z519" s="417"/>
      <c r="AA519" s="283">
        <v>2</v>
      </c>
      <c r="AB519" s="422" t="s">
        <v>1633</v>
      </c>
      <c r="AC519" s="415" t="s">
        <v>1635</v>
      </c>
    </row>
    <row r="520" customHeight="1" spans="1:29">
      <c r="A520" s="311">
        <v>518</v>
      </c>
      <c r="B520" s="283" t="s">
        <v>1629</v>
      </c>
      <c r="C520" s="311" t="s">
        <v>1630</v>
      </c>
      <c r="D520" s="311" t="s">
        <v>979</v>
      </c>
      <c r="E520" s="422" t="s">
        <v>1631</v>
      </c>
      <c r="F520" s="417"/>
      <c r="G520" s="417"/>
      <c r="H520" s="417"/>
      <c r="I520" s="417"/>
      <c r="J520" s="417"/>
      <c r="K520" s="283" t="s">
        <v>100</v>
      </c>
      <c r="L520" s="283" t="s">
        <v>101</v>
      </c>
      <c r="M520" s="311" t="s">
        <v>1632</v>
      </c>
      <c r="N520" s="311" t="s">
        <v>647</v>
      </c>
      <c r="O520" s="311">
        <v>2014</v>
      </c>
      <c r="P520" s="478">
        <v>1.74285714285714</v>
      </c>
      <c r="Q520" s="283">
        <v>5.3044</v>
      </c>
      <c r="R520" s="311"/>
      <c r="S520" s="283"/>
      <c r="T520" s="283" t="s">
        <v>106</v>
      </c>
      <c r="U520" s="283"/>
      <c r="V520" s="283"/>
      <c r="W520" s="283" t="s">
        <v>135</v>
      </c>
      <c r="X520" s="311" t="s">
        <v>108</v>
      </c>
      <c r="Y520" s="283" t="s">
        <v>109</v>
      </c>
      <c r="Z520" s="417"/>
      <c r="AA520" s="283">
        <v>2.6522</v>
      </c>
      <c r="AB520" s="422" t="s">
        <v>1633</v>
      </c>
      <c r="AC520" s="415" t="s">
        <v>1636</v>
      </c>
    </row>
    <row r="521" customHeight="1" spans="1:29">
      <c r="A521" s="311">
        <v>519</v>
      </c>
      <c r="B521" s="283" t="s">
        <v>1629</v>
      </c>
      <c r="C521" s="311" t="s">
        <v>1630</v>
      </c>
      <c r="D521" s="311" t="s">
        <v>979</v>
      </c>
      <c r="E521" s="422" t="s">
        <v>1631</v>
      </c>
      <c r="F521" s="417"/>
      <c r="G521" s="417"/>
      <c r="H521" s="417"/>
      <c r="I521" s="417"/>
      <c r="J521" s="417"/>
      <c r="K521" s="283" t="s">
        <v>100</v>
      </c>
      <c r="L521" s="283" t="s">
        <v>101</v>
      </c>
      <c r="M521" s="311" t="s">
        <v>1632</v>
      </c>
      <c r="N521" s="311" t="s">
        <v>647</v>
      </c>
      <c r="O521" s="311">
        <v>2014</v>
      </c>
      <c r="P521" s="478">
        <v>1.81428571428571</v>
      </c>
      <c r="Q521" s="283">
        <v>5.5218</v>
      </c>
      <c r="R521" s="311"/>
      <c r="S521" s="283"/>
      <c r="T521" s="283" t="s">
        <v>106</v>
      </c>
      <c r="U521" s="283"/>
      <c r="V521" s="283"/>
      <c r="W521" s="283" t="s">
        <v>135</v>
      </c>
      <c r="X521" s="311" t="s">
        <v>108</v>
      </c>
      <c r="Y521" s="283" t="s">
        <v>109</v>
      </c>
      <c r="Z521" s="417"/>
      <c r="AA521" s="283">
        <v>2.7609</v>
      </c>
      <c r="AB521" s="422" t="s">
        <v>1633</v>
      </c>
      <c r="AC521" s="415" t="s">
        <v>1637</v>
      </c>
    </row>
    <row r="522" customHeight="1" spans="1:29">
      <c r="A522" s="311">
        <v>520</v>
      </c>
      <c r="B522" s="283" t="s">
        <v>1629</v>
      </c>
      <c r="C522" s="311" t="s">
        <v>1630</v>
      </c>
      <c r="D522" s="311" t="s">
        <v>979</v>
      </c>
      <c r="E522" s="422" t="s">
        <v>1631</v>
      </c>
      <c r="F522" s="417"/>
      <c r="G522" s="417"/>
      <c r="H522" s="417"/>
      <c r="I522" s="417"/>
      <c r="J522" s="417"/>
      <c r="K522" s="283" t="s">
        <v>100</v>
      </c>
      <c r="L522" s="283" t="s">
        <v>101</v>
      </c>
      <c r="M522" s="311" t="s">
        <v>1632</v>
      </c>
      <c r="N522" s="311" t="s">
        <v>647</v>
      </c>
      <c r="O522" s="311">
        <v>2014</v>
      </c>
      <c r="P522" s="478">
        <v>1.81428571428571</v>
      </c>
      <c r="Q522" s="283">
        <v>5.5218</v>
      </c>
      <c r="R522" s="311"/>
      <c r="S522" s="283"/>
      <c r="T522" s="283" t="s">
        <v>106</v>
      </c>
      <c r="U522" s="283"/>
      <c r="V522" s="283"/>
      <c r="W522" s="283" t="s">
        <v>135</v>
      </c>
      <c r="X522" s="311" t="s">
        <v>108</v>
      </c>
      <c r="Y522" s="283" t="s">
        <v>109</v>
      </c>
      <c r="Z522" s="417"/>
      <c r="AA522" s="283">
        <v>2.7609</v>
      </c>
      <c r="AB522" s="422" t="s">
        <v>1633</v>
      </c>
      <c r="AC522" s="415" t="s">
        <v>1638</v>
      </c>
    </row>
    <row r="523" customHeight="1" spans="1:29">
      <c r="A523" s="311">
        <v>521</v>
      </c>
      <c r="B523" s="283" t="s">
        <v>1629</v>
      </c>
      <c r="C523" s="311" t="s">
        <v>1630</v>
      </c>
      <c r="D523" s="311" t="s">
        <v>979</v>
      </c>
      <c r="E523" s="422" t="s">
        <v>1639</v>
      </c>
      <c r="F523" s="417"/>
      <c r="G523" s="417"/>
      <c r="H523" s="417"/>
      <c r="I523" s="417"/>
      <c r="J523" s="417"/>
      <c r="K523" s="283" t="s">
        <v>100</v>
      </c>
      <c r="L523" s="283" t="s">
        <v>101</v>
      </c>
      <c r="M523" s="311" t="s">
        <v>1632</v>
      </c>
      <c r="N523" s="311" t="s">
        <v>647</v>
      </c>
      <c r="O523" s="311">
        <v>2014</v>
      </c>
      <c r="P523" s="478">
        <v>1.74285714285714</v>
      </c>
      <c r="Q523" s="283">
        <v>5.3044</v>
      </c>
      <c r="R523" s="311">
        <v>0</v>
      </c>
      <c r="S523" s="283">
        <v>0</v>
      </c>
      <c r="T523" s="283" t="s">
        <v>106</v>
      </c>
      <c r="U523" s="283">
        <v>7</v>
      </c>
      <c r="V523" s="283"/>
      <c r="W523" s="283" t="s">
        <v>159</v>
      </c>
      <c r="X523" s="311" t="s">
        <v>108</v>
      </c>
      <c r="Y523" s="283" t="s">
        <v>109</v>
      </c>
      <c r="Z523" s="417"/>
      <c r="AA523" s="283">
        <v>2.6522</v>
      </c>
      <c r="AB523" s="422" t="s">
        <v>1633</v>
      </c>
      <c r="AC523" s="415" t="s">
        <v>1640</v>
      </c>
    </row>
    <row r="524" customHeight="1" spans="1:29">
      <c r="A524" s="311">
        <v>522</v>
      </c>
      <c r="B524" s="283" t="s">
        <v>1629</v>
      </c>
      <c r="C524" s="311" t="s">
        <v>1630</v>
      </c>
      <c r="D524" s="311" t="s">
        <v>979</v>
      </c>
      <c r="E524" s="422" t="s">
        <v>1639</v>
      </c>
      <c r="F524" s="417"/>
      <c r="G524" s="417"/>
      <c r="H524" s="417"/>
      <c r="I524" s="417"/>
      <c r="J524" s="417"/>
      <c r="K524" s="283" t="s">
        <v>100</v>
      </c>
      <c r="L524" s="283" t="s">
        <v>101</v>
      </c>
      <c r="M524" s="311" t="s">
        <v>1632</v>
      </c>
      <c r="N524" s="311" t="s">
        <v>647</v>
      </c>
      <c r="O524" s="311">
        <v>2014</v>
      </c>
      <c r="P524" s="478">
        <v>2</v>
      </c>
      <c r="Q524" s="283">
        <v>6.087</v>
      </c>
      <c r="R524" s="311"/>
      <c r="S524" s="283"/>
      <c r="T524" s="283" t="s">
        <v>106</v>
      </c>
      <c r="U524" s="283"/>
      <c r="V524" s="283"/>
      <c r="W524" s="283" t="s">
        <v>135</v>
      </c>
      <c r="X524" s="311" t="s">
        <v>108</v>
      </c>
      <c r="Y524" s="283" t="s">
        <v>109</v>
      </c>
      <c r="Z524" s="417"/>
      <c r="AA524" s="283">
        <v>3.0435</v>
      </c>
      <c r="AB524" s="422" t="s">
        <v>1633</v>
      </c>
      <c r="AC524" s="415" t="s">
        <v>1641</v>
      </c>
    </row>
    <row r="525" customHeight="1" spans="1:29">
      <c r="A525" s="311">
        <v>523</v>
      </c>
      <c r="B525" s="283" t="s">
        <v>1629</v>
      </c>
      <c r="C525" s="311" t="s">
        <v>1630</v>
      </c>
      <c r="D525" s="311" t="s">
        <v>979</v>
      </c>
      <c r="E525" s="422" t="s">
        <v>1639</v>
      </c>
      <c r="F525" s="417"/>
      <c r="G525" s="417"/>
      <c r="H525" s="417"/>
      <c r="I525" s="417"/>
      <c r="J525" s="417"/>
      <c r="K525" s="283" t="s">
        <v>100</v>
      </c>
      <c r="L525" s="283" t="s">
        <v>101</v>
      </c>
      <c r="M525" s="311" t="s">
        <v>1632</v>
      </c>
      <c r="N525" s="311" t="s">
        <v>647</v>
      </c>
      <c r="O525" s="311">
        <v>2014</v>
      </c>
      <c r="P525" s="478">
        <v>2.31428571428571</v>
      </c>
      <c r="Q525" s="283">
        <v>7.0435</v>
      </c>
      <c r="R525" s="311"/>
      <c r="S525" s="283"/>
      <c r="T525" s="283" t="s">
        <v>106</v>
      </c>
      <c r="U525" s="283"/>
      <c r="V525" s="283"/>
      <c r="W525" s="283" t="s">
        <v>135</v>
      </c>
      <c r="X525" s="311" t="s">
        <v>108</v>
      </c>
      <c r="Y525" s="283" t="s">
        <v>109</v>
      </c>
      <c r="Z525" s="417"/>
      <c r="AA525" s="283">
        <v>3.52175</v>
      </c>
      <c r="AB525" s="422" t="s">
        <v>1633</v>
      </c>
      <c r="AC525" s="415" t="s">
        <v>1642</v>
      </c>
    </row>
    <row r="526" customHeight="1" spans="1:29">
      <c r="A526" s="311">
        <v>524</v>
      </c>
      <c r="B526" s="283" t="s">
        <v>1629</v>
      </c>
      <c r="C526" s="311" t="s">
        <v>1630</v>
      </c>
      <c r="D526" s="311" t="s">
        <v>979</v>
      </c>
      <c r="E526" s="422" t="s">
        <v>1643</v>
      </c>
      <c r="F526" s="417"/>
      <c r="G526" s="417"/>
      <c r="H526" s="417"/>
      <c r="I526" s="417"/>
      <c r="J526" s="417"/>
      <c r="K526" s="283" t="s">
        <v>100</v>
      </c>
      <c r="L526" s="283" t="s">
        <v>101</v>
      </c>
      <c r="M526" s="311" t="s">
        <v>1632</v>
      </c>
      <c r="N526" s="311" t="s">
        <v>647</v>
      </c>
      <c r="O526" s="311">
        <v>2014</v>
      </c>
      <c r="P526" s="478">
        <v>1.02857142857143</v>
      </c>
      <c r="Q526" s="283">
        <v>3.1305</v>
      </c>
      <c r="R526" s="311">
        <v>0</v>
      </c>
      <c r="S526" s="283">
        <v>0</v>
      </c>
      <c r="T526" s="283" t="s">
        <v>106</v>
      </c>
      <c r="U526" s="283">
        <v>8</v>
      </c>
      <c r="V526" s="283"/>
      <c r="W526" s="283" t="s">
        <v>159</v>
      </c>
      <c r="X526" s="311" t="s">
        <v>108</v>
      </c>
      <c r="Y526" s="283" t="s">
        <v>109</v>
      </c>
      <c r="Z526" s="417"/>
      <c r="AA526" s="283">
        <v>1.56525</v>
      </c>
      <c r="AB526" s="422" t="s">
        <v>1633</v>
      </c>
      <c r="AC526" s="415" t="s">
        <v>1634</v>
      </c>
    </row>
    <row r="527" customHeight="1" spans="1:29">
      <c r="A527" s="311">
        <v>525</v>
      </c>
      <c r="B527" s="283" t="s">
        <v>1629</v>
      </c>
      <c r="C527" s="311" t="s">
        <v>1630</v>
      </c>
      <c r="D527" s="311" t="s">
        <v>979</v>
      </c>
      <c r="E527" s="422" t="s">
        <v>1643</v>
      </c>
      <c r="F527" s="417"/>
      <c r="G527" s="417"/>
      <c r="H527" s="417"/>
      <c r="I527" s="417"/>
      <c r="J527" s="417"/>
      <c r="K527" s="283" t="s">
        <v>100</v>
      </c>
      <c r="L527" s="283" t="s">
        <v>101</v>
      </c>
      <c r="M527" s="311" t="s">
        <v>1632</v>
      </c>
      <c r="N527" s="311" t="s">
        <v>647</v>
      </c>
      <c r="O527" s="311">
        <v>2014</v>
      </c>
      <c r="P527" s="478">
        <v>1.1</v>
      </c>
      <c r="Q527" s="283">
        <v>3.3479</v>
      </c>
      <c r="R527" s="311"/>
      <c r="S527" s="283"/>
      <c r="T527" s="283" t="s">
        <v>106</v>
      </c>
      <c r="U527" s="283"/>
      <c r="V527" s="283"/>
      <c r="W527" s="283" t="s">
        <v>159</v>
      </c>
      <c r="X527" s="311" t="s">
        <v>108</v>
      </c>
      <c r="Y527" s="283" t="s">
        <v>109</v>
      </c>
      <c r="Z527" s="417"/>
      <c r="AA527" s="283">
        <v>1.67395</v>
      </c>
      <c r="AB527" s="422" t="s">
        <v>1633</v>
      </c>
      <c r="AC527" s="415" t="s">
        <v>1635</v>
      </c>
    </row>
    <row r="528" customHeight="1" spans="1:29">
      <c r="A528" s="311">
        <v>526</v>
      </c>
      <c r="B528" s="283" t="s">
        <v>1629</v>
      </c>
      <c r="C528" s="311" t="s">
        <v>1630</v>
      </c>
      <c r="D528" s="311" t="s">
        <v>979</v>
      </c>
      <c r="E528" s="422" t="s">
        <v>1643</v>
      </c>
      <c r="F528" s="417"/>
      <c r="G528" s="417"/>
      <c r="H528" s="417"/>
      <c r="I528" s="417"/>
      <c r="J528" s="417"/>
      <c r="K528" s="283" t="s">
        <v>100</v>
      </c>
      <c r="L528" s="283" t="s">
        <v>101</v>
      </c>
      <c r="M528" s="311" t="s">
        <v>1632</v>
      </c>
      <c r="N528" s="311" t="s">
        <v>647</v>
      </c>
      <c r="O528" s="311">
        <v>2014</v>
      </c>
      <c r="P528" s="478">
        <v>1.52857142857143</v>
      </c>
      <c r="Q528" s="283">
        <v>4.6522</v>
      </c>
      <c r="R528" s="311"/>
      <c r="S528" s="283"/>
      <c r="T528" s="283" t="s">
        <v>106</v>
      </c>
      <c r="U528" s="283"/>
      <c r="V528" s="283"/>
      <c r="W528" s="283" t="s">
        <v>159</v>
      </c>
      <c r="X528" s="311" t="s">
        <v>108</v>
      </c>
      <c r="Y528" s="283" t="s">
        <v>109</v>
      </c>
      <c r="Z528" s="417"/>
      <c r="AA528" s="283">
        <v>2.3261</v>
      </c>
      <c r="AB528" s="422" t="s">
        <v>1633</v>
      </c>
      <c r="AC528" s="415" t="s">
        <v>1636</v>
      </c>
    </row>
    <row r="529" customHeight="1" spans="1:29">
      <c r="A529" s="311">
        <v>527</v>
      </c>
      <c r="B529" s="283" t="s">
        <v>1629</v>
      </c>
      <c r="C529" s="311" t="s">
        <v>1630</v>
      </c>
      <c r="D529" s="311" t="s">
        <v>979</v>
      </c>
      <c r="E529" s="422" t="s">
        <v>1643</v>
      </c>
      <c r="F529" s="417"/>
      <c r="G529" s="417"/>
      <c r="H529" s="417"/>
      <c r="I529" s="417"/>
      <c r="J529" s="417"/>
      <c r="K529" s="283" t="s">
        <v>100</v>
      </c>
      <c r="L529" s="283" t="s">
        <v>101</v>
      </c>
      <c r="M529" s="311" t="s">
        <v>1632</v>
      </c>
      <c r="N529" s="311" t="s">
        <v>647</v>
      </c>
      <c r="O529" s="311">
        <v>2014</v>
      </c>
      <c r="P529" s="478">
        <v>1.6</v>
      </c>
      <c r="Q529" s="283">
        <v>4.8696</v>
      </c>
      <c r="R529" s="311"/>
      <c r="S529" s="283"/>
      <c r="T529" s="283" t="s">
        <v>106</v>
      </c>
      <c r="U529" s="283"/>
      <c r="V529" s="283"/>
      <c r="W529" s="283" t="s">
        <v>159</v>
      </c>
      <c r="X529" s="311" t="s">
        <v>108</v>
      </c>
      <c r="Y529" s="283" t="s">
        <v>109</v>
      </c>
      <c r="Z529" s="417"/>
      <c r="AA529" s="283">
        <v>2.4348</v>
      </c>
      <c r="AB529" s="422" t="s">
        <v>1633</v>
      </c>
      <c r="AC529" s="415" t="s">
        <v>1637</v>
      </c>
    </row>
    <row r="530" customHeight="1" spans="1:29">
      <c r="A530" s="311">
        <v>528</v>
      </c>
      <c r="B530" s="283" t="s">
        <v>1629</v>
      </c>
      <c r="C530" s="311" t="s">
        <v>1630</v>
      </c>
      <c r="D530" s="311" t="s">
        <v>979</v>
      </c>
      <c r="E530" s="422" t="s">
        <v>1643</v>
      </c>
      <c r="F530" s="417"/>
      <c r="G530" s="417"/>
      <c r="H530" s="417"/>
      <c r="I530" s="417"/>
      <c r="J530" s="417"/>
      <c r="K530" s="283" t="s">
        <v>100</v>
      </c>
      <c r="L530" s="283" t="s">
        <v>101</v>
      </c>
      <c r="M530" s="311" t="s">
        <v>1632</v>
      </c>
      <c r="N530" s="311" t="s">
        <v>647</v>
      </c>
      <c r="O530" s="311">
        <v>2014</v>
      </c>
      <c r="P530" s="478">
        <v>1.6</v>
      </c>
      <c r="Q530" s="283">
        <v>4.8696</v>
      </c>
      <c r="R530" s="311"/>
      <c r="S530" s="283"/>
      <c r="T530" s="283" t="s">
        <v>106</v>
      </c>
      <c r="U530" s="283"/>
      <c r="V530" s="283"/>
      <c r="W530" s="283" t="s">
        <v>159</v>
      </c>
      <c r="X530" s="311" t="s">
        <v>108</v>
      </c>
      <c r="Y530" s="283" t="s">
        <v>109</v>
      </c>
      <c r="Z530" s="417"/>
      <c r="AA530" s="283">
        <v>2.4348</v>
      </c>
      <c r="AB530" s="422" t="s">
        <v>1633</v>
      </c>
      <c r="AC530" s="415" t="s">
        <v>1638</v>
      </c>
    </row>
    <row r="531" customHeight="1" spans="1:29">
      <c r="A531" s="311">
        <v>529</v>
      </c>
      <c r="B531" s="283" t="s">
        <v>1629</v>
      </c>
      <c r="C531" s="311" t="s">
        <v>1630</v>
      </c>
      <c r="D531" s="311" t="s">
        <v>979</v>
      </c>
      <c r="E531" s="422" t="s">
        <v>1644</v>
      </c>
      <c r="F531" s="417"/>
      <c r="G531" s="417"/>
      <c r="H531" s="417"/>
      <c r="I531" s="417"/>
      <c r="J531" s="417"/>
      <c r="K531" s="283" t="s">
        <v>100</v>
      </c>
      <c r="L531" s="283" t="s">
        <v>101</v>
      </c>
      <c r="M531" s="311" t="s">
        <v>1632</v>
      </c>
      <c r="N531" s="311" t="s">
        <v>647</v>
      </c>
      <c r="O531" s="311">
        <v>2015</v>
      </c>
      <c r="P531" s="478">
        <v>0.871428571428571</v>
      </c>
      <c r="Q531" s="283">
        <v>2.6522</v>
      </c>
      <c r="R531" s="311"/>
      <c r="S531" s="283">
        <v>76.48</v>
      </c>
      <c r="T531" s="283" t="s">
        <v>106</v>
      </c>
      <c r="U531" s="283">
        <v>200</v>
      </c>
      <c r="V531" s="283"/>
      <c r="W531" s="283" t="s">
        <v>135</v>
      </c>
      <c r="X531" s="311" t="s">
        <v>108</v>
      </c>
      <c r="Y531" s="283" t="s">
        <v>109</v>
      </c>
      <c r="Z531" s="417"/>
      <c r="AA531" s="283">
        <v>1.3261</v>
      </c>
      <c r="AB531" s="422" t="s">
        <v>1633</v>
      </c>
      <c r="AC531" s="415" t="s">
        <v>1634</v>
      </c>
    </row>
    <row r="532" customHeight="1" spans="1:29">
      <c r="A532" s="311">
        <v>530</v>
      </c>
      <c r="B532" s="283" t="s">
        <v>1629</v>
      </c>
      <c r="C532" s="311" t="s">
        <v>1630</v>
      </c>
      <c r="D532" s="311" t="s">
        <v>979</v>
      </c>
      <c r="E532" s="422" t="s">
        <v>1644</v>
      </c>
      <c r="F532" s="417"/>
      <c r="G532" s="417"/>
      <c r="H532" s="417"/>
      <c r="I532" s="417"/>
      <c r="J532" s="417"/>
      <c r="K532" s="283" t="s">
        <v>100</v>
      </c>
      <c r="L532" s="283" t="s">
        <v>101</v>
      </c>
      <c r="M532" s="311" t="s">
        <v>1632</v>
      </c>
      <c r="N532" s="311" t="s">
        <v>647</v>
      </c>
      <c r="O532" s="311">
        <v>2015</v>
      </c>
      <c r="P532" s="478">
        <v>0.942857142857143</v>
      </c>
      <c r="Q532" s="283">
        <v>2.8696</v>
      </c>
      <c r="R532" s="311"/>
      <c r="S532" s="283"/>
      <c r="T532" s="283" t="s">
        <v>106</v>
      </c>
      <c r="U532" s="283"/>
      <c r="V532" s="283"/>
      <c r="W532" s="283" t="s">
        <v>135</v>
      </c>
      <c r="X532" s="311" t="s">
        <v>108</v>
      </c>
      <c r="Y532" s="283" t="s">
        <v>109</v>
      </c>
      <c r="Z532" s="417"/>
      <c r="AA532" s="283">
        <v>1.4348</v>
      </c>
      <c r="AB532" s="422" t="s">
        <v>1633</v>
      </c>
      <c r="AC532" s="415" t="s">
        <v>1635</v>
      </c>
    </row>
    <row r="533" customHeight="1" spans="1:29">
      <c r="A533" s="311">
        <v>531</v>
      </c>
      <c r="B533" s="283" t="s">
        <v>1629</v>
      </c>
      <c r="C533" s="311" t="s">
        <v>1630</v>
      </c>
      <c r="D533" s="311" t="s">
        <v>979</v>
      </c>
      <c r="E533" s="422" t="s">
        <v>1644</v>
      </c>
      <c r="F533" s="417"/>
      <c r="G533" s="417"/>
      <c r="H533" s="417"/>
      <c r="I533" s="417"/>
      <c r="J533" s="417"/>
      <c r="K533" s="283" t="s">
        <v>100</v>
      </c>
      <c r="L533" s="283" t="s">
        <v>101</v>
      </c>
      <c r="M533" s="311" t="s">
        <v>1632</v>
      </c>
      <c r="N533" s="311" t="s">
        <v>647</v>
      </c>
      <c r="O533" s="311">
        <v>2015</v>
      </c>
      <c r="P533" s="478">
        <v>0.985714285714286</v>
      </c>
      <c r="Q533" s="283">
        <v>3</v>
      </c>
      <c r="R533" s="311"/>
      <c r="S533" s="283"/>
      <c r="T533" s="283" t="s">
        <v>106</v>
      </c>
      <c r="U533" s="283"/>
      <c r="V533" s="283"/>
      <c r="W533" s="283" t="s">
        <v>135</v>
      </c>
      <c r="X533" s="311" t="s">
        <v>108</v>
      </c>
      <c r="Y533" s="283" t="s">
        <v>109</v>
      </c>
      <c r="Z533" s="417"/>
      <c r="AA533" s="283">
        <v>1.5</v>
      </c>
      <c r="AB533" s="422" t="s">
        <v>1633</v>
      </c>
      <c r="AC533" s="415" t="s">
        <v>1645</v>
      </c>
    </row>
    <row r="534" customHeight="1" spans="1:29">
      <c r="A534" s="311">
        <v>532</v>
      </c>
      <c r="B534" s="283" t="s">
        <v>1629</v>
      </c>
      <c r="C534" s="311" t="s">
        <v>1630</v>
      </c>
      <c r="D534" s="311" t="s">
        <v>979</v>
      </c>
      <c r="E534" s="422" t="s">
        <v>1644</v>
      </c>
      <c r="F534" s="417"/>
      <c r="G534" s="417"/>
      <c r="H534" s="417"/>
      <c r="I534" s="417"/>
      <c r="J534" s="417"/>
      <c r="K534" s="283" t="s">
        <v>100</v>
      </c>
      <c r="L534" s="283" t="s">
        <v>101</v>
      </c>
      <c r="M534" s="311" t="s">
        <v>1632</v>
      </c>
      <c r="N534" s="311" t="s">
        <v>647</v>
      </c>
      <c r="O534" s="311">
        <v>2015</v>
      </c>
      <c r="P534" s="478">
        <v>1.37142857142857</v>
      </c>
      <c r="Q534" s="283">
        <v>4.174</v>
      </c>
      <c r="R534" s="311"/>
      <c r="S534" s="283"/>
      <c r="T534" s="283" t="s">
        <v>106</v>
      </c>
      <c r="U534" s="283"/>
      <c r="V534" s="283"/>
      <c r="W534" s="283" t="s">
        <v>135</v>
      </c>
      <c r="X534" s="311" t="s">
        <v>108</v>
      </c>
      <c r="Y534" s="283" t="s">
        <v>109</v>
      </c>
      <c r="Z534" s="417"/>
      <c r="AA534" s="283">
        <v>2.087</v>
      </c>
      <c r="AB534" s="422" t="s">
        <v>1633</v>
      </c>
      <c r="AC534" s="415" t="s">
        <v>1636</v>
      </c>
    </row>
    <row r="535" customHeight="1" spans="1:29">
      <c r="A535" s="311">
        <v>533</v>
      </c>
      <c r="B535" s="283" t="s">
        <v>1629</v>
      </c>
      <c r="C535" s="311" t="s">
        <v>1630</v>
      </c>
      <c r="D535" s="311" t="s">
        <v>979</v>
      </c>
      <c r="E535" s="422" t="s">
        <v>1644</v>
      </c>
      <c r="F535" s="417"/>
      <c r="G535" s="417"/>
      <c r="H535" s="417"/>
      <c r="I535" s="417"/>
      <c r="J535" s="417"/>
      <c r="K535" s="283" t="s">
        <v>100</v>
      </c>
      <c r="L535" s="283" t="s">
        <v>101</v>
      </c>
      <c r="M535" s="311" t="s">
        <v>1632</v>
      </c>
      <c r="N535" s="311" t="s">
        <v>647</v>
      </c>
      <c r="O535" s="311">
        <v>2015</v>
      </c>
      <c r="P535" s="478">
        <v>1.51428571428571</v>
      </c>
      <c r="Q535" s="283">
        <v>4.6087</v>
      </c>
      <c r="R535" s="311"/>
      <c r="S535" s="283"/>
      <c r="T535" s="283" t="s">
        <v>106</v>
      </c>
      <c r="U535" s="283"/>
      <c r="V535" s="283"/>
      <c r="W535" s="283" t="s">
        <v>135</v>
      </c>
      <c r="X535" s="311" t="s">
        <v>108</v>
      </c>
      <c r="Y535" s="283" t="s">
        <v>109</v>
      </c>
      <c r="Z535" s="417"/>
      <c r="AA535" s="283">
        <v>2.30435</v>
      </c>
      <c r="AB535" s="422" t="s">
        <v>1633</v>
      </c>
      <c r="AC535" s="415" t="s">
        <v>1646</v>
      </c>
    </row>
    <row r="536" customHeight="1" spans="1:29">
      <c r="A536" s="311">
        <v>534</v>
      </c>
      <c r="B536" s="283" t="s">
        <v>1629</v>
      </c>
      <c r="C536" s="311" t="s">
        <v>1630</v>
      </c>
      <c r="D536" s="311" t="s">
        <v>979</v>
      </c>
      <c r="E536" s="422" t="s">
        <v>1644</v>
      </c>
      <c r="F536" s="417"/>
      <c r="G536" s="417"/>
      <c r="H536" s="417"/>
      <c r="I536" s="417"/>
      <c r="J536" s="417"/>
      <c r="K536" s="283" t="s">
        <v>100</v>
      </c>
      <c r="L536" s="283" t="s">
        <v>101</v>
      </c>
      <c r="M536" s="311" t="s">
        <v>1632</v>
      </c>
      <c r="N536" s="311" t="s">
        <v>647</v>
      </c>
      <c r="O536" s="311">
        <v>2015</v>
      </c>
      <c r="P536" s="478">
        <v>1.44285714285714</v>
      </c>
      <c r="Q536" s="283">
        <v>4.3914</v>
      </c>
      <c r="R536" s="311"/>
      <c r="S536" s="283"/>
      <c r="T536" s="283" t="s">
        <v>106</v>
      </c>
      <c r="U536" s="283"/>
      <c r="V536" s="283"/>
      <c r="W536" s="283" t="s">
        <v>135</v>
      </c>
      <c r="X536" s="311" t="s">
        <v>108</v>
      </c>
      <c r="Y536" s="283" t="s">
        <v>109</v>
      </c>
      <c r="Z536" s="417"/>
      <c r="AA536" s="283">
        <v>2.1957</v>
      </c>
      <c r="AB536" s="422" t="s">
        <v>1633</v>
      </c>
      <c r="AC536" s="415" t="s">
        <v>1637</v>
      </c>
    </row>
    <row r="537" customHeight="1" spans="1:29">
      <c r="A537" s="311">
        <v>535</v>
      </c>
      <c r="B537" s="283" t="s">
        <v>1629</v>
      </c>
      <c r="C537" s="311" t="s">
        <v>1630</v>
      </c>
      <c r="D537" s="311" t="s">
        <v>979</v>
      </c>
      <c r="E537" s="422" t="s">
        <v>1644</v>
      </c>
      <c r="F537" s="417"/>
      <c r="G537" s="417"/>
      <c r="H537" s="417"/>
      <c r="I537" s="417"/>
      <c r="J537" s="417"/>
      <c r="K537" s="283" t="s">
        <v>100</v>
      </c>
      <c r="L537" s="283" t="s">
        <v>101</v>
      </c>
      <c r="M537" s="311" t="s">
        <v>1632</v>
      </c>
      <c r="N537" s="311" t="s">
        <v>647</v>
      </c>
      <c r="O537" s="311">
        <v>2015</v>
      </c>
      <c r="P537" s="478">
        <v>1.44285714285714</v>
      </c>
      <c r="Q537" s="283">
        <v>4.3914</v>
      </c>
      <c r="R537" s="311"/>
      <c r="S537" s="283"/>
      <c r="T537" s="283" t="s">
        <v>106</v>
      </c>
      <c r="U537" s="283"/>
      <c r="V537" s="283"/>
      <c r="W537" s="283" t="s">
        <v>135</v>
      </c>
      <c r="X537" s="311" t="s">
        <v>108</v>
      </c>
      <c r="Y537" s="283" t="s">
        <v>109</v>
      </c>
      <c r="Z537" s="417"/>
      <c r="AA537" s="283">
        <v>2.1957</v>
      </c>
      <c r="AB537" s="422" t="s">
        <v>1633</v>
      </c>
      <c r="AC537" s="415" t="s">
        <v>1638</v>
      </c>
    </row>
    <row r="538" customHeight="1" spans="1:29">
      <c r="A538" s="311">
        <v>536</v>
      </c>
      <c r="B538" s="283" t="s">
        <v>1629</v>
      </c>
      <c r="C538" s="311" t="s">
        <v>1630</v>
      </c>
      <c r="D538" s="311" t="s">
        <v>979</v>
      </c>
      <c r="E538" s="422" t="s">
        <v>1644</v>
      </c>
      <c r="F538" s="417"/>
      <c r="G538" s="417"/>
      <c r="H538" s="417"/>
      <c r="I538" s="417"/>
      <c r="J538" s="417"/>
      <c r="K538" s="283" t="s">
        <v>100</v>
      </c>
      <c r="L538" s="283" t="s">
        <v>101</v>
      </c>
      <c r="M538" s="311" t="s">
        <v>1632</v>
      </c>
      <c r="N538" s="311" t="s">
        <v>647</v>
      </c>
      <c r="O538" s="311">
        <v>2015</v>
      </c>
      <c r="P538" s="478">
        <v>1.37142857142857</v>
      </c>
      <c r="Q538" s="283">
        <v>4.174</v>
      </c>
      <c r="R538" s="311"/>
      <c r="S538" s="283"/>
      <c r="T538" s="283" t="s">
        <v>106</v>
      </c>
      <c r="U538" s="283"/>
      <c r="V538" s="283"/>
      <c r="W538" s="283" t="s">
        <v>135</v>
      </c>
      <c r="X538" s="311" t="s">
        <v>108</v>
      </c>
      <c r="Y538" s="283" t="s">
        <v>109</v>
      </c>
      <c r="Z538" s="417"/>
      <c r="AA538" s="283">
        <v>2.087</v>
      </c>
      <c r="AB538" s="422" t="s">
        <v>1633</v>
      </c>
      <c r="AC538" s="415" t="s">
        <v>1647</v>
      </c>
    </row>
    <row r="539" customHeight="1" spans="1:29">
      <c r="A539" s="311">
        <v>537</v>
      </c>
      <c r="B539" s="283" t="s">
        <v>1629</v>
      </c>
      <c r="C539" s="311" t="s">
        <v>1630</v>
      </c>
      <c r="D539" s="311" t="s">
        <v>979</v>
      </c>
      <c r="E539" s="422" t="s">
        <v>1644</v>
      </c>
      <c r="F539" s="417"/>
      <c r="G539" s="417"/>
      <c r="H539" s="417"/>
      <c r="I539" s="417"/>
      <c r="J539" s="417"/>
      <c r="K539" s="283" t="s">
        <v>100</v>
      </c>
      <c r="L539" s="283" t="s">
        <v>101</v>
      </c>
      <c r="M539" s="311" t="s">
        <v>1632</v>
      </c>
      <c r="N539" s="311" t="s">
        <v>647</v>
      </c>
      <c r="O539" s="311">
        <v>2015</v>
      </c>
      <c r="P539" s="478">
        <v>1.94285714285714</v>
      </c>
      <c r="Q539" s="283">
        <v>5.9131</v>
      </c>
      <c r="R539" s="311"/>
      <c r="S539" s="283"/>
      <c r="T539" s="283" t="s">
        <v>106</v>
      </c>
      <c r="U539" s="283"/>
      <c r="V539" s="283"/>
      <c r="W539" s="283" t="s">
        <v>135</v>
      </c>
      <c r="X539" s="311" t="s">
        <v>108</v>
      </c>
      <c r="Y539" s="283" t="s">
        <v>109</v>
      </c>
      <c r="Z539" s="417"/>
      <c r="AA539" s="283">
        <v>2.95655</v>
      </c>
      <c r="AB539" s="422" t="s">
        <v>1633</v>
      </c>
      <c r="AC539" s="415" t="s">
        <v>1648</v>
      </c>
    </row>
    <row r="540" customHeight="1" spans="1:29">
      <c r="A540" s="311">
        <v>538</v>
      </c>
      <c r="B540" s="283" t="s">
        <v>1629</v>
      </c>
      <c r="C540" s="311" t="s">
        <v>1630</v>
      </c>
      <c r="D540" s="311" t="s">
        <v>979</v>
      </c>
      <c r="E540" s="422" t="s">
        <v>1644</v>
      </c>
      <c r="F540" s="417"/>
      <c r="G540" s="417"/>
      <c r="H540" s="417"/>
      <c r="I540" s="417"/>
      <c r="J540" s="417"/>
      <c r="K540" s="283" t="s">
        <v>100</v>
      </c>
      <c r="L540" s="283" t="s">
        <v>101</v>
      </c>
      <c r="M540" s="311" t="s">
        <v>1632</v>
      </c>
      <c r="N540" s="311" t="s">
        <v>647</v>
      </c>
      <c r="O540" s="311">
        <v>2015</v>
      </c>
      <c r="P540" s="478">
        <v>2.3</v>
      </c>
      <c r="Q540" s="283">
        <v>7</v>
      </c>
      <c r="R540" s="311"/>
      <c r="S540" s="283"/>
      <c r="T540" s="283" t="s">
        <v>106</v>
      </c>
      <c r="U540" s="283"/>
      <c r="V540" s="283"/>
      <c r="W540" s="283" t="s">
        <v>135</v>
      </c>
      <c r="X540" s="311" t="s">
        <v>108</v>
      </c>
      <c r="Y540" s="283" t="s">
        <v>109</v>
      </c>
      <c r="Z540" s="417"/>
      <c r="AA540" s="283">
        <v>3.5</v>
      </c>
      <c r="AB540" s="422" t="s">
        <v>1633</v>
      </c>
      <c r="AC540" s="415" t="s">
        <v>1649</v>
      </c>
    </row>
    <row r="541" customHeight="1" spans="1:29">
      <c r="A541" s="311">
        <v>539</v>
      </c>
      <c r="B541" s="283" t="s">
        <v>1629</v>
      </c>
      <c r="C541" s="311" t="s">
        <v>1630</v>
      </c>
      <c r="D541" s="311" t="s">
        <v>979</v>
      </c>
      <c r="E541" s="422" t="s">
        <v>1644</v>
      </c>
      <c r="F541" s="417"/>
      <c r="G541" s="417"/>
      <c r="H541" s="417"/>
      <c r="I541" s="417"/>
      <c r="J541" s="417"/>
      <c r="K541" s="283" t="s">
        <v>100</v>
      </c>
      <c r="L541" s="283" t="s">
        <v>101</v>
      </c>
      <c r="M541" s="311" t="s">
        <v>1632</v>
      </c>
      <c r="N541" s="311" t="s">
        <v>647</v>
      </c>
      <c r="O541" s="311">
        <v>2015</v>
      </c>
      <c r="P541" s="478">
        <v>2.51428571428571</v>
      </c>
      <c r="Q541" s="283">
        <v>7.6522</v>
      </c>
      <c r="R541" s="311"/>
      <c r="S541" s="283"/>
      <c r="T541" s="283" t="s">
        <v>106</v>
      </c>
      <c r="U541" s="283"/>
      <c r="V541" s="283"/>
      <c r="W541" s="283" t="s">
        <v>135</v>
      </c>
      <c r="X541" s="311" t="s">
        <v>108</v>
      </c>
      <c r="Y541" s="283" t="s">
        <v>109</v>
      </c>
      <c r="Z541" s="417"/>
      <c r="AA541" s="283">
        <v>3.8261</v>
      </c>
      <c r="AB541" s="422" t="s">
        <v>1633</v>
      </c>
      <c r="AC541" s="415" t="s">
        <v>1650</v>
      </c>
    </row>
    <row r="542" customHeight="1" spans="1:29">
      <c r="A542" s="311">
        <v>540</v>
      </c>
      <c r="B542" s="283" t="s">
        <v>1629</v>
      </c>
      <c r="C542" s="311" t="s">
        <v>1630</v>
      </c>
      <c r="D542" s="311" t="s">
        <v>979</v>
      </c>
      <c r="E542" s="477" t="s">
        <v>1651</v>
      </c>
      <c r="F542" s="417"/>
      <c r="G542" s="417"/>
      <c r="H542" s="417"/>
      <c r="I542" s="417"/>
      <c r="J542" s="417"/>
      <c r="K542" s="283" t="s">
        <v>100</v>
      </c>
      <c r="L542" s="283" t="s">
        <v>101</v>
      </c>
      <c r="M542" s="311" t="s">
        <v>1632</v>
      </c>
      <c r="N542" s="311" t="s">
        <v>647</v>
      </c>
      <c r="O542" s="311">
        <v>2014</v>
      </c>
      <c r="P542" s="478">
        <v>1.62857142857143</v>
      </c>
      <c r="Q542" s="283">
        <v>4.9566</v>
      </c>
      <c r="R542" s="311"/>
      <c r="S542" s="283">
        <v>11.2</v>
      </c>
      <c r="T542" s="283" t="s">
        <v>106</v>
      </c>
      <c r="U542" s="283">
        <v>240</v>
      </c>
      <c r="V542" s="283"/>
      <c r="W542" s="283" t="s">
        <v>135</v>
      </c>
      <c r="X542" s="311" t="s">
        <v>108</v>
      </c>
      <c r="Y542" s="283" t="s">
        <v>109</v>
      </c>
      <c r="Z542" s="417"/>
      <c r="AA542" s="283">
        <v>2.4783</v>
      </c>
      <c r="AB542" s="422" t="s">
        <v>1633</v>
      </c>
      <c r="AC542" s="415" t="s">
        <v>1652</v>
      </c>
    </row>
    <row r="543" customHeight="1" spans="1:29">
      <c r="A543" s="311">
        <v>541</v>
      </c>
      <c r="B543" s="283" t="s">
        <v>1629</v>
      </c>
      <c r="C543" s="311" t="s">
        <v>1630</v>
      </c>
      <c r="D543" s="311" t="s">
        <v>979</v>
      </c>
      <c r="E543" s="477" t="s">
        <v>1651</v>
      </c>
      <c r="F543" s="417"/>
      <c r="G543" s="417"/>
      <c r="H543" s="417"/>
      <c r="I543" s="417"/>
      <c r="J543" s="417"/>
      <c r="K543" s="283" t="s">
        <v>100</v>
      </c>
      <c r="L543" s="283" t="s">
        <v>101</v>
      </c>
      <c r="M543" s="311" t="s">
        <v>1632</v>
      </c>
      <c r="N543" s="311" t="s">
        <v>647</v>
      </c>
      <c r="O543" s="311">
        <v>2014</v>
      </c>
      <c r="P543" s="478">
        <v>1.87142857142857</v>
      </c>
      <c r="Q543" s="283">
        <v>5.6957</v>
      </c>
      <c r="R543" s="311"/>
      <c r="S543" s="283"/>
      <c r="T543" s="283" t="s">
        <v>106</v>
      </c>
      <c r="U543" s="283"/>
      <c r="V543" s="283"/>
      <c r="W543" s="283" t="s">
        <v>135</v>
      </c>
      <c r="X543" s="311" t="s">
        <v>108</v>
      </c>
      <c r="Y543" s="283" t="s">
        <v>109</v>
      </c>
      <c r="Z543" s="417"/>
      <c r="AA543" s="283">
        <v>2.84785</v>
      </c>
      <c r="AB543" s="422" t="s">
        <v>1633</v>
      </c>
      <c r="AC543" s="415" t="s">
        <v>1653</v>
      </c>
    </row>
    <row r="544" customHeight="1" spans="1:29">
      <c r="A544" s="311">
        <v>542</v>
      </c>
      <c r="B544" s="283" t="s">
        <v>1629</v>
      </c>
      <c r="C544" s="311" t="s">
        <v>1630</v>
      </c>
      <c r="D544" s="311" t="s">
        <v>979</v>
      </c>
      <c r="E544" s="413" t="s">
        <v>1654</v>
      </c>
      <c r="F544" s="417"/>
      <c r="G544" s="417"/>
      <c r="H544" s="417"/>
      <c r="I544" s="417"/>
      <c r="J544" s="417"/>
      <c r="K544" s="283" t="s">
        <v>100</v>
      </c>
      <c r="L544" s="283" t="s">
        <v>101</v>
      </c>
      <c r="M544" s="311" t="s">
        <v>1632</v>
      </c>
      <c r="N544" s="311" t="s">
        <v>647</v>
      </c>
      <c r="O544" s="311">
        <v>2014</v>
      </c>
      <c r="P544" s="478">
        <v>2.44285714285714</v>
      </c>
      <c r="Q544" s="283">
        <v>7.4348</v>
      </c>
      <c r="R544" s="311"/>
      <c r="S544" s="283">
        <v>18</v>
      </c>
      <c r="T544" s="283" t="s">
        <v>106</v>
      </c>
      <c r="U544" s="283">
        <v>14</v>
      </c>
      <c r="V544" s="283"/>
      <c r="W544" s="283" t="s">
        <v>159</v>
      </c>
      <c r="X544" s="311" t="s">
        <v>108</v>
      </c>
      <c r="Y544" s="283" t="s">
        <v>109</v>
      </c>
      <c r="Z544" s="417"/>
      <c r="AA544" s="283">
        <v>3.7174</v>
      </c>
      <c r="AB544" s="422" t="s">
        <v>1633</v>
      </c>
      <c r="AC544" s="415" t="s">
        <v>1636</v>
      </c>
    </row>
    <row r="545" customHeight="1" spans="1:29">
      <c r="A545" s="311">
        <v>543</v>
      </c>
      <c r="B545" s="283" t="s">
        <v>1629</v>
      </c>
      <c r="C545" s="311" t="s">
        <v>1630</v>
      </c>
      <c r="D545" s="311" t="s">
        <v>979</v>
      </c>
      <c r="E545" s="422" t="s">
        <v>1655</v>
      </c>
      <c r="F545" s="417"/>
      <c r="G545" s="417"/>
      <c r="H545" s="417"/>
      <c r="I545" s="417"/>
      <c r="J545" s="417"/>
      <c r="K545" s="283" t="s">
        <v>100</v>
      </c>
      <c r="L545" s="283" t="s">
        <v>101</v>
      </c>
      <c r="M545" s="311" t="s">
        <v>1632</v>
      </c>
      <c r="N545" s="311" t="s">
        <v>647</v>
      </c>
      <c r="O545" s="311">
        <v>2014</v>
      </c>
      <c r="P545" s="478">
        <v>2.07142857142857</v>
      </c>
      <c r="Q545" s="283">
        <v>6.3044</v>
      </c>
      <c r="R545" s="311"/>
      <c r="S545" s="283">
        <v>14</v>
      </c>
      <c r="T545" s="283" t="s">
        <v>106</v>
      </c>
      <c r="U545" s="283">
        <v>24</v>
      </c>
      <c r="V545" s="283"/>
      <c r="W545" s="283" t="s">
        <v>159</v>
      </c>
      <c r="X545" s="311" t="s">
        <v>108</v>
      </c>
      <c r="Y545" s="283" t="s">
        <v>109</v>
      </c>
      <c r="Z545" s="417"/>
      <c r="AA545" s="283">
        <v>3.1522</v>
      </c>
      <c r="AB545" s="422" t="s">
        <v>1633</v>
      </c>
      <c r="AC545" s="415" t="s">
        <v>1634</v>
      </c>
    </row>
    <row r="546" customHeight="1" spans="1:29">
      <c r="A546" s="311">
        <v>544</v>
      </c>
      <c r="B546" s="283" t="s">
        <v>1629</v>
      </c>
      <c r="C546" s="311" t="s">
        <v>1630</v>
      </c>
      <c r="D546" s="311" t="s">
        <v>979</v>
      </c>
      <c r="E546" s="422" t="s">
        <v>1655</v>
      </c>
      <c r="F546" s="417"/>
      <c r="G546" s="417"/>
      <c r="H546" s="417"/>
      <c r="I546" s="417"/>
      <c r="J546" s="417"/>
      <c r="K546" s="283" t="s">
        <v>100</v>
      </c>
      <c r="L546" s="283" t="s">
        <v>101</v>
      </c>
      <c r="M546" s="311" t="s">
        <v>1632</v>
      </c>
      <c r="N546" s="311" t="s">
        <v>647</v>
      </c>
      <c r="O546" s="311">
        <v>2014</v>
      </c>
      <c r="P546" s="478">
        <v>2.42857142857143</v>
      </c>
      <c r="Q546" s="283">
        <v>7.3914</v>
      </c>
      <c r="R546" s="311"/>
      <c r="S546" s="283"/>
      <c r="T546" s="283" t="s">
        <v>106</v>
      </c>
      <c r="U546" s="283"/>
      <c r="V546" s="283"/>
      <c r="W546" s="283" t="s">
        <v>159</v>
      </c>
      <c r="X546" s="311" t="s">
        <v>108</v>
      </c>
      <c r="Y546" s="283" t="s">
        <v>109</v>
      </c>
      <c r="Z546" s="417"/>
      <c r="AA546" s="283">
        <v>3.6957</v>
      </c>
      <c r="AB546" s="422" t="s">
        <v>1633</v>
      </c>
      <c r="AC546" s="415" t="s">
        <v>1635</v>
      </c>
    </row>
    <row r="547" customHeight="1" spans="1:29">
      <c r="A547" s="311">
        <v>545</v>
      </c>
      <c r="B547" s="283" t="s">
        <v>1629</v>
      </c>
      <c r="C547" s="311" t="s">
        <v>1630</v>
      </c>
      <c r="D547" s="311" t="s">
        <v>979</v>
      </c>
      <c r="E547" s="422" t="s">
        <v>1655</v>
      </c>
      <c r="F547" s="417"/>
      <c r="G547" s="417"/>
      <c r="H547" s="417"/>
      <c r="I547" s="417"/>
      <c r="J547" s="417"/>
      <c r="K547" s="283" t="s">
        <v>100</v>
      </c>
      <c r="L547" s="283" t="s">
        <v>101</v>
      </c>
      <c r="M547" s="311" t="s">
        <v>1632</v>
      </c>
      <c r="N547" s="311" t="s">
        <v>647</v>
      </c>
      <c r="O547" s="311">
        <v>2014</v>
      </c>
      <c r="P547" s="478">
        <v>3</v>
      </c>
      <c r="Q547" s="283">
        <v>9.1305</v>
      </c>
      <c r="R547" s="311"/>
      <c r="S547" s="283"/>
      <c r="T547" s="283" t="s">
        <v>106</v>
      </c>
      <c r="U547" s="283"/>
      <c r="V547" s="283"/>
      <c r="W547" s="283" t="s">
        <v>159</v>
      </c>
      <c r="X547" s="311" t="s">
        <v>108</v>
      </c>
      <c r="Y547" s="283" t="s">
        <v>109</v>
      </c>
      <c r="Z547" s="417"/>
      <c r="AA547" s="283">
        <v>4.56525</v>
      </c>
      <c r="AB547" s="422" t="s">
        <v>1633</v>
      </c>
      <c r="AC547" s="415" t="s">
        <v>1636</v>
      </c>
    </row>
    <row r="548" customHeight="1" spans="1:29">
      <c r="A548" s="311">
        <v>546</v>
      </c>
      <c r="B548" s="283" t="s">
        <v>1629</v>
      </c>
      <c r="C548" s="311" t="s">
        <v>1630</v>
      </c>
      <c r="D548" s="311" t="s">
        <v>979</v>
      </c>
      <c r="E548" s="422" t="s">
        <v>1655</v>
      </c>
      <c r="F548" s="417"/>
      <c r="G548" s="417"/>
      <c r="H548" s="417"/>
      <c r="I548" s="417"/>
      <c r="J548" s="417"/>
      <c r="K548" s="283" t="s">
        <v>100</v>
      </c>
      <c r="L548" s="283" t="s">
        <v>101</v>
      </c>
      <c r="M548" s="311" t="s">
        <v>1632</v>
      </c>
      <c r="N548" s="311" t="s">
        <v>647</v>
      </c>
      <c r="O548" s="311">
        <v>2014</v>
      </c>
      <c r="P548" s="478">
        <v>3</v>
      </c>
      <c r="Q548" s="283">
        <v>9.1305</v>
      </c>
      <c r="R548" s="311"/>
      <c r="S548" s="283"/>
      <c r="T548" s="283" t="s">
        <v>106</v>
      </c>
      <c r="U548" s="283"/>
      <c r="V548" s="283"/>
      <c r="W548" s="283" t="s">
        <v>159</v>
      </c>
      <c r="X548" s="311" t="s">
        <v>108</v>
      </c>
      <c r="Y548" s="283" t="s">
        <v>109</v>
      </c>
      <c r="Z548" s="417"/>
      <c r="AA548" s="283">
        <v>4.56525</v>
      </c>
      <c r="AB548" s="422" t="s">
        <v>1633</v>
      </c>
      <c r="AC548" s="415" t="s">
        <v>1637</v>
      </c>
    </row>
    <row r="549" customHeight="1" spans="1:29">
      <c r="A549" s="311">
        <v>547</v>
      </c>
      <c r="B549" s="283" t="s">
        <v>1629</v>
      </c>
      <c r="C549" s="311" t="s">
        <v>1630</v>
      </c>
      <c r="D549" s="311" t="s">
        <v>979</v>
      </c>
      <c r="E549" s="422" t="s">
        <v>1655</v>
      </c>
      <c r="F549" s="417"/>
      <c r="G549" s="417"/>
      <c r="H549" s="417"/>
      <c r="I549" s="417"/>
      <c r="J549" s="417"/>
      <c r="K549" s="283" t="s">
        <v>100</v>
      </c>
      <c r="L549" s="283" t="s">
        <v>101</v>
      </c>
      <c r="M549" s="311" t="s">
        <v>1632</v>
      </c>
      <c r="N549" s="311" t="s">
        <v>647</v>
      </c>
      <c r="O549" s="311">
        <v>2014</v>
      </c>
      <c r="P549" s="478">
        <v>3</v>
      </c>
      <c r="Q549" s="283">
        <v>9.1305</v>
      </c>
      <c r="R549" s="311"/>
      <c r="S549" s="283"/>
      <c r="T549" s="283" t="s">
        <v>106</v>
      </c>
      <c r="U549" s="283"/>
      <c r="V549" s="283"/>
      <c r="W549" s="283" t="s">
        <v>159</v>
      </c>
      <c r="X549" s="311" t="s">
        <v>108</v>
      </c>
      <c r="Y549" s="283" t="s">
        <v>109</v>
      </c>
      <c r="Z549" s="417"/>
      <c r="AA549" s="283">
        <v>4.56525</v>
      </c>
      <c r="AB549" s="422" t="s">
        <v>1633</v>
      </c>
      <c r="AC549" s="415" t="s">
        <v>1638</v>
      </c>
    </row>
    <row r="550" customHeight="1" spans="1:29">
      <c r="A550" s="311">
        <v>548</v>
      </c>
      <c r="B550" s="283" t="s">
        <v>1629</v>
      </c>
      <c r="C550" s="311" t="s">
        <v>1630</v>
      </c>
      <c r="D550" s="311" t="s">
        <v>979</v>
      </c>
      <c r="E550" s="422" t="s">
        <v>1655</v>
      </c>
      <c r="F550" s="417"/>
      <c r="G550" s="417"/>
      <c r="H550" s="417"/>
      <c r="I550" s="417"/>
      <c r="J550" s="417"/>
      <c r="K550" s="283" t="s">
        <v>100</v>
      </c>
      <c r="L550" s="283" t="s">
        <v>101</v>
      </c>
      <c r="M550" s="311" t="s">
        <v>1632</v>
      </c>
      <c r="N550" s="311" t="s">
        <v>647</v>
      </c>
      <c r="O550" s="311">
        <v>2014</v>
      </c>
      <c r="P550" s="478">
        <v>3.5</v>
      </c>
      <c r="Q550" s="283">
        <v>10.6522</v>
      </c>
      <c r="R550" s="311"/>
      <c r="S550" s="283"/>
      <c r="T550" s="283" t="s">
        <v>106</v>
      </c>
      <c r="U550" s="283"/>
      <c r="V550" s="283"/>
      <c r="W550" s="283" t="s">
        <v>159</v>
      </c>
      <c r="X550" s="311" t="s">
        <v>108</v>
      </c>
      <c r="Y550" s="283" t="s">
        <v>109</v>
      </c>
      <c r="Z550" s="417"/>
      <c r="AA550" s="283">
        <v>5.3261</v>
      </c>
      <c r="AB550" s="422" t="s">
        <v>1633</v>
      </c>
      <c r="AC550" s="415" t="s">
        <v>1649</v>
      </c>
    </row>
    <row r="551" customHeight="1" spans="1:29">
      <c r="A551" s="311">
        <v>549</v>
      </c>
      <c r="B551" s="283" t="s">
        <v>1629</v>
      </c>
      <c r="C551" s="311" t="s">
        <v>1630</v>
      </c>
      <c r="D551" s="311" t="s">
        <v>979</v>
      </c>
      <c r="E551" s="422" t="s">
        <v>1655</v>
      </c>
      <c r="F551" s="417"/>
      <c r="G551" s="417"/>
      <c r="H551" s="417"/>
      <c r="I551" s="417"/>
      <c r="J551" s="417"/>
      <c r="K551" s="283" t="s">
        <v>100</v>
      </c>
      <c r="L551" s="283" t="s">
        <v>101</v>
      </c>
      <c r="M551" s="311" t="s">
        <v>1632</v>
      </c>
      <c r="N551" s="311" t="s">
        <v>647</v>
      </c>
      <c r="O551" s="311">
        <v>2014</v>
      </c>
      <c r="P551" s="478">
        <v>3.85714285714286</v>
      </c>
      <c r="Q551" s="283">
        <v>11.7392</v>
      </c>
      <c r="R551" s="311"/>
      <c r="S551" s="283"/>
      <c r="T551" s="283" t="s">
        <v>106</v>
      </c>
      <c r="U551" s="283"/>
      <c r="V551" s="283"/>
      <c r="W551" s="283" t="s">
        <v>159</v>
      </c>
      <c r="X551" s="311" t="s">
        <v>108</v>
      </c>
      <c r="Y551" s="283" t="s">
        <v>109</v>
      </c>
      <c r="Z551" s="417"/>
      <c r="AA551" s="283">
        <v>5.8696</v>
      </c>
      <c r="AB551" s="422" t="s">
        <v>1633</v>
      </c>
      <c r="AC551" s="415" t="s">
        <v>1650</v>
      </c>
    </row>
    <row r="552" customHeight="1" spans="1:29">
      <c r="A552" s="311">
        <v>550</v>
      </c>
      <c r="B552" s="283" t="s">
        <v>1629</v>
      </c>
      <c r="C552" s="311" t="s">
        <v>1630</v>
      </c>
      <c r="D552" s="311" t="s">
        <v>979</v>
      </c>
      <c r="E552" s="422" t="s">
        <v>1656</v>
      </c>
      <c r="F552" s="417"/>
      <c r="G552" s="417"/>
      <c r="H552" s="417"/>
      <c r="I552" s="417"/>
      <c r="J552" s="417"/>
      <c r="K552" s="283" t="s">
        <v>100</v>
      </c>
      <c r="L552" s="283" t="s">
        <v>101</v>
      </c>
      <c r="M552" s="311" t="s">
        <v>1632</v>
      </c>
      <c r="N552" s="311" t="s">
        <v>647</v>
      </c>
      <c r="O552" s="311">
        <v>2015</v>
      </c>
      <c r="P552" s="478">
        <v>2</v>
      </c>
      <c r="Q552" s="283">
        <v>6.087</v>
      </c>
      <c r="R552" s="311"/>
      <c r="S552" s="283">
        <v>16.26</v>
      </c>
      <c r="T552" s="283" t="s">
        <v>106</v>
      </c>
      <c r="U552" s="283">
        <v>240</v>
      </c>
      <c r="V552" s="283"/>
      <c r="W552" s="283" t="s">
        <v>135</v>
      </c>
      <c r="X552" s="311" t="s">
        <v>108</v>
      </c>
      <c r="Y552" s="283" t="s">
        <v>109</v>
      </c>
      <c r="Z552" s="417"/>
      <c r="AA552" s="283">
        <v>3.0435</v>
      </c>
      <c r="AB552" s="422" t="s">
        <v>1633</v>
      </c>
      <c r="AC552" s="415" t="s">
        <v>1634</v>
      </c>
    </row>
    <row r="553" customHeight="1" spans="1:29">
      <c r="A553" s="311">
        <v>551</v>
      </c>
      <c r="B553" s="283" t="s">
        <v>1629</v>
      </c>
      <c r="C553" s="311" t="s">
        <v>1630</v>
      </c>
      <c r="D553" s="311" t="s">
        <v>979</v>
      </c>
      <c r="E553" s="422" t="s">
        <v>1656</v>
      </c>
      <c r="F553" s="417"/>
      <c r="G553" s="417"/>
      <c r="H553" s="417"/>
      <c r="I553" s="417"/>
      <c r="J553" s="417"/>
      <c r="K553" s="283" t="s">
        <v>100</v>
      </c>
      <c r="L553" s="283" t="s">
        <v>101</v>
      </c>
      <c r="M553" s="311" t="s">
        <v>1632</v>
      </c>
      <c r="N553" s="311" t="s">
        <v>647</v>
      </c>
      <c r="O553" s="311">
        <v>2015</v>
      </c>
      <c r="P553" s="478">
        <v>2.35714285714286</v>
      </c>
      <c r="Q553" s="283">
        <v>7.174</v>
      </c>
      <c r="R553" s="311"/>
      <c r="S553" s="283"/>
      <c r="T553" s="283" t="s">
        <v>106</v>
      </c>
      <c r="U553" s="283"/>
      <c r="V553" s="283"/>
      <c r="W553" s="283" t="s">
        <v>135</v>
      </c>
      <c r="X553" s="311" t="s">
        <v>108</v>
      </c>
      <c r="Y553" s="283" t="s">
        <v>109</v>
      </c>
      <c r="Z553" s="417"/>
      <c r="AA553" s="283">
        <v>3.587</v>
      </c>
      <c r="AB553" s="422" t="s">
        <v>1633</v>
      </c>
      <c r="AC553" s="415" t="s">
        <v>1635</v>
      </c>
    </row>
    <row r="554" customHeight="1" spans="1:29">
      <c r="A554" s="311">
        <v>552</v>
      </c>
      <c r="B554" s="283" t="s">
        <v>1629</v>
      </c>
      <c r="C554" s="311" t="s">
        <v>1630</v>
      </c>
      <c r="D554" s="311" t="s">
        <v>979</v>
      </c>
      <c r="E554" s="422" t="s">
        <v>1656</v>
      </c>
      <c r="F554" s="417"/>
      <c r="G554" s="417"/>
      <c r="H554" s="417"/>
      <c r="I554" s="417"/>
      <c r="J554" s="417"/>
      <c r="K554" s="283" t="s">
        <v>100</v>
      </c>
      <c r="L554" s="283" t="s">
        <v>101</v>
      </c>
      <c r="M554" s="311" t="s">
        <v>1632</v>
      </c>
      <c r="N554" s="311" t="s">
        <v>647</v>
      </c>
      <c r="O554" s="311">
        <v>2015</v>
      </c>
      <c r="P554" s="478">
        <v>2.92857142857143</v>
      </c>
      <c r="Q554" s="283">
        <v>8.9131</v>
      </c>
      <c r="R554" s="311"/>
      <c r="S554" s="283"/>
      <c r="T554" s="283" t="s">
        <v>106</v>
      </c>
      <c r="U554" s="283"/>
      <c r="V554" s="283"/>
      <c r="W554" s="283" t="s">
        <v>135</v>
      </c>
      <c r="X554" s="311" t="s">
        <v>108</v>
      </c>
      <c r="Y554" s="283" t="s">
        <v>109</v>
      </c>
      <c r="Z554" s="417"/>
      <c r="AA554" s="283">
        <v>4.45655</v>
      </c>
      <c r="AB554" s="422" t="s">
        <v>1633</v>
      </c>
      <c r="AC554" s="415" t="s">
        <v>1636</v>
      </c>
    </row>
    <row r="555" customHeight="1" spans="1:29">
      <c r="A555" s="311">
        <v>553</v>
      </c>
      <c r="B555" s="283" t="s">
        <v>1629</v>
      </c>
      <c r="C555" s="311" t="s">
        <v>1630</v>
      </c>
      <c r="D555" s="311" t="s">
        <v>979</v>
      </c>
      <c r="E555" s="422" t="s">
        <v>1656</v>
      </c>
      <c r="F555" s="417"/>
      <c r="G555" s="417"/>
      <c r="H555" s="417"/>
      <c r="I555" s="417"/>
      <c r="J555" s="417"/>
      <c r="K555" s="283" t="s">
        <v>100</v>
      </c>
      <c r="L555" s="283" t="s">
        <v>101</v>
      </c>
      <c r="M555" s="311" t="s">
        <v>1632</v>
      </c>
      <c r="N555" s="311" t="s">
        <v>647</v>
      </c>
      <c r="O555" s="311">
        <v>2015</v>
      </c>
      <c r="P555" s="478">
        <v>2.92857142857143</v>
      </c>
      <c r="Q555" s="283">
        <v>8.9131</v>
      </c>
      <c r="R555" s="311"/>
      <c r="S555" s="283"/>
      <c r="T555" s="283" t="s">
        <v>106</v>
      </c>
      <c r="U555" s="283"/>
      <c r="V555" s="283"/>
      <c r="W555" s="283" t="s">
        <v>135</v>
      </c>
      <c r="X555" s="311" t="s">
        <v>108</v>
      </c>
      <c r="Y555" s="283" t="s">
        <v>109</v>
      </c>
      <c r="Z555" s="417"/>
      <c r="AA555" s="283">
        <v>4.45655</v>
      </c>
      <c r="AB555" s="422" t="s">
        <v>1633</v>
      </c>
      <c r="AC555" s="415" t="s">
        <v>1637</v>
      </c>
    </row>
    <row r="556" customHeight="1" spans="1:29">
      <c r="A556" s="311">
        <v>554</v>
      </c>
      <c r="B556" s="283" t="s">
        <v>1629</v>
      </c>
      <c r="C556" s="311" t="s">
        <v>1630</v>
      </c>
      <c r="D556" s="311" t="s">
        <v>979</v>
      </c>
      <c r="E556" s="422" t="s">
        <v>1656</v>
      </c>
      <c r="F556" s="417"/>
      <c r="G556" s="417"/>
      <c r="H556" s="417"/>
      <c r="I556" s="417"/>
      <c r="J556" s="417"/>
      <c r="K556" s="283" t="s">
        <v>100</v>
      </c>
      <c r="L556" s="283" t="s">
        <v>101</v>
      </c>
      <c r="M556" s="311" t="s">
        <v>1632</v>
      </c>
      <c r="N556" s="311" t="s">
        <v>647</v>
      </c>
      <c r="O556" s="311">
        <v>2015</v>
      </c>
      <c r="P556" s="478">
        <v>2.92857142857143</v>
      </c>
      <c r="Q556" s="283">
        <v>8.9131</v>
      </c>
      <c r="R556" s="311"/>
      <c r="S556" s="283"/>
      <c r="T556" s="283" t="s">
        <v>106</v>
      </c>
      <c r="U556" s="283"/>
      <c r="V556" s="283"/>
      <c r="W556" s="283" t="s">
        <v>135</v>
      </c>
      <c r="X556" s="311" t="s">
        <v>108</v>
      </c>
      <c r="Y556" s="283" t="s">
        <v>109</v>
      </c>
      <c r="Z556" s="417"/>
      <c r="AA556" s="283">
        <v>4.45655</v>
      </c>
      <c r="AB556" s="422" t="s">
        <v>1633</v>
      </c>
      <c r="AC556" s="415" t="s">
        <v>1638</v>
      </c>
    </row>
    <row r="557" customHeight="1" spans="1:29">
      <c r="A557" s="311">
        <v>555</v>
      </c>
      <c r="B557" s="283" t="s">
        <v>1629</v>
      </c>
      <c r="C557" s="311" t="s">
        <v>1630</v>
      </c>
      <c r="D557" s="311" t="s">
        <v>979</v>
      </c>
      <c r="E557" s="422" t="s">
        <v>1656</v>
      </c>
      <c r="F557" s="417"/>
      <c r="G557" s="417"/>
      <c r="H557" s="417"/>
      <c r="I557" s="417"/>
      <c r="J557" s="417"/>
      <c r="K557" s="283" t="s">
        <v>100</v>
      </c>
      <c r="L557" s="283" t="s">
        <v>101</v>
      </c>
      <c r="M557" s="311" t="s">
        <v>1632</v>
      </c>
      <c r="N557" s="311" t="s">
        <v>647</v>
      </c>
      <c r="O557" s="311">
        <v>2015</v>
      </c>
      <c r="P557" s="478">
        <v>3.42857142857143</v>
      </c>
      <c r="Q557" s="283">
        <v>10.4348</v>
      </c>
      <c r="R557" s="311"/>
      <c r="S557" s="283"/>
      <c r="T557" s="283" t="s">
        <v>106</v>
      </c>
      <c r="U557" s="283"/>
      <c r="V557" s="283"/>
      <c r="W557" s="283" t="s">
        <v>135</v>
      </c>
      <c r="X557" s="311" t="s">
        <v>108</v>
      </c>
      <c r="Y557" s="283" t="s">
        <v>109</v>
      </c>
      <c r="Z557" s="417"/>
      <c r="AA557" s="283">
        <v>5.2174</v>
      </c>
      <c r="AB557" s="422" t="s">
        <v>1633</v>
      </c>
      <c r="AC557" s="415" t="s">
        <v>1649</v>
      </c>
    </row>
    <row r="558" customHeight="1" spans="1:29">
      <c r="A558" s="311">
        <v>556</v>
      </c>
      <c r="B558" s="283" t="s">
        <v>1629</v>
      </c>
      <c r="C558" s="311" t="s">
        <v>1630</v>
      </c>
      <c r="D558" s="311" t="s">
        <v>979</v>
      </c>
      <c r="E558" s="422" t="s">
        <v>1656</v>
      </c>
      <c r="F558" s="417"/>
      <c r="G558" s="417"/>
      <c r="H558" s="417"/>
      <c r="I558" s="417"/>
      <c r="J558" s="417"/>
      <c r="K558" s="283" t="s">
        <v>100</v>
      </c>
      <c r="L558" s="283" t="s">
        <v>101</v>
      </c>
      <c r="M558" s="311" t="s">
        <v>1632</v>
      </c>
      <c r="N558" s="311" t="s">
        <v>647</v>
      </c>
      <c r="O558" s="311">
        <v>2015</v>
      </c>
      <c r="P558" s="478">
        <v>3.78571428571429</v>
      </c>
      <c r="Q558" s="283">
        <v>11.5218</v>
      </c>
      <c r="R558" s="311"/>
      <c r="S558" s="283"/>
      <c r="T558" s="283" t="s">
        <v>106</v>
      </c>
      <c r="U558" s="283"/>
      <c r="V558" s="283"/>
      <c r="W558" s="283" t="s">
        <v>135</v>
      </c>
      <c r="X558" s="311" t="s">
        <v>108</v>
      </c>
      <c r="Y558" s="283" t="s">
        <v>109</v>
      </c>
      <c r="Z558" s="417"/>
      <c r="AA558" s="283">
        <v>5.7609</v>
      </c>
      <c r="AB558" s="422" t="s">
        <v>1633</v>
      </c>
      <c r="AC558" s="415" t="s">
        <v>1650</v>
      </c>
    </row>
    <row r="559" customHeight="1" spans="1:29">
      <c r="A559" s="311">
        <v>557</v>
      </c>
      <c r="B559" s="283" t="s">
        <v>1629</v>
      </c>
      <c r="C559" s="311" t="s">
        <v>1630</v>
      </c>
      <c r="D559" s="311" t="s">
        <v>979</v>
      </c>
      <c r="E559" s="422" t="s">
        <v>1657</v>
      </c>
      <c r="F559" s="417"/>
      <c r="G559" s="417"/>
      <c r="H559" s="417"/>
      <c r="I559" s="417"/>
      <c r="J559" s="417"/>
      <c r="K559" s="283" t="s">
        <v>100</v>
      </c>
      <c r="L559" s="283" t="s">
        <v>101</v>
      </c>
      <c r="M559" s="311" t="s">
        <v>1632</v>
      </c>
      <c r="N559" s="311" t="s">
        <v>647</v>
      </c>
      <c r="O559" s="311">
        <v>2014</v>
      </c>
      <c r="P559" s="478">
        <v>2.61428571428571</v>
      </c>
      <c r="Q559" s="283">
        <v>7.9566</v>
      </c>
      <c r="R559" s="311"/>
      <c r="S559" s="283">
        <v>1.8</v>
      </c>
      <c r="T559" s="283" t="s">
        <v>106</v>
      </c>
      <c r="U559" s="283">
        <v>6</v>
      </c>
      <c r="V559" s="283"/>
      <c r="W559" s="283" t="s">
        <v>159</v>
      </c>
      <c r="X559" s="311" t="s">
        <v>108</v>
      </c>
      <c r="Y559" s="283" t="s">
        <v>109</v>
      </c>
      <c r="Z559" s="417"/>
      <c r="AA559" s="283">
        <v>3.9783</v>
      </c>
      <c r="AB559" s="422" t="s">
        <v>1633</v>
      </c>
      <c r="AC559" s="415" t="s">
        <v>1652</v>
      </c>
    </row>
    <row r="560" customHeight="1" spans="1:29">
      <c r="A560" s="311">
        <v>558</v>
      </c>
      <c r="B560" s="283" t="s">
        <v>1629</v>
      </c>
      <c r="C560" s="311" t="s">
        <v>1630</v>
      </c>
      <c r="D560" s="311" t="s">
        <v>979</v>
      </c>
      <c r="E560" s="422" t="s">
        <v>1657</v>
      </c>
      <c r="F560" s="417"/>
      <c r="G560" s="417"/>
      <c r="H560" s="417"/>
      <c r="I560" s="417"/>
      <c r="J560" s="417"/>
      <c r="K560" s="283" t="s">
        <v>100</v>
      </c>
      <c r="L560" s="283" t="s">
        <v>101</v>
      </c>
      <c r="M560" s="311" t="s">
        <v>1632</v>
      </c>
      <c r="N560" s="311" t="s">
        <v>647</v>
      </c>
      <c r="O560" s="311">
        <v>2014</v>
      </c>
      <c r="P560" s="478">
        <v>2.85714285714286</v>
      </c>
      <c r="Q560" s="283">
        <v>8.6957</v>
      </c>
      <c r="R560" s="311"/>
      <c r="S560" s="283"/>
      <c r="T560" s="283" t="s">
        <v>106</v>
      </c>
      <c r="U560" s="283"/>
      <c r="V560" s="283"/>
      <c r="W560" s="283" t="s">
        <v>159</v>
      </c>
      <c r="X560" s="311" t="s">
        <v>108</v>
      </c>
      <c r="Y560" s="283" t="s">
        <v>109</v>
      </c>
      <c r="Z560" s="417"/>
      <c r="AA560" s="283">
        <v>4.34785</v>
      </c>
      <c r="AB560" s="422" t="s">
        <v>1633</v>
      </c>
      <c r="AC560" s="415" t="s">
        <v>1658</v>
      </c>
    </row>
    <row r="561" customHeight="1" spans="1:29">
      <c r="A561" s="311">
        <v>559</v>
      </c>
      <c r="B561" s="283" t="s">
        <v>1629</v>
      </c>
      <c r="C561" s="311" t="s">
        <v>1630</v>
      </c>
      <c r="D561" s="311" t="s">
        <v>979</v>
      </c>
      <c r="E561" s="422" t="s">
        <v>1659</v>
      </c>
      <c r="F561" s="417"/>
      <c r="G561" s="417"/>
      <c r="H561" s="417"/>
      <c r="I561" s="417"/>
      <c r="J561" s="417"/>
      <c r="K561" s="283" t="s">
        <v>100</v>
      </c>
      <c r="L561" s="283" t="s">
        <v>101</v>
      </c>
      <c r="M561" s="311" t="s">
        <v>1632</v>
      </c>
      <c r="N561" s="311" t="s">
        <v>647</v>
      </c>
      <c r="O561" s="311">
        <v>2014</v>
      </c>
      <c r="P561" s="478">
        <v>3.92857142857143</v>
      </c>
      <c r="Q561" s="283">
        <v>11.9566</v>
      </c>
      <c r="R561" s="311"/>
      <c r="S561" s="283">
        <v>2.5</v>
      </c>
      <c r="T561" s="283" t="s">
        <v>106</v>
      </c>
      <c r="U561" s="283">
        <v>6</v>
      </c>
      <c r="V561" s="283"/>
      <c r="W561" s="283" t="s">
        <v>159</v>
      </c>
      <c r="X561" s="311" t="s">
        <v>108</v>
      </c>
      <c r="Y561" s="283" t="s">
        <v>109</v>
      </c>
      <c r="Z561" s="417"/>
      <c r="AA561" s="283">
        <v>5.9783</v>
      </c>
      <c r="AB561" s="422" t="s">
        <v>1633</v>
      </c>
      <c r="AC561" s="415" t="s">
        <v>1660</v>
      </c>
    </row>
    <row r="562" customHeight="1" spans="1:29">
      <c r="A562" s="311">
        <v>560</v>
      </c>
      <c r="B562" s="283" t="s">
        <v>1629</v>
      </c>
      <c r="C562" s="311" t="s">
        <v>1630</v>
      </c>
      <c r="D562" s="311" t="s">
        <v>979</v>
      </c>
      <c r="E562" s="422" t="s">
        <v>1659</v>
      </c>
      <c r="F562" s="417"/>
      <c r="G562" s="417"/>
      <c r="H562" s="417"/>
      <c r="I562" s="417"/>
      <c r="J562" s="417"/>
      <c r="K562" s="283" t="s">
        <v>100</v>
      </c>
      <c r="L562" s="283" t="s">
        <v>101</v>
      </c>
      <c r="M562" s="311" t="s">
        <v>1632</v>
      </c>
      <c r="N562" s="311" t="s">
        <v>647</v>
      </c>
      <c r="O562" s="311">
        <v>2014</v>
      </c>
      <c r="P562" s="478">
        <v>2.92857142857143</v>
      </c>
      <c r="Q562" s="283">
        <v>8.9131</v>
      </c>
      <c r="R562" s="311"/>
      <c r="S562" s="283"/>
      <c r="T562" s="283" t="s">
        <v>106</v>
      </c>
      <c r="U562" s="283"/>
      <c r="V562" s="283"/>
      <c r="W562" s="283" t="s">
        <v>159</v>
      </c>
      <c r="X562" s="311" t="s">
        <v>108</v>
      </c>
      <c r="Y562" s="283" t="s">
        <v>109</v>
      </c>
      <c r="Z562" s="417"/>
      <c r="AA562" s="283">
        <v>4.45655</v>
      </c>
      <c r="AB562" s="422" t="s">
        <v>1633</v>
      </c>
      <c r="AC562" s="415" t="s">
        <v>1661</v>
      </c>
    </row>
    <row r="563" customHeight="1" spans="1:29">
      <c r="A563" s="311">
        <v>561</v>
      </c>
      <c r="B563" s="283" t="s">
        <v>1629</v>
      </c>
      <c r="C563" s="311" t="s">
        <v>1630</v>
      </c>
      <c r="D563" s="311" t="s">
        <v>979</v>
      </c>
      <c r="E563" s="422" t="s">
        <v>1662</v>
      </c>
      <c r="F563" s="417"/>
      <c r="G563" s="417"/>
      <c r="H563" s="417"/>
      <c r="I563" s="417"/>
      <c r="J563" s="417"/>
      <c r="K563" s="283" t="s">
        <v>100</v>
      </c>
      <c r="L563" s="283" t="s">
        <v>101</v>
      </c>
      <c r="M563" s="311" t="s">
        <v>1632</v>
      </c>
      <c r="N563" s="311" t="s">
        <v>647</v>
      </c>
      <c r="O563" s="311">
        <v>2014</v>
      </c>
      <c r="P563" s="478">
        <v>3.21428571428571</v>
      </c>
      <c r="Q563" s="283">
        <v>9.7827</v>
      </c>
      <c r="R563" s="311"/>
      <c r="S563" s="283">
        <v>5</v>
      </c>
      <c r="T563" s="283" t="s">
        <v>106</v>
      </c>
      <c r="U563" s="283">
        <v>220</v>
      </c>
      <c r="V563" s="283"/>
      <c r="W563" s="283" t="s">
        <v>135</v>
      </c>
      <c r="X563" s="311" t="s">
        <v>108</v>
      </c>
      <c r="Y563" s="283" t="s">
        <v>109</v>
      </c>
      <c r="Z563" s="417"/>
      <c r="AA563" s="283">
        <v>4.89135</v>
      </c>
      <c r="AB563" s="422" t="s">
        <v>1633</v>
      </c>
      <c r="AC563" s="415" t="s">
        <v>1663</v>
      </c>
    </row>
    <row r="564" customHeight="1" spans="1:29">
      <c r="A564" s="311">
        <v>562</v>
      </c>
      <c r="B564" s="283" t="s">
        <v>1629</v>
      </c>
      <c r="C564" s="311" t="s">
        <v>1630</v>
      </c>
      <c r="D564" s="311" t="s">
        <v>979</v>
      </c>
      <c r="E564" s="422" t="s">
        <v>1662</v>
      </c>
      <c r="F564" s="417"/>
      <c r="G564" s="417"/>
      <c r="H564" s="417"/>
      <c r="I564" s="417"/>
      <c r="J564" s="417"/>
      <c r="K564" s="283" t="s">
        <v>100</v>
      </c>
      <c r="L564" s="283" t="s">
        <v>101</v>
      </c>
      <c r="M564" s="311" t="s">
        <v>1632</v>
      </c>
      <c r="N564" s="311" t="s">
        <v>647</v>
      </c>
      <c r="O564" s="311">
        <v>2014</v>
      </c>
      <c r="P564" s="478">
        <v>3.21428571428571</v>
      </c>
      <c r="Q564" s="283">
        <v>9.7827</v>
      </c>
      <c r="R564" s="311"/>
      <c r="S564" s="283"/>
      <c r="T564" s="283" t="s">
        <v>106</v>
      </c>
      <c r="U564" s="283"/>
      <c r="V564" s="283"/>
      <c r="W564" s="283" t="s">
        <v>135</v>
      </c>
      <c r="X564" s="311" t="s">
        <v>108</v>
      </c>
      <c r="Y564" s="283" t="s">
        <v>109</v>
      </c>
      <c r="Z564" s="417"/>
      <c r="AA564" s="283">
        <v>4.89135</v>
      </c>
      <c r="AB564" s="422" t="s">
        <v>1633</v>
      </c>
      <c r="AC564" s="415" t="s">
        <v>1652</v>
      </c>
    </row>
    <row r="565" customHeight="1" spans="1:29">
      <c r="A565" s="311">
        <v>563</v>
      </c>
      <c r="B565" s="283" t="s">
        <v>1629</v>
      </c>
      <c r="C565" s="311" t="s">
        <v>1630</v>
      </c>
      <c r="D565" s="311" t="s">
        <v>979</v>
      </c>
      <c r="E565" s="422" t="s">
        <v>1662</v>
      </c>
      <c r="F565" s="417"/>
      <c r="G565" s="417"/>
      <c r="H565" s="417"/>
      <c r="I565" s="417"/>
      <c r="J565" s="417"/>
      <c r="K565" s="283" t="s">
        <v>100</v>
      </c>
      <c r="L565" s="283" t="s">
        <v>101</v>
      </c>
      <c r="M565" s="311" t="s">
        <v>1632</v>
      </c>
      <c r="N565" s="311" t="s">
        <v>647</v>
      </c>
      <c r="O565" s="311">
        <v>2015</v>
      </c>
      <c r="P565" s="478">
        <v>3.21428571428571</v>
      </c>
      <c r="Q565" s="283">
        <v>9.7827</v>
      </c>
      <c r="R565" s="311"/>
      <c r="S565" s="283"/>
      <c r="T565" s="283" t="s">
        <v>106</v>
      </c>
      <c r="U565" s="283"/>
      <c r="V565" s="283"/>
      <c r="W565" s="283" t="s">
        <v>135</v>
      </c>
      <c r="X565" s="311" t="s">
        <v>108</v>
      </c>
      <c r="Y565" s="283" t="s">
        <v>109</v>
      </c>
      <c r="Z565" s="417"/>
      <c r="AA565" s="283">
        <v>4.89135</v>
      </c>
      <c r="AB565" s="422" t="s">
        <v>1633</v>
      </c>
      <c r="AC565" s="415" t="s">
        <v>1664</v>
      </c>
    </row>
    <row r="566" customHeight="1" spans="1:29">
      <c r="A566" s="311">
        <v>564</v>
      </c>
      <c r="B566" s="283" t="s">
        <v>1629</v>
      </c>
      <c r="C566" s="311" t="s">
        <v>1630</v>
      </c>
      <c r="D566" s="311" t="s">
        <v>979</v>
      </c>
      <c r="E566" s="422" t="s">
        <v>1665</v>
      </c>
      <c r="F566" s="417"/>
      <c r="G566" s="417"/>
      <c r="H566" s="417"/>
      <c r="I566" s="417"/>
      <c r="J566" s="417"/>
      <c r="K566" s="283" t="s">
        <v>100</v>
      </c>
      <c r="L566" s="283" t="s">
        <v>101</v>
      </c>
      <c r="M566" s="311" t="s">
        <v>1632</v>
      </c>
      <c r="N566" s="311" t="s">
        <v>647</v>
      </c>
      <c r="O566" s="311">
        <v>2016</v>
      </c>
      <c r="P566" s="478">
        <v>1.15714285714286</v>
      </c>
      <c r="Q566" s="283">
        <v>3.5218</v>
      </c>
      <c r="R566" s="311">
        <v>0</v>
      </c>
      <c r="S566" s="283">
        <v>0</v>
      </c>
      <c r="T566" s="283" t="s">
        <v>106</v>
      </c>
      <c r="U566" s="283">
        <v>46</v>
      </c>
      <c r="V566" s="283"/>
      <c r="W566" s="283" t="s">
        <v>135</v>
      </c>
      <c r="X566" s="311" t="s">
        <v>108</v>
      </c>
      <c r="Y566" s="283" t="s">
        <v>109</v>
      </c>
      <c r="Z566" s="417"/>
      <c r="AA566" s="283">
        <v>1.7609</v>
      </c>
      <c r="AB566" s="422" t="s">
        <v>1633</v>
      </c>
      <c r="AC566" s="415" t="s">
        <v>1635</v>
      </c>
    </row>
    <row r="567" customHeight="1" spans="1:29">
      <c r="A567" s="311">
        <v>565</v>
      </c>
      <c r="B567" s="283" t="s">
        <v>1629</v>
      </c>
      <c r="C567" s="311" t="s">
        <v>1630</v>
      </c>
      <c r="D567" s="311" t="s">
        <v>979</v>
      </c>
      <c r="E567" s="422" t="s">
        <v>1665</v>
      </c>
      <c r="F567" s="417"/>
      <c r="G567" s="417"/>
      <c r="H567" s="417"/>
      <c r="I567" s="417"/>
      <c r="J567" s="417"/>
      <c r="K567" s="283" t="s">
        <v>100</v>
      </c>
      <c r="L567" s="283" t="s">
        <v>101</v>
      </c>
      <c r="M567" s="311" t="s">
        <v>1632</v>
      </c>
      <c r="N567" s="311" t="s">
        <v>647</v>
      </c>
      <c r="O567" s="311">
        <v>2016</v>
      </c>
      <c r="P567" s="478">
        <v>1.3</v>
      </c>
      <c r="Q567" s="283">
        <v>3.9566</v>
      </c>
      <c r="R567" s="311"/>
      <c r="S567" s="283"/>
      <c r="T567" s="283" t="s">
        <v>106</v>
      </c>
      <c r="U567" s="283"/>
      <c r="V567" s="283"/>
      <c r="W567" s="283" t="s">
        <v>135</v>
      </c>
      <c r="X567" s="311" t="s">
        <v>108</v>
      </c>
      <c r="Y567" s="283" t="s">
        <v>109</v>
      </c>
      <c r="Z567" s="417"/>
      <c r="AA567" s="283">
        <v>1.9783</v>
      </c>
      <c r="AB567" s="422" t="s">
        <v>1633</v>
      </c>
      <c r="AC567" s="415" t="s">
        <v>1666</v>
      </c>
    </row>
    <row r="568" customHeight="1" spans="1:29">
      <c r="A568" s="311">
        <v>566</v>
      </c>
      <c r="B568" s="283" t="s">
        <v>1629</v>
      </c>
      <c r="C568" s="311" t="s">
        <v>1630</v>
      </c>
      <c r="D568" s="311" t="s">
        <v>979</v>
      </c>
      <c r="E568" s="422" t="s">
        <v>1665</v>
      </c>
      <c r="F568" s="417"/>
      <c r="G568" s="417"/>
      <c r="H568" s="417"/>
      <c r="I568" s="417"/>
      <c r="J568" s="417"/>
      <c r="K568" s="283" t="s">
        <v>100</v>
      </c>
      <c r="L568" s="283" t="s">
        <v>101</v>
      </c>
      <c r="M568" s="311" t="s">
        <v>1632</v>
      </c>
      <c r="N568" s="311" t="s">
        <v>647</v>
      </c>
      <c r="O568" s="311">
        <v>2016</v>
      </c>
      <c r="P568" s="478">
        <v>1.5</v>
      </c>
      <c r="Q568" s="283">
        <v>4.5653</v>
      </c>
      <c r="R568" s="311"/>
      <c r="S568" s="283"/>
      <c r="T568" s="283" t="s">
        <v>106</v>
      </c>
      <c r="U568" s="283"/>
      <c r="V568" s="283"/>
      <c r="W568" s="283" t="s">
        <v>135</v>
      </c>
      <c r="X568" s="311" t="s">
        <v>108</v>
      </c>
      <c r="Y568" s="283" t="s">
        <v>109</v>
      </c>
      <c r="Z568" s="417"/>
      <c r="AA568" s="283">
        <v>2.28265</v>
      </c>
      <c r="AB568" s="422" t="s">
        <v>1633</v>
      </c>
      <c r="AC568" s="415" t="s">
        <v>1636</v>
      </c>
    </row>
    <row r="569" customHeight="1" spans="1:29">
      <c r="A569" s="311">
        <v>567</v>
      </c>
      <c r="B569" s="283" t="s">
        <v>1629</v>
      </c>
      <c r="C569" s="311" t="s">
        <v>1630</v>
      </c>
      <c r="D569" s="311" t="s">
        <v>979</v>
      </c>
      <c r="E569" s="413" t="s">
        <v>1667</v>
      </c>
      <c r="F569" s="417"/>
      <c r="G569" s="417"/>
      <c r="H569" s="417"/>
      <c r="I569" s="417"/>
      <c r="J569" s="417"/>
      <c r="K569" s="283" t="s">
        <v>100</v>
      </c>
      <c r="L569" s="283" t="s">
        <v>101</v>
      </c>
      <c r="M569" s="311" t="s">
        <v>1632</v>
      </c>
      <c r="N569" s="311" t="s">
        <v>647</v>
      </c>
      <c r="O569" s="311">
        <v>2016</v>
      </c>
      <c r="P569" s="478">
        <v>1.35714285714286</v>
      </c>
      <c r="Q569" s="283">
        <v>4.1305</v>
      </c>
      <c r="R569" s="311"/>
      <c r="S569" s="283">
        <v>0.95</v>
      </c>
      <c r="T569" s="283" t="s">
        <v>106</v>
      </c>
      <c r="U569" s="283">
        <v>30</v>
      </c>
      <c r="V569" s="283"/>
      <c r="W569" s="283" t="s">
        <v>135</v>
      </c>
      <c r="X569" s="311" t="s">
        <v>108</v>
      </c>
      <c r="Y569" s="283" t="s">
        <v>109</v>
      </c>
      <c r="Z569" s="417"/>
      <c r="AA569" s="283">
        <v>2.06525</v>
      </c>
      <c r="AB569" s="422" t="s">
        <v>1633</v>
      </c>
      <c r="AC569" s="415" t="s">
        <v>1668</v>
      </c>
    </row>
    <row r="570" customHeight="1" spans="1:29">
      <c r="A570" s="311">
        <v>568</v>
      </c>
      <c r="B570" s="283" t="s">
        <v>1629</v>
      </c>
      <c r="C570" s="311" t="s">
        <v>1630</v>
      </c>
      <c r="D570" s="311" t="s">
        <v>979</v>
      </c>
      <c r="E570" s="422" t="s">
        <v>1669</v>
      </c>
      <c r="F570" s="417"/>
      <c r="G570" s="417"/>
      <c r="H570" s="417"/>
      <c r="I570" s="417"/>
      <c r="J570" s="417"/>
      <c r="K570" s="283" t="s">
        <v>100</v>
      </c>
      <c r="L570" s="283" t="s">
        <v>101</v>
      </c>
      <c r="M570" s="311" t="s">
        <v>1632</v>
      </c>
      <c r="N570" s="311" t="s">
        <v>647</v>
      </c>
      <c r="O570" s="311">
        <v>2016</v>
      </c>
      <c r="P570" s="478">
        <v>1.07142857142857</v>
      </c>
      <c r="Q570" s="283">
        <v>3.2609</v>
      </c>
      <c r="R570" s="311">
        <v>0</v>
      </c>
      <c r="S570" s="283">
        <v>0</v>
      </c>
      <c r="T570" s="283" t="s">
        <v>106</v>
      </c>
      <c r="U570" s="283">
        <v>120</v>
      </c>
      <c r="V570" s="283"/>
      <c r="W570" s="283" t="s">
        <v>135</v>
      </c>
      <c r="X570" s="311" t="s">
        <v>108</v>
      </c>
      <c r="Y570" s="283" t="s">
        <v>109</v>
      </c>
      <c r="Z570" s="417"/>
      <c r="AA570" s="283">
        <v>1.63045</v>
      </c>
      <c r="AB570" s="422" t="s">
        <v>1633</v>
      </c>
      <c r="AC570" s="415" t="s">
        <v>1635</v>
      </c>
    </row>
    <row r="571" customHeight="1" spans="1:29">
      <c r="A571" s="311">
        <v>569</v>
      </c>
      <c r="B571" s="283" t="s">
        <v>1629</v>
      </c>
      <c r="C571" s="311" t="s">
        <v>1630</v>
      </c>
      <c r="D571" s="311" t="s">
        <v>979</v>
      </c>
      <c r="E571" s="422" t="s">
        <v>1669</v>
      </c>
      <c r="F571" s="417"/>
      <c r="G571" s="417"/>
      <c r="H571" s="417"/>
      <c r="I571" s="417"/>
      <c r="J571" s="417"/>
      <c r="K571" s="283" t="s">
        <v>100</v>
      </c>
      <c r="L571" s="283" t="s">
        <v>101</v>
      </c>
      <c r="M571" s="311" t="s">
        <v>1632</v>
      </c>
      <c r="N571" s="311" t="s">
        <v>647</v>
      </c>
      <c r="O571" s="311">
        <v>2016</v>
      </c>
      <c r="P571" s="478">
        <v>1.42857142857143</v>
      </c>
      <c r="Q571" s="283">
        <v>4.3479</v>
      </c>
      <c r="R571" s="311"/>
      <c r="S571" s="283"/>
      <c r="T571" s="283" t="s">
        <v>106</v>
      </c>
      <c r="U571" s="283"/>
      <c r="V571" s="283"/>
      <c r="W571" s="283" t="s">
        <v>135</v>
      </c>
      <c r="X571" s="311" t="s">
        <v>108</v>
      </c>
      <c r="Y571" s="283" t="s">
        <v>109</v>
      </c>
      <c r="Z571" s="417"/>
      <c r="AA571" s="283">
        <v>2.17395</v>
      </c>
      <c r="AB571" s="422" t="s">
        <v>1633</v>
      </c>
      <c r="AC571" s="415" t="s">
        <v>1636</v>
      </c>
    </row>
    <row r="572" customHeight="1" spans="1:29">
      <c r="A572" s="311">
        <v>570</v>
      </c>
      <c r="B572" s="283" t="s">
        <v>1629</v>
      </c>
      <c r="C572" s="311" t="s">
        <v>1630</v>
      </c>
      <c r="D572" s="311" t="s">
        <v>979</v>
      </c>
      <c r="E572" s="422" t="s">
        <v>1669</v>
      </c>
      <c r="F572" s="417"/>
      <c r="G572" s="417"/>
      <c r="H572" s="417"/>
      <c r="I572" s="417"/>
      <c r="J572" s="417"/>
      <c r="K572" s="283" t="s">
        <v>100</v>
      </c>
      <c r="L572" s="283" t="s">
        <v>101</v>
      </c>
      <c r="M572" s="311" t="s">
        <v>1632</v>
      </c>
      <c r="N572" s="311" t="s">
        <v>647</v>
      </c>
      <c r="O572" s="311">
        <v>2016</v>
      </c>
      <c r="P572" s="478">
        <v>1.5</v>
      </c>
      <c r="Q572" s="283">
        <v>4.5653</v>
      </c>
      <c r="R572" s="311"/>
      <c r="S572" s="283"/>
      <c r="T572" s="283" t="s">
        <v>106</v>
      </c>
      <c r="U572" s="283"/>
      <c r="V572" s="283"/>
      <c r="W572" s="283" t="s">
        <v>135</v>
      </c>
      <c r="X572" s="311" t="s">
        <v>108</v>
      </c>
      <c r="Y572" s="283" t="s">
        <v>109</v>
      </c>
      <c r="Z572" s="417"/>
      <c r="AA572" s="283">
        <v>2.28265</v>
      </c>
      <c r="AB572" s="422" t="s">
        <v>1633</v>
      </c>
      <c r="AC572" s="415" t="s">
        <v>1649</v>
      </c>
    </row>
    <row r="573" customHeight="1" spans="1:29">
      <c r="A573" s="311">
        <v>571</v>
      </c>
      <c r="B573" s="283" t="s">
        <v>1629</v>
      </c>
      <c r="C573" s="311" t="s">
        <v>1630</v>
      </c>
      <c r="D573" s="311" t="s">
        <v>979</v>
      </c>
      <c r="E573" s="422" t="s">
        <v>1669</v>
      </c>
      <c r="F573" s="417"/>
      <c r="G573" s="417"/>
      <c r="H573" s="417"/>
      <c r="I573" s="417"/>
      <c r="J573" s="417"/>
      <c r="K573" s="283" t="s">
        <v>100</v>
      </c>
      <c r="L573" s="283" t="s">
        <v>101</v>
      </c>
      <c r="M573" s="311" t="s">
        <v>1632</v>
      </c>
      <c r="N573" s="311" t="s">
        <v>647</v>
      </c>
      <c r="O573" s="311">
        <v>2016</v>
      </c>
      <c r="P573" s="478">
        <v>1.35714285714286</v>
      </c>
      <c r="Q573" s="283">
        <v>4.1305</v>
      </c>
      <c r="R573" s="311"/>
      <c r="S573" s="283"/>
      <c r="T573" s="283" t="s">
        <v>106</v>
      </c>
      <c r="U573" s="283"/>
      <c r="V573" s="283"/>
      <c r="W573" s="283" t="s">
        <v>135</v>
      </c>
      <c r="X573" s="311" t="s">
        <v>108</v>
      </c>
      <c r="Y573" s="283" t="s">
        <v>109</v>
      </c>
      <c r="Z573" s="417"/>
      <c r="AA573" s="283">
        <v>2.06525</v>
      </c>
      <c r="AB573" s="422" t="s">
        <v>1633</v>
      </c>
      <c r="AC573" s="415" t="s">
        <v>1638</v>
      </c>
    </row>
    <row r="574" customHeight="1" spans="1:29">
      <c r="A574" s="311">
        <v>572</v>
      </c>
      <c r="B574" s="283" t="s">
        <v>1629</v>
      </c>
      <c r="C574" s="311" t="s">
        <v>1630</v>
      </c>
      <c r="D574" s="311" t="s">
        <v>979</v>
      </c>
      <c r="E574" s="422" t="s">
        <v>1670</v>
      </c>
      <c r="F574" s="417"/>
      <c r="G574" s="417"/>
      <c r="H574" s="417"/>
      <c r="I574" s="417"/>
      <c r="J574" s="417"/>
      <c r="K574" s="283" t="s">
        <v>100</v>
      </c>
      <c r="L574" s="283" t="s">
        <v>101</v>
      </c>
      <c r="M574" s="311" t="s">
        <v>1632</v>
      </c>
      <c r="N574" s="311" t="s">
        <v>647</v>
      </c>
      <c r="O574" s="311">
        <v>2016</v>
      </c>
      <c r="P574" s="478">
        <v>1.21428571428571</v>
      </c>
      <c r="Q574" s="283">
        <v>3.6957</v>
      </c>
      <c r="R574" s="311"/>
      <c r="S574" s="283">
        <v>1.648</v>
      </c>
      <c r="T574" s="283" t="s">
        <v>106</v>
      </c>
      <c r="U574" s="283">
        <v>130</v>
      </c>
      <c r="V574" s="283"/>
      <c r="W574" s="283" t="s">
        <v>135</v>
      </c>
      <c r="X574" s="311" t="s">
        <v>108</v>
      </c>
      <c r="Y574" s="283" t="s">
        <v>109</v>
      </c>
      <c r="Z574" s="417"/>
      <c r="AA574" s="283">
        <v>1.84785</v>
      </c>
      <c r="AB574" s="422" t="s">
        <v>1633</v>
      </c>
      <c r="AC574" s="415" t="s">
        <v>1635</v>
      </c>
    </row>
    <row r="575" customHeight="1" spans="1:29">
      <c r="A575" s="311">
        <v>573</v>
      </c>
      <c r="B575" s="283" t="s">
        <v>1629</v>
      </c>
      <c r="C575" s="311" t="s">
        <v>1630</v>
      </c>
      <c r="D575" s="311" t="s">
        <v>979</v>
      </c>
      <c r="E575" s="422" t="s">
        <v>1670</v>
      </c>
      <c r="F575" s="417"/>
      <c r="G575" s="417"/>
      <c r="H575" s="417"/>
      <c r="I575" s="417"/>
      <c r="J575" s="417"/>
      <c r="K575" s="283" t="s">
        <v>100</v>
      </c>
      <c r="L575" s="283" t="s">
        <v>101</v>
      </c>
      <c r="M575" s="311" t="s">
        <v>1632</v>
      </c>
      <c r="N575" s="311" t="s">
        <v>647</v>
      </c>
      <c r="O575" s="311">
        <v>2016</v>
      </c>
      <c r="P575" s="478">
        <v>1.42857142857143</v>
      </c>
      <c r="Q575" s="283">
        <v>4.3479</v>
      </c>
      <c r="R575" s="311"/>
      <c r="S575" s="283"/>
      <c r="T575" s="283" t="s">
        <v>106</v>
      </c>
      <c r="U575" s="283"/>
      <c r="V575" s="283"/>
      <c r="W575" s="283" t="s">
        <v>135</v>
      </c>
      <c r="X575" s="311" t="s">
        <v>108</v>
      </c>
      <c r="Y575" s="283" t="s">
        <v>109</v>
      </c>
      <c r="Z575" s="417"/>
      <c r="AA575" s="283">
        <v>2.17395</v>
      </c>
      <c r="AB575" s="422" t="s">
        <v>1633</v>
      </c>
      <c r="AC575" s="415" t="s">
        <v>1636</v>
      </c>
    </row>
    <row r="576" customHeight="1" spans="1:29">
      <c r="A576" s="311">
        <v>574</v>
      </c>
      <c r="B576" s="283" t="s">
        <v>1629</v>
      </c>
      <c r="C576" s="311" t="s">
        <v>1630</v>
      </c>
      <c r="D576" s="311" t="s">
        <v>979</v>
      </c>
      <c r="E576" s="422" t="s">
        <v>1670</v>
      </c>
      <c r="F576" s="417"/>
      <c r="G576" s="417"/>
      <c r="H576" s="417"/>
      <c r="I576" s="417"/>
      <c r="J576" s="417"/>
      <c r="K576" s="283" t="s">
        <v>100</v>
      </c>
      <c r="L576" s="283" t="s">
        <v>101</v>
      </c>
      <c r="M576" s="311" t="s">
        <v>1632</v>
      </c>
      <c r="N576" s="311" t="s">
        <v>647</v>
      </c>
      <c r="O576" s="311">
        <v>2016</v>
      </c>
      <c r="P576" s="478">
        <v>1.5</v>
      </c>
      <c r="Q576" s="283">
        <v>4.5653</v>
      </c>
      <c r="R576" s="311"/>
      <c r="S576" s="283"/>
      <c r="T576" s="283" t="s">
        <v>106</v>
      </c>
      <c r="U576" s="283"/>
      <c r="V576" s="283"/>
      <c r="W576" s="283" t="s">
        <v>135</v>
      </c>
      <c r="X576" s="311" t="s">
        <v>108</v>
      </c>
      <c r="Y576" s="283" t="s">
        <v>109</v>
      </c>
      <c r="Z576" s="417"/>
      <c r="AA576" s="283">
        <v>2.28265</v>
      </c>
      <c r="AB576" s="422" t="s">
        <v>1633</v>
      </c>
      <c r="AC576" s="415" t="s">
        <v>1637</v>
      </c>
    </row>
    <row r="577" customHeight="1" spans="1:29">
      <c r="A577" s="311">
        <v>575</v>
      </c>
      <c r="B577" s="283" t="s">
        <v>1629</v>
      </c>
      <c r="C577" s="311" t="s">
        <v>1630</v>
      </c>
      <c r="D577" s="311" t="s">
        <v>979</v>
      </c>
      <c r="E577" s="422" t="s">
        <v>1670</v>
      </c>
      <c r="F577" s="417"/>
      <c r="G577" s="417"/>
      <c r="H577" s="417"/>
      <c r="I577" s="417"/>
      <c r="J577" s="417"/>
      <c r="K577" s="283" t="s">
        <v>100</v>
      </c>
      <c r="L577" s="283" t="s">
        <v>101</v>
      </c>
      <c r="M577" s="311" t="s">
        <v>1632</v>
      </c>
      <c r="N577" s="311" t="s">
        <v>647</v>
      </c>
      <c r="O577" s="311">
        <v>2016</v>
      </c>
      <c r="P577" s="478">
        <v>1.4</v>
      </c>
      <c r="Q577" s="283">
        <v>4.2609</v>
      </c>
      <c r="R577" s="311"/>
      <c r="S577" s="283"/>
      <c r="T577" s="283" t="s">
        <v>106</v>
      </c>
      <c r="U577" s="283"/>
      <c r="V577" s="283"/>
      <c r="W577" s="283" t="s">
        <v>135</v>
      </c>
      <c r="X577" s="311" t="s">
        <v>108</v>
      </c>
      <c r="Y577" s="283" t="s">
        <v>109</v>
      </c>
      <c r="Z577" s="417"/>
      <c r="AA577" s="283">
        <v>2.13045</v>
      </c>
      <c r="AB577" s="422" t="s">
        <v>1633</v>
      </c>
      <c r="AC577" s="415" t="s">
        <v>1638</v>
      </c>
    </row>
    <row r="578" customHeight="1" spans="1:29">
      <c r="A578" s="311">
        <v>576</v>
      </c>
      <c r="B578" s="283" t="s">
        <v>1629</v>
      </c>
      <c r="C578" s="311" t="s">
        <v>1630</v>
      </c>
      <c r="D578" s="311" t="s">
        <v>979</v>
      </c>
      <c r="E578" s="413" t="s">
        <v>1671</v>
      </c>
      <c r="F578" s="417"/>
      <c r="G578" s="417"/>
      <c r="H578" s="417"/>
      <c r="I578" s="417"/>
      <c r="J578" s="417"/>
      <c r="K578" s="283" t="s">
        <v>100</v>
      </c>
      <c r="L578" s="283" t="s">
        <v>101</v>
      </c>
      <c r="M578" s="311" t="s">
        <v>1632</v>
      </c>
      <c r="N578" s="311" t="s">
        <v>647</v>
      </c>
      <c r="O578" s="311">
        <v>2016</v>
      </c>
      <c r="P578" s="478">
        <v>4.28571428571429</v>
      </c>
      <c r="Q578" s="283">
        <v>13.0435</v>
      </c>
      <c r="R578" s="311"/>
      <c r="S578" s="283">
        <v>3.2</v>
      </c>
      <c r="T578" s="283" t="s">
        <v>106</v>
      </c>
      <c r="U578" s="283">
        <v>5</v>
      </c>
      <c r="V578" s="283"/>
      <c r="W578" s="283" t="s">
        <v>159</v>
      </c>
      <c r="X578" s="311" t="s">
        <v>108</v>
      </c>
      <c r="Y578" s="283" t="s">
        <v>109</v>
      </c>
      <c r="Z578" s="417"/>
      <c r="AA578" s="283">
        <v>6.52175</v>
      </c>
      <c r="AB578" s="422" t="s">
        <v>1633</v>
      </c>
      <c r="AC578" s="415" t="s">
        <v>1672</v>
      </c>
    </row>
    <row r="579" customHeight="1" spans="1:29">
      <c r="A579" s="311">
        <v>577</v>
      </c>
      <c r="B579" s="283" t="s">
        <v>1629</v>
      </c>
      <c r="C579" s="311" t="s">
        <v>1630</v>
      </c>
      <c r="D579" s="311" t="s">
        <v>979</v>
      </c>
      <c r="E579" s="413" t="s">
        <v>1673</v>
      </c>
      <c r="F579" s="417"/>
      <c r="G579" s="417"/>
      <c r="H579" s="417"/>
      <c r="I579" s="417"/>
      <c r="J579" s="417"/>
      <c r="K579" s="283" t="s">
        <v>100</v>
      </c>
      <c r="L579" s="283" t="s">
        <v>541</v>
      </c>
      <c r="M579" s="311" t="s">
        <v>1632</v>
      </c>
      <c r="N579" s="311" t="s">
        <v>647</v>
      </c>
      <c r="O579" s="311">
        <v>2014</v>
      </c>
      <c r="P579" s="478">
        <v>4.42857142857143</v>
      </c>
      <c r="Q579" s="283">
        <v>13.4783</v>
      </c>
      <c r="R579" s="311">
        <v>0</v>
      </c>
      <c r="S579" s="283">
        <v>0</v>
      </c>
      <c r="T579" s="283" t="s">
        <v>106</v>
      </c>
      <c r="U579" s="283">
        <v>5</v>
      </c>
      <c r="V579" s="283"/>
      <c r="W579" s="283" t="s">
        <v>159</v>
      </c>
      <c r="X579" s="311" t="s">
        <v>108</v>
      </c>
      <c r="Y579" s="283" t="s">
        <v>109</v>
      </c>
      <c r="Z579" s="417"/>
      <c r="AA579" s="283">
        <v>6.73915</v>
      </c>
      <c r="AB579" s="422" t="s">
        <v>1633</v>
      </c>
      <c r="AC579" s="415" t="s">
        <v>1674</v>
      </c>
    </row>
    <row r="580" customHeight="1" spans="1:29">
      <c r="A580" s="311">
        <v>578</v>
      </c>
      <c r="B580" s="283" t="s">
        <v>1629</v>
      </c>
      <c r="C580" s="311" t="s">
        <v>1630</v>
      </c>
      <c r="D580" s="311" t="s">
        <v>979</v>
      </c>
      <c r="E580" s="413" t="s">
        <v>1675</v>
      </c>
      <c r="F580" s="417"/>
      <c r="G580" s="417"/>
      <c r="H580" s="417"/>
      <c r="I580" s="417"/>
      <c r="J580" s="417"/>
      <c r="K580" s="283" t="s">
        <v>100</v>
      </c>
      <c r="L580" s="283" t="s">
        <v>541</v>
      </c>
      <c r="M580" s="311" t="s">
        <v>1632</v>
      </c>
      <c r="N580" s="311" t="s">
        <v>647</v>
      </c>
      <c r="O580" s="311">
        <v>2015</v>
      </c>
      <c r="P580" s="478">
        <v>3.57142857142857</v>
      </c>
      <c r="Q580" s="283">
        <v>10.8696</v>
      </c>
      <c r="R580" s="311">
        <v>0</v>
      </c>
      <c r="S580" s="283">
        <v>0</v>
      </c>
      <c r="T580" s="283" t="s">
        <v>319</v>
      </c>
      <c r="U580" s="283">
        <v>4</v>
      </c>
      <c r="V580" s="283"/>
      <c r="W580" s="283" t="s">
        <v>159</v>
      </c>
      <c r="X580" s="311" t="s">
        <v>108</v>
      </c>
      <c r="Y580" s="283" t="s">
        <v>109</v>
      </c>
      <c r="Z580" s="417"/>
      <c r="AA580" s="283">
        <v>5.4348</v>
      </c>
      <c r="AB580" s="422" t="s">
        <v>1633</v>
      </c>
      <c r="AC580" s="415" t="s">
        <v>1676</v>
      </c>
    </row>
    <row r="581" customHeight="1" spans="1:29">
      <c r="A581" s="311">
        <v>579</v>
      </c>
      <c r="B581" s="283" t="s">
        <v>1629</v>
      </c>
      <c r="C581" s="311" t="s">
        <v>1630</v>
      </c>
      <c r="D581" s="311" t="s">
        <v>979</v>
      </c>
      <c r="E581" s="422" t="s">
        <v>1677</v>
      </c>
      <c r="F581" s="417"/>
      <c r="G581" s="417"/>
      <c r="H581" s="417"/>
      <c r="I581" s="417"/>
      <c r="J581" s="417"/>
      <c r="K581" s="283" t="s">
        <v>100</v>
      </c>
      <c r="L581" s="283" t="s">
        <v>101</v>
      </c>
      <c r="M581" s="311" t="s">
        <v>1632</v>
      </c>
      <c r="N581" s="311" t="s">
        <v>647</v>
      </c>
      <c r="O581" s="311">
        <v>2015</v>
      </c>
      <c r="P581" s="478">
        <v>0.6</v>
      </c>
      <c r="Q581" s="283">
        <v>1.8261</v>
      </c>
      <c r="R581" s="311"/>
      <c r="S581" s="283">
        <v>0.26</v>
      </c>
      <c r="T581" s="283" t="s">
        <v>106</v>
      </c>
      <c r="U581" s="283">
        <v>60</v>
      </c>
      <c r="V581" s="283"/>
      <c r="W581" s="283" t="s">
        <v>135</v>
      </c>
      <c r="X581" s="311" t="s">
        <v>108</v>
      </c>
      <c r="Y581" s="283" t="s">
        <v>109</v>
      </c>
      <c r="Z581" s="417"/>
      <c r="AA581" s="283">
        <v>0.91305</v>
      </c>
      <c r="AB581" s="422" t="s">
        <v>1633</v>
      </c>
      <c r="AC581" s="415" t="s">
        <v>1678</v>
      </c>
    </row>
    <row r="582" customHeight="1" spans="1:29">
      <c r="A582" s="311">
        <v>580</v>
      </c>
      <c r="B582" s="283" t="s">
        <v>1629</v>
      </c>
      <c r="C582" s="311" t="s">
        <v>1630</v>
      </c>
      <c r="D582" s="311" t="s">
        <v>979</v>
      </c>
      <c r="E582" s="422" t="s">
        <v>1677</v>
      </c>
      <c r="F582" s="417"/>
      <c r="G582" s="417"/>
      <c r="H582" s="417"/>
      <c r="I582" s="417"/>
      <c r="J582" s="417"/>
      <c r="K582" s="283" t="s">
        <v>100</v>
      </c>
      <c r="L582" s="283" t="s">
        <v>101</v>
      </c>
      <c r="M582" s="311" t="s">
        <v>1632</v>
      </c>
      <c r="N582" s="311" t="s">
        <v>647</v>
      </c>
      <c r="O582" s="311">
        <v>2015</v>
      </c>
      <c r="P582" s="478">
        <v>0.771428571428572</v>
      </c>
      <c r="Q582" s="283">
        <v>2.3479</v>
      </c>
      <c r="R582" s="311"/>
      <c r="S582" s="283"/>
      <c r="T582" s="283" t="s">
        <v>106</v>
      </c>
      <c r="U582" s="283"/>
      <c r="V582" s="283"/>
      <c r="W582" s="283" t="s">
        <v>135</v>
      </c>
      <c r="X582" s="311" t="s">
        <v>108</v>
      </c>
      <c r="Y582" s="283" t="s">
        <v>109</v>
      </c>
      <c r="Z582" s="417"/>
      <c r="AA582" s="283">
        <v>1.17395</v>
      </c>
      <c r="AB582" s="422" t="s">
        <v>1633</v>
      </c>
      <c r="AC582" s="415" t="s">
        <v>1679</v>
      </c>
    </row>
    <row r="583" customHeight="1" spans="1:29">
      <c r="A583" s="311">
        <v>581</v>
      </c>
      <c r="B583" s="283" t="s">
        <v>1629</v>
      </c>
      <c r="C583" s="311" t="s">
        <v>1630</v>
      </c>
      <c r="D583" s="311" t="s">
        <v>979</v>
      </c>
      <c r="E583" s="422" t="s">
        <v>1677</v>
      </c>
      <c r="F583" s="417"/>
      <c r="G583" s="417"/>
      <c r="H583" s="417"/>
      <c r="I583" s="417"/>
      <c r="J583" s="417"/>
      <c r="K583" s="283" t="s">
        <v>100</v>
      </c>
      <c r="L583" s="283" t="s">
        <v>101</v>
      </c>
      <c r="M583" s="311" t="s">
        <v>1632</v>
      </c>
      <c r="N583" s="311" t="s">
        <v>647</v>
      </c>
      <c r="O583" s="311">
        <v>2015</v>
      </c>
      <c r="P583" s="478">
        <v>1.02857142857143</v>
      </c>
      <c r="Q583" s="283">
        <v>3.1305</v>
      </c>
      <c r="R583" s="311"/>
      <c r="S583" s="283"/>
      <c r="T583" s="283" t="s">
        <v>106</v>
      </c>
      <c r="U583" s="283"/>
      <c r="V583" s="283"/>
      <c r="W583" s="283" t="s">
        <v>135</v>
      </c>
      <c r="X583" s="311" t="s">
        <v>108</v>
      </c>
      <c r="Y583" s="283" t="s">
        <v>109</v>
      </c>
      <c r="Z583" s="417"/>
      <c r="AA583" s="283">
        <v>1.56525</v>
      </c>
      <c r="AB583" s="422" t="s">
        <v>1633</v>
      </c>
      <c r="AC583" s="415" t="s">
        <v>1680</v>
      </c>
    </row>
    <row r="584" customHeight="1" spans="1:29">
      <c r="A584" s="311">
        <v>582</v>
      </c>
      <c r="B584" s="283" t="s">
        <v>1629</v>
      </c>
      <c r="C584" s="311" t="s">
        <v>1630</v>
      </c>
      <c r="D584" s="311" t="s">
        <v>979</v>
      </c>
      <c r="E584" s="422" t="s">
        <v>1681</v>
      </c>
      <c r="F584" s="417"/>
      <c r="G584" s="417"/>
      <c r="H584" s="417"/>
      <c r="I584" s="417"/>
      <c r="J584" s="417"/>
      <c r="K584" s="283" t="s">
        <v>100</v>
      </c>
      <c r="L584" s="283" t="s">
        <v>101</v>
      </c>
      <c r="M584" s="311" t="s">
        <v>1632</v>
      </c>
      <c r="N584" s="311" t="s">
        <v>647</v>
      </c>
      <c r="O584" s="311">
        <v>2015</v>
      </c>
      <c r="P584" s="478">
        <v>0.6</v>
      </c>
      <c r="Q584" s="283">
        <v>1.8261</v>
      </c>
      <c r="R584" s="311"/>
      <c r="S584" s="283">
        <v>1.6</v>
      </c>
      <c r="T584" s="283" t="s">
        <v>106</v>
      </c>
      <c r="U584" s="283">
        <v>32</v>
      </c>
      <c r="V584" s="283"/>
      <c r="W584" s="283" t="s">
        <v>135</v>
      </c>
      <c r="X584" s="311" t="s">
        <v>108</v>
      </c>
      <c r="Y584" s="283" t="s">
        <v>109</v>
      </c>
      <c r="Z584" s="417"/>
      <c r="AA584" s="283">
        <v>0.91305</v>
      </c>
      <c r="AB584" s="422" t="s">
        <v>1633</v>
      </c>
      <c r="AC584" s="415" t="s">
        <v>1682</v>
      </c>
    </row>
    <row r="585" customHeight="1" spans="1:29">
      <c r="A585" s="311">
        <v>583</v>
      </c>
      <c r="B585" s="283" t="s">
        <v>1629</v>
      </c>
      <c r="C585" s="311" t="s">
        <v>1630</v>
      </c>
      <c r="D585" s="311" t="s">
        <v>979</v>
      </c>
      <c r="E585" s="422" t="s">
        <v>1681</v>
      </c>
      <c r="F585" s="417"/>
      <c r="G585" s="417"/>
      <c r="H585" s="417"/>
      <c r="I585" s="417"/>
      <c r="J585" s="417"/>
      <c r="K585" s="283" t="s">
        <v>100</v>
      </c>
      <c r="L585" s="283" t="s">
        <v>101</v>
      </c>
      <c r="M585" s="311" t="s">
        <v>1632</v>
      </c>
      <c r="N585" s="311" t="s">
        <v>647</v>
      </c>
      <c r="O585" s="311">
        <v>2015</v>
      </c>
      <c r="P585" s="478">
        <v>0.814285714285714</v>
      </c>
      <c r="Q585" s="283">
        <v>2.4783</v>
      </c>
      <c r="R585" s="311"/>
      <c r="S585" s="283"/>
      <c r="T585" s="283" t="s">
        <v>106</v>
      </c>
      <c r="U585" s="283"/>
      <c r="V585" s="283"/>
      <c r="W585" s="283" t="s">
        <v>135</v>
      </c>
      <c r="X585" s="311" t="s">
        <v>108</v>
      </c>
      <c r="Y585" s="283" t="s">
        <v>109</v>
      </c>
      <c r="Z585" s="417"/>
      <c r="AA585" s="283">
        <v>1.23915</v>
      </c>
      <c r="AB585" s="422" t="s">
        <v>1633</v>
      </c>
      <c r="AC585" s="415" t="s">
        <v>1683</v>
      </c>
    </row>
    <row r="586" customHeight="1" spans="1:29">
      <c r="A586" s="311">
        <v>584</v>
      </c>
      <c r="B586" s="283" t="s">
        <v>1629</v>
      </c>
      <c r="C586" s="311" t="s">
        <v>1630</v>
      </c>
      <c r="D586" s="311" t="s">
        <v>979</v>
      </c>
      <c r="E586" s="422" t="s">
        <v>1684</v>
      </c>
      <c r="F586" s="417"/>
      <c r="G586" s="417"/>
      <c r="H586" s="417"/>
      <c r="I586" s="417"/>
      <c r="J586" s="417"/>
      <c r="K586" s="283" t="s">
        <v>100</v>
      </c>
      <c r="L586" s="283" t="s">
        <v>101</v>
      </c>
      <c r="M586" s="311" t="s">
        <v>1632</v>
      </c>
      <c r="N586" s="311" t="s">
        <v>647</v>
      </c>
      <c r="O586" s="311">
        <v>2015</v>
      </c>
      <c r="P586" s="478">
        <v>0.742857142857143</v>
      </c>
      <c r="Q586" s="283">
        <v>2.2609</v>
      </c>
      <c r="R586" s="311"/>
      <c r="S586" s="283">
        <v>0.39</v>
      </c>
      <c r="T586" s="283" t="s">
        <v>106</v>
      </c>
      <c r="U586" s="283">
        <v>75</v>
      </c>
      <c r="V586" s="283"/>
      <c r="W586" s="283" t="s">
        <v>135</v>
      </c>
      <c r="X586" s="311" t="s">
        <v>108</v>
      </c>
      <c r="Y586" s="283" t="s">
        <v>109</v>
      </c>
      <c r="Z586" s="417"/>
      <c r="AA586" s="283">
        <v>1.13045</v>
      </c>
      <c r="AB586" s="422" t="s">
        <v>1633</v>
      </c>
      <c r="AC586" s="415" t="s">
        <v>1685</v>
      </c>
    </row>
    <row r="587" customHeight="1" spans="1:29">
      <c r="A587" s="311">
        <v>585</v>
      </c>
      <c r="B587" s="283" t="s">
        <v>1629</v>
      </c>
      <c r="C587" s="311" t="s">
        <v>1630</v>
      </c>
      <c r="D587" s="311" t="s">
        <v>979</v>
      </c>
      <c r="E587" s="422" t="s">
        <v>1684</v>
      </c>
      <c r="F587" s="417"/>
      <c r="G587" s="417"/>
      <c r="H587" s="417"/>
      <c r="I587" s="417"/>
      <c r="J587" s="417"/>
      <c r="K587" s="283" t="s">
        <v>100</v>
      </c>
      <c r="L587" s="283" t="s">
        <v>101</v>
      </c>
      <c r="M587" s="311" t="s">
        <v>1632</v>
      </c>
      <c r="N587" s="311" t="s">
        <v>647</v>
      </c>
      <c r="O587" s="311">
        <v>2015</v>
      </c>
      <c r="P587" s="478">
        <v>1.24285714285714</v>
      </c>
      <c r="Q587" s="283">
        <v>3.7827</v>
      </c>
      <c r="R587" s="311"/>
      <c r="S587" s="283"/>
      <c r="T587" s="283" t="s">
        <v>106</v>
      </c>
      <c r="U587" s="283"/>
      <c r="V587" s="283"/>
      <c r="W587" s="283" t="s">
        <v>135</v>
      </c>
      <c r="X587" s="311" t="s">
        <v>108</v>
      </c>
      <c r="Y587" s="283" t="s">
        <v>109</v>
      </c>
      <c r="Z587" s="417"/>
      <c r="AA587" s="283">
        <v>1.89135</v>
      </c>
      <c r="AB587" s="422" t="s">
        <v>1633</v>
      </c>
      <c r="AC587" s="415" t="s">
        <v>1686</v>
      </c>
    </row>
    <row r="588" customHeight="1" spans="1:29">
      <c r="A588" s="311">
        <v>586</v>
      </c>
      <c r="B588" s="283" t="s">
        <v>1629</v>
      </c>
      <c r="C588" s="311" t="s">
        <v>1630</v>
      </c>
      <c r="D588" s="311" t="s">
        <v>979</v>
      </c>
      <c r="E588" s="422" t="s">
        <v>1684</v>
      </c>
      <c r="F588" s="417"/>
      <c r="G588" s="417"/>
      <c r="H588" s="417"/>
      <c r="I588" s="417"/>
      <c r="J588" s="417"/>
      <c r="K588" s="283" t="s">
        <v>100</v>
      </c>
      <c r="L588" s="283" t="s">
        <v>101</v>
      </c>
      <c r="M588" s="311" t="s">
        <v>1632</v>
      </c>
      <c r="N588" s="311" t="s">
        <v>647</v>
      </c>
      <c r="O588" s="311">
        <v>2015</v>
      </c>
      <c r="P588" s="478">
        <v>1.24285714285714</v>
      </c>
      <c r="Q588" s="283">
        <v>3.7827</v>
      </c>
      <c r="R588" s="311"/>
      <c r="S588" s="283"/>
      <c r="T588" s="283" t="s">
        <v>106</v>
      </c>
      <c r="U588" s="283"/>
      <c r="V588" s="283"/>
      <c r="W588" s="283" t="s">
        <v>135</v>
      </c>
      <c r="X588" s="311" t="s">
        <v>108</v>
      </c>
      <c r="Y588" s="283" t="s">
        <v>109</v>
      </c>
      <c r="Z588" s="417"/>
      <c r="AA588" s="283">
        <v>1.89135</v>
      </c>
      <c r="AB588" s="422" t="s">
        <v>1633</v>
      </c>
      <c r="AC588" s="415" t="s">
        <v>1687</v>
      </c>
    </row>
    <row r="589" customHeight="1" spans="1:29">
      <c r="A589" s="311">
        <v>587</v>
      </c>
      <c r="B589" s="283" t="s">
        <v>1629</v>
      </c>
      <c r="C589" s="311" t="s">
        <v>1630</v>
      </c>
      <c r="D589" s="311" t="s">
        <v>979</v>
      </c>
      <c r="E589" s="422" t="s">
        <v>1688</v>
      </c>
      <c r="F589" s="417"/>
      <c r="G589" s="417"/>
      <c r="H589" s="417"/>
      <c r="I589" s="417"/>
      <c r="J589" s="417"/>
      <c r="K589" s="283" t="s">
        <v>100</v>
      </c>
      <c r="L589" s="283" t="s">
        <v>101</v>
      </c>
      <c r="M589" s="311" t="s">
        <v>1632</v>
      </c>
      <c r="N589" s="311" t="s">
        <v>647</v>
      </c>
      <c r="O589" s="311">
        <v>2015</v>
      </c>
      <c r="P589" s="478">
        <v>0.514285714285714</v>
      </c>
      <c r="Q589" s="283">
        <v>1.5653</v>
      </c>
      <c r="R589" s="311"/>
      <c r="S589" s="283">
        <v>7.74</v>
      </c>
      <c r="T589" s="283" t="s">
        <v>106</v>
      </c>
      <c r="U589" s="283">
        <v>60</v>
      </c>
      <c r="V589" s="283"/>
      <c r="W589" s="283" t="s">
        <v>135</v>
      </c>
      <c r="X589" s="311" t="s">
        <v>108</v>
      </c>
      <c r="Y589" s="283" t="s">
        <v>109</v>
      </c>
      <c r="Z589" s="417"/>
      <c r="AA589" s="283">
        <v>0.78265</v>
      </c>
      <c r="AB589" s="422" t="s">
        <v>1633</v>
      </c>
      <c r="AC589" s="415" t="s">
        <v>1678</v>
      </c>
    </row>
    <row r="590" customHeight="1" spans="1:29">
      <c r="A590" s="311">
        <v>588</v>
      </c>
      <c r="B590" s="283" t="s">
        <v>1629</v>
      </c>
      <c r="C590" s="311" t="s">
        <v>1630</v>
      </c>
      <c r="D590" s="311" t="s">
        <v>979</v>
      </c>
      <c r="E590" s="422" t="s">
        <v>1688</v>
      </c>
      <c r="F590" s="417"/>
      <c r="G590" s="417"/>
      <c r="H590" s="417"/>
      <c r="I590" s="417"/>
      <c r="J590" s="417"/>
      <c r="K590" s="283" t="s">
        <v>100</v>
      </c>
      <c r="L590" s="283" t="s">
        <v>101</v>
      </c>
      <c r="M590" s="311" t="s">
        <v>1632</v>
      </c>
      <c r="N590" s="311" t="s">
        <v>647</v>
      </c>
      <c r="O590" s="311">
        <v>2015</v>
      </c>
      <c r="P590" s="478">
        <v>1.01428571428571</v>
      </c>
      <c r="Q590" s="283">
        <v>3.087</v>
      </c>
      <c r="R590" s="311"/>
      <c r="S590" s="283"/>
      <c r="T590" s="283" t="s">
        <v>106</v>
      </c>
      <c r="U590" s="283"/>
      <c r="V590" s="283"/>
      <c r="W590" s="283" t="s">
        <v>135</v>
      </c>
      <c r="X590" s="311" t="s">
        <v>108</v>
      </c>
      <c r="Y590" s="283" t="s">
        <v>109</v>
      </c>
      <c r="Z590" s="417"/>
      <c r="AA590" s="283">
        <v>1.5435</v>
      </c>
      <c r="AB590" s="422" t="s">
        <v>1633</v>
      </c>
      <c r="AC590" s="415" t="s">
        <v>1679</v>
      </c>
    </row>
    <row r="591" customHeight="1" spans="1:29">
      <c r="A591" s="311">
        <v>589</v>
      </c>
      <c r="B591" s="283" t="s">
        <v>1629</v>
      </c>
      <c r="C591" s="311" t="s">
        <v>1630</v>
      </c>
      <c r="D591" s="311" t="s">
        <v>979</v>
      </c>
      <c r="E591" s="422" t="s">
        <v>1688</v>
      </c>
      <c r="F591" s="417"/>
      <c r="G591" s="417"/>
      <c r="H591" s="417"/>
      <c r="I591" s="417"/>
      <c r="J591" s="417"/>
      <c r="K591" s="283" t="s">
        <v>100</v>
      </c>
      <c r="L591" s="283" t="s">
        <v>101</v>
      </c>
      <c r="M591" s="311" t="s">
        <v>1632</v>
      </c>
      <c r="N591" s="311" t="s">
        <v>647</v>
      </c>
      <c r="O591" s="311">
        <v>2015</v>
      </c>
      <c r="P591" s="478">
        <v>0.942857142857143</v>
      </c>
      <c r="Q591" s="283">
        <v>2.8696</v>
      </c>
      <c r="R591" s="311"/>
      <c r="S591" s="283"/>
      <c r="T591" s="283" t="s">
        <v>106</v>
      </c>
      <c r="U591" s="283"/>
      <c r="V591" s="283"/>
      <c r="W591" s="283" t="s">
        <v>135</v>
      </c>
      <c r="X591" s="311" t="s">
        <v>108</v>
      </c>
      <c r="Y591" s="283" t="s">
        <v>109</v>
      </c>
      <c r="Z591" s="417"/>
      <c r="AA591" s="283">
        <v>1.4348</v>
      </c>
      <c r="AB591" s="422" t="s">
        <v>1633</v>
      </c>
      <c r="AC591" s="415" t="s">
        <v>1680</v>
      </c>
    </row>
    <row r="592" customHeight="1" spans="1:29">
      <c r="A592" s="311">
        <v>590</v>
      </c>
      <c r="B592" s="283" t="s">
        <v>1629</v>
      </c>
      <c r="C592" s="311" t="s">
        <v>1630</v>
      </c>
      <c r="D592" s="311" t="s">
        <v>979</v>
      </c>
      <c r="E592" s="422" t="s">
        <v>1689</v>
      </c>
      <c r="F592" s="417"/>
      <c r="G592" s="417"/>
      <c r="H592" s="417"/>
      <c r="I592" s="417"/>
      <c r="J592" s="417"/>
      <c r="K592" s="283" t="s">
        <v>100</v>
      </c>
      <c r="L592" s="283" t="s">
        <v>101</v>
      </c>
      <c r="M592" s="311" t="s">
        <v>1632</v>
      </c>
      <c r="N592" s="311" t="s">
        <v>647</v>
      </c>
      <c r="O592" s="311">
        <v>2015</v>
      </c>
      <c r="P592" s="478">
        <v>0.514285714285714</v>
      </c>
      <c r="Q592" s="283">
        <v>1.5653</v>
      </c>
      <c r="R592" s="311"/>
      <c r="S592" s="283">
        <v>3.086</v>
      </c>
      <c r="T592" s="283" t="s">
        <v>106</v>
      </c>
      <c r="U592" s="283">
        <v>50</v>
      </c>
      <c r="V592" s="283"/>
      <c r="W592" s="283" t="s">
        <v>135</v>
      </c>
      <c r="X592" s="311" t="s">
        <v>108</v>
      </c>
      <c r="Y592" s="283" t="s">
        <v>109</v>
      </c>
      <c r="Z592" s="417"/>
      <c r="AA592" s="283">
        <v>0.78265</v>
      </c>
      <c r="AB592" s="422" t="s">
        <v>1633</v>
      </c>
      <c r="AC592" s="415" t="s">
        <v>1682</v>
      </c>
    </row>
    <row r="593" customHeight="1" spans="1:29">
      <c r="A593" s="311">
        <v>591</v>
      </c>
      <c r="B593" s="283" t="s">
        <v>1629</v>
      </c>
      <c r="C593" s="311" t="s">
        <v>1630</v>
      </c>
      <c r="D593" s="311" t="s">
        <v>979</v>
      </c>
      <c r="E593" s="422" t="s">
        <v>1689</v>
      </c>
      <c r="F593" s="417"/>
      <c r="G593" s="417"/>
      <c r="H593" s="417"/>
      <c r="I593" s="417"/>
      <c r="J593" s="417"/>
      <c r="K593" s="283" t="s">
        <v>100</v>
      </c>
      <c r="L593" s="283" t="s">
        <v>101</v>
      </c>
      <c r="M593" s="311" t="s">
        <v>1632</v>
      </c>
      <c r="N593" s="311" t="s">
        <v>647</v>
      </c>
      <c r="O593" s="311">
        <v>2015</v>
      </c>
      <c r="P593" s="478">
        <v>0.728571428571429</v>
      </c>
      <c r="Q593" s="283">
        <v>2.2174</v>
      </c>
      <c r="R593" s="311"/>
      <c r="S593" s="283"/>
      <c r="T593" s="283" t="s">
        <v>106</v>
      </c>
      <c r="U593" s="283"/>
      <c r="V593" s="283"/>
      <c r="W593" s="283" t="s">
        <v>135</v>
      </c>
      <c r="X593" s="311" t="s">
        <v>108</v>
      </c>
      <c r="Y593" s="283" t="s">
        <v>109</v>
      </c>
      <c r="Z593" s="417"/>
      <c r="AA593" s="283">
        <v>1.1087</v>
      </c>
      <c r="AB593" s="422" t="s">
        <v>1633</v>
      </c>
      <c r="AC593" s="415" t="s">
        <v>1683</v>
      </c>
    </row>
    <row r="594" customHeight="1" spans="1:29">
      <c r="A594" s="311">
        <v>592</v>
      </c>
      <c r="B594" s="283" t="s">
        <v>1629</v>
      </c>
      <c r="C594" s="311" t="s">
        <v>1630</v>
      </c>
      <c r="D594" s="311" t="s">
        <v>979</v>
      </c>
      <c r="E594" s="422" t="s">
        <v>1689</v>
      </c>
      <c r="F594" s="417"/>
      <c r="G594" s="417"/>
      <c r="H594" s="417"/>
      <c r="I594" s="417"/>
      <c r="J594" s="417"/>
      <c r="K594" s="283" t="s">
        <v>100</v>
      </c>
      <c r="L594" s="283" t="s">
        <v>101</v>
      </c>
      <c r="M594" s="311" t="s">
        <v>1632</v>
      </c>
      <c r="N594" s="311" t="s">
        <v>647</v>
      </c>
      <c r="O594" s="311">
        <v>2015</v>
      </c>
      <c r="P594" s="478">
        <v>0.585714285714286</v>
      </c>
      <c r="Q594" s="283">
        <v>1.7827</v>
      </c>
      <c r="R594" s="311"/>
      <c r="S594" s="283"/>
      <c r="T594" s="283" t="s">
        <v>106</v>
      </c>
      <c r="U594" s="283"/>
      <c r="V594" s="283"/>
      <c r="W594" s="283" t="s">
        <v>135</v>
      </c>
      <c r="X594" s="311" t="s">
        <v>108</v>
      </c>
      <c r="Y594" s="283" t="s">
        <v>109</v>
      </c>
      <c r="Z594" s="417"/>
      <c r="AA594" s="283">
        <v>0.89135</v>
      </c>
      <c r="AB594" s="422" t="s">
        <v>1633</v>
      </c>
      <c r="AC594" s="415" t="s">
        <v>1690</v>
      </c>
    </row>
    <row r="595" customHeight="1" spans="1:29">
      <c r="A595" s="311">
        <v>593</v>
      </c>
      <c r="B595" s="283" t="s">
        <v>1629</v>
      </c>
      <c r="C595" s="311" t="s">
        <v>1630</v>
      </c>
      <c r="D595" s="311" t="s">
        <v>979</v>
      </c>
      <c r="E595" s="422" t="s">
        <v>1691</v>
      </c>
      <c r="F595" s="417"/>
      <c r="G595" s="417"/>
      <c r="H595" s="417"/>
      <c r="I595" s="417"/>
      <c r="J595" s="417"/>
      <c r="K595" s="283" t="s">
        <v>100</v>
      </c>
      <c r="L595" s="283" t="s">
        <v>101</v>
      </c>
      <c r="M595" s="311" t="s">
        <v>1632</v>
      </c>
      <c r="N595" s="311" t="s">
        <v>647</v>
      </c>
      <c r="O595" s="311">
        <v>2015</v>
      </c>
      <c r="P595" s="478">
        <v>0.657142857142857</v>
      </c>
      <c r="Q595" s="283">
        <v>2</v>
      </c>
      <c r="R595" s="311"/>
      <c r="S595" s="283">
        <v>2.466</v>
      </c>
      <c r="T595" s="283" t="s">
        <v>106</v>
      </c>
      <c r="U595" s="283">
        <v>70</v>
      </c>
      <c r="V595" s="283"/>
      <c r="W595" s="283" t="s">
        <v>135</v>
      </c>
      <c r="X595" s="311" t="s">
        <v>108</v>
      </c>
      <c r="Y595" s="283" t="s">
        <v>109</v>
      </c>
      <c r="Z595" s="417"/>
      <c r="AA595" s="283">
        <v>1</v>
      </c>
      <c r="AB595" s="422" t="s">
        <v>1633</v>
      </c>
      <c r="AC595" s="415" t="s">
        <v>1685</v>
      </c>
    </row>
    <row r="596" customHeight="1" spans="1:29">
      <c r="A596" s="311">
        <v>594</v>
      </c>
      <c r="B596" s="283" t="s">
        <v>1629</v>
      </c>
      <c r="C596" s="311" t="s">
        <v>1630</v>
      </c>
      <c r="D596" s="311" t="s">
        <v>979</v>
      </c>
      <c r="E596" s="422" t="s">
        <v>1691</v>
      </c>
      <c r="F596" s="417"/>
      <c r="G596" s="417"/>
      <c r="H596" s="417"/>
      <c r="I596" s="417"/>
      <c r="J596" s="417"/>
      <c r="K596" s="283" t="s">
        <v>100</v>
      </c>
      <c r="L596" s="283" t="s">
        <v>101</v>
      </c>
      <c r="M596" s="311" t="s">
        <v>1632</v>
      </c>
      <c r="N596" s="311" t="s">
        <v>647</v>
      </c>
      <c r="O596" s="311">
        <v>2015</v>
      </c>
      <c r="P596" s="478">
        <v>1.15714285714286</v>
      </c>
      <c r="Q596" s="283">
        <v>3.5218</v>
      </c>
      <c r="R596" s="311"/>
      <c r="S596" s="283"/>
      <c r="T596" s="283" t="s">
        <v>106</v>
      </c>
      <c r="U596" s="283"/>
      <c r="V596" s="283"/>
      <c r="W596" s="283" t="s">
        <v>135</v>
      </c>
      <c r="X596" s="311" t="s">
        <v>108</v>
      </c>
      <c r="Y596" s="283" t="s">
        <v>109</v>
      </c>
      <c r="Z596" s="417"/>
      <c r="AA596" s="283">
        <v>1.7609</v>
      </c>
      <c r="AB596" s="422" t="s">
        <v>1633</v>
      </c>
      <c r="AC596" s="415" t="s">
        <v>1687</v>
      </c>
    </row>
    <row r="597" customHeight="1" spans="1:29">
      <c r="A597" s="311">
        <v>595</v>
      </c>
      <c r="B597" s="283" t="s">
        <v>1629</v>
      </c>
      <c r="C597" s="311" t="s">
        <v>1630</v>
      </c>
      <c r="D597" s="311" t="s">
        <v>979</v>
      </c>
      <c r="E597" s="422" t="s">
        <v>1691</v>
      </c>
      <c r="F597" s="417"/>
      <c r="G597" s="417"/>
      <c r="H597" s="417"/>
      <c r="I597" s="417"/>
      <c r="J597" s="417"/>
      <c r="K597" s="283" t="s">
        <v>100</v>
      </c>
      <c r="L597" s="283" t="s">
        <v>101</v>
      </c>
      <c r="M597" s="311" t="s">
        <v>1632</v>
      </c>
      <c r="N597" s="311" t="s">
        <v>647</v>
      </c>
      <c r="O597" s="311">
        <v>2015</v>
      </c>
      <c r="P597" s="478">
        <v>1.15714285714286</v>
      </c>
      <c r="Q597" s="283">
        <v>3.5218</v>
      </c>
      <c r="R597" s="311"/>
      <c r="S597" s="283"/>
      <c r="T597" s="283" t="s">
        <v>106</v>
      </c>
      <c r="U597" s="283"/>
      <c r="V597" s="283"/>
      <c r="W597" s="283" t="s">
        <v>135</v>
      </c>
      <c r="X597" s="311" t="s">
        <v>108</v>
      </c>
      <c r="Y597" s="283" t="s">
        <v>109</v>
      </c>
      <c r="Z597" s="417"/>
      <c r="AA597" s="283">
        <v>1.7609</v>
      </c>
      <c r="AB597" s="422" t="s">
        <v>1633</v>
      </c>
      <c r="AC597" s="415" t="s">
        <v>1686</v>
      </c>
    </row>
    <row r="598" customHeight="1" spans="1:29">
      <c r="A598" s="311">
        <v>596</v>
      </c>
      <c r="B598" s="283" t="s">
        <v>1629</v>
      </c>
      <c r="C598" s="311" t="s">
        <v>1630</v>
      </c>
      <c r="D598" s="311" t="s">
        <v>979</v>
      </c>
      <c r="E598" s="422" t="s">
        <v>1692</v>
      </c>
      <c r="F598" s="417"/>
      <c r="G598" s="417"/>
      <c r="H598" s="417"/>
      <c r="I598" s="417"/>
      <c r="J598" s="417"/>
      <c r="K598" s="283" t="s">
        <v>100</v>
      </c>
      <c r="L598" s="283" t="s">
        <v>101</v>
      </c>
      <c r="M598" s="311" t="s">
        <v>1632</v>
      </c>
      <c r="N598" s="311" t="s">
        <v>647</v>
      </c>
      <c r="O598" s="311">
        <v>2015</v>
      </c>
      <c r="P598" s="478">
        <v>0.442857142857143</v>
      </c>
      <c r="Q598" s="283">
        <v>1.3479</v>
      </c>
      <c r="R598" s="311"/>
      <c r="S598" s="283">
        <v>9.23</v>
      </c>
      <c r="T598" s="283" t="s">
        <v>106</v>
      </c>
      <c r="U598" s="283">
        <v>32</v>
      </c>
      <c r="V598" s="283"/>
      <c r="W598" s="283" t="s">
        <v>135</v>
      </c>
      <c r="X598" s="311" t="s">
        <v>108</v>
      </c>
      <c r="Y598" s="283" t="s">
        <v>109</v>
      </c>
      <c r="Z598" s="417"/>
      <c r="AA598" s="283">
        <v>0.67395</v>
      </c>
      <c r="AB598" s="422" t="s">
        <v>1633</v>
      </c>
      <c r="AC598" s="415" t="s">
        <v>1635</v>
      </c>
    </row>
    <row r="599" customHeight="1" spans="1:29">
      <c r="A599" s="311">
        <v>597</v>
      </c>
      <c r="B599" s="283" t="s">
        <v>1629</v>
      </c>
      <c r="C599" s="311" t="s">
        <v>1630</v>
      </c>
      <c r="D599" s="311" t="s">
        <v>979</v>
      </c>
      <c r="E599" s="422" t="s">
        <v>1692</v>
      </c>
      <c r="F599" s="417"/>
      <c r="G599" s="417"/>
      <c r="H599" s="417"/>
      <c r="I599" s="417"/>
      <c r="J599" s="417"/>
      <c r="K599" s="283" t="s">
        <v>100</v>
      </c>
      <c r="L599" s="283" t="s">
        <v>101</v>
      </c>
      <c r="M599" s="311" t="s">
        <v>1632</v>
      </c>
      <c r="N599" s="311" t="s">
        <v>647</v>
      </c>
      <c r="O599" s="311">
        <v>2015</v>
      </c>
      <c r="P599" s="478">
        <v>0.442857142857143</v>
      </c>
      <c r="Q599" s="283">
        <v>1.3479</v>
      </c>
      <c r="R599" s="311"/>
      <c r="S599" s="283"/>
      <c r="T599" s="283" t="s">
        <v>106</v>
      </c>
      <c r="U599" s="283"/>
      <c r="V599" s="283"/>
      <c r="W599" s="283" t="s">
        <v>135</v>
      </c>
      <c r="X599" s="311" t="s">
        <v>108</v>
      </c>
      <c r="Y599" s="283" t="s">
        <v>109</v>
      </c>
      <c r="Z599" s="417"/>
      <c r="AA599" s="283">
        <v>0.67395</v>
      </c>
      <c r="AB599" s="422" t="s">
        <v>1633</v>
      </c>
      <c r="AC599" s="415" t="s">
        <v>1693</v>
      </c>
    </row>
    <row r="600" customHeight="1" spans="1:29">
      <c r="A600" s="311">
        <v>598</v>
      </c>
      <c r="B600" s="283" t="s">
        <v>1629</v>
      </c>
      <c r="C600" s="311" t="s">
        <v>1630</v>
      </c>
      <c r="D600" s="311" t="s">
        <v>979</v>
      </c>
      <c r="E600" s="422" t="s">
        <v>1692</v>
      </c>
      <c r="F600" s="417"/>
      <c r="G600" s="417"/>
      <c r="H600" s="417"/>
      <c r="I600" s="417"/>
      <c r="J600" s="417"/>
      <c r="K600" s="283" t="s">
        <v>100</v>
      </c>
      <c r="L600" s="283" t="s">
        <v>101</v>
      </c>
      <c r="M600" s="311" t="s">
        <v>1632</v>
      </c>
      <c r="N600" s="311" t="s">
        <v>647</v>
      </c>
      <c r="O600" s="311">
        <v>2015</v>
      </c>
      <c r="P600" s="478">
        <v>0.514285714285714</v>
      </c>
      <c r="Q600" s="283">
        <v>1.5653</v>
      </c>
      <c r="R600" s="311"/>
      <c r="S600" s="283"/>
      <c r="T600" s="283" t="s">
        <v>106</v>
      </c>
      <c r="U600" s="283"/>
      <c r="V600" s="283"/>
      <c r="W600" s="283" t="s">
        <v>135</v>
      </c>
      <c r="X600" s="311" t="s">
        <v>108</v>
      </c>
      <c r="Y600" s="283" t="s">
        <v>109</v>
      </c>
      <c r="Z600" s="417"/>
      <c r="AA600" s="283">
        <v>0.78265</v>
      </c>
      <c r="AB600" s="422" t="s">
        <v>1633</v>
      </c>
      <c r="AC600" s="415" t="s">
        <v>1694</v>
      </c>
    </row>
    <row r="601" customHeight="1" spans="1:29">
      <c r="A601" s="311">
        <v>599</v>
      </c>
      <c r="B601" s="283" t="s">
        <v>1629</v>
      </c>
      <c r="C601" s="311" t="s">
        <v>1630</v>
      </c>
      <c r="D601" s="311" t="s">
        <v>979</v>
      </c>
      <c r="E601" s="422" t="s">
        <v>1695</v>
      </c>
      <c r="F601" s="417"/>
      <c r="G601" s="417"/>
      <c r="H601" s="417"/>
      <c r="I601" s="417"/>
      <c r="J601" s="417"/>
      <c r="K601" s="283" t="s">
        <v>100</v>
      </c>
      <c r="L601" s="283" t="s">
        <v>101</v>
      </c>
      <c r="M601" s="311" t="s">
        <v>1632</v>
      </c>
      <c r="N601" s="311" t="s">
        <v>647</v>
      </c>
      <c r="O601" s="311">
        <v>2015</v>
      </c>
      <c r="P601" s="478">
        <v>2.28571428571429</v>
      </c>
      <c r="Q601" s="283">
        <v>6.9566</v>
      </c>
      <c r="R601" s="311"/>
      <c r="S601" s="283">
        <v>3.98</v>
      </c>
      <c r="T601" s="283" t="s">
        <v>106</v>
      </c>
      <c r="U601" s="283">
        <v>200</v>
      </c>
      <c r="V601" s="283"/>
      <c r="W601" s="283" t="s">
        <v>135</v>
      </c>
      <c r="X601" s="311" t="s">
        <v>108</v>
      </c>
      <c r="Y601" s="283" t="s">
        <v>109</v>
      </c>
      <c r="Z601" s="417"/>
      <c r="AA601" s="283">
        <v>3.4783</v>
      </c>
      <c r="AB601" s="422" t="s">
        <v>1633</v>
      </c>
      <c r="AC601" s="415" t="s">
        <v>1678</v>
      </c>
    </row>
    <row r="602" customHeight="1" spans="1:29">
      <c r="A602" s="311">
        <v>600</v>
      </c>
      <c r="B602" s="283" t="s">
        <v>1629</v>
      </c>
      <c r="C602" s="311" t="s">
        <v>1630</v>
      </c>
      <c r="D602" s="311" t="s">
        <v>979</v>
      </c>
      <c r="E602" s="422" t="s">
        <v>1695</v>
      </c>
      <c r="F602" s="417"/>
      <c r="G602" s="417"/>
      <c r="H602" s="417"/>
      <c r="I602" s="417"/>
      <c r="J602" s="417"/>
      <c r="K602" s="283" t="s">
        <v>100</v>
      </c>
      <c r="L602" s="283" t="s">
        <v>101</v>
      </c>
      <c r="M602" s="311" t="s">
        <v>1632</v>
      </c>
      <c r="N602" s="311" t="s">
        <v>647</v>
      </c>
      <c r="O602" s="311">
        <v>2015</v>
      </c>
      <c r="P602" s="478">
        <v>1.81428571428571</v>
      </c>
      <c r="Q602" s="283">
        <v>5.5218</v>
      </c>
      <c r="R602" s="311"/>
      <c r="S602" s="283"/>
      <c r="T602" s="283" t="s">
        <v>106</v>
      </c>
      <c r="U602" s="283"/>
      <c r="V602" s="283"/>
      <c r="W602" s="283" t="s">
        <v>135</v>
      </c>
      <c r="X602" s="311" t="s">
        <v>108</v>
      </c>
      <c r="Y602" s="283" t="s">
        <v>109</v>
      </c>
      <c r="Z602" s="417"/>
      <c r="AA602" s="283">
        <v>2.7609</v>
      </c>
      <c r="AB602" s="422" t="s">
        <v>1633</v>
      </c>
      <c r="AC602" s="415" t="s">
        <v>1696</v>
      </c>
    </row>
    <row r="603" customHeight="1" spans="1:29">
      <c r="A603" s="311">
        <v>601</v>
      </c>
      <c r="B603" s="283" t="s">
        <v>1629</v>
      </c>
      <c r="C603" s="311" t="s">
        <v>1630</v>
      </c>
      <c r="D603" s="311" t="s">
        <v>979</v>
      </c>
      <c r="E603" s="422" t="s">
        <v>1695</v>
      </c>
      <c r="F603" s="417"/>
      <c r="G603" s="417"/>
      <c r="H603" s="417"/>
      <c r="I603" s="417"/>
      <c r="J603" s="417"/>
      <c r="K603" s="283" t="s">
        <v>100</v>
      </c>
      <c r="L603" s="283" t="s">
        <v>101</v>
      </c>
      <c r="M603" s="311" t="s">
        <v>1632</v>
      </c>
      <c r="N603" s="311" t="s">
        <v>647</v>
      </c>
      <c r="O603" s="311">
        <v>2015</v>
      </c>
      <c r="P603" s="478">
        <v>1.71428571428571</v>
      </c>
      <c r="Q603" s="283">
        <v>5.2174</v>
      </c>
      <c r="R603" s="311"/>
      <c r="S603" s="283"/>
      <c r="T603" s="283" t="s">
        <v>106</v>
      </c>
      <c r="U603" s="283"/>
      <c r="V603" s="283"/>
      <c r="W603" s="283" t="s">
        <v>135</v>
      </c>
      <c r="X603" s="311" t="s">
        <v>108</v>
      </c>
      <c r="Y603" s="283" t="s">
        <v>109</v>
      </c>
      <c r="Z603" s="417"/>
      <c r="AA603" s="283">
        <v>2.6087</v>
      </c>
      <c r="AB603" s="422" t="s">
        <v>1633</v>
      </c>
      <c r="AC603" s="415" t="s">
        <v>1682</v>
      </c>
    </row>
    <row r="604" customHeight="1" spans="1:29">
      <c r="A604" s="311">
        <v>602</v>
      </c>
      <c r="B604" s="283" t="s">
        <v>1629</v>
      </c>
      <c r="C604" s="311" t="s">
        <v>1630</v>
      </c>
      <c r="D604" s="311" t="s">
        <v>979</v>
      </c>
      <c r="E604" s="422" t="s">
        <v>1695</v>
      </c>
      <c r="F604" s="417"/>
      <c r="G604" s="417"/>
      <c r="H604" s="417"/>
      <c r="I604" s="417"/>
      <c r="J604" s="417"/>
      <c r="K604" s="283" t="s">
        <v>100</v>
      </c>
      <c r="L604" s="283" t="s">
        <v>101</v>
      </c>
      <c r="M604" s="311" t="s">
        <v>1632</v>
      </c>
      <c r="N604" s="311" t="s">
        <v>647</v>
      </c>
      <c r="O604" s="311">
        <v>2015</v>
      </c>
      <c r="P604" s="478">
        <v>2.32857142857143</v>
      </c>
      <c r="Q604" s="283">
        <v>7.087</v>
      </c>
      <c r="R604" s="311"/>
      <c r="S604" s="283"/>
      <c r="T604" s="283" t="s">
        <v>106</v>
      </c>
      <c r="U604" s="283"/>
      <c r="V604" s="283"/>
      <c r="W604" s="283" t="s">
        <v>135</v>
      </c>
      <c r="X604" s="311" t="s">
        <v>108</v>
      </c>
      <c r="Y604" s="283" t="s">
        <v>109</v>
      </c>
      <c r="Z604" s="417"/>
      <c r="AA604" s="283">
        <v>3.5435</v>
      </c>
      <c r="AB604" s="422" t="s">
        <v>1633</v>
      </c>
      <c r="AC604" s="415" t="s">
        <v>1683</v>
      </c>
    </row>
    <row r="605" customHeight="1" spans="1:29">
      <c r="A605" s="311">
        <v>603</v>
      </c>
      <c r="B605" s="283" t="s">
        <v>1629</v>
      </c>
      <c r="C605" s="311" t="s">
        <v>1630</v>
      </c>
      <c r="D605" s="311" t="s">
        <v>979</v>
      </c>
      <c r="E605" s="422" t="s">
        <v>1695</v>
      </c>
      <c r="F605" s="417"/>
      <c r="G605" s="417"/>
      <c r="H605" s="417"/>
      <c r="I605" s="417"/>
      <c r="J605" s="417"/>
      <c r="K605" s="283" t="s">
        <v>100</v>
      </c>
      <c r="L605" s="283" t="s">
        <v>101</v>
      </c>
      <c r="M605" s="311" t="s">
        <v>1632</v>
      </c>
      <c r="N605" s="311" t="s">
        <v>647</v>
      </c>
      <c r="O605" s="311">
        <v>2015</v>
      </c>
      <c r="P605" s="478">
        <v>3.57142857142857</v>
      </c>
      <c r="Q605" s="283">
        <v>10.8696</v>
      </c>
      <c r="R605" s="311"/>
      <c r="S605" s="283"/>
      <c r="T605" s="283" t="s">
        <v>106</v>
      </c>
      <c r="U605" s="283"/>
      <c r="V605" s="283"/>
      <c r="W605" s="283" t="s">
        <v>135</v>
      </c>
      <c r="X605" s="311" t="s">
        <v>108</v>
      </c>
      <c r="Y605" s="283" t="s">
        <v>109</v>
      </c>
      <c r="Z605" s="417"/>
      <c r="AA605" s="283">
        <v>5.4348</v>
      </c>
      <c r="AB605" s="422" t="s">
        <v>1633</v>
      </c>
      <c r="AC605" s="415" t="s">
        <v>1679</v>
      </c>
    </row>
    <row r="606" customHeight="1" spans="1:29">
      <c r="A606" s="311">
        <v>604</v>
      </c>
      <c r="B606" s="283" t="s">
        <v>1629</v>
      </c>
      <c r="C606" s="311" t="s">
        <v>1630</v>
      </c>
      <c r="D606" s="311" t="s">
        <v>979</v>
      </c>
      <c r="E606" s="422" t="s">
        <v>1695</v>
      </c>
      <c r="F606" s="417"/>
      <c r="G606" s="417"/>
      <c r="H606" s="417"/>
      <c r="I606" s="417"/>
      <c r="J606" s="417"/>
      <c r="K606" s="283" t="s">
        <v>100</v>
      </c>
      <c r="L606" s="283" t="s">
        <v>101</v>
      </c>
      <c r="M606" s="311" t="s">
        <v>1632</v>
      </c>
      <c r="N606" s="311" t="s">
        <v>647</v>
      </c>
      <c r="O606" s="311">
        <v>2015</v>
      </c>
      <c r="P606" s="478">
        <v>3.57142857142857</v>
      </c>
      <c r="Q606" s="283">
        <v>10.8696</v>
      </c>
      <c r="R606" s="311"/>
      <c r="S606" s="283"/>
      <c r="T606" s="283" t="s">
        <v>106</v>
      </c>
      <c r="U606" s="283"/>
      <c r="V606" s="283"/>
      <c r="W606" s="283" t="s">
        <v>135</v>
      </c>
      <c r="X606" s="311" t="s">
        <v>108</v>
      </c>
      <c r="Y606" s="283" t="s">
        <v>109</v>
      </c>
      <c r="Z606" s="417"/>
      <c r="AA606" s="283">
        <v>5.4348</v>
      </c>
      <c r="AB606" s="422" t="s">
        <v>1633</v>
      </c>
      <c r="AC606" s="415" t="s">
        <v>1680</v>
      </c>
    </row>
    <row r="607" customHeight="1" spans="1:29">
      <c r="A607" s="311">
        <v>605</v>
      </c>
      <c r="B607" s="283" t="s">
        <v>1629</v>
      </c>
      <c r="C607" s="311" t="s">
        <v>1630</v>
      </c>
      <c r="D607" s="311" t="s">
        <v>979</v>
      </c>
      <c r="E607" s="422" t="s">
        <v>1697</v>
      </c>
      <c r="F607" s="417"/>
      <c r="G607" s="417"/>
      <c r="H607" s="417"/>
      <c r="I607" s="417"/>
      <c r="J607" s="417"/>
      <c r="K607" s="283" t="s">
        <v>100</v>
      </c>
      <c r="L607" s="283" t="s">
        <v>101</v>
      </c>
      <c r="M607" s="311" t="s">
        <v>1632</v>
      </c>
      <c r="N607" s="311" t="s">
        <v>647</v>
      </c>
      <c r="O607" s="311">
        <v>2015</v>
      </c>
      <c r="P607" s="478">
        <v>2.78571428571429</v>
      </c>
      <c r="Q607" s="283">
        <v>8.4783</v>
      </c>
      <c r="R607" s="311">
        <v>0</v>
      </c>
      <c r="S607" s="283">
        <v>0</v>
      </c>
      <c r="T607" s="283" t="s">
        <v>106</v>
      </c>
      <c r="U607" s="283">
        <v>7</v>
      </c>
      <c r="V607" s="283"/>
      <c r="W607" s="283" t="s">
        <v>159</v>
      </c>
      <c r="X607" s="311" t="s">
        <v>108</v>
      </c>
      <c r="Y607" s="283" t="s">
        <v>109</v>
      </c>
      <c r="Z607" s="417"/>
      <c r="AA607" s="283">
        <v>4.23915</v>
      </c>
      <c r="AB607" s="422" t="s">
        <v>1633</v>
      </c>
      <c r="AC607" s="415" t="s">
        <v>1698</v>
      </c>
    </row>
    <row r="608" customHeight="1" spans="1:29">
      <c r="A608" s="311">
        <v>606</v>
      </c>
      <c r="B608" s="283" t="s">
        <v>1629</v>
      </c>
      <c r="C608" s="311" t="s">
        <v>1630</v>
      </c>
      <c r="D608" s="311" t="s">
        <v>979</v>
      </c>
      <c r="E608" s="422" t="s">
        <v>1697</v>
      </c>
      <c r="F608" s="417"/>
      <c r="G608" s="417"/>
      <c r="H608" s="417"/>
      <c r="I608" s="417"/>
      <c r="J608" s="417"/>
      <c r="K608" s="283" t="s">
        <v>100</v>
      </c>
      <c r="L608" s="283" t="s">
        <v>101</v>
      </c>
      <c r="M608" s="311" t="s">
        <v>1632</v>
      </c>
      <c r="N608" s="311" t="s">
        <v>647</v>
      </c>
      <c r="O608" s="311">
        <v>2015</v>
      </c>
      <c r="P608" s="478">
        <v>3.64285714285714</v>
      </c>
      <c r="Q608" s="283">
        <v>11.087</v>
      </c>
      <c r="R608" s="311"/>
      <c r="S608" s="283"/>
      <c r="T608" s="283" t="s">
        <v>106</v>
      </c>
      <c r="U608" s="283"/>
      <c r="V608" s="283"/>
      <c r="W608" s="283" t="s">
        <v>159</v>
      </c>
      <c r="X608" s="311" t="s">
        <v>108</v>
      </c>
      <c r="Y608" s="283" t="s">
        <v>109</v>
      </c>
      <c r="Z608" s="417"/>
      <c r="AA608" s="283">
        <v>5.5435</v>
      </c>
      <c r="AB608" s="422" t="s">
        <v>1633</v>
      </c>
      <c r="AC608" s="415" t="s">
        <v>1686</v>
      </c>
    </row>
    <row r="609" customHeight="1" spans="1:29">
      <c r="A609" s="311">
        <v>607</v>
      </c>
      <c r="B609" s="283" t="s">
        <v>1629</v>
      </c>
      <c r="C609" s="311" t="s">
        <v>1630</v>
      </c>
      <c r="D609" s="311" t="s">
        <v>979</v>
      </c>
      <c r="E609" s="422" t="s">
        <v>1699</v>
      </c>
      <c r="F609" s="417"/>
      <c r="G609" s="417"/>
      <c r="H609" s="417"/>
      <c r="I609" s="417"/>
      <c r="J609" s="417"/>
      <c r="K609" s="283" t="s">
        <v>100</v>
      </c>
      <c r="L609" s="283" t="s">
        <v>101</v>
      </c>
      <c r="M609" s="311" t="s">
        <v>1632</v>
      </c>
      <c r="N609" s="311" t="s">
        <v>647</v>
      </c>
      <c r="O609" s="311">
        <v>2015</v>
      </c>
      <c r="P609" s="478">
        <v>2.47142857142857</v>
      </c>
      <c r="Q609" s="283">
        <v>7.5218</v>
      </c>
      <c r="R609" s="311"/>
      <c r="S609" s="283">
        <v>1.8</v>
      </c>
      <c r="T609" s="283" t="s">
        <v>106</v>
      </c>
      <c r="U609" s="283">
        <v>200</v>
      </c>
      <c r="V609" s="283"/>
      <c r="W609" s="283" t="s">
        <v>135</v>
      </c>
      <c r="X609" s="311" t="s">
        <v>108</v>
      </c>
      <c r="Y609" s="283" t="s">
        <v>109</v>
      </c>
      <c r="Z609" s="417"/>
      <c r="AA609" s="283">
        <v>3.7609</v>
      </c>
      <c r="AB609" s="422" t="s">
        <v>1633</v>
      </c>
      <c r="AC609" s="415" t="s">
        <v>1685</v>
      </c>
    </row>
    <row r="610" customHeight="1" spans="1:29">
      <c r="A610" s="311">
        <v>608</v>
      </c>
      <c r="B610" s="283" t="s">
        <v>1629</v>
      </c>
      <c r="C610" s="311" t="s">
        <v>1630</v>
      </c>
      <c r="D610" s="311" t="s">
        <v>979</v>
      </c>
      <c r="E610" s="422" t="s">
        <v>1699</v>
      </c>
      <c r="F610" s="417"/>
      <c r="G610" s="417"/>
      <c r="H610" s="417"/>
      <c r="I610" s="417"/>
      <c r="J610" s="417"/>
      <c r="K610" s="283" t="s">
        <v>100</v>
      </c>
      <c r="L610" s="283" t="s">
        <v>101</v>
      </c>
      <c r="M610" s="311" t="s">
        <v>1632</v>
      </c>
      <c r="N610" s="311" t="s">
        <v>647</v>
      </c>
      <c r="O610" s="311">
        <v>2015</v>
      </c>
      <c r="P610" s="478">
        <v>3.64285714285714</v>
      </c>
      <c r="Q610" s="283">
        <v>11.087</v>
      </c>
      <c r="R610" s="311"/>
      <c r="S610" s="283"/>
      <c r="T610" s="283" t="s">
        <v>106</v>
      </c>
      <c r="U610" s="283"/>
      <c r="V610" s="283"/>
      <c r="W610" s="283" t="s">
        <v>135</v>
      </c>
      <c r="X610" s="311" t="s">
        <v>108</v>
      </c>
      <c r="Y610" s="283" t="s">
        <v>109</v>
      </c>
      <c r="Z610" s="417"/>
      <c r="AA610" s="283">
        <v>5.5435</v>
      </c>
      <c r="AB610" s="422" t="s">
        <v>1633</v>
      </c>
      <c r="AC610" s="415" t="s">
        <v>1686</v>
      </c>
    </row>
    <row r="611" customHeight="1" spans="1:29">
      <c r="A611" s="311">
        <v>609</v>
      </c>
      <c r="B611" s="283" t="s">
        <v>1629</v>
      </c>
      <c r="C611" s="311" t="s">
        <v>1630</v>
      </c>
      <c r="D611" s="311" t="s">
        <v>979</v>
      </c>
      <c r="E611" s="422" t="s">
        <v>1699</v>
      </c>
      <c r="F611" s="417"/>
      <c r="G611" s="417"/>
      <c r="H611" s="417"/>
      <c r="I611" s="417"/>
      <c r="J611" s="417"/>
      <c r="K611" s="283" t="s">
        <v>100</v>
      </c>
      <c r="L611" s="283" t="s">
        <v>101</v>
      </c>
      <c r="M611" s="311" t="s">
        <v>1632</v>
      </c>
      <c r="N611" s="311" t="s">
        <v>647</v>
      </c>
      <c r="O611" s="311">
        <v>2015</v>
      </c>
      <c r="P611" s="478">
        <v>3.42857142857143</v>
      </c>
      <c r="Q611" s="283">
        <v>10.4348</v>
      </c>
      <c r="R611" s="311"/>
      <c r="S611" s="283"/>
      <c r="T611" s="283" t="s">
        <v>106</v>
      </c>
      <c r="U611" s="283"/>
      <c r="V611" s="283"/>
      <c r="W611" s="283" t="s">
        <v>135</v>
      </c>
      <c r="X611" s="311" t="s">
        <v>108</v>
      </c>
      <c r="Y611" s="283" t="s">
        <v>109</v>
      </c>
      <c r="Z611" s="417"/>
      <c r="AA611" s="283">
        <v>5.2174</v>
      </c>
      <c r="AB611" s="422" t="s">
        <v>1633</v>
      </c>
      <c r="AC611" s="415" t="s">
        <v>1687</v>
      </c>
    </row>
    <row r="612" customHeight="1" spans="1:29">
      <c r="A612" s="311">
        <v>610</v>
      </c>
      <c r="B612" s="283" t="s">
        <v>1629</v>
      </c>
      <c r="C612" s="311" t="s">
        <v>1630</v>
      </c>
      <c r="D612" s="311" t="s">
        <v>979</v>
      </c>
      <c r="E612" s="413" t="s">
        <v>1700</v>
      </c>
      <c r="F612" s="417"/>
      <c r="G612" s="417"/>
      <c r="H612" s="417"/>
      <c r="I612" s="417"/>
      <c r="J612" s="417"/>
      <c r="K612" s="283" t="s">
        <v>100</v>
      </c>
      <c r="L612" s="283" t="s">
        <v>541</v>
      </c>
      <c r="M612" s="311" t="s">
        <v>1632</v>
      </c>
      <c r="N612" s="311" t="s">
        <v>647</v>
      </c>
      <c r="O612" s="311">
        <v>2015</v>
      </c>
      <c r="P612" s="478">
        <v>0.928571428571429</v>
      </c>
      <c r="Q612" s="283">
        <v>2.8261</v>
      </c>
      <c r="R612" s="311">
        <v>0</v>
      </c>
      <c r="S612" s="283">
        <v>0</v>
      </c>
      <c r="T612" s="283" t="s">
        <v>319</v>
      </c>
      <c r="U612" s="283" t="s">
        <v>120</v>
      </c>
      <c r="V612" s="283"/>
      <c r="W612" s="283" t="s">
        <v>159</v>
      </c>
      <c r="X612" s="311" t="s">
        <v>108</v>
      </c>
      <c r="Y612" s="283" t="s">
        <v>109</v>
      </c>
      <c r="Z612" s="417"/>
      <c r="AA612" s="283">
        <v>1.41305</v>
      </c>
      <c r="AB612" s="422" t="s">
        <v>1633</v>
      </c>
      <c r="AC612" s="415" t="s">
        <v>1678</v>
      </c>
    </row>
    <row r="613" customHeight="1" spans="1:29">
      <c r="A613" s="311">
        <v>611</v>
      </c>
      <c r="B613" s="283" t="s">
        <v>1629</v>
      </c>
      <c r="C613" s="311" t="s">
        <v>1630</v>
      </c>
      <c r="D613" s="311" t="s">
        <v>979</v>
      </c>
      <c r="E613" s="413" t="s">
        <v>1701</v>
      </c>
      <c r="F613" s="417"/>
      <c r="G613" s="417"/>
      <c r="H613" s="417"/>
      <c r="I613" s="417"/>
      <c r="J613" s="417"/>
      <c r="K613" s="283" t="s">
        <v>100</v>
      </c>
      <c r="L613" s="283" t="s">
        <v>541</v>
      </c>
      <c r="M613" s="311" t="s">
        <v>1632</v>
      </c>
      <c r="N613" s="311" t="s">
        <v>647</v>
      </c>
      <c r="O613" s="311">
        <v>2015</v>
      </c>
      <c r="P613" s="478">
        <v>0.785714285714286</v>
      </c>
      <c r="Q613" s="283">
        <v>2.3914</v>
      </c>
      <c r="R613" s="311">
        <v>0</v>
      </c>
      <c r="S613" s="283">
        <v>0</v>
      </c>
      <c r="T613" s="283" t="s">
        <v>319</v>
      </c>
      <c r="U613" s="283" t="s">
        <v>120</v>
      </c>
      <c r="V613" s="283"/>
      <c r="W613" s="283" t="s">
        <v>159</v>
      </c>
      <c r="X613" s="311" t="s">
        <v>108</v>
      </c>
      <c r="Y613" s="283" t="s">
        <v>109</v>
      </c>
      <c r="Z613" s="417"/>
      <c r="AA613" s="283">
        <v>1.1957</v>
      </c>
      <c r="AB613" s="422" t="s">
        <v>1633</v>
      </c>
      <c r="AC613" s="415" t="s">
        <v>1682</v>
      </c>
    </row>
    <row r="614" customHeight="1" spans="1:29">
      <c r="A614" s="311">
        <v>612</v>
      </c>
      <c r="B614" s="283" t="s">
        <v>1629</v>
      </c>
      <c r="C614" s="311" t="s">
        <v>1630</v>
      </c>
      <c r="D614" s="311" t="s">
        <v>979</v>
      </c>
      <c r="E614" s="422" t="s">
        <v>1702</v>
      </c>
      <c r="F614" s="417"/>
      <c r="G614" s="417"/>
      <c r="H614" s="417"/>
      <c r="I614" s="417"/>
      <c r="J614" s="417"/>
      <c r="K614" s="283" t="s">
        <v>100</v>
      </c>
      <c r="L614" s="283" t="s">
        <v>101</v>
      </c>
      <c r="M614" s="311" t="s">
        <v>1632</v>
      </c>
      <c r="N614" s="311" t="s">
        <v>647</v>
      </c>
      <c r="O614" s="311">
        <v>2015</v>
      </c>
      <c r="P614" s="478">
        <v>0.957142857142857</v>
      </c>
      <c r="Q614" s="283">
        <v>2.9131</v>
      </c>
      <c r="R614" s="311">
        <v>0</v>
      </c>
      <c r="S614" s="283">
        <v>0</v>
      </c>
      <c r="T614" s="283" t="s">
        <v>319</v>
      </c>
      <c r="U614" s="283">
        <v>4.2</v>
      </c>
      <c r="V614" s="283"/>
      <c r="W614" s="283" t="s">
        <v>159</v>
      </c>
      <c r="X614" s="311" t="s">
        <v>108</v>
      </c>
      <c r="Y614" s="283" t="s">
        <v>109</v>
      </c>
      <c r="Z614" s="417"/>
      <c r="AA614" s="283">
        <v>1.45655</v>
      </c>
      <c r="AB614" s="422" t="s">
        <v>1633</v>
      </c>
      <c r="AC614" s="415" t="s">
        <v>1635</v>
      </c>
    </row>
    <row r="615" customHeight="1" spans="1:29">
      <c r="A615" s="311">
        <v>613</v>
      </c>
      <c r="B615" s="283" t="s">
        <v>1629</v>
      </c>
      <c r="C615" s="311" t="s">
        <v>1630</v>
      </c>
      <c r="D615" s="311" t="s">
        <v>979</v>
      </c>
      <c r="E615" s="422" t="s">
        <v>1702</v>
      </c>
      <c r="F615" s="417"/>
      <c r="G615" s="417"/>
      <c r="H615" s="417"/>
      <c r="I615" s="417"/>
      <c r="J615" s="417"/>
      <c r="K615" s="283" t="s">
        <v>100</v>
      </c>
      <c r="L615" s="283" t="s">
        <v>101</v>
      </c>
      <c r="M615" s="311" t="s">
        <v>1632</v>
      </c>
      <c r="N615" s="311" t="s">
        <v>647</v>
      </c>
      <c r="O615" s="311">
        <v>2015</v>
      </c>
      <c r="P615" s="478">
        <v>1.17142857142857</v>
      </c>
      <c r="Q615" s="283">
        <v>3.5653</v>
      </c>
      <c r="R615" s="311">
        <v>0</v>
      </c>
      <c r="S615" s="283"/>
      <c r="T615" s="283" t="s">
        <v>319</v>
      </c>
      <c r="U615" s="283"/>
      <c r="V615" s="283"/>
      <c r="W615" s="283" t="s">
        <v>159</v>
      </c>
      <c r="X615" s="311" t="s">
        <v>108</v>
      </c>
      <c r="Y615" s="283" t="s">
        <v>109</v>
      </c>
      <c r="Z615" s="417"/>
      <c r="AA615" s="283">
        <v>1.78265</v>
      </c>
      <c r="AB615" s="422" t="s">
        <v>1633</v>
      </c>
      <c r="AC615" s="415" t="s">
        <v>1703</v>
      </c>
    </row>
    <row r="616" customHeight="1" spans="1:29">
      <c r="A616" s="311">
        <v>614</v>
      </c>
      <c r="B616" s="283" t="s">
        <v>1629</v>
      </c>
      <c r="C616" s="311" t="s">
        <v>1630</v>
      </c>
      <c r="D616" s="311" t="s">
        <v>979</v>
      </c>
      <c r="E616" s="422" t="s">
        <v>1702</v>
      </c>
      <c r="F616" s="417"/>
      <c r="G616" s="417"/>
      <c r="H616" s="417"/>
      <c r="I616" s="417"/>
      <c r="J616" s="417"/>
      <c r="K616" s="283" t="s">
        <v>100</v>
      </c>
      <c r="L616" s="283" t="s">
        <v>101</v>
      </c>
      <c r="M616" s="311" t="s">
        <v>1632</v>
      </c>
      <c r="N616" s="311" t="s">
        <v>647</v>
      </c>
      <c r="O616" s="311">
        <v>2015</v>
      </c>
      <c r="P616" s="478">
        <v>1.45714285714286</v>
      </c>
      <c r="Q616" s="283">
        <v>4.4348</v>
      </c>
      <c r="R616" s="311">
        <v>0</v>
      </c>
      <c r="S616" s="283"/>
      <c r="T616" s="283" t="s">
        <v>319</v>
      </c>
      <c r="U616" s="283"/>
      <c r="V616" s="283"/>
      <c r="W616" s="283" t="s">
        <v>159</v>
      </c>
      <c r="X616" s="311" t="s">
        <v>108</v>
      </c>
      <c r="Y616" s="283" t="s">
        <v>109</v>
      </c>
      <c r="Z616" s="417"/>
      <c r="AA616" s="283">
        <v>2.2174</v>
      </c>
      <c r="AB616" s="422" t="s">
        <v>1633</v>
      </c>
      <c r="AC616" s="415" t="s">
        <v>1704</v>
      </c>
    </row>
    <row r="617" customHeight="1" spans="1:29">
      <c r="A617" s="311">
        <v>615</v>
      </c>
      <c r="B617" s="283" t="s">
        <v>1629</v>
      </c>
      <c r="C617" s="311" t="s">
        <v>1630</v>
      </c>
      <c r="D617" s="311" t="s">
        <v>979</v>
      </c>
      <c r="E617" s="422" t="s">
        <v>1705</v>
      </c>
      <c r="F617" s="417"/>
      <c r="G617" s="417"/>
      <c r="H617" s="417"/>
      <c r="I617" s="417"/>
      <c r="J617" s="417"/>
      <c r="K617" s="283" t="s">
        <v>100</v>
      </c>
      <c r="L617" s="283" t="s">
        <v>101</v>
      </c>
      <c r="M617" s="311" t="s">
        <v>1632</v>
      </c>
      <c r="N617" s="311" t="s">
        <v>647</v>
      </c>
      <c r="O617" s="311">
        <v>2015</v>
      </c>
      <c r="P617" s="478">
        <v>1.38571428571429</v>
      </c>
      <c r="Q617" s="283">
        <v>4.2174</v>
      </c>
      <c r="R617" s="311">
        <v>0</v>
      </c>
      <c r="S617" s="283">
        <v>0</v>
      </c>
      <c r="T617" s="283" t="s">
        <v>106</v>
      </c>
      <c r="U617" s="283">
        <v>3</v>
      </c>
      <c r="V617" s="283"/>
      <c r="W617" s="283" t="s">
        <v>159</v>
      </c>
      <c r="X617" s="311" t="s">
        <v>108</v>
      </c>
      <c r="Y617" s="283" t="s">
        <v>109</v>
      </c>
      <c r="Z617" s="417"/>
      <c r="AA617" s="283">
        <v>2.1087</v>
      </c>
      <c r="AB617" s="422" t="s">
        <v>1633</v>
      </c>
      <c r="AC617" s="415" t="s">
        <v>1706</v>
      </c>
    </row>
    <row r="618" customHeight="1" spans="1:29">
      <c r="A618" s="311">
        <v>616</v>
      </c>
      <c r="B618" s="283" t="s">
        <v>1629</v>
      </c>
      <c r="C618" s="311" t="s">
        <v>1630</v>
      </c>
      <c r="D618" s="311" t="s">
        <v>979</v>
      </c>
      <c r="E618" s="422" t="s">
        <v>1705</v>
      </c>
      <c r="F618" s="417"/>
      <c r="G618" s="417"/>
      <c r="H618" s="417"/>
      <c r="I618" s="417"/>
      <c r="J618" s="417"/>
      <c r="K618" s="283" t="s">
        <v>100</v>
      </c>
      <c r="L618" s="283" t="s">
        <v>101</v>
      </c>
      <c r="M618" s="311" t="s">
        <v>1632</v>
      </c>
      <c r="N618" s="311" t="s">
        <v>647</v>
      </c>
      <c r="O618" s="311">
        <v>2015</v>
      </c>
      <c r="P618" s="478">
        <v>1.24285714285714</v>
      </c>
      <c r="Q618" s="283">
        <v>3.7827</v>
      </c>
      <c r="R618" s="311">
        <v>0</v>
      </c>
      <c r="S618" s="283"/>
      <c r="T618" s="283" t="s">
        <v>106</v>
      </c>
      <c r="U618" s="283"/>
      <c r="V618" s="283"/>
      <c r="W618" s="283" t="s">
        <v>159</v>
      </c>
      <c r="X618" s="311" t="s">
        <v>108</v>
      </c>
      <c r="Y618" s="283" t="s">
        <v>109</v>
      </c>
      <c r="Z618" s="417"/>
      <c r="AA618" s="283">
        <v>1.89135</v>
      </c>
      <c r="AB618" s="422" t="s">
        <v>1633</v>
      </c>
      <c r="AC618" s="415" t="s">
        <v>1707</v>
      </c>
    </row>
    <row r="619" customHeight="1" spans="1:29">
      <c r="A619" s="311">
        <v>617</v>
      </c>
      <c r="B619" s="283" t="s">
        <v>1629</v>
      </c>
      <c r="C619" s="311" t="s">
        <v>1630</v>
      </c>
      <c r="D619" s="311" t="s">
        <v>979</v>
      </c>
      <c r="E619" s="413" t="s">
        <v>1708</v>
      </c>
      <c r="F619" s="417"/>
      <c r="G619" s="417"/>
      <c r="H619" s="417"/>
      <c r="I619" s="417"/>
      <c r="J619" s="417"/>
      <c r="K619" s="283" t="s">
        <v>100</v>
      </c>
      <c r="L619" s="283" t="s">
        <v>101</v>
      </c>
      <c r="M619" s="311" t="s">
        <v>1632</v>
      </c>
      <c r="N619" s="311" t="s">
        <v>647</v>
      </c>
      <c r="O619" s="311">
        <v>2015</v>
      </c>
      <c r="P619" s="478">
        <v>0.585714285714286</v>
      </c>
      <c r="Q619" s="283">
        <v>1.7827</v>
      </c>
      <c r="R619" s="311">
        <v>0</v>
      </c>
      <c r="S619" s="283">
        <v>0</v>
      </c>
      <c r="T619" s="283" t="s">
        <v>106</v>
      </c>
      <c r="U619" s="283">
        <v>1</v>
      </c>
      <c r="V619" s="283"/>
      <c r="W619" s="283" t="s">
        <v>159</v>
      </c>
      <c r="X619" s="311" t="s">
        <v>108</v>
      </c>
      <c r="Y619" s="283" t="s">
        <v>109</v>
      </c>
      <c r="Z619" s="417"/>
      <c r="AA619" s="283">
        <v>0.89135</v>
      </c>
      <c r="AB619" s="422" t="s">
        <v>1633</v>
      </c>
      <c r="AC619" s="415" t="s">
        <v>1709</v>
      </c>
    </row>
    <row r="620" customHeight="1" spans="1:29">
      <c r="A620" s="311">
        <v>618</v>
      </c>
      <c r="B620" s="283" t="s">
        <v>1629</v>
      </c>
      <c r="C620" s="311" t="s">
        <v>1630</v>
      </c>
      <c r="D620" s="311" t="s">
        <v>979</v>
      </c>
      <c r="E620" s="413" t="s">
        <v>1710</v>
      </c>
      <c r="F620" s="417"/>
      <c r="G620" s="417"/>
      <c r="H620" s="417"/>
      <c r="I620" s="417"/>
      <c r="J620" s="417"/>
      <c r="K620" s="283" t="s">
        <v>100</v>
      </c>
      <c r="L620" s="283" t="s">
        <v>101</v>
      </c>
      <c r="M620" s="311" t="s">
        <v>1632</v>
      </c>
      <c r="N620" s="311" t="s">
        <v>647</v>
      </c>
      <c r="O620" s="311">
        <v>2015</v>
      </c>
      <c r="P620" s="478">
        <v>0.514285714285714</v>
      </c>
      <c r="Q620" s="283">
        <v>1.5653</v>
      </c>
      <c r="R620" s="311">
        <v>0</v>
      </c>
      <c r="S620" s="283">
        <v>0</v>
      </c>
      <c r="T620" s="283" t="s">
        <v>106</v>
      </c>
      <c r="U620" s="283">
        <v>1</v>
      </c>
      <c r="V620" s="283"/>
      <c r="W620" s="283" t="s">
        <v>159</v>
      </c>
      <c r="X620" s="311" t="s">
        <v>108</v>
      </c>
      <c r="Y620" s="283" t="s">
        <v>109</v>
      </c>
      <c r="Z620" s="417"/>
      <c r="AA620" s="283">
        <v>0.78265</v>
      </c>
      <c r="AB620" s="422" t="s">
        <v>1633</v>
      </c>
      <c r="AC620" s="415" t="s">
        <v>1711</v>
      </c>
    </row>
    <row r="621" customHeight="1" spans="1:29">
      <c r="A621" s="311">
        <v>619</v>
      </c>
      <c r="B621" s="283" t="s">
        <v>1629</v>
      </c>
      <c r="C621" s="311" t="s">
        <v>1630</v>
      </c>
      <c r="D621" s="311" t="s">
        <v>979</v>
      </c>
      <c r="E621" s="413" t="s">
        <v>1712</v>
      </c>
      <c r="F621" s="417"/>
      <c r="G621" s="417"/>
      <c r="H621" s="417"/>
      <c r="I621" s="417"/>
      <c r="J621" s="417"/>
      <c r="K621" s="283" t="s">
        <v>100</v>
      </c>
      <c r="L621" s="283" t="s">
        <v>101</v>
      </c>
      <c r="M621" s="311" t="s">
        <v>1632</v>
      </c>
      <c r="N621" s="311" t="s">
        <v>647</v>
      </c>
      <c r="O621" s="311">
        <v>2015</v>
      </c>
      <c r="P621" s="478">
        <v>0.528571428571429</v>
      </c>
      <c r="Q621" s="283">
        <v>1.6087</v>
      </c>
      <c r="R621" s="311"/>
      <c r="S621" s="283">
        <v>0.66</v>
      </c>
      <c r="T621" s="283" t="s">
        <v>106</v>
      </c>
      <c r="U621" s="283">
        <v>1</v>
      </c>
      <c r="V621" s="283"/>
      <c r="W621" s="283" t="s">
        <v>159</v>
      </c>
      <c r="X621" s="311" t="s">
        <v>108</v>
      </c>
      <c r="Y621" s="283" t="s">
        <v>109</v>
      </c>
      <c r="Z621" s="417"/>
      <c r="AA621" s="283">
        <v>0.80435</v>
      </c>
      <c r="AB621" s="422" t="s">
        <v>1633</v>
      </c>
      <c r="AC621" s="415" t="s">
        <v>1713</v>
      </c>
    </row>
    <row r="622" customHeight="1" spans="1:29">
      <c r="A622" s="311">
        <v>620</v>
      </c>
      <c r="B622" s="283" t="s">
        <v>1629</v>
      </c>
      <c r="C622" s="311" t="s">
        <v>1630</v>
      </c>
      <c r="D622" s="311" t="s">
        <v>979</v>
      </c>
      <c r="E622" s="422" t="s">
        <v>1714</v>
      </c>
      <c r="F622" s="417"/>
      <c r="G622" s="417"/>
      <c r="H622" s="417"/>
      <c r="I622" s="417"/>
      <c r="J622" s="417"/>
      <c r="K622" s="283" t="s">
        <v>100</v>
      </c>
      <c r="L622" s="283" t="s">
        <v>101</v>
      </c>
      <c r="M622" s="311" t="s">
        <v>1632</v>
      </c>
      <c r="N622" s="311" t="s">
        <v>647</v>
      </c>
      <c r="O622" s="311">
        <v>2015</v>
      </c>
      <c r="P622" s="478">
        <v>1.07142857142857</v>
      </c>
      <c r="Q622" s="283">
        <v>3.2609</v>
      </c>
      <c r="R622" s="311"/>
      <c r="S622" s="283">
        <v>1.1</v>
      </c>
      <c r="T622" s="283" t="s">
        <v>106</v>
      </c>
      <c r="U622" s="283">
        <v>5</v>
      </c>
      <c r="V622" s="283"/>
      <c r="W622" s="283" t="s">
        <v>159</v>
      </c>
      <c r="X622" s="311" t="s">
        <v>108</v>
      </c>
      <c r="Y622" s="283" t="s">
        <v>109</v>
      </c>
      <c r="Z622" s="417"/>
      <c r="AA622" s="283">
        <v>1.63045</v>
      </c>
      <c r="AB622" s="422" t="s">
        <v>1633</v>
      </c>
      <c r="AC622" s="415" t="s">
        <v>1635</v>
      </c>
    </row>
    <row r="623" customHeight="1" spans="1:29">
      <c r="A623" s="311">
        <v>621</v>
      </c>
      <c r="B623" s="283" t="s">
        <v>1629</v>
      </c>
      <c r="C623" s="311" t="s">
        <v>1630</v>
      </c>
      <c r="D623" s="311" t="s">
        <v>979</v>
      </c>
      <c r="E623" s="422" t="s">
        <v>1714</v>
      </c>
      <c r="F623" s="417"/>
      <c r="G623" s="417"/>
      <c r="H623" s="417"/>
      <c r="I623" s="417"/>
      <c r="J623" s="417"/>
      <c r="K623" s="283" t="s">
        <v>100</v>
      </c>
      <c r="L623" s="283" t="s">
        <v>101</v>
      </c>
      <c r="M623" s="311" t="s">
        <v>1632</v>
      </c>
      <c r="N623" s="311" t="s">
        <v>647</v>
      </c>
      <c r="O623" s="311">
        <v>2015</v>
      </c>
      <c r="P623" s="478">
        <v>1.18571428571429</v>
      </c>
      <c r="Q623" s="283">
        <v>3.6087</v>
      </c>
      <c r="R623" s="311"/>
      <c r="S623" s="283"/>
      <c r="T623" s="283" t="s">
        <v>106</v>
      </c>
      <c r="U623" s="283"/>
      <c r="V623" s="283"/>
      <c r="W623" s="283" t="s">
        <v>159</v>
      </c>
      <c r="X623" s="311" t="s">
        <v>108</v>
      </c>
      <c r="Y623" s="283" t="s">
        <v>109</v>
      </c>
      <c r="Z623" s="417"/>
      <c r="AA623" s="283">
        <v>1.80435</v>
      </c>
      <c r="AB623" s="422" t="s">
        <v>1633</v>
      </c>
      <c r="AC623" s="415" t="s">
        <v>1693</v>
      </c>
    </row>
    <row r="624" customHeight="1" spans="1:29">
      <c r="A624" s="311">
        <v>622</v>
      </c>
      <c r="B624" s="283" t="s">
        <v>1629</v>
      </c>
      <c r="C624" s="311" t="s">
        <v>1630</v>
      </c>
      <c r="D624" s="311" t="s">
        <v>979</v>
      </c>
      <c r="E624" s="422" t="s">
        <v>1714</v>
      </c>
      <c r="F624" s="417"/>
      <c r="G624" s="417"/>
      <c r="H624" s="417"/>
      <c r="I624" s="417"/>
      <c r="J624" s="417"/>
      <c r="K624" s="283" t="s">
        <v>100</v>
      </c>
      <c r="L624" s="283" t="s">
        <v>101</v>
      </c>
      <c r="M624" s="311" t="s">
        <v>1632</v>
      </c>
      <c r="N624" s="311" t="s">
        <v>647</v>
      </c>
      <c r="O624" s="311">
        <v>2015</v>
      </c>
      <c r="P624" s="478">
        <v>2</v>
      </c>
      <c r="Q624" s="283">
        <v>6.087</v>
      </c>
      <c r="R624" s="311"/>
      <c r="S624" s="283"/>
      <c r="T624" s="283" t="s">
        <v>106</v>
      </c>
      <c r="U624" s="283"/>
      <c r="V624" s="283"/>
      <c r="W624" s="283" t="s">
        <v>159</v>
      </c>
      <c r="X624" s="311" t="s">
        <v>108</v>
      </c>
      <c r="Y624" s="283" t="s">
        <v>109</v>
      </c>
      <c r="Z624" s="417"/>
      <c r="AA624" s="283">
        <v>3.0435</v>
      </c>
      <c r="AB624" s="422" t="s">
        <v>1633</v>
      </c>
      <c r="AC624" s="415" t="s">
        <v>1715</v>
      </c>
    </row>
    <row r="625" customHeight="1" spans="1:29">
      <c r="A625" s="311">
        <v>623</v>
      </c>
      <c r="B625" s="283" t="s">
        <v>1629</v>
      </c>
      <c r="C625" s="311" t="s">
        <v>1630</v>
      </c>
      <c r="D625" s="311" t="s">
        <v>979</v>
      </c>
      <c r="E625" s="413" t="s">
        <v>1716</v>
      </c>
      <c r="F625" s="417"/>
      <c r="G625" s="417"/>
      <c r="H625" s="417"/>
      <c r="I625" s="417"/>
      <c r="J625" s="417"/>
      <c r="K625" s="283" t="s">
        <v>100</v>
      </c>
      <c r="L625" s="283" t="s">
        <v>101</v>
      </c>
      <c r="M625" s="311" t="s">
        <v>1632</v>
      </c>
      <c r="N625" s="311" t="s">
        <v>647</v>
      </c>
      <c r="O625" s="311">
        <v>2015</v>
      </c>
      <c r="P625" s="478">
        <v>1.28571428571429</v>
      </c>
      <c r="Q625" s="283">
        <v>3.9131</v>
      </c>
      <c r="R625" s="311">
        <v>0</v>
      </c>
      <c r="S625" s="283">
        <v>0</v>
      </c>
      <c r="T625" s="283" t="s">
        <v>106</v>
      </c>
      <c r="U625" s="283">
        <v>1.5</v>
      </c>
      <c r="V625" s="283"/>
      <c r="W625" s="283" t="s">
        <v>159</v>
      </c>
      <c r="X625" s="311" t="s">
        <v>108</v>
      </c>
      <c r="Y625" s="283" t="s">
        <v>109</v>
      </c>
      <c r="Z625" s="417"/>
      <c r="AA625" s="283">
        <v>1.95655</v>
      </c>
      <c r="AB625" s="422" t="s">
        <v>1633</v>
      </c>
      <c r="AC625" s="415" t="s">
        <v>1706</v>
      </c>
    </row>
    <row r="626" customHeight="1" spans="1:29">
      <c r="A626" s="311">
        <v>624</v>
      </c>
      <c r="B626" s="283" t="s">
        <v>1629</v>
      </c>
      <c r="C626" s="311" t="s">
        <v>1630</v>
      </c>
      <c r="D626" s="311" t="s">
        <v>979</v>
      </c>
      <c r="E626" s="413" t="s">
        <v>1717</v>
      </c>
      <c r="F626" s="417"/>
      <c r="G626" s="417"/>
      <c r="H626" s="417"/>
      <c r="I626" s="417"/>
      <c r="J626" s="417"/>
      <c r="K626" s="283" t="s">
        <v>100</v>
      </c>
      <c r="L626" s="283" t="s">
        <v>541</v>
      </c>
      <c r="M626" s="311" t="s">
        <v>1632</v>
      </c>
      <c r="N626" s="311" t="s">
        <v>647</v>
      </c>
      <c r="O626" s="311">
        <v>2015</v>
      </c>
      <c r="P626" s="478">
        <v>3.85714285714286</v>
      </c>
      <c r="Q626" s="283">
        <v>11.7392</v>
      </c>
      <c r="R626" s="311">
        <v>0</v>
      </c>
      <c r="S626" s="283">
        <v>0</v>
      </c>
      <c r="T626" s="283" t="s">
        <v>106</v>
      </c>
      <c r="U626" s="283">
        <v>4.5</v>
      </c>
      <c r="V626" s="283"/>
      <c r="W626" s="283" t="s">
        <v>159</v>
      </c>
      <c r="X626" s="311" t="s">
        <v>108</v>
      </c>
      <c r="Y626" s="283" t="s">
        <v>109</v>
      </c>
      <c r="Z626" s="417"/>
      <c r="AA626" s="283">
        <v>5.8696</v>
      </c>
      <c r="AB626" s="422" t="s">
        <v>1633</v>
      </c>
      <c r="AC626" s="415" t="s">
        <v>1718</v>
      </c>
    </row>
    <row r="627" customHeight="1" spans="1:29">
      <c r="A627" s="311">
        <v>625</v>
      </c>
      <c r="B627" s="283" t="s">
        <v>1629</v>
      </c>
      <c r="C627" s="311" t="s">
        <v>1630</v>
      </c>
      <c r="D627" s="311" t="s">
        <v>979</v>
      </c>
      <c r="E627" s="422" t="s">
        <v>1719</v>
      </c>
      <c r="F627" s="417"/>
      <c r="G627" s="417"/>
      <c r="H627" s="417"/>
      <c r="I627" s="417"/>
      <c r="J627" s="417"/>
      <c r="K627" s="283" t="s">
        <v>100</v>
      </c>
      <c r="L627" s="283" t="s">
        <v>101</v>
      </c>
      <c r="M627" s="311" t="s">
        <v>1632</v>
      </c>
      <c r="N627" s="311" t="s">
        <v>647</v>
      </c>
      <c r="O627" s="311">
        <v>2015</v>
      </c>
      <c r="P627" s="478">
        <v>1.21428571428571</v>
      </c>
      <c r="Q627" s="283">
        <v>3.6957</v>
      </c>
      <c r="R627" s="311"/>
      <c r="S627" s="283">
        <v>1.1</v>
      </c>
      <c r="T627" s="283" t="s">
        <v>106</v>
      </c>
      <c r="U627" s="283">
        <v>100</v>
      </c>
      <c r="V627" s="283"/>
      <c r="W627" s="283" t="s">
        <v>135</v>
      </c>
      <c r="X627" s="311" t="s">
        <v>108</v>
      </c>
      <c r="Y627" s="283" t="s">
        <v>109</v>
      </c>
      <c r="Z627" s="417"/>
      <c r="AA627" s="283">
        <v>1.84785</v>
      </c>
      <c r="AB627" s="422" t="s">
        <v>1633</v>
      </c>
      <c r="AC627" s="415" t="s">
        <v>1720</v>
      </c>
    </row>
    <row r="628" customHeight="1" spans="1:29">
      <c r="A628" s="311">
        <v>626</v>
      </c>
      <c r="B628" s="283" t="s">
        <v>1629</v>
      </c>
      <c r="C628" s="311" t="s">
        <v>1630</v>
      </c>
      <c r="D628" s="311" t="s">
        <v>979</v>
      </c>
      <c r="E628" s="422" t="s">
        <v>1719</v>
      </c>
      <c r="F628" s="417"/>
      <c r="G628" s="417"/>
      <c r="H628" s="417"/>
      <c r="I628" s="417"/>
      <c r="J628" s="417"/>
      <c r="K628" s="283" t="s">
        <v>100</v>
      </c>
      <c r="L628" s="283" t="s">
        <v>101</v>
      </c>
      <c r="M628" s="311" t="s">
        <v>1632</v>
      </c>
      <c r="N628" s="311" t="s">
        <v>647</v>
      </c>
      <c r="O628" s="311">
        <v>2015</v>
      </c>
      <c r="P628" s="478">
        <v>1.88571428571429</v>
      </c>
      <c r="Q628" s="283">
        <v>5.7392</v>
      </c>
      <c r="R628" s="311"/>
      <c r="S628" s="283"/>
      <c r="T628" s="283" t="s">
        <v>106</v>
      </c>
      <c r="U628" s="283"/>
      <c r="V628" s="283"/>
      <c r="W628" s="283" t="s">
        <v>135</v>
      </c>
      <c r="X628" s="311" t="s">
        <v>108</v>
      </c>
      <c r="Y628" s="283" t="s">
        <v>109</v>
      </c>
      <c r="Z628" s="417"/>
      <c r="AA628" s="283">
        <v>2.8696</v>
      </c>
      <c r="AB628" s="422" t="s">
        <v>1633</v>
      </c>
      <c r="AC628" s="415" t="s">
        <v>1721</v>
      </c>
    </row>
    <row r="629" customHeight="1" spans="1:29">
      <c r="A629" s="311">
        <v>627</v>
      </c>
      <c r="B629" s="283" t="s">
        <v>1629</v>
      </c>
      <c r="C629" s="311" t="s">
        <v>1630</v>
      </c>
      <c r="D629" s="311" t="s">
        <v>979</v>
      </c>
      <c r="E629" s="422" t="s">
        <v>1719</v>
      </c>
      <c r="F629" s="417"/>
      <c r="G629" s="417"/>
      <c r="H629" s="417"/>
      <c r="I629" s="417"/>
      <c r="J629" s="417"/>
      <c r="K629" s="283" t="s">
        <v>100</v>
      </c>
      <c r="L629" s="283" t="s">
        <v>101</v>
      </c>
      <c r="M629" s="311" t="s">
        <v>1632</v>
      </c>
      <c r="N629" s="311" t="s">
        <v>647</v>
      </c>
      <c r="O629" s="311">
        <v>2015</v>
      </c>
      <c r="P629" s="478">
        <v>1.68571428571429</v>
      </c>
      <c r="Q629" s="283">
        <v>5.1305</v>
      </c>
      <c r="R629" s="311"/>
      <c r="S629" s="283"/>
      <c r="T629" s="283" t="s">
        <v>106</v>
      </c>
      <c r="U629" s="283"/>
      <c r="V629" s="283"/>
      <c r="W629" s="283" t="s">
        <v>135</v>
      </c>
      <c r="X629" s="311" t="s">
        <v>108</v>
      </c>
      <c r="Y629" s="283" t="s">
        <v>109</v>
      </c>
      <c r="Z629" s="417"/>
      <c r="AA629" s="283">
        <v>2.56525</v>
      </c>
      <c r="AB629" s="422" t="s">
        <v>1633</v>
      </c>
      <c r="AC629" s="415" t="s">
        <v>1715</v>
      </c>
    </row>
    <row r="630" customHeight="1" spans="1:29">
      <c r="A630" s="311">
        <v>628</v>
      </c>
      <c r="B630" s="283" t="s">
        <v>1629</v>
      </c>
      <c r="C630" s="311" t="s">
        <v>1630</v>
      </c>
      <c r="D630" s="311" t="s">
        <v>979</v>
      </c>
      <c r="E630" s="413" t="s">
        <v>1722</v>
      </c>
      <c r="F630" s="417"/>
      <c r="G630" s="417"/>
      <c r="H630" s="417"/>
      <c r="I630" s="417"/>
      <c r="J630" s="417"/>
      <c r="K630" s="283" t="s">
        <v>100</v>
      </c>
      <c r="L630" s="283" t="s">
        <v>101</v>
      </c>
      <c r="M630" s="311" t="s">
        <v>1632</v>
      </c>
      <c r="N630" s="311" t="s">
        <v>647</v>
      </c>
      <c r="O630" s="311">
        <v>2015</v>
      </c>
      <c r="P630" s="478">
        <v>1.14285714285714</v>
      </c>
      <c r="Q630" s="283">
        <v>3.4783</v>
      </c>
      <c r="R630" s="311"/>
      <c r="S630" s="283">
        <v>4</v>
      </c>
      <c r="T630" s="283" t="s">
        <v>106</v>
      </c>
      <c r="U630" s="283">
        <v>20</v>
      </c>
      <c r="V630" s="283"/>
      <c r="W630" s="283" t="s">
        <v>135</v>
      </c>
      <c r="X630" s="311" t="s">
        <v>108</v>
      </c>
      <c r="Y630" s="283" t="s">
        <v>109</v>
      </c>
      <c r="Z630" s="417"/>
      <c r="AA630" s="283">
        <v>1.73915</v>
      </c>
      <c r="AB630" s="422" t="s">
        <v>1633</v>
      </c>
      <c r="AC630" s="415" t="s">
        <v>1723</v>
      </c>
    </row>
    <row r="631" customHeight="1" spans="1:29">
      <c r="A631" s="311">
        <v>629</v>
      </c>
      <c r="B631" s="283" t="s">
        <v>1629</v>
      </c>
      <c r="C631" s="311" t="s">
        <v>1630</v>
      </c>
      <c r="D631" s="311" t="s">
        <v>979</v>
      </c>
      <c r="E631" s="422" t="s">
        <v>1724</v>
      </c>
      <c r="F631" s="417"/>
      <c r="G631" s="417"/>
      <c r="H631" s="417"/>
      <c r="I631" s="417"/>
      <c r="J631" s="417"/>
      <c r="K631" s="283" t="s">
        <v>100</v>
      </c>
      <c r="L631" s="283" t="s">
        <v>101</v>
      </c>
      <c r="M631" s="311" t="s">
        <v>1632</v>
      </c>
      <c r="N631" s="311" t="s">
        <v>647</v>
      </c>
      <c r="O631" s="311">
        <v>2015</v>
      </c>
      <c r="P631" s="478">
        <v>1.5</v>
      </c>
      <c r="Q631" s="283">
        <v>4.5653</v>
      </c>
      <c r="R631" s="311"/>
      <c r="S631" s="283">
        <v>2.67</v>
      </c>
      <c r="T631" s="283" t="s">
        <v>106</v>
      </c>
      <c r="U631" s="283">
        <v>10</v>
      </c>
      <c r="V631" s="283"/>
      <c r="W631" s="283" t="s">
        <v>135</v>
      </c>
      <c r="X631" s="311" t="s">
        <v>108</v>
      </c>
      <c r="Y631" s="283" t="s">
        <v>109</v>
      </c>
      <c r="Z631" s="417"/>
      <c r="AA631" s="283">
        <v>2.28265</v>
      </c>
      <c r="AB631" s="422" t="s">
        <v>1633</v>
      </c>
      <c r="AC631" s="415" t="s">
        <v>1703</v>
      </c>
    </row>
    <row r="632" customHeight="1" spans="1:29">
      <c r="A632" s="311">
        <v>630</v>
      </c>
      <c r="B632" s="283" t="s">
        <v>1629</v>
      </c>
      <c r="C632" s="311" t="s">
        <v>1630</v>
      </c>
      <c r="D632" s="311" t="s">
        <v>979</v>
      </c>
      <c r="E632" s="422" t="s">
        <v>1724</v>
      </c>
      <c r="F632" s="417"/>
      <c r="G632" s="417"/>
      <c r="H632" s="417"/>
      <c r="I632" s="417"/>
      <c r="J632" s="417"/>
      <c r="K632" s="283" t="s">
        <v>100</v>
      </c>
      <c r="L632" s="283" t="s">
        <v>101</v>
      </c>
      <c r="M632" s="311" t="s">
        <v>1632</v>
      </c>
      <c r="N632" s="311" t="s">
        <v>647</v>
      </c>
      <c r="O632" s="311">
        <v>2015</v>
      </c>
      <c r="P632" s="478">
        <v>2.21428571428571</v>
      </c>
      <c r="Q632" s="283">
        <v>6.7392</v>
      </c>
      <c r="R632" s="311"/>
      <c r="S632" s="283"/>
      <c r="T632" s="283" t="s">
        <v>106</v>
      </c>
      <c r="U632" s="283"/>
      <c r="V632" s="283"/>
      <c r="W632" s="283" t="s">
        <v>135</v>
      </c>
      <c r="X632" s="311" t="s">
        <v>108</v>
      </c>
      <c r="Y632" s="283" t="s">
        <v>109</v>
      </c>
      <c r="Z632" s="417"/>
      <c r="AA632" s="283">
        <v>3.3696</v>
      </c>
      <c r="AB632" s="422" t="s">
        <v>1633</v>
      </c>
      <c r="AC632" s="415" t="s">
        <v>1725</v>
      </c>
    </row>
    <row r="633" customHeight="1" spans="1:29">
      <c r="A633" s="311">
        <v>631</v>
      </c>
      <c r="B633" s="283" t="s">
        <v>1629</v>
      </c>
      <c r="C633" s="311" t="s">
        <v>1630</v>
      </c>
      <c r="D633" s="311" t="s">
        <v>979</v>
      </c>
      <c r="E633" s="422" t="s">
        <v>1724</v>
      </c>
      <c r="F633" s="417"/>
      <c r="G633" s="417"/>
      <c r="H633" s="417"/>
      <c r="I633" s="417"/>
      <c r="J633" s="417"/>
      <c r="K633" s="283" t="s">
        <v>100</v>
      </c>
      <c r="L633" s="283" t="s">
        <v>101</v>
      </c>
      <c r="M633" s="311" t="s">
        <v>1632</v>
      </c>
      <c r="N633" s="311" t="s">
        <v>647</v>
      </c>
      <c r="O633" s="311">
        <v>2015</v>
      </c>
      <c r="P633" s="478">
        <v>1.42857142857143</v>
      </c>
      <c r="Q633" s="283">
        <v>4.3479</v>
      </c>
      <c r="R633" s="311"/>
      <c r="S633" s="283"/>
      <c r="T633" s="283" t="s">
        <v>106</v>
      </c>
      <c r="U633" s="283"/>
      <c r="V633" s="283"/>
      <c r="W633" s="283" t="s">
        <v>135</v>
      </c>
      <c r="X633" s="311" t="s">
        <v>108</v>
      </c>
      <c r="Y633" s="283" t="s">
        <v>109</v>
      </c>
      <c r="Z633" s="417"/>
      <c r="AA633" s="283">
        <v>2.17395</v>
      </c>
      <c r="AB633" s="422" t="s">
        <v>1633</v>
      </c>
      <c r="AC633" s="415" t="s">
        <v>1685</v>
      </c>
    </row>
    <row r="634" customHeight="1" spans="1:29">
      <c r="A634" s="311">
        <v>632</v>
      </c>
      <c r="B634" s="283" t="s">
        <v>1629</v>
      </c>
      <c r="C634" s="311" t="s">
        <v>1630</v>
      </c>
      <c r="D634" s="311" t="s">
        <v>979</v>
      </c>
      <c r="E634" s="422" t="s">
        <v>1726</v>
      </c>
      <c r="F634" s="417"/>
      <c r="G634" s="417"/>
      <c r="H634" s="417"/>
      <c r="I634" s="417"/>
      <c r="J634" s="417"/>
      <c r="K634" s="283" t="s">
        <v>100</v>
      </c>
      <c r="L634" s="283" t="s">
        <v>541</v>
      </c>
      <c r="M634" s="311" t="s">
        <v>1632</v>
      </c>
      <c r="N634" s="311" t="s">
        <v>647</v>
      </c>
      <c r="O634" s="311">
        <v>2015</v>
      </c>
      <c r="P634" s="478">
        <v>2.11428571428571</v>
      </c>
      <c r="Q634" s="283">
        <v>6.4348</v>
      </c>
      <c r="R634" s="311"/>
      <c r="S634" s="283">
        <v>6.2</v>
      </c>
      <c r="T634" s="283" t="s">
        <v>106</v>
      </c>
      <c r="U634" s="283">
        <v>18</v>
      </c>
      <c r="V634" s="283"/>
      <c r="W634" s="283" t="s">
        <v>135</v>
      </c>
      <c r="X634" s="311" t="s">
        <v>108</v>
      </c>
      <c r="Y634" s="283" t="s">
        <v>109</v>
      </c>
      <c r="Z634" s="417"/>
      <c r="AA634" s="283">
        <v>3.2174</v>
      </c>
      <c r="AB634" s="422" t="s">
        <v>1633</v>
      </c>
      <c r="AC634" s="415" t="s">
        <v>1727</v>
      </c>
    </row>
    <row r="635" customHeight="1" spans="1:29">
      <c r="A635" s="311">
        <v>633</v>
      </c>
      <c r="B635" s="283" t="s">
        <v>1629</v>
      </c>
      <c r="C635" s="311" t="s">
        <v>1630</v>
      </c>
      <c r="D635" s="311" t="s">
        <v>979</v>
      </c>
      <c r="E635" s="422" t="s">
        <v>1726</v>
      </c>
      <c r="F635" s="417"/>
      <c r="G635" s="417"/>
      <c r="H635" s="417"/>
      <c r="I635" s="417"/>
      <c r="J635" s="417"/>
      <c r="K635" s="283" t="s">
        <v>100</v>
      </c>
      <c r="L635" s="283" t="s">
        <v>101</v>
      </c>
      <c r="M635" s="311" t="s">
        <v>1632</v>
      </c>
      <c r="N635" s="311" t="s">
        <v>647</v>
      </c>
      <c r="O635" s="311">
        <v>2015</v>
      </c>
      <c r="P635" s="478">
        <v>2.47142857142857</v>
      </c>
      <c r="Q635" s="283">
        <v>7.5218</v>
      </c>
      <c r="R635" s="311"/>
      <c r="S635" s="283"/>
      <c r="T635" s="283" t="s">
        <v>106</v>
      </c>
      <c r="U635" s="283"/>
      <c r="V635" s="283"/>
      <c r="W635" s="283" t="s">
        <v>135</v>
      </c>
      <c r="X635" s="311" t="s">
        <v>108</v>
      </c>
      <c r="Y635" s="283" t="s">
        <v>109</v>
      </c>
      <c r="Z635" s="417"/>
      <c r="AA635" s="283">
        <v>3.7609</v>
      </c>
      <c r="AB635" s="422" t="s">
        <v>1633</v>
      </c>
      <c r="AC635" s="415" t="s">
        <v>1672</v>
      </c>
    </row>
    <row r="636" customHeight="1" spans="1:29">
      <c r="A636" s="311">
        <v>634</v>
      </c>
      <c r="B636" s="283" t="s">
        <v>1629</v>
      </c>
      <c r="C636" s="311" t="s">
        <v>1630</v>
      </c>
      <c r="D636" s="311" t="s">
        <v>979</v>
      </c>
      <c r="E636" s="422" t="s">
        <v>1726</v>
      </c>
      <c r="F636" s="417"/>
      <c r="G636" s="417"/>
      <c r="H636" s="417"/>
      <c r="I636" s="417"/>
      <c r="J636" s="417"/>
      <c r="K636" s="283" t="s">
        <v>100</v>
      </c>
      <c r="L636" s="283" t="s">
        <v>101</v>
      </c>
      <c r="M636" s="311" t="s">
        <v>1632</v>
      </c>
      <c r="N636" s="311" t="s">
        <v>647</v>
      </c>
      <c r="O636" s="311">
        <v>2015</v>
      </c>
      <c r="P636" s="478">
        <v>1.92857142857143</v>
      </c>
      <c r="Q636" s="283">
        <v>5.8696</v>
      </c>
      <c r="R636" s="311"/>
      <c r="S636" s="283"/>
      <c r="T636" s="283" t="s">
        <v>106</v>
      </c>
      <c r="U636" s="283"/>
      <c r="V636" s="283"/>
      <c r="W636" s="283" t="s">
        <v>135</v>
      </c>
      <c r="X636" s="311" t="s">
        <v>108</v>
      </c>
      <c r="Y636" s="283" t="s">
        <v>109</v>
      </c>
      <c r="Z636" s="417"/>
      <c r="AA636" s="283">
        <v>2.9348</v>
      </c>
      <c r="AB636" s="422" t="s">
        <v>1633</v>
      </c>
      <c r="AC636" s="415" t="s">
        <v>1728</v>
      </c>
    </row>
    <row r="637" customHeight="1" spans="1:29">
      <c r="A637" s="311">
        <v>635</v>
      </c>
      <c r="B637" s="283" t="s">
        <v>1629</v>
      </c>
      <c r="C637" s="311" t="s">
        <v>1630</v>
      </c>
      <c r="D637" s="311" t="s">
        <v>979</v>
      </c>
      <c r="E637" s="422" t="s">
        <v>1726</v>
      </c>
      <c r="F637" s="417"/>
      <c r="G637" s="417"/>
      <c r="H637" s="417"/>
      <c r="I637" s="417"/>
      <c r="J637" s="417"/>
      <c r="K637" s="283" t="s">
        <v>100</v>
      </c>
      <c r="L637" s="283" t="s">
        <v>101</v>
      </c>
      <c r="M637" s="311" t="s">
        <v>1632</v>
      </c>
      <c r="N637" s="311" t="s">
        <v>647</v>
      </c>
      <c r="O637" s="311">
        <v>2015</v>
      </c>
      <c r="P637" s="478">
        <v>1.92857142857143</v>
      </c>
      <c r="Q637" s="283">
        <v>5.8696</v>
      </c>
      <c r="R637" s="311"/>
      <c r="S637" s="283"/>
      <c r="T637" s="283" t="s">
        <v>106</v>
      </c>
      <c r="U637" s="283"/>
      <c r="V637" s="283"/>
      <c r="W637" s="283" t="s">
        <v>135</v>
      </c>
      <c r="X637" s="311" t="s">
        <v>108</v>
      </c>
      <c r="Y637" s="283" t="s">
        <v>109</v>
      </c>
      <c r="Z637" s="417"/>
      <c r="AA637" s="283">
        <v>2.9348</v>
      </c>
      <c r="AB637" s="422" t="s">
        <v>1633</v>
      </c>
      <c r="AC637" s="415" t="s">
        <v>1635</v>
      </c>
    </row>
    <row r="638" customHeight="1" spans="1:29">
      <c r="A638" s="311">
        <v>636</v>
      </c>
      <c r="B638" s="283" t="s">
        <v>1629</v>
      </c>
      <c r="C638" s="311" t="s">
        <v>1630</v>
      </c>
      <c r="D638" s="311" t="s">
        <v>979</v>
      </c>
      <c r="E638" s="422" t="s">
        <v>1729</v>
      </c>
      <c r="F638" s="417"/>
      <c r="G638" s="417"/>
      <c r="H638" s="417"/>
      <c r="I638" s="417"/>
      <c r="J638" s="417"/>
      <c r="K638" s="283" t="s">
        <v>100</v>
      </c>
      <c r="L638" s="283" t="s">
        <v>101</v>
      </c>
      <c r="M638" s="311" t="s">
        <v>1632</v>
      </c>
      <c r="N638" s="311" t="s">
        <v>647</v>
      </c>
      <c r="O638" s="311">
        <v>2015</v>
      </c>
      <c r="P638" s="478">
        <v>1</v>
      </c>
      <c r="Q638" s="283">
        <v>3.0435</v>
      </c>
      <c r="R638" s="311"/>
      <c r="S638" s="283">
        <v>1.43</v>
      </c>
      <c r="T638" s="283" t="s">
        <v>106</v>
      </c>
      <c r="U638" s="283">
        <v>70</v>
      </c>
      <c r="V638" s="283"/>
      <c r="W638" s="283" t="s">
        <v>135</v>
      </c>
      <c r="X638" s="311" t="s">
        <v>108</v>
      </c>
      <c r="Y638" s="283" t="s">
        <v>109</v>
      </c>
      <c r="Z638" s="417"/>
      <c r="AA638" s="283">
        <v>1.52175</v>
      </c>
      <c r="AB638" s="422" t="s">
        <v>1633</v>
      </c>
      <c r="AC638" s="415" t="s">
        <v>1635</v>
      </c>
    </row>
    <row r="639" customHeight="1" spans="1:29">
      <c r="A639" s="311">
        <v>637</v>
      </c>
      <c r="B639" s="283" t="s">
        <v>1629</v>
      </c>
      <c r="C639" s="311" t="s">
        <v>1630</v>
      </c>
      <c r="D639" s="311" t="s">
        <v>979</v>
      </c>
      <c r="E639" s="422" t="s">
        <v>1729</v>
      </c>
      <c r="F639" s="417"/>
      <c r="G639" s="417"/>
      <c r="H639" s="417"/>
      <c r="I639" s="417"/>
      <c r="J639" s="417"/>
      <c r="K639" s="283" t="s">
        <v>100</v>
      </c>
      <c r="L639" s="283" t="s">
        <v>101</v>
      </c>
      <c r="M639" s="311" t="s">
        <v>1632</v>
      </c>
      <c r="N639" s="311" t="s">
        <v>647</v>
      </c>
      <c r="O639" s="311">
        <v>2015</v>
      </c>
      <c r="P639" s="478">
        <v>0.928571428571429</v>
      </c>
      <c r="Q639" s="283">
        <v>2.8261</v>
      </c>
      <c r="R639" s="311"/>
      <c r="S639" s="283"/>
      <c r="T639" s="283" t="s">
        <v>106</v>
      </c>
      <c r="U639" s="283"/>
      <c r="V639" s="283"/>
      <c r="W639" s="283" t="s">
        <v>135</v>
      </c>
      <c r="X639" s="311" t="s">
        <v>108</v>
      </c>
      <c r="Y639" s="283" t="s">
        <v>109</v>
      </c>
      <c r="Z639" s="417"/>
      <c r="AA639" s="283">
        <v>1.41305</v>
      </c>
      <c r="AB639" s="422" t="s">
        <v>1633</v>
      </c>
      <c r="AC639" s="415" t="s">
        <v>1693</v>
      </c>
    </row>
    <row r="640" customHeight="1" spans="1:29">
      <c r="A640" s="311">
        <v>638</v>
      </c>
      <c r="B640" s="283" t="s">
        <v>1629</v>
      </c>
      <c r="C640" s="311" t="s">
        <v>1630</v>
      </c>
      <c r="D640" s="311" t="s">
        <v>979</v>
      </c>
      <c r="E640" s="422" t="s">
        <v>1729</v>
      </c>
      <c r="F640" s="417"/>
      <c r="G640" s="417"/>
      <c r="H640" s="417"/>
      <c r="I640" s="417"/>
      <c r="J640" s="417"/>
      <c r="K640" s="283" t="s">
        <v>100</v>
      </c>
      <c r="L640" s="283" t="s">
        <v>101</v>
      </c>
      <c r="M640" s="311" t="s">
        <v>1632</v>
      </c>
      <c r="N640" s="311" t="s">
        <v>647</v>
      </c>
      <c r="O640" s="311">
        <v>2015</v>
      </c>
      <c r="P640" s="478">
        <v>1.04285714285714</v>
      </c>
      <c r="Q640" s="283">
        <v>3.174</v>
      </c>
      <c r="R640" s="311"/>
      <c r="S640" s="283"/>
      <c r="T640" s="283" t="s">
        <v>106</v>
      </c>
      <c r="U640" s="283"/>
      <c r="V640" s="283"/>
      <c r="W640" s="283" t="s">
        <v>135</v>
      </c>
      <c r="X640" s="311" t="s">
        <v>108</v>
      </c>
      <c r="Y640" s="283" t="s">
        <v>109</v>
      </c>
      <c r="Z640" s="417"/>
      <c r="AA640" s="283">
        <v>1.587</v>
      </c>
      <c r="AB640" s="422" t="s">
        <v>1633</v>
      </c>
      <c r="AC640" s="415" t="s">
        <v>1694</v>
      </c>
    </row>
    <row r="641" customHeight="1" spans="1:29">
      <c r="A641" s="311">
        <v>639</v>
      </c>
      <c r="B641" s="283" t="s">
        <v>1629</v>
      </c>
      <c r="C641" s="311" t="s">
        <v>1630</v>
      </c>
      <c r="D641" s="311" t="s">
        <v>979</v>
      </c>
      <c r="E641" s="413" t="s">
        <v>1730</v>
      </c>
      <c r="F641" s="417"/>
      <c r="G641" s="417"/>
      <c r="H641" s="417"/>
      <c r="I641" s="417"/>
      <c r="J641" s="417"/>
      <c r="K641" s="283" t="s">
        <v>100</v>
      </c>
      <c r="L641" s="283" t="s">
        <v>101</v>
      </c>
      <c r="M641" s="311" t="s">
        <v>1632</v>
      </c>
      <c r="N641" s="311" t="s">
        <v>647</v>
      </c>
      <c r="O641" s="311">
        <v>2015</v>
      </c>
      <c r="P641" s="478">
        <v>1.38571428571429</v>
      </c>
      <c r="Q641" s="283">
        <v>4.2174</v>
      </c>
      <c r="R641" s="311"/>
      <c r="S641" s="283">
        <v>1.5</v>
      </c>
      <c r="T641" s="283" t="s">
        <v>106</v>
      </c>
      <c r="U641" s="283">
        <v>30</v>
      </c>
      <c r="V641" s="283"/>
      <c r="W641" s="283" t="s">
        <v>135</v>
      </c>
      <c r="X641" s="311" t="s">
        <v>108</v>
      </c>
      <c r="Y641" s="283" t="s">
        <v>109</v>
      </c>
      <c r="Z641" s="417"/>
      <c r="AA641" s="283">
        <v>2.1087</v>
      </c>
      <c r="AB641" s="422" t="s">
        <v>1633</v>
      </c>
      <c r="AC641" s="415" t="s">
        <v>1731</v>
      </c>
    </row>
    <row r="642" customHeight="1" spans="1:29">
      <c r="A642" s="311">
        <v>640</v>
      </c>
      <c r="B642" s="283" t="s">
        <v>1629</v>
      </c>
      <c r="C642" s="311" t="s">
        <v>1630</v>
      </c>
      <c r="D642" s="311" t="s">
        <v>979</v>
      </c>
      <c r="E642" s="413" t="s">
        <v>1732</v>
      </c>
      <c r="F642" s="417"/>
      <c r="G642" s="417"/>
      <c r="H642" s="417"/>
      <c r="I642" s="417"/>
      <c r="J642" s="417"/>
      <c r="K642" s="283" t="s">
        <v>100</v>
      </c>
      <c r="L642" s="283" t="s">
        <v>541</v>
      </c>
      <c r="M642" s="311" t="s">
        <v>1632</v>
      </c>
      <c r="N642" s="311" t="s">
        <v>647</v>
      </c>
      <c r="O642" s="311">
        <v>2015</v>
      </c>
      <c r="P642" s="478">
        <v>2.07142857142857</v>
      </c>
      <c r="Q642" s="283">
        <v>6.3044</v>
      </c>
      <c r="R642" s="311"/>
      <c r="S642" s="283">
        <v>2.92</v>
      </c>
      <c r="T642" s="283" t="s">
        <v>106</v>
      </c>
      <c r="U642" s="283">
        <v>50</v>
      </c>
      <c r="V642" s="283"/>
      <c r="W642" s="283" t="s">
        <v>135</v>
      </c>
      <c r="X642" s="311" t="s">
        <v>108</v>
      </c>
      <c r="Y642" s="283" t="s">
        <v>109</v>
      </c>
      <c r="Z642" s="417"/>
      <c r="AA642" s="283">
        <v>3.1522</v>
      </c>
      <c r="AB642" s="422" t="s">
        <v>1633</v>
      </c>
      <c r="AC642" s="415" t="s">
        <v>1728</v>
      </c>
    </row>
    <row r="643" customHeight="1" spans="1:29">
      <c r="A643" s="311">
        <v>641</v>
      </c>
      <c r="B643" s="283" t="s">
        <v>1629</v>
      </c>
      <c r="C643" s="311" t="s">
        <v>1630</v>
      </c>
      <c r="D643" s="311" t="s">
        <v>979</v>
      </c>
      <c r="E643" s="422" t="s">
        <v>1733</v>
      </c>
      <c r="F643" s="417"/>
      <c r="G643" s="417"/>
      <c r="H643" s="417"/>
      <c r="I643" s="417"/>
      <c r="J643" s="417"/>
      <c r="K643" s="283" t="s">
        <v>100</v>
      </c>
      <c r="L643" s="283" t="s">
        <v>101</v>
      </c>
      <c r="M643" s="311" t="s">
        <v>1632</v>
      </c>
      <c r="N643" s="311" t="s">
        <v>647</v>
      </c>
      <c r="O643" s="311">
        <v>2015</v>
      </c>
      <c r="P643" s="478">
        <v>1.18571428571429</v>
      </c>
      <c r="Q643" s="283">
        <v>3.6087</v>
      </c>
      <c r="R643" s="311"/>
      <c r="S643" s="283">
        <v>2.16</v>
      </c>
      <c r="T643" s="283" t="s">
        <v>106</v>
      </c>
      <c r="U643" s="283">
        <v>4</v>
      </c>
      <c r="V643" s="283"/>
      <c r="W643" s="283" t="s">
        <v>159</v>
      </c>
      <c r="X643" s="311" t="s">
        <v>108</v>
      </c>
      <c r="Y643" s="283" t="s">
        <v>109</v>
      </c>
      <c r="Z643" s="417"/>
      <c r="AA643" s="283">
        <v>1.80435</v>
      </c>
      <c r="AB643" s="422" t="s">
        <v>1633</v>
      </c>
      <c r="AC643" s="415" t="s">
        <v>1635</v>
      </c>
    </row>
    <row r="644" customHeight="1" spans="1:29">
      <c r="A644" s="311">
        <v>642</v>
      </c>
      <c r="B644" s="283" t="s">
        <v>1629</v>
      </c>
      <c r="C644" s="311" t="s">
        <v>1630</v>
      </c>
      <c r="D644" s="311" t="s">
        <v>979</v>
      </c>
      <c r="E644" s="422" t="s">
        <v>1733</v>
      </c>
      <c r="F644" s="417"/>
      <c r="G644" s="417"/>
      <c r="H644" s="417"/>
      <c r="I644" s="417"/>
      <c r="J644" s="417"/>
      <c r="K644" s="283" t="s">
        <v>100</v>
      </c>
      <c r="L644" s="283" t="s">
        <v>101</v>
      </c>
      <c r="M644" s="311" t="s">
        <v>1632</v>
      </c>
      <c r="N644" s="311" t="s">
        <v>647</v>
      </c>
      <c r="O644" s="311">
        <v>2015</v>
      </c>
      <c r="P644" s="478">
        <v>0.928571428571429</v>
      </c>
      <c r="Q644" s="283">
        <v>2.8261</v>
      </c>
      <c r="R644" s="311"/>
      <c r="S644" s="283"/>
      <c r="T644" s="283" t="s">
        <v>106</v>
      </c>
      <c r="U644" s="283"/>
      <c r="V644" s="283"/>
      <c r="W644" s="283" t="s">
        <v>159</v>
      </c>
      <c r="X644" s="311" t="s">
        <v>108</v>
      </c>
      <c r="Y644" s="283" t="s">
        <v>109</v>
      </c>
      <c r="Z644" s="417"/>
      <c r="AA644" s="283">
        <v>1.41305</v>
      </c>
      <c r="AB644" s="422" t="s">
        <v>1633</v>
      </c>
      <c r="AC644" s="415" t="s">
        <v>1693</v>
      </c>
    </row>
    <row r="645" customHeight="1" spans="1:29">
      <c r="A645" s="311">
        <v>643</v>
      </c>
      <c r="B645" s="283" t="s">
        <v>1629</v>
      </c>
      <c r="C645" s="311" t="s">
        <v>1630</v>
      </c>
      <c r="D645" s="311" t="s">
        <v>979</v>
      </c>
      <c r="E645" s="422" t="s">
        <v>1733</v>
      </c>
      <c r="F645" s="417"/>
      <c r="G645" s="417"/>
      <c r="H645" s="417"/>
      <c r="I645" s="417"/>
      <c r="J645" s="417"/>
      <c r="K645" s="283" t="s">
        <v>100</v>
      </c>
      <c r="L645" s="283" t="s">
        <v>101</v>
      </c>
      <c r="M645" s="311" t="s">
        <v>1632</v>
      </c>
      <c r="N645" s="311" t="s">
        <v>647</v>
      </c>
      <c r="O645" s="311">
        <v>2015</v>
      </c>
      <c r="P645" s="478">
        <v>1.18571428571429</v>
      </c>
      <c r="Q645" s="283">
        <v>3.6087</v>
      </c>
      <c r="R645" s="311"/>
      <c r="S645" s="283"/>
      <c r="T645" s="283" t="s">
        <v>106</v>
      </c>
      <c r="U645" s="283"/>
      <c r="V645" s="283"/>
      <c r="W645" s="283" t="s">
        <v>159</v>
      </c>
      <c r="X645" s="311" t="s">
        <v>108</v>
      </c>
      <c r="Y645" s="283" t="s">
        <v>109</v>
      </c>
      <c r="Z645" s="417"/>
      <c r="AA645" s="283">
        <v>1.80435</v>
      </c>
      <c r="AB645" s="422" t="s">
        <v>1633</v>
      </c>
      <c r="AC645" s="415" t="s">
        <v>1727</v>
      </c>
    </row>
    <row r="646" customHeight="1" spans="1:29">
      <c r="A646" s="311">
        <v>644</v>
      </c>
      <c r="B646" s="283" t="s">
        <v>1629</v>
      </c>
      <c r="C646" s="311" t="s">
        <v>1630</v>
      </c>
      <c r="D646" s="311" t="s">
        <v>979</v>
      </c>
      <c r="E646" s="413" t="s">
        <v>1734</v>
      </c>
      <c r="F646" s="417"/>
      <c r="G646" s="417"/>
      <c r="H646" s="417"/>
      <c r="I646" s="417"/>
      <c r="J646" s="417"/>
      <c r="K646" s="283" t="s">
        <v>100</v>
      </c>
      <c r="L646" s="283" t="s">
        <v>101</v>
      </c>
      <c r="M646" s="311" t="s">
        <v>1632</v>
      </c>
      <c r="N646" s="311" t="s">
        <v>647</v>
      </c>
      <c r="O646" s="311">
        <v>2016</v>
      </c>
      <c r="P646" s="478">
        <v>0.785714285714286</v>
      </c>
      <c r="Q646" s="283">
        <v>2.3914</v>
      </c>
      <c r="R646" s="311">
        <v>0</v>
      </c>
      <c r="S646" s="283">
        <v>0</v>
      </c>
      <c r="T646" s="283" t="s">
        <v>106</v>
      </c>
      <c r="U646" s="283">
        <v>0.9</v>
      </c>
      <c r="V646" s="283"/>
      <c r="W646" s="283" t="s">
        <v>159</v>
      </c>
      <c r="X646" s="311" t="s">
        <v>108</v>
      </c>
      <c r="Y646" s="283" t="s">
        <v>109</v>
      </c>
      <c r="Z646" s="417"/>
      <c r="AA646" s="283">
        <v>1.1957</v>
      </c>
      <c r="AB646" s="422" t="s">
        <v>1633</v>
      </c>
      <c r="AC646" s="415" t="s">
        <v>1635</v>
      </c>
    </row>
    <row r="647" customHeight="1" spans="1:29">
      <c r="A647" s="311">
        <v>645</v>
      </c>
      <c r="B647" s="283" t="s">
        <v>1629</v>
      </c>
      <c r="C647" s="311" t="s">
        <v>1630</v>
      </c>
      <c r="D647" s="311" t="s">
        <v>979</v>
      </c>
      <c r="E647" s="422" t="s">
        <v>1735</v>
      </c>
      <c r="F647" s="417"/>
      <c r="G647" s="417"/>
      <c r="H647" s="417"/>
      <c r="I647" s="417"/>
      <c r="J647" s="417"/>
      <c r="K647" s="283" t="s">
        <v>100</v>
      </c>
      <c r="L647" s="283" t="s">
        <v>101</v>
      </c>
      <c r="M647" s="311" t="s">
        <v>1632</v>
      </c>
      <c r="N647" s="311" t="s">
        <v>647</v>
      </c>
      <c r="O647" s="311">
        <v>2016</v>
      </c>
      <c r="P647" s="478">
        <v>0.828571428571429</v>
      </c>
      <c r="Q647" s="283">
        <v>2.5218</v>
      </c>
      <c r="R647" s="311">
        <v>0</v>
      </c>
      <c r="S647" s="283">
        <v>0</v>
      </c>
      <c r="T647" s="283" t="s">
        <v>106</v>
      </c>
      <c r="U647" s="283">
        <v>3</v>
      </c>
      <c r="V647" s="283"/>
      <c r="W647" s="283" t="s">
        <v>159</v>
      </c>
      <c r="X647" s="311" t="s">
        <v>108</v>
      </c>
      <c r="Y647" s="283" t="s">
        <v>109</v>
      </c>
      <c r="Z647" s="417"/>
      <c r="AA647" s="283">
        <v>1.2609</v>
      </c>
      <c r="AB647" s="422" t="s">
        <v>1633</v>
      </c>
      <c r="AC647" s="415" t="s">
        <v>1635</v>
      </c>
    </row>
    <row r="648" customHeight="1" spans="1:29">
      <c r="A648" s="311">
        <v>646</v>
      </c>
      <c r="B648" s="283" t="s">
        <v>1629</v>
      </c>
      <c r="C648" s="311" t="s">
        <v>1630</v>
      </c>
      <c r="D648" s="311" t="s">
        <v>979</v>
      </c>
      <c r="E648" s="422" t="s">
        <v>1735</v>
      </c>
      <c r="F648" s="417"/>
      <c r="G648" s="417"/>
      <c r="H648" s="417"/>
      <c r="I648" s="417"/>
      <c r="J648" s="417"/>
      <c r="K648" s="283" t="s">
        <v>100</v>
      </c>
      <c r="L648" s="283" t="s">
        <v>101</v>
      </c>
      <c r="M648" s="311" t="s">
        <v>1632</v>
      </c>
      <c r="N648" s="311" t="s">
        <v>647</v>
      </c>
      <c r="O648" s="311">
        <v>2016</v>
      </c>
      <c r="P648" s="478">
        <v>0.9</v>
      </c>
      <c r="Q648" s="283">
        <v>2.7392</v>
      </c>
      <c r="R648" s="311">
        <v>0</v>
      </c>
      <c r="S648" s="283"/>
      <c r="T648" s="283" t="s">
        <v>106</v>
      </c>
      <c r="U648" s="283"/>
      <c r="V648" s="283"/>
      <c r="W648" s="283" t="s">
        <v>159</v>
      </c>
      <c r="X648" s="311" t="s">
        <v>108</v>
      </c>
      <c r="Y648" s="283" t="s">
        <v>109</v>
      </c>
      <c r="Z648" s="417"/>
      <c r="AA648" s="283">
        <v>1.3696</v>
      </c>
      <c r="AB648" s="422" t="s">
        <v>1633</v>
      </c>
      <c r="AC648" s="415" t="s">
        <v>1638</v>
      </c>
    </row>
    <row r="649" customHeight="1" spans="1:29">
      <c r="A649" s="311">
        <v>647</v>
      </c>
      <c r="B649" s="283" t="s">
        <v>1629</v>
      </c>
      <c r="C649" s="311" t="s">
        <v>1630</v>
      </c>
      <c r="D649" s="311" t="s">
        <v>979</v>
      </c>
      <c r="E649" s="422" t="s">
        <v>1735</v>
      </c>
      <c r="F649" s="417"/>
      <c r="G649" s="417"/>
      <c r="H649" s="417"/>
      <c r="I649" s="417"/>
      <c r="J649" s="417"/>
      <c r="K649" s="283" t="s">
        <v>100</v>
      </c>
      <c r="L649" s="283" t="s">
        <v>101</v>
      </c>
      <c r="M649" s="311" t="s">
        <v>1632</v>
      </c>
      <c r="N649" s="311" t="s">
        <v>647</v>
      </c>
      <c r="O649" s="311">
        <v>2016</v>
      </c>
      <c r="P649" s="478">
        <v>1</v>
      </c>
      <c r="Q649" s="283">
        <v>3.0435</v>
      </c>
      <c r="R649" s="311">
        <v>0</v>
      </c>
      <c r="S649" s="283"/>
      <c r="T649" s="283" t="s">
        <v>106</v>
      </c>
      <c r="U649" s="283"/>
      <c r="V649" s="283"/>
      <c r="W649" s="283" t="s">
        <v>159</v>
      </c>
      <c r="X649" s="311" t="s">
        <v>108</v>
      </c>
      <c r="Y649" s="283" t="s">
        <v>109</v>
      </c>
      <c r="Z649" s="417"/>
      <c r="AA649" s="283">
        <v>1.52175</v>
      </c>
      <c r="AB649" s="422" t="s">
        <v>1633</v>
      </c>
      <c r="AC649" s="415" t="s">
        <v>1672</v>
      </c>
    </row>
    <row r="650" customHeight="1" spans="1:29">
      <c r="A650" s="311">
        <v>648</v>
      </c>
      <c r="B650" s="283" t="s">
        <v>1629</v>
      </c>
      <c r="C650" s="311" t="s">
        <v>1630</v>
      </c>
      <c r="D650" s="311" t="s">
        <v>979</v>
      </c>
      <c r="E650" s="422" t="s">
        <v>1736</v>
      </c>
      <c r="F650" s="417"/>
      <c r="G650" s="417"/>
      <c r="H650" s="417"/>
      <c r="I650" s="417"/>
      <c r="J650" s="417"/>
      <c r="K650" s="283" t="s">
        <v>100</v>
      </c>
      <c r="L650" s="283" t="s">
        <v>101</v>
      </c>
      <c r="M650" s="311" t="s">
        <v>1632</v>
      </c>
      <c r="N650" s="311" t="s">
        <v>647</v>
      </c>
      <c r="O650" s="311">
        <v>2016</v>
      </c>
      <c r="P650" s="478">
        <v>0.828571428571429</v>
      </c>
      <c r="Q650" s="283">
        <v>2.5218</v>
      </c>
      <c r="R650" s="311">
        <v>0</v>
      </c>
      <c r="S650" s="283">
        <v>0</v>
      </c>
      <c r="T650" s="283" t="s">
        <v>106</v>
      </c>
      <c r="U650" s="283">
        <v>3</v>
      </c>
      <c r="V650" s="283"/>
      <c r="W650" s="283" t="s">
        <v>159</v>
      </c>
      <c r="X650" s="311" t="s">
        <v>108</v>
      </c>
      <c r="Y650" s="283" t="s">
        <v>109</v>
      </c>
      <c r="Z650" s="417"/>
      <c r="AA650" s="283">
        <v>1.2609</v>
      </c>
      <c r="AB650" s="422" t="s">
        <v>1633</v>
      </c>
      <c r="AC650" s="415" t="s">
        <v>1635</v>
      </c>
    </row>
    <row r="651" customHeight="1" spans="1:29">
      <c r="A651" s="311">
        <v>649</v>
      </c>
      <c r="B651" s="283" t="s">
        <v>1629</v>
      </c>
      <c r="C651" s="311" t="s">
        <v>1630</v>
      </c>
      <c r="D651" s="311" t="s">
        <v>979</v>
      </c>
      <c r="E651" s="422" t="s">
        <v>1736</v>
      </c>
      <c r="F651" s="417"/>
      <c r="G651" s="417"/>
      <c r="H651" s="417"/>
      <c r="I651" s="417"/>
      <c r="J651" s="417"/>
      <c r="K651" s="283" t="s">
        <v>100</v>
      </c>
      <c r="L651" s="283" t="s">
        <v>101</v>
      </c>
      <c r="M651" s="311" t="s">
        <v>1632</v>
      </c>
      <c r="N651" s="311" t="s">
        <v>647</v>
      </c>
      <c r="O651" s="311">
        <v>2016</v>
      </c>
      <c r="P651" s="478">
        <v>0.9</v>
      </c>
      <c r="Q651" s="283">
        <v>2.7392</v>
      </c>
      <c r="R651" s="311">
        <v>0</v>
      </c>
      <c r="S651" s="283"/>
      <c r="T651" s="283" t="s">
        <v>106</v>
      </c>
      <c r="U651" s="283"/>
      <c r="V651" s="283"/>
      <c r="W651" s="283" t="s">
        <v>159</v>
      </c>
      <c r="X651" s="311" t="s">
        <v>108</v>
      </c>
      <c r="Y651" s="283" t="s">
        <v>109</v>
      </c>
      <c r="Z651" s="417"/>
      <c r="AA651" s="283">
        <v>1.3696</v>
      </c>
      <c r="AB651" s="422" t="s">
        <v>1633</v>
      </c>
      <c r="AC651" s="415" t="s">
        <v>1638</v>
      </c>
    </row>
    <row r="652" customHeight="1" spans="1:29">
      <c r="A652" s="311">
        <v>650</v>
      </c>
      <c r="B652" s="283" t="s">
        <v>1629</v>
      </c>
      <c r="C652" s="311" t="s">
        <v>1630</v>
      </c>
      <c r="D652" s="311" t="s">
        <v>979</v>
      </c>
      <c r="E652" s="422" t="s">
        <v>1736</v>
      </c>
      <c r="F652" s="417"/>
      <c r="G652" s="417"/>
      <c r="H652" s="417"/>
      <c r="I652" s="417"/>
      <c r="J652" s="417"/>
      <c r="K652" s="283" t="s">
        <v>100</v>
      </c>
      <c r="L652" s="283" t="s">
        <v>101</v>
      </c>
      <c r="M652" s="311" t="s">
        <v>1632</v>
      </c>
      <c r="N652" s="311" t="s">
        <v>647</v>
      </c>
      <c r="O652" s="311">
        <v>2016</v>
      </c>
      <c r="P652" s="478">
        <v>1</v>
      </c>
      <c r="Q652" s="283">
        <v>3.0435</v>
      </c>
      <c r="R652" s="311">
        <v>0</v>
      </c>
      <c r="S652" s="283"/>
      <c r="T652" s="283" t="s">
        <v>106</v>
      </c>
      <c r="U652" s="283"/>
      <c r="V652" s="283"/>
      <c r="W652" s="283" t="s">
        <v>159</v>
      </c>
      <c r="X652" s="311" t="s">
        <v>108</v>
      </c>
      <c r="Y652" s="283" t="s">
        <v>109</v>
      </c>
      <c r="Z652" s="417"/>
      <c r="AA652" s="283">
        <v>1.52175</v>
      </c>
      <c r="AB652" s="422" t="s">
        <v>1633</v>
      </c>
      <c r="AC652" s="415" t="s">
        <v>1672</v>
      </c>
    </row>
    <row r="653" customHeight="1" spans="1:29">
      <c r="A653" s="311">
        <v>651</v>
      </c>
      <c r="B653" s="283" t="s">
        <v>1629</v>
      </c>
      <c r="C653" s="311" t="s">
        <v>1630</v>
      </c>
      <c r="D653" s="311" t="s">
        <v>979</v>
      </c>
      <c r="E653" s="422" t="s">
        <v>1665</v>
      </c>
      <c r="F653" s="417"/>
      <c r="G653" s="417"/>
      <c r="H653" s="417"/>
      <c r="I653" s="417"/>
      <c r="J653" s="417"/>
      <c r="K653" s="283" t="s">
        <v>100</v>
      </c>
      <c r="L653" s="283" t="s">
        <v>101</v>
      </c>
      <c r="M653" s="311" t="s">
        <v>1632</v>
      </c>
      <c r="N653" s="311" t="s">
        <v>647</v>
      </c>
      <c r="O653" s="311">
        <v>2016</v>
      </c>
      <c r="P653" s="478">
        <v>1.15714285714286</v>
      </c>
      <c r="Q653" s="283">
        <v>3.5218</v>
      </c>
      <c r="R653" s="311"/>
      <c r="S653" s="283">
        <v>5.76</v>
      </c>
      <c r="T653" s="283" t="s">
        <v>106</v>
      </c>
      <c r="U653" s="283">
        <v>9</v>
      </c>
      <c r="V653" s="283"/>
      <c r="W653" s="283" t="s">
        <v>135</v>
      </c>
      <c r="X653" s="311" t="s">
        <v>108</v>
      </c>
      <c r="Y653" s="283" t="s">
        <v>109</v>
      </c>
      <c r="Z653" s="417"/>
      <c r="AA653" s="283">
        <v>1.7609</v>
      </c>
      <c r="AB653" s="422" t="s">
        <v>1633</v>
      </c>
      <c r="AC653" s="415" t="s">
        <v>1635</v>
      </c>
    </row>
    <row r="654" customHeight="1" spans="1:29">
      <c r="A654" s="311">
        <v>652</v>
      </c>
      <c r="B654" s="283" t="s">
        <v>1629</v>
      </c>
      <c r="C654" s="311" t="s">
        <v>1630</v>
      </c>
      <c r="D654" s="311" t="s">
        <v>979</v>
      </c>
      <c r="E654" s="422" t="s">
        <v>1665</v>
      </c>
      <c r="F654" s="417"/>
      <c r="G654" s="417"/>
      <c r="H654" s="417"/>
      <c r="I654" s="417"/>
      <c r="J654" s="417"/>
      <c r="K654" s="283" t="s">
        <v>100</v>
      </c>
      <c r="L654" s="283" t="s">
        <v>101</v>
      </c>
      <c r="M654" s="311" t="s">
        <v>1632</v>
      </c>
      <c r="N654" s="311" t="s">
        <v>647</v>
      </c>
      <c r="O654" s="311">
        <v>2016</v>
      </c>
      <c r="P654" s="478">
        <v>1.3</v>
      </c>
      <c r="Q654" s="283">
        <v>3.9566</v>
      </c>
      <c r="R654" s="311"/>
      <c r="S654" s="283"/>
      <c r="T654" s="283" t="s">
        <v>106</v>
      </c>
      <c r="U654" s="283"/>
      <c r="V654" s="283"/>
      <c r="W654" s="283" t="s">
        <v>135</v>
      </c>
      <c r="X654" s="311" t="s">
        <v>108</v>
      </c>
      <c r="Y654" s="283" t="s">
        <v>109</v>
      </c>
      <c r="Z654" s="417"/>
      <c r="AA654" s="283">
        <v>1.9783</v>
      </c>
      <c r="AB654" s="422" t="s">
        <v>1633</v>
      </c>
      <c r="AC654" s="415" t="s">
        <v>1638</v>
      </c>
    </row>
    <row r="655" customHeight="1" spans="1:29">
      <c r="A655" s="311">
        <v>653</v>
      </c>
      <c r="B655" s="283" t="s">
        <v>1629</v>
      </c>
      <c r="C655" s="311" t="s">
        <v>1630</v>
      </c>
      <c r="D655" s="311" t="s">
        <v>979</v>
      </c>
      <c r="E655" s="422" t="s">
        <v>1665</v>
      </c>
      <c r="F655" s="417"/>
      <c r="G655" s="417"/>
      <c r="H655" s="417"/>
      <c r="I655" s="417"/>
      <c r="J655" s="417"/>
      <c r="K655" s="283" t="s">
        <v>100</v>
      </c>
      <c r="L655" s="283" t="s">
        <v>101</v>
      </c>
      <c r="M655" s="311" t="s">
        <v>1632</v>
      </c>
      <c r="N655" s="311" t="s">
        <v>647</v>
      </c>
      <c r="O655" s="311">
        <v>2016</v>
      </c>
      <c r="P655" s="478">
        <v>1.5</v>
      </c>
      <c r="Q655" s="283">
        <v>4.5653</v>
      </c>
      <c r="R655" s="311"/>
      <c r="S655" s="283"/>
      <c r="T655" s="283" t="s">
        <v>106</v>
      </c>
      <c r="U655" s="283"/>
      <c r="V655" s="283"/>
      <c r="W655" s="283" t="s">
        <v>135</v>
      </c>
      <c r="X655" s="311" t="s">
        <v>108</v>
      </c>
      <c r="Y655" s="283" t="s">
        <v>109</v>
      </c>
      <c r="Z655" s="417"/>
      <c r="AA655" s="283">
        <v>2.28265</v>
      </c>
      <c r="AB655" s="422" t="s">
        <v>1633</v>
      </c>
      <c r="AC655" s="415" t="s">
        <v>1672</v>
      </c>
    </row>
    <row r="656" customHeight="1" spans="1:29">
      <c r="A656" s="311">
        <v>654</v>
      </c>
      <c r="B656" s="283" t="s">
        <v>1629</v>
      </c>
      <c r="C656" s="311" t="s">
        <v>1630</v>
      </c>
      <c r="D656" s="311" t="s">
        <v>979</v>
      </c>
      <c r="E656" s="413" t="s">
        <v>1737</v>
      </c>
      <c r="F656" s="417"/>
      <c r="G656" s="417"/>
      <c r="H656" s="417"/>
      <c r="I656" s="417"/>
      <c r="J656" s="417"/>
      <c r="K656" s="283" t="s">
        <v>100</v>
      </c>
      <c r="L656" s="283" t="s">
        <v>101</v>
      </c>
      <c r="M656" s="311" t="s">
        <v>1632</v>
      </c>
      <c r="N656" s="311" t="s">
        <v>647</v>
      </c>
      <c r="O656" s="311">
        <v>2016</v>
      </c>
      <c r="P656" s="478">
        <v>0.642857142857143</v>
      </c>
      <c r="Q656" s="283">
        <v>1.9566</v>
      </c>
      <c r="R656" s="311"/>
      <c r="S656" s="283">
        <v>0.66</v>
      </c>
      <c r="T656" s="283" t="s">
        <v>106</v>
      </c>
      <c r="U656" s="283">
        <v>0.7</v>
      </c>
      <c r="V656" s="283"/>
      <c r="W656" s="283" t="s">
        <v>159</v>
      </c>
      <c r="X656" s="311" t="s">
        <v>108</v>
      </c>
      <c r="Y656" s="283" t="s">
        <v>109</v>
      </c>
      <c r="Z656" s="417"/>
      <c r="AA656" s="283">
        <v>0.9783</v>
      </c>
      <c r="AB656" s="422" t="s">
        <v>1633</v>
      </c>
      <c r="AC656" s="415" t="s">
        <v>1635</v>
      </c>
    </row>
    <row r="657" customHeight="1" spans="1:29">
      <c r="A657" s="311">
        <v>655</v>
      </c>
      <c r="B657" s="283" t="s">
        <v>1629</v>
      </c>
      <c r="C657" s="311" t="s">
        <v>1630</v>
      </c>
      <c r="D657" s="311" t="s">
        <v>979</v>
      </c>
      <c r="E657" s="413" t="s">
        <v>1738</v>
      </c>
      <c r="F657" s="417"/>
      <c r="G657" s="417"/>
      <c r="H657" s="417"/>
      <c r="I657" s="417"/>
      <c r="J657" s="417"/>
      <c r="K657" s="283" t="s">
        <v>100</v>
      </c>
      <c r="L657" s="283" t="s">
        <v>101</v>
      </c>
      <c r="M657" s="311" t="s">
        <v>1632</v>
      </c>
      <c r="N657" s="311" t="s">
        <v>647</v>
      </c>
      <c r="O657" s="311">
        <v>2016</v>
      </c>
      <c r="P657" s="478">
        <v>0.642857142857143</v>
      </c>
      <c r="Q657" s="283">
        <v>1.9566</v>
      </c>
      <c r="R657" s="311">
        <v>0</v>
      </c>
      <c r="S657" s="283">
        <v>0</v>
      </c>
      <c r="T657" s="283" t="s">
        <v>106</v>
      </c>
      <c r="U657" s="283">
        <v>0.7</v>
      </c>
      <c r="V657" s="283"/>
      <c r="W657" s="283" t="s">
        <v>159</v>
      </c>
      <c r="X657" s="311" t="s">
        <v>108</v>
      </c>
      <c r="Y657" s="283" t="s">
        <v>109</v>
      </c>
      <c r="Z657" s="417"/>
      <c r="AA657" s="283">
        <v>0.9783</v>
      </c>
      <c r="AB657" s="422" t="s">
        <v>1633</v>
      </c>
      <c r="AC657" s="415" t="s">
        <v>1635</v>
      </c>
    </row>
    <row r="658" customHeight="1" spans="1:29">
      <c r="A658" s="311">
        <v>656</v>
      </c>
      <c r="B658" s="283" t="s">
        <v>1629</v>
      </c>
      <c r="C658" s="311" t="s">
        <v>1630</v>
      </c>
      <c r="D658" s="311" t="s">
        <v>979</v>
      </c>
      <c r="E658" s="413" t="s">
        <v>1739</v>
      </c>
      <c r="F658" s="417"/>
      <c r="G658" s="417"/>
      <c r="H658" s="417"/>
      <c r="I658" s="417"/>
      <c r="J658" s="417"/>
      <c r="K658" s="283" t="s">
        <v>100</v>
      </c>
      <c r="L658" s="283" t="s">
        <v>101</v>
      </c>
      <c r="M658" s="311" t="s">
        <v>1632</v>
      </c>
      <c r="N658" s="311" t="s">
        <v>647</v>
      </c>
      <c r="O658" s="311">
        <v>2016</v>
      </c>
      <c r="P658" s="478">
        <v>0.642857142857143</v>
      </c>
      <c r="Q658" s="283">
        <v>1.9566</v>
      </c>
      <c r="R658" s="311">
        <v>0</v>
      </c>
      <c r="S658" s="283">
        <v>0</v>
      </c>
      <c r="T658" s="283" t="s">
        <v>106</v>
      </c>
      <c r="U658" s="283">
        <v>0.7</v>
      </c>
      <c r="V658" s="283"/>
      <c r="W658" s="283" t="s">
        <v>159</v>
      </c>
      <c r="X658" s="311" t="s">
        <v>108</v>
      </c>
      <c r="Y658" s="283" t="s">
        <v>109</v>
      </c>
      <c r="Z658" s="417"/>
      <c r="AA658" s="283">
        <v>0.9783</v>
      </c>
      <c r="AB658" s="422" t="s">
        <v>1633</v>
      </c>
      <c r="AC658" s="415" t="s">
        <v>1635</v>
      </c>
    </row>
    <row r="659" customHeight="1" spans="1:29">
      <c r="A659" s="311">
        <v>657</v>
      </c>
      <c r="B659" s="283" t="s">
        <v>1629</v>
      </c>
      <c r="C659" s="311" t="s">
        <v>1630</v>
      </c>
      <c r="D659" s="311" t="s">
        <v>979</v>
      </c>
      <c r="E659" s="413" t="s">
        <v>1740</v>
      </c>
      <c r="F659" s="417"/>
      <c r="G659" s="417"/>
      <c r="H659" s="417"/>
      <c r="I659" s="417"/>
      <c r="J659" s="417"/>
      <c r="K659" s="283" t="s">
        <v>100</v>
      </c>
      <c r="L659" s="283" t="s">
        <v>101</v>
      </c>
      <c r="M659" s="311" t="s">
        <v>1632</v>
      </c>
      <c r="N659" s="311" t="s">
        <v>647</v>
      </c>
      <c r="O659" s="311">
        <v>2016</v>
      </c>
      <c r="P659" s="478">
        <v>0.785714285714286</v>
      </c>
      <c r="Q659" s="283">
        <v>2.3914</v>
      </c>
      <c r="R659" s="311">
        <v>0</v>
      </c>
      <c r="S659" s="283">
        <v>0</v>
      </c>
      <c r="T659" s="283" t="s">
        <v>106</v>
      </c>
      <c r="U659" s="283">
        <v>0.9</v>
      </c>
      <c r="V659" s="283"/>
      <c r="W659" s="283" t="s">
        <v>159</v>
      </c>
      <c r="X659" s="311" t="s">
        <v>108</v>
      </c>
      <c r="Y659" s="283" t="s">
        <v>109</v>
      </c>
      <c r="Z659" s="417"/>
      <c r="AA659" s="283">
        <v>1.1957</v>
      </c>
      <c r="AB659" s="422" t="s">
        <v>1633</v>
      </c>
      <c r="AC659" s="415" t="s">
        <v>1635</v>
      </c>
    </row>
    <row r="660" customHeight="1" spans="1:29">
      <c r="A660" s="311">
        <v>658</v>
      </c>
      <c r="B660" s="283" t="s">
        <v>1629</v>
      </c>
      <c r="C660" s="311" t="s">
        <v>1630</v>
      </c>
      <c r="D660" s="311" t="s">
        <v>979</v>
      </c>
      <c r="E660" s="413" t="s">
        <v>1741</v>
      </c>
      <c r="F660" s="417"/>
      <c r="G660" s="417"/>
      <c r="H660" s="417"/>
      <c r="I660" s="417"/>
      <c r="J660" s="417"/>
      <c r="K660" s="283" t="s">
        <v>100</v>
      </c>
      <c r="L660" s="283" t="s">
        <v>101</v>
      </c>
      <c r="M660" s="311" t="s">
        <v>1632</v>
      </c>
      <c r="N660" s="311" t="s">
        <v>647</v>
      </c>
      <c r="O660" s="311">
        <v>2016</v>
      </c>
      <c r="P660" s="478">
        <v>1</v>
      </c>
      <c r="Q660" s="283">
        <v>3.0435</v>
      </c>
      <c r="R660" s="311"/>
      <c r="S660" s="283">
        <v>1.6</v>
      </c>
      <c r="T660" s="283" t="s">
        <v>106</v>
      </c>
      <c r="U660" s="283">
        <v>1.1</v>
      </c>
      <c r="V660" s="283"/>
      <c r="W660" s="283" t="s">
        <v>159</v>
      </c>
      <c r="X660" s="311" t="s">
        <v>108</v>
      </c>
      <c r="Y660" s="283" t="s">
        <v>109</v>
      </c>
      <c r="Z660" s="417"/>
      <c r="AA660" s="283">
        <v>1.52175</v>
      </c>
      <c r="AB660" s="422" t="s">
        <v>1633</v>
      </c>
      <c r="AC660" s="415" t="s">
        <v>1635</v>
      </c>
    </row>
    <row r="661" customHeight="1" spans="1:29">
      <c r="A661" s="311">
        <v>659</v>
      </c>
      <c r="B661" s="283" t="s">
        <v>1629</v>
      </c>
      <c r="C661" s="311" t="s">
        <v>1630</v>
      </c>
      <c r="D661" s="311" t="s">
        <v>979</v>
      </c>
      <c r="E661" s="413" t="s">
        <v>1742</v>
      </c>
      <c r="F661" s="417"/>
      <c r="G661" s="417"/>
      <c r="H661" s="417"/>
      <c r="I661" s="417"/>
      <c r="J661" s="417"/>
      <c r="K661" s="283" t="s">
        <v>100</v>
      </c>
      <c r="L661" s="283" t="s">
        <v>101</v>
      </c>
      <c r="M661" s="311" t="s">
        <v>1632</v>
      </c>
      <c r="N661" s="311" t="s">
        <v>647</v>
      </c>
      <c r="O661" s="311">
        <v>2016</v>
      </c>
      <c r="P661" s="478">
        <v>1</v>
      </c>
      <c r="Q661" s="283">
        <v>3.0435</v>
      </c>
      <c r="R661" s="311">
        <v>0</v>
      </c>
      <c r="S661" s="283">
        <v>0</v>
      </c>
      <c r="T661" s="283" t="s">
        <v>106</v>
      </c>
      <c r="U661" s="283">
        <v>1.1</v>
      </c>
      <c r="V661" s="283"/>
      <c r="W661" s="283" t="s">
        <v>159</v>
      </c>
      <c r="X661" s="311" t="s">
        <v>108</v>
      </c>
      <c r="Y661" s="283" t="s">
        <v>109</v>
      </c>
      <c r="Z661" s="417"/>
      <c r="AA661" s="283">
        <v>1.52175</v>
      </c>
      <c r="AB661" s="422" t="s">
        <v>1633</v>
      </c>
      <c r="AC661" s="415" t="s">
        <v>1635</v>
      </c>
    </row>
    <row r="662" customHeight="1" spans="1:29">
      <c r="A662" s="311">
        <v>660</v>
      </c>
      <c r="B662" s="283" t="s">
        <v>1629</v>
      </c>
      <c r="C662" s="311" t="s">
        <v>1630</v>
      </c>
      <c r="D662" s="311" t="s">
        <v>979</v>
      </c>
      <c r="E662" s="413" t="s">
        <v>1743</v>
      </c>
      <c r="F662" s="417"/>
      <c r="G662" s="417"/>
      <c r="H662" s="417"/>
      <c r="I662" s="417"/>
      <c r="J662" s="417"/>
      <c r="K662" s="283" t="s">
        <v>100</v>
      </c>
      <c r="L662" s="283" t="s">
        <v>101</v>
      </c>
      <c r="M662" s="311" t="s">
        <v>1632</v>
      </c>
      <c r="N662" s="311" t="s">
        <v>647</v>
      </c>
      <c r="O662" s="311">
        <v>2016</v>
      </c>
      <c r="P662" s="478">
        <v>1.28571428571429</v>
      </c>
      <c r="Q662" s="283">
        <v>3.9131</v>
      </c>
      <c r="R662" s="311"/>
      <c r="S662" s="283">
        <v>2.86</v>
      </c>
      <c r="T662" s="283" t="s">
        <v>106</v>
      </c>
      <c r="U662" s="283">
        <v>1.5</v>
      </c>
      <c r="V662" s="283"/>
      <c r="W662" s="283" t="s">
        <v>159</v>
      </c>
      <c r="X662" s="311" t="s">
        <v>108</v>
      </c>
      <c r="Y662" s="283" t="s">
        <v>109</v>
      </c>
      <c r="Z662" s="417"/>
      <c r="AA662" s="283">
        <v>1.95655</v>
      </c>
      <c r="AB662" s="422" t="s">
        <v>1633</v>
      </c>
      <c r="AC662" s="415" t="s">
        <v>1744</v>
      </c>
    </row>
    <row r="663" customHeight="1" spans="1:29">
      <c r="A663" s="311">
        <v>661</v>
      </c>
      <c r="B663" s="283" t="s">
        <v>1629</v>
      </c>
      <c r="C663" s="311" t="s">
        <v>1630</v>
      </c>
      <c r="D663" s="311" t="s">
        <v>979</v>
      </c>
      <c r="E663" s="413" t="s">
        <v>1745</v>
      </c>
      <c r="F663" s="417"/>
      <c r="G663" s="417"/>
      <c r="H663" s="417"/>
      <c r="I663" s="417"/>
      <c r="J663" s="417"/>
      <c r="K663" s="283" t="s">
        <v>100</v>
      </c>
      <c r="L663" s="283" t="s">
        <v>101</v>
      </c>
      <c r="M663" s="311" t="s">
        <v>1632</v>
      </c>
      <c r="N663" s="311" t="s">
        <v>647</v>
      </c>
      <c r="O663" s="311">
        <v>2016</v>
      </c>
      <c r="P663" s="478">
        <v>1.5</v>
      </c>
      <c r="Q663" s="283">
        <v>4.5653</v>
      </c>
      <c r="R663" s="311"/>
      <c r="S663" s="283">
        <v>3.5</v>
      </c>
      <c r="T663" s="283" t="s">
        <v>106</v>
      </c>
      <c r="U663" s="283">
        <v>1.7</v>
      </c>
      <c r="V663" s="283"/>
      <c r="W663" s="283" t="s">
        <v>159</v>
      </c>
      <c r="X663" s="311" t="s">
        <v>108</v>
      </c>
      <c r="Y663" s="283" t="s">
        <v>109</v>
      </c>
      <c r="Z663" s="417"/>
      <c r="AA663" s="283">
        <v>2.28265</v>
      </c>
      <c r="AB663" s="422" t="s">
        <v>1633</v>
      </c>
      <c r="AC663" s="415" t="s">
        <v>1666</v>
      </c>
    </row>
    <row r="664" customHeight="1" spans="1:29">
      <c r="A664" s="311">
        <v>662</v>
      </c>
      <c r="B664" s="283" t="s">
        <v>1629</v>
      </c>
      <c r="C664" s="311" t="s">
        <v>1630</v>
      </c>
      <c r="D664" s="311" t="s">
        <v>979</v>
      </c>
      <c r="E664" s="413" t="s">
        <v>1746</v>
      </c>
      <c r="F664" s="417"/>
      <c r="G664" s="417"/>
      <c r="H664" s="417"/>
      <c r="I664" s="417"/>
      <c r="J664" s="417"/>
      <c r="K664" s="283" t="s">
        <v>100</v>
      </c>
      <c r="L664" s="283" t="s">
        <v>101</v>
      </c>
      <c r="M664" s="311" t="s">
        <v>1632</v>
      </c>
      <c r="N664" s="311" t="s">
        <v>647</v>
      </c>
      <c r="O664" s="311">
        <v>2016</v>
      </c>
      <c r="P664" s="478">
        <v>0.857142857142857</v>
      </c>
      <c r="Q664" s="283">
        <v>2.6087</v>
      </c>
      <c r="R664" s="311">
        <v>0</v>
      </c>
      <c r="S664" s="283">
        <v>0</v>
      </c>
      <c r="T664" s="283" t="s">
        <v>106</v>
      </c>
      <c r="U664" s="283">
        <v>1</v>
      </c>
      <c r="V664" s="283"/>
      <c r="W664" s="283" t="s">
        <v>159</v>
      </c>
      <c r="X664" s="311" t="s">
        <v>108</v>
      </c>
      <c r="Y664" s="283" t="s">
        <v>109</v>
      </c>
      <c r="Z664" s="417"/>
      <c r="AA664" s="283">
        <v>1.30435</v>
      </c>
      <c r="AB664" s="422" t="s">
        <v>1633</v>
      </c>
      <c r="AC664" s="415" t="s">
        <v>1744</v>
      </c>
    </row>
    <row r="665" customHeight="1" spans="1:29">
      <c r="A665" s="311">
        <v>663</v>
      </c>
      <c r="B665" s="283" t="s">
        <v>1629</v>
      </c>
      <c r="C665" s="311" t="s">
        <v>1630</v>
      </c>
      <c r="D665" s="311" t="s">
        <v>979</v>
      </c>
      <c r="E665" s="422" t="s">
        <v>1747</v>
      </c>
      <c r="F665" s="417"/>
      <c r="G665" s="417"/>
      <c r="H665" s="417"/>
      <c r="I665" s="417"/>
      <c r="J665" s="417"/>
      <c r="K665" s="283" t="s">
        <v>100</v>
      </c>
      <c r="L665" s="283" t="s">
        <v>101</v>
      </c>
      <c r="M665" s="311" t="s">
        <v>1632</v>
      </c>
      <c r="N665" s="311" t="s">
        <v>647</v>
      </c>
      <c r="O665" s="311">
        <v>2016</v>
      </c>
      <c r="P665" s="478">
        <v>1.42857142857143</v>
      </c>
      <c r="Q665" s="283">
        <v>4.3479</v>
      </c>
      <c r="R665" s="311"/>
      <c r="S665" s="283">
        <v>12.715</v>
      </c>
      <c r="T665" s="283" t="s">
        <v>106</v>
      </c>
      <c r="U665" s="283">
        <v>30</v>
      </c>
      <c r="V665" s="283"/>
      <c r="W665" s="283" t="s">
        <v>135</v>
      </c>
      <c r="X665" s="311" t="s">
        <v>108</v>
      </c>
      <c r="Y665" s="283" t="s">
        <v>109</v>
      </c>
      <c r="Z665" s="417"/>
      <c r="AA665" s="283">
        <v>2.17395</v>
      </c>
      <c r="AB665" s="422" t="s">
        <v>1633</v>
      </c>
      <c r="AC665" s="415" t="s">
        <v>1635</v>
      </c>
    </row>
    <row r="666" customHeight="1" spans="1:29">
      <c r="A666" s="311">
        <v>664</v>
      </c>
      <c r="B666" s="283" t="s">
        <v>1629</v>
      </c>
      <c r="C666" s="311" t="s">
        <v>1630</v>
      </c>
      <c r="D666" s="311" t="s">
        <v>979</v>
      </c>
      <c r="E666" s="422" t="s">
        <v>1747</v>
      </c>
      <c r="F666" s="417"/>
      <c r="G666" s="417"/>
      <c r="H666" s="417"/>
      <c r="I666" s="417"/>
      <c r="J666" s="417"/>
      <c r="K666" s="283" t="s">
        <v>100</v>
      </c>
      <c r="L666" s="283" t="s">
        <v>101</v>
      </c>
      <c r="M666" s="311" t="s">
        <v>1632</v>
      </c>
      <c r="N666" s="311" t="s">
        <v>647</v>
      </c>
      <c r="O666" s="311">
        <v>2016</v>
      </c>
      <c r="P666" s="478">
        <v>1.64285714285714</v>
      </c>
      <c r="Q666" s="283">
        <v>5</v>
      </c>
      <c r="R666" s="311"/>
      <c r="S666" s="283"/>
      <c r="T666" s="283" t="s">
        <v>106</v>
      </c>
      <c r="U666" s="283"/>
      <c r="V666" s="283"/>
      <c r="W666" s="283" t="s">
        <v>135</v>
      </c>
      <c r="X666" s="311" t="s">
        <v>108</v>
      </c>
      <c r="Y666" s="283" t="s">
        <v>109</v>
      </c>
      <c r="Z666" s="417"/>
      <c r="AA666" s="283">
        <v>2.5</v>
      </c>
      <c r="AB666" s="422" t="s">
        <v>1633</v>
      </c>
      <c r="AC666" s="415" t="s">
        <v>1666</v>
      </c>
    </row>
    <row r="667" customHeight="1" spans="1:29">
      <c r="A667" s="311">
        <v>665</v>
      </c>
      <c r="B667" s="283" t="s">
        <v>1629</v>
      </c>
      <c r="C667" s="311" t="s">
        <v>1630</v>
      </c>
      <c r="D667" s="311" t="s">
        <v>979</v>
      </c>
      <c r="E667" s="422" t="s">
        <v>1747</v>
      </c>
      <c r="F667" s="417"/>
      <c r="G667" s="417"/>
      <c r="H667" s="417"/>
      <c r="I667" s="417"/>
      <c r="J667" s="417"/>
      <c r="K667" s="283" t="s">
        <v>100</v>
      </c>
      <c r="L667" s="283" t="s">
        <v>101</v>
      </c>
      <c r="M667" s="311" t="s">
        <v>1632</v>
      </c>
      <c r="N667" s="311" t="s">
        <v>647</v>
      </c>
      <c r="O667" s="311">
        <v>2016</v>
      </c>
      <c r="P667" s="478">
        <v>1.78571428571429</v>
      </c>
      <c r="Q667" s="283">
        <v>5.4348</v>
      </c>
      <c r="R667" s="311"/>
      <c r="S667" s="283"/>
      <c r="T667" s="283" t="s">
        <v>106</v>
      </c>
      <c r="U667" s="283"/>
      <c r="V667" s="283"/>
      <c r="W667" s="283" t="s">
        <v>135</v>
      </c>
      <c r="X667" s="311" t="s">
        <v>108</v>
      </c>
      <c r="Y667" s="283" t="s">
        <v>109</v>
      </c>
      <c r="Z667" s="417"/>
      <c r="AA667" s="283">
        <v>2.7174</v>
      </c>
      <c r="AB667" s="422" t="s">
        <v>1633</v>
      </c>
      <c r="AC667" s="415" t="s">
        <v>1703</v>
      </c>
    </row>
    <row r="668" customHeight="1" spans="1:29">
      <c r="A668" s="311">
        <v>666</v>
      </c>
      <c r="B668" s="283" t="s">
        <v>1629</v>
      </c>
      <c r="C668" s="311" t="s">
        <v>1630</v>
      </c>
      <c r="D668" s="311" t="s">
        <v>979</v>
      </c>
      <c r="E668" s="422" t="s">
        <v>1747</v>
      </c>
      <c r="F668" s="417"/>
      <c r="G668" s="417"/>
      <c r="H668" s="417"/>
      <c r="I668" s="417"/>
      <c r="J668" s="417"/>
      <c r="K668" s="283" t="s">
        <v>100</v>
      </c>
      <c r="L668" s="283" t="s">
        <v>101</v>
      </c>
      <c r="M668" s="311" t="s">
        <v>1632</v>
      </c>
      <c r="N668" s="311" t="s">
        <v>647</v>
      </c>
      <c r="O668" s="311">
        <v>2016</v>
      </c>
      <c r="P668" s="478">
        <v>2.35714285714286</v>
      </c>
      <c r="Q668" s="283">
        <v>7.174</v>
      </c>
      <c r="R668" s="311"/>
      <c r="S668" s="283"/>
      <c r="T668" s="283" t="s">
        <v>106</v>
      </c>
      <c r="U668" s="283"/>
      <c r="V668" s="283"/>
      <c r="W668" s="283" t="s">
        <v>135</v>
      </c>
      <c r="X668" s="311" t="s">
        <v>108</v>
      </c>
      <c r="Y668" s="283" t="s">
        <v>109</v>
      </c>
      <c r="Z668" s="417"/>
      <c r="AA668" s="283">
        <v>3.587</v>
      </c>
      <c r="AB668" s="422" t="s">
        <v>1633</v>
      </c>
      <c r="AC668" s="415" t="s">
        <v>1637</v>
      </c>
    </row>
    <row r="669" customHeight="1" spans="1:29">
      <c r="A669" s="311">
        <v>667</v>
      </c>
      <c r="B669" s="283" t="s">
        <v>1629</v>
      </c>
      <c r="C669" s="311" t="s">
        <v>1630</v>
      </c>
      <c r="D669" s="311" t="s">
        <v>979</v>
      </c>
      <c r="E669" s="422" t="s">
        <v>1748</v>
      </c>
      <c r="F669" s="417"/>
      <c r="G669" s="417"/>
      <c r="H669" s="417"/>
      <c r="I669" s="417"/>
      <c r="J669" s="417"/>
      <c r="K669" s="283" t="s">
        <v>100</v>
      </c>
      <c r="L669" s="283" t="s">
        <v>101</v>
      </c>
      <c r="M669" s="311" t="s">
        <v>1632</v>
      </c>
      <c r="N669" s="311" t="s">
        <v>647</v>
      </c>
      <c r="O669" s="311">
        <v>2016</v>
      </c>
      <c r="P669" s="478">
        <v>1.42857142857143</v>
      </c>
      <c r="Q669" s="283">
        <v>4.3479</v>
      </c>
      <c r="R669" s="311">
        <v>0</v>
      </c>
      <c r="S669" s="283">
        <v>0</v>
      </c>
      <c r="T669" s="283" t="s">
        <v>106</v>
      </c>
      <c r="U669" s="283">
        <v>7</v>
      </c>
      <c r="V669" s="283"/>
      <c r="W669" s="283" t="s">
        <v>159</v>
      </c>
      <c r="X669" s="311" t="s">
        <v>108</v>
      </c>
      <c r="Y669" s="283" t="s">
        <v>109</v>
      </c>
      <c r="Z669" s="417"/>
      <c r="AA669" s="283">
        <v>2.17395</v>
      </c>
      <c r="AB669" s="422" t="s">
        <v>1633</v>
      </c>
      <c r="AC669" s="415" t="s">
        <v>1666</v>
      </c>
    </row>
    <row r="670" customHeight="1" spans="1:29">
      <c r="A670" s="311">
        <v>668</v>
      </c>
      <c r="B670" s="283" t="s">
        <v>1629</v>
      </c>
      <c r="C670" s="311" t="s">
        <v>1630</v>
      </c>
      <c r="D670" s="311" t="s">
        <v>979</v>
      </c>
      <c r="E670" s="422" t="s">
        <v>1748</v>
      </c>
      <c r="F670" s="417"/>
      <c r="G670" s="417"/>
      <c r="H670" s="417"/>
      <c r="I670" s="417"/>
      <c r="J670" s="417"/>
      <c r="K670" s="283" t="s">
        <v>100</v>
      </c>
      <c r="L670" s="283" t="s">
        <v>101</v>
      </c>
      <c r="M670" s="311" t="s">
        <v>1632</v>
      </c>
      <c r="N670" s="311" t="s">
        <v>647</v>
      </c>
      <c r="O670" s="311">
        <v>2016</v>
      </c>
      <c r="P670" s="478">
        <v>1.54285714285714</v>
      </c>
      <c r="Q670" s="283">
        <v>4.6957</v>
      </c>
      <c r="R670" s="311">
        <v>0</v>
      </c>
      <c r="S670" s="283"/>
      <c r="T670" s="283" t="s">
        <v>106</v>
      </c>
      <c r="U670" s="283"/>
      <c r="V670" s="283"/>
      <c r="W670" s="283" t="s">
        <v>159</v>
      </c>
      <c r="X670" s="311" t="s">
        <v>108</v>
      </c>
      <c r="Y670" s="283" t="s">
        <v>109</v>
      </c>
      <c r="Z670" s="417"/>
      <c r="AA670" s="283">
        <v>2.34785</v>
      </c>
      <c r="AB670" s="422" t="s">
        <v>1633</v>
      </c>
      <c r="AC670" s="415" t="s">
        <v>1703</v>
      </c>
    </row>
    <row r="671" customHeight="1" spans="1:29">
      <c r="A671" s="311">
        <v>669</v>
      </c>
      <c r="B671" s="283" t="s">
        <v>1629</v>
      </c>
      <c r="C671" s="311" t="s">
        <v>1630</v>
      </c>
      <c r="D671" s="311" t="s">
        <v>979</v>
      </c>
      <c r="E671" s="422" t="s">
        <v>1749</v>
      </c>
      <c r="F671" s="417"/>
      <c r="G671" s="417"/>
      <c r="H671" s="417"/>
      <c r="I671" s="417"/>
      <c r="J671" s="417"/>
      <c r="K671" s="283" t="s">
        <v>100</v>
      </c>
      <c r="L671" s="283" t="s">
        <v>101</v>
      </c>
      <c r="M671" s="311" t="s">
        <v>1632</v>
      </c>
      <c r="N671" s="311" t="s">
        <v>647</v>
      </c>
      <c r="O671" s="311">
        <v>2016</v>
      </c>
      <c r="P671" s="478">
        <v>2.24285714285714</v>
      </c>
      <c r="Q671" s="283">
        <v>6.8261</v>
      </c>
      <c r="R671" s="311"/>
      <c r="S671" s="283">
        <v>2.5</v>
      </c>
      <c r="T671" s="283" t="s">
        <v>106</v>
      </c>
      <c r="U671" s="283">
        <v>10</v>
      </c>
      <c r="V671" s="283"/>
      <c r="W671" s="283" t="s">
        <v>135</v>
      </c>
      <c r="X671" s="311" t="s">
        <v>108</v>
      </c>
      <c r="Y671" s="283" t="s">
        <v>109</v>
      </c>
      <c r="Z671" s="417"/>
      <c r="AA671" s="283">
        <v>3.41305</v>
      </c>
      <c r="AB671" s="422" t="s">
        <v>1633</v>
      </c>
      <c r="AC671" s="415" t="s">
        <v>1666</v>
      </c>
    </row>
    <row r="672" customHeight="1" spans="1:29">
      <c r="A672" s="311">
        <v>670</v>
      </c>
      <c r="B672" s="283" t="s">
        <v>1629</v>
      </c>
      <c r="C672" s="311" t="s">
        <v>1630</v>
      </c>
      <c r="D672" s="311" t="s">
        <v>979</v>
      </c>
      <c r="E672" s="422" t="s">
        <v>1749</v>
      </c>
      <c r="F672" s="417"/>
      <c r="G672" s="417"/>
      <c r="H672" s="417"/>
      <c r="I672" s="417"/>
      <c r="J672" s="417"/>
      <c r="K672" s="283" t="s">
        <v>100</v>
      </c>
      <c r="L672" s="283" t="s">
        <v>101</v>
      </c>
      <c r="M672" s="311" t="s">
        <v>1632</v>
      </c>
      <c r="N672" s="311" t="s">
        <v>647</v>
      </c>
      <c r="O672" s="311">
        <v>2016</v>
      </c>
      <c r="P672" s="478">
        <v>2.4</v>
      </c>
      <c r="Q672" s="283">
        <v>7.3044</v>
      </c>
      <c r="R672" s="311"/>
      <c r="S672" s="283"/>
      <c r="T672" s="283" t="s">
        <v>106</v>
      </c>
      <c r="U672" s="283"/>
      <c r="V672" s="283"/>
      <c r="W672" s="283" t="s">
        <v>135</v>
      </c>
      <c r="X672" s="311" t="s">
        <v>108</v>
      </c>
      <c r="Y672" s="283" t="s">
        <v>109</v>
      </c>
      <c r="Z672" s="417"/>
      <c r="AA672" s="283">
        <v>3.6522</v>
      </c>
      <c r="AB672" s="422" t="s">
        <v>1633</v>
      </c>
      <c r="AC672" s="415" t="s">
        <v>1703</v>
      </c>
    </row>
    <row r="673" customHeight="1" spans="1:29">
      <c r="A673" s="311">
        <v>671</v>
      </c>
      <c r="B673" s="283" t="s">
        <v>1629</v>
      </c>
      <c r="C673" s="311" t="s">
        <v>1630</v>
      </c>
      <c r="D673" s="311" t="s">
        <v>979</v>
      </c>
      <c r="E673" s="413" t="s">
        <v>1750</v>
      </c>
      <c r="F673" s="417"/>
      <c r="G673" s="417"/>
      <c r="H673" s="417"/>
      <c r="I673" s="417"/>
      <c r="J673" s="417"/>
      <c r="K673" s="283" t="s">
        <v>100</v>
      </c>
      <c r="L673" s="283" t="s">
        <v>101</v>
      </c>
      <c r="M673" s="311" t="s">
        <v>1632</v>
      </c>
      <c r="N673" s="311" t="s">
        <v>647</v>
      </c>
      <c r="O673" s="311">
        <v>2016</v>
      </c>
      <c r="P673" s="478">
        <v>1</v>
      </c>
      <c r="Q673" s="283">
        <v>3.0435</v>
      </c>
      <c r="R673" s="311">
        <v>0</v>
      </c>
      <c r="S673" s="283">
        <v>0</v>
      </c>
      <c r="T673" s="283" t="s">
        <v>106</v>
      </c>
      <c r="U673" s="283">
        <v>1.1</v>
      </c>
      <c r="V673" s="283"/>
      <c r="W673" s="283" t="s">
        <v>159</v>
      </c>
      <c r="X673" s="311" t="s">
        <v>108</v>
      </c>
      <c r="Y673" s="283" t="s">
        <v>109</v>
      </c>
      <c r="Z673" s="417"/>
      <c r="AA673" s="283">
        <v>1.52175</v>
      </c>
      <c r="AB673" s="422" t="s">
        <v>1633</v>
      </c>
      <c r="AC673" s="415" t="s">
        <v>1711</v>
      </c>
    </row>
    <row r="674" customHeight="1" spans="1:29">
      <c r="A674" s="311">
        <v>672</v>
      </c>
      <c r="B674" s="283" t="s">
        <v>1629</v>
      </c>
      <c r="C674" s="311" t="s">
        <v>1630</v>
      </c>
      <c r="D674" s="311" t="s">
        <v>979</v>
      </c>
      <c r="E674" s="413" t="s">
        <v>1751</v>
      </c>
      <c r="F674" s="417"/>
      <c r="G674" s="417"/>
      <c r="H674" s="417"/>
      <c r="I674" s="417"/>
      <c r="J674" s="417"/>
      <c r="K674" s="283" t="s">
        <v>100</v>
      </c>
      <c r="L674" s="283" t="s">
        <v>541</v>
      </c>
      <c r="M674" s="311" t="s">
        <v>1632</v>
      </c>
      <c r="N674" s="311" t="s">
        <v>647</v>
      </c>
      <c r="O674" s="311">
        <v>2016</v>
      </c>
      <c r="P674" s="478">
        <v>1.35714285714286</v>
      </c>
      <c r="Q674" s="283">
        <v>4.1305</v>
      </c>
      <c r="R674" s="311">
        <v>0</v>
      </c>
      <c r="S674" s="283">
        <v>0</v>
      </c>
      <c r="T674" s="283" t="s">
        <v>106</v>
      </c>
      <c r="U674" s="283">
        <v>1.6</v>
      </c>
      <c r="V674" s="283"/>
      <c r="W674" s="283" t="s">
        <v>159</v>
      </c>
      <c r="X674" s="311" t="s">
        <v>108</v>
      </c>
      <c r="Y674" s="283" t="s">
        <v>109</v>
      </c>
      <c r="Z674" s="417"/>
      <c r="AA674" s="283">
        <v>2.06525</v>
      </c>
      <c r="AB674" s="422" t="s">
        <v>1633</v>
      </c>
      <c r="AC674" s="415" t="s">
        <v>1635</v>
      </c>
    </row>
    <row r="675" customHeight="1" spans="1:29">
      <c r="A675" s="311">
        <v>673</v>
      </c>
      <c r="B675" s="283" t="s">
        <v>1629</v>
      </c>
      <c r="C675" s="311" t="s">
        <v>1630</v>
      </c>
      <c r="D675" s="311" t="s">
        <v>979</v>
      </c>
      <c r="E675" s="413" t="s">
        <v>1752</v>
      </c>
      <c r="F675" s="417"/>
      <c r="G675" s="417"/>
      <c r="H675" s="417"/>
      <c r="I675" s="417"/>
      <c r="J675" s="417"/>
      <c r="K675" s="283" t="s">
        <v>100</v>
      </c>
      <c r="L675" s="283" t="s">
        <v>101</v>
      </c>
      <c r="M675" s="311" t="s">
        <v>1632</v>
      </c>
      <c r="N675" s="311" t="s">
        <v>647</v>
      </c>
      <c r="O675" s="311">
        <v>2016</v>
      </c>
      <c r="P675" s="478">
        <v>1</v>
      </c>
      <c r="Q675" s="283">
        <v>3.0435</v>
      </c>
      <c r="R675" s="311">
        <v>0</v>
      </c>
      <c r="S675" s="283">
        <v>0</v>
      </c>
      <c r="T675" s="283" t="s">
        <v>106</v>
      </c>
      <c r="U675" s="283">
        <v>1.1</v>
      </c>
      <c r="V675" s="283"/>
      <c r="W675" s="283" t="s">
        <v>159</v>
      </c>
      <c r="X675" s="311" t="s">
        <v>108</v>
      </c>
      <c r="Y675" s="283" t="s">
        <v>109</v>
      </c>
      <c r="Z675" s="417"/>
      <c r="AA675" s="283">
        <v>1.52175</v>
      </c>
      <c r="AB675" s="422" t="s">
        <v>1633</v>
      </c>
      <c r="AC675" s="415" t="s">
        <v>1635</v>
      </c>
    </row>
    <row r="676" customHeight="1" spans="1:29">
      <c r="A676" s="311">
        <v>674</v>
      </c>
      <c r="B676" s="283" t="s">
        <v>1629</v>
      </c>
      <c r="C676" s="311" t="s">
        <v>1630</v>
      </c>
      <c r="D676" s="311" t="s">
        <v>979</v>
      </c>
      <c r="E676" s="413" t="s">
        <v>1753</v>
      </c>
      <c r="F676" s="417"/>
      <c r="G676" s="417"/>
      <c r="H676" s="417"/>
      <c r="I676" s="417"/>
      <c r="J676" s="417"/>
      <c r="K676" s="283" t="s">
        <v>100</v>
      </c>
      <c r="L676" s="283" t="s">
        <v>101</v>
      </c>
      <c r="M676" s="311" t="s">
        <v>1632</v>
      </c>
      <c r="N676" s="311" t="s">
        <v>647</v>
      </c>
      <c r="O676" s="311">
        <v>2016</v>
      </c>
      <c r="P676" s="478">
        <v>1.14285714285714</v>
      </c>
      <c r="Q676" s="283">
        <v>3.4783</v>
      </c>
      <c r="R676" s="311">
        <v>0</v>
      </c>
      <c r="S676" s="283">
        <v>0</v>
      </c>
      <c r="T676" s="283" t="s">
        <v>106</v>
      </c>
      <c r="U676" s="283">
        <v>1.3</v>
      </c>
      <c r="V676" s="283"/>
      <c r="W676" s="283" t="s">
        <v>159</v>
      </c>
      <c r="X676" s="311" t="s">
        <v>108</v>
      </c>
      <c r="Y676" s="283" t="s">
        <v>109</v>
      </c>
      <c r="Z676" s="417"/>
      <c r="AA676" s="283">
        <v>1.73915</v>
      </c>
      <c r="AB676" s="422" t="s">
        <v>1633</v>
      </c>
      <c r="AC676" s="415" t="s">
        <v>1635</v>
      </c>
    </row>
    <row r="677" customHeight="1" spans="1:29">
      <c r="A677" s="311">
        <v>675</v>
      </c>
      <c r="B677" s="283" t="s">
        <v>1629</v>
      </c>
      <c r="C677" s="311" t="s">
        <v>1630</v>
      </c>
      <c r="D677" s="311" t="s">
        <v>979</v>
      </c>
      <c r="E677" s="422" t="s">
        <v>1754</v>
      </c>
      <c r="F677" s="417"/>
      <c r="G677" s="417"/>
      <c r="H677" s="417"/>
      <c r="I677" s="417"/>
      <c r="J677" s="417"/>
      <c r="K677" s="283" t="s">
        <v>100</v>
      </c>
      <c r="L677" s="283" t="s">
        <v>101</v>
      </c>
      <c r="M677" s="311" t="s">
        <v>1632</v>
      </c>
      <c r="N677" s="311" t="s">
        <v>647</v>
      </c>
      <c r="O677" s="311">
        <v>2016</v>
      </c>
      <c r="P677" s="478">
        <v>0.785714285714286</v>
      </c>
      <c r="Q677" s="283">
        <v>2.3914</v>
      </c>
      <c r="R677" s="311">
        <v>0</v>
      </c>
      <c r="S677" s="283">
        <v>0</v>
      </c>
      <c r="T677" s="283" t="s">
        <v>106</v>
      </c>
      <c r="U677" s="283">
        <v>1.8</v>
      </c>
      <c r="V677" s="283"/>
      <c r="W677" s="283" t="s">
        <v>159</v>
      </c>
      <c r="X677" s="311" t="s">
        <v>108</v>
      </c>
      <c r="Y677" s="283" t="s">
        <v>109</v>
      </c>
      <c r="Z677" s="417"/>
      <c r="AA677" s="283">
        <v>1.1957</v>
      </c>
      <c r="AB677" s="422" t="s">
        <v>1633</v>
      </c>
      <c r="AC677" s="415" t="s">
        <v>1666</v>
      </c>
    </row>
    <row r="678" customHeight="1" spans="1:29">
      <c r="A678" s="311">
        <v>676</v>
      </c>
      <c r="B678" s="283" t="s">
        <v>1629</v>
      </c>
      <c r="C678" s="311" t="s">
        <v>1630</v>
      </c>
      <c r="D678" s="311" t="s">
        <v>979</v>
      </c>
      <c r="E678" s="422" t="s">
        <v>1754</v>
      </c>
      <c r="F678" s="417"/>
      <c r="G678" s="417"/>
      <c r="H678" s="417"/>
      <c r="I678" s="417"/>
      <c r="J678" s="417"/>
      <c r="K678" s="283" t="s">
        <v>100</v>
      </c>
      <c r="L678" s="283" t="s">
        <v>101</v>
      </c>
      <c r="M678" s="311" t="s">
        <v>1632</v>
      </c>
      <c r="N678" s="311" t="s">
        <v>647</v>
      </c>
      <c r="O678" s="311">
        <v>2016</v>
      </c>
      <c r="P678" s="478">
        <v>0.785714285714286</v>
      </c>
      <c r="Q678" s="283">
        <v>2.3914</v>
      </c>
      <c r="R678" s="311">
        <v>0</v>
      </c>
      <c r="S678" s="283"/>
      <c r="T678" s="283" t="s">
        <v>106</v>
      </c>
      <c r="U678" s="283"/>
      <c r="V678" s="283"/>
      <c r="W678" s="283" t="s">
        <v>159</v>
      </c>
      <c r="X678" s="311" t="s">
        <v>108</v>
      </c>
      <c r="Y678" s="283" t="s">
        <v>109</v>
      </c>
      <c r="Z678" s="417"/>
      <c r="AA678" s="283">
        <v>1.1957</v>
      </c>
      <c r="AB678" s="422" t="s">
        <v>1633</v>
      </c>
      <c r="AC678" s="415" t="s">
        <v>1703</v>
      </c>
    </row>
    <row r="679" customHeight="1" spans="1:29">
      <c r="A679" s="311">
        <v>677</v>
      </c>
      <c r="B679" s="283" t="s">
        <v>1629</v>
      </c>
      <c r="C679" s="311" t="s">
        <v>1630</v>
      </c>
      <c r="D679" s="311" t="s">
        <v>979</v>
      </c>
      <c r="E679" s="422" t="s">
        <v>1755</v>
      </c>
      <c r="F679" s="417"/>
      <c r="G679" s="417"/>
      <c r="H679" s="417"/>
      <c r="I679" s="417"/>
      <c r="J679" s="417"/>
      <c r="K679" s="283" t="s">
        <v>100</v>
      </c>
      <c r="L679" s="283" t="s">
        <v>101</v>
      </c>
      <c r="M679" s="311" t="s">
        <v>1632</v>
      </c>
      <c r="N679" s="311" t="s">
        <v>647</v>
      </c>
      <c r="O679" s="311">
        <v>2016</v>
      </c>
      <c r="P679" s="478">
        <v>1</v>
      </c>
      <c r="Q679" s="283">
        <v>3.0435</v>
      </c>
      <c r="R679" s="311"/>
      <c r="S679" s="283">
        <v>3.3</v>
      </c>
      <c r="T679" s="283" t="s">
        <v>106</v>
      </c>
      <c r="U679" s="283">
        <v>5.3</v>
      </c>
      <c r="V679" s="283"/>
      <c r="W679" s="283" t="s">
        <v>159</v>
      </c>
      <c r="X679" s="311" t="s">
        <v>108</v>
      </c>
      <c r="Y679" s="283" t="s">
        <v>109</v>
      </c>
      <c r="Z679" s="417"/>
      <c r="AA679" s="283">
        <v>1.52175</v>
      </c>
      <c r="AB679" s="422" t="s">
        <v>1633</v>
      </c>
      <c r="AC679" s="415" t="s">
        <v>1635</v>
      </c>
    </row>
    <row r="680" customHeight="1" spans="1:29">
      <c r="A680" s="311">
        <v>678</v>
      </c>
      <c r="B680" s="283" t="s">
        <v>1629</v>
      </c>
      <c r="C680" s="311" t="s">
        <v>1630</v>
      </c>
      <c r="D680" s="311" t="s">
        <v>979</v>
      </c>
      <c r="E680" s="422" t="s">
        <v>1755</v>
      </c>
      <c r="F680" s="417"/>
      <c r="G680" s="417"/>
      <c r="H680" s="417"/>
      <c r="I680" s="417"/>
      <c r="J680" s="417"/>
      <c r="K680" s="283" t="s">
        <v>100</v>
      </c>
      <c r="L680" s="283" t="s">
        <v>101</v>
      </c>
      <c r="M680" s="311" t="s">
        <v>1632</v>
      </c>
      <c r="N680" s="311" t="s">
        <v>647</v>
      </c>
      <c r="O680" s="311">
        <v>2016</v>
      </c>
      <c r="P680" s="478">
        <v>1.28571428571429</v>
      </c>
      <c r="Q680" s="283">
        <v>3.9131</v>
      </c>
      <c r="R680" s="311"/>
      <c r="S680" s="283"/>
      <c r="T680" s="283" t="s">
        <v>106</v>
      </c>
      <c r="U680" s="283"/>
      <c r="V680" s="283"/>
      <c r="W680" s="283" t="s">
        <v>135</v>
      </c>
      <c r="X680" s="311" t="s">
        <v>108</v>
      </c>
      <c r="Y680" s="283" t="s">
        <v>109</v>
      </c>
      <c r="Z680" s="417"/>
      <c r="AA680" s="283">
        <v>1.95655</v>
      </c>
      <c r="AB680" s="422" t="s">
        <v>1633</v>
      </c>
      <c r="AC680" s="415" t="s">
        <v>1637</v>
      </c>
    </row>
    <row r="681" customHeight="1" spans="1:29">
      <c r="A681" s="311">
        <v>679</v>
      </c>
      <c r="B681" s="283" t="s">
        <v>1629</v>
      </c>
      <c r="C681" s="311" t="s">
        <v>1630</v>
      </c>
      <c r="D681" s="311" t="s">
        <v>979</v>
      </c>
      <c r="E681" s="422" t="s">
        <v>1755</v>
      </c>
      <c r="F681" s="417"/>
      <c r="G681" s="417"/>
      <c r="H681" s="417"/>
      <c r="I681" s="417"/>
      <c r="J681" s="417"/>
      <c r="K681" s="283" t="s">
        <v>100</v>
      </c>
      <c r="L681" s="283" t="s">
        <v>101</v>
      </c>
      <c r="M681" s="311" t="s">
        <v>1632</v>
      </c>
      <c r="N681" s="311" t="s">
        <v>647</v>
      </c>
      <c r="O681" s="311">
        <v>2016</v>
      </c>
      <c r="P681" s="478">
        <v>1.21428571428571</v>
      </c>
      <c r="Q681" s="283">
        <v>3.6957</v>
      </c>
      <c r="R681" s="311"/>
      <c r="S681" s="283"/>
      <c r="T681" s="283" t="s">
        <v>106</v>
      </c>
      <c r="U681" s="283"/>
      <c r="V681" s="283"/>
      <c r="W681" s="283" t="s">
        <v>135</v>
      </c>
      <c r="X681" s="311" t="s">
        <v>108</v>
      </c>
      <c r="Y681" s="283" t="s">
        <v>109</v>
      </c>
      <c r="Z681" s="417"/>
      <c r="AA681" s="283">
        <v>1.84785</v>
      </c>
      <c r="AB681" s="422" t="s">
        <v>1633</v>
      </c>
      <c r="AC681" s="415" t="s">
        <v>1672</v>
      </c>
    </row>
    <row r="682" customHeight="1" spans="1:29">
      <c r="A682" s="311">
        <v>680</v>
      </c>
      <c r="B682" s="283" t="s">
        <v>1629</v>
      </c>
      <c r="C682" s="311" t="s">
        <v>1630</v>
      </c>
      <c r="D682" s="311" t="s">
        <v>979</v>
      </c>
      <c r="E682" s="422" t="s">
        <v>1755</v>
      </c>
      <c r="F682" s="417"/>
      <c r="G682" s="417"/>
      <c r="H682" s="417"/>
      <c r="I682" s="417"/>
      <c r="J682" s="417"/>
      <c r="K682" s="283" t="s">
        <v>100</v>
      </c>
      <c r="L682" s="283" t="s">
        <v>101</v>
      </c>
      <c r="M682" s="311" t="s">
        <v>1632</v>
      </c>
      <c r="N682" s="311" t="s">
        <v>647</v>
      </c>
      <c r="O682" s="311">
        <v>2016</v>
      </c>
      <c r="P682" s="478">
        <v>1.14285714285714</v>
      </c>
      <c r="Q682" s="283">
        <v>3.4783</v>
      </c>
      <c r="R682" s="311"/>
      <c r="S682" s="283"/>
      <c r="T682" s="283" t="s">
        <v>106</v>
      </c>
      <c r="U682" s="283"/>
      <c r="V682" s="283"/>
      <c r="W682" s="283" t="s">
        <v>135</v>
      </c>
      <c r="X682" s="311" t="s">
        <v>108</v>
      </c>
      <c r="Y682" s="283" t="s">
        <v>109</v>
      </c>
      <c r="Z682" s="417"/>
      <c r="AA682" s="283">
        <v>1.73915</v>
      </c>
      <c r="AB682" s="422" t="s">
        <v>1633</v>
      </c>
      <c r="AC682" s="415" t="s">
        <v>1638</v>
      </c>
    </row>
    <row r="683" customHeight="1" spans="1:29">
      <c r="A683" s="311">
        <v>681</v>
      </c>
      <c r="B683" s="283" t="s">
        <v>1629</v>
      </c>
      <c r="C683" s="311" t="s">
        <v>1630</v>
      </c>
      <c r="D683" s="311" t="s">
        <v>979</v>
      </c>
      <c r="E683" s="413" t="s">
        <v>1756</v>
      </c>
      <c r="F683" s="417"/>
      <c r="G683" s="417"/>
      <c r="H683" s="417"/>
      <c r="I683" s="417"/>
      <c r="J683" s="417"/>
      <c r="K683" s="283" t="s">
        <v>100</v>
      </c>
      <c r="L683" s="283" t="s">
        <v>101</v>
      </c>
      <c r="M683" s="311" t="s">
        <v>1632</v>
      </c>
      <c r="N683" s="311" t="s">
        <v>647</v>
      </c>
      <c r="O683" s="311">
        <v>2016</v>
      </c>
      <c r="P683" s="478">
        <v>0.928571428571429</v>
      </c>
      <c r="Q683" s="283">
        <v>2.8261</v>
      </c>
      <c r="R683" s="311">
        <v>0</v>
      </c>
      <c r="S683" s="283">
        <v>0</v>
      </c>
      <c r="T683" s="283" t="s">
        <v>106</v>
      </c>
      <c r="U683" s="283">
        <v>1</v>
      </c>
      <c r="V683" s="283"/>
      <c r="W683" s="283" t="s">
        <v>159</v>
      </c>
      <c r="X683" s="311" t="s">
        <v>108</v>
      </c>
      <c r="Y683" s="283" t="s">
        <v>109</v>
      </c>
      <c r="Z683" s="417"/>
      <c r="AA683" s="283">
        <v>1.41305</v>
      </c>
      <c r="AB683" s="422" t="s">
        <v>1633</v>
      </c>
      <c r="AC683" s="415" t="s">
        <v>1635</v>
      </c>
    </row>
    <row r="684" customHeight="1" spans="1:29">
      <c r="A684" s="311">
        <v>682</v>
      </c>
      <c r="B684" s="283" t="s">
        <v>1629</v>
      </c>
      <c r="C684" s="311" t="s">
        <v>1630</v>
      </c>
      <c r="D684" s="311" t="s">
        <v>979</v>
      </c>
      <c r="E684" s="413" t="s">
        <v>1757</v>
      </c>
      <c r="F684" s="417"/>
      <c r="G684" s="417"/>
      <c r="H684" s="417"/>
      <c r="I684" s="417"/>
      <c r="J684" s="417"/>
      <c r="K684" s="283" t="s">
        <v>100</v>
      </c>
      <c r="L684" s="283" t="s">
        <v>101</v>
      </c>
      <c r="M684" s="311" t="s">
        <v>1632</v>
      </c>
      <c r="N684" s="311" t="s">
        <v>647</v>
      </c>
      <c r="O684" s="311">
        <v>2016</v>
      </c>
      <c r="P684" s="478">
        <v>1.07142857142857</v>
      </c>
      <c r="Q684" s="283">
        <v>3.2609</v>
      </c>
      <c r="R684" s="311">
        <v>0</v>
      </c>
      <c r="S684" s="283">
        <v>0</v>
      </c>
      <c r="T684" s="283" t="s">
        <v>106</v>
      </c>
      <c r="U684" s="283">
        <v>1.2</v>
      </c>
      <c r="V684" s="283"/>
      <c r="W684" s="283" t="s">
        <v>159</v>
      </c>
      <c r="X684" s="311" t="s">
        <v>108</v>
      </c>
      <c r="Y684" s="283" t="s">
        <v>109</v>
      </c>
      <c r="Z684" s="417"/>
      <c r="AA684" s="283">
        <v>1.63045</v>
      </c>
      <c r="AB684" s="422" t="s">
        <v>1633</v>
      </c>
      <c r="AC684" s="415" t="s">
        <v>1666</v>
      </c>
    </row>
    <row r="685" customHeight="1" spans="1:29">
      <c r="A685" s="311">
        <v>683</v>
      </c>
      <c r="B685" s="283" t="s">
        <v>1629</v>
      </c>
      <c r="C685" s="311" t="s">
        <v>1630</v>
      </c>
      <c r="D685" s="311" t="s">
        <v>979</v>
      </c>
      <c r="E685" s="422" t="s">
        <v>1758</v>
      </c>
      <c r="F685" s="417"/>
      <c r="G685" s="417"/>
      <c r="H685" s="417"/>
      <c r="I685" s="417"/>
      <c r="J685" s="417"/>
      <c r="K685" s="283" t="s">
        <v>100</v>
      </c>
      <c r="L685" s="283" t="s">
        <v>101</v>
      </c>
      <c r="M685" s="311" t="s">
        <v>1632</v>
      </c>
      <c r="N685" s="311" t="s">
        <v>647</v>
      </c>
      <c r="O685" s="311">
        <v>2016</v>
      </c>
      <c r="P685" s="478">
        <v>1.07142857142857</v>
      </c>
      <c r="Q685" s="283">
        <v>3.2609</v>
      </c>
      <c r="R685" s="311">
        <v>0</v>
      </c>
      <c r="S685" s="283">
        <v>0</v>
      </c>
      <c r="T685" s="283" t="s">
        <v>106</v>
      </c>
      <c r="U685" s="283">
        <v>10</v>
      </c>
      <c r="V685" s="283"/>
      <c r="W685" s="283" t="s">
        <v>135</v>
      </c>
      <c r="X685" s="311" t="s">
        <v>108</v>
      </c>
      <c r="Y685" s="283" t="s">
        <v>109</v>
      </c>
      <c r="Z685" s="417"/>
      <c r="AA685" s="283">
        <v>1.63045</v>
      </c>
      <c r="AB685" s="422" t="s">
        <v>1633</v>
      </c>
      <c r="AC685" s="415" t="s">
        <v>1759</v>
      </c>
    </row>
    <row r="686" customHeight="1" spans="1:29">
      <c r="A686" s="311">
        <v>684</v>
      </c>
      <c r="B686" s="283" t="s">
        <v>1629</v>
      </c>
      <c r="C686" s="311" t="s">
        <v>1630</v>
      </c>
      <c r="D686" s="311" t="s">
        <v>979</v>
      </c>
      <c r="E686" s="422" t="s">
        <v>1758</v>
      </c>
      <c r="F686" s="417"/>
      <c r="G686" s="417"/>
      <c r="H686" s="417"/>
      <c r="I686" s="417"/>
      <c r="J686" s="417"/>
      <c r="K686" s="283" t="s">
        <v>100</v>
      </c>
      <c r="L686" s="283" t="s">
        <v>101</v>
      </c>
      <c r="M686" s="311" t="s">
        <v>1632</v>
      </c>
      <c r="N686" s="311" t="s">
        <v>647</v>
      </c>
      <c r="O686" s="311">
        <v>2016</v>
      </c>
      <c r="P686" s="478">
        <v>1.07142857142857</v>
      </c>
      <c r="Q686" s="283">
        <v>3.2609</v>
      </c>
      <c r="R686" s="311">
        <v>0</v>
      </c>
      <c r="S686" s="283"/>
      <c r="T686" s="283" t="s">
        <v>106</v>
      </c>
      <c r="U686" s="283"/>
      <c r="V686" s="283"/>
      <c r="W686" s="283" t="s">
        <v>135</v>
      </c>
      <c r="X686" s="311" t="s">
        <v>108</v>
      </c>
      <c r="Y686" s="283" t="s">
        <v>109</v>
      </c>
      <c r="Z686" s="417"/>
      <c r="AA686" s="283">
        <v>1.63045</v>
      </c>
      <c r="AB686" s="422" t="s">
        <v>1633</v>
      </c>
      <c r="AC686" s="415" t="s">
        <v>1693</v>
      </c>
    </row>
    <row r="687" customHeight="1" spans="1:29">
      <c r="A687" s="311">
        <v>685</v>
      </c>
      <c r="B687" s="283" t="s">
        <v>1629</v>
      </c>
      <c r="C687" s="311" t="s">
        <v>1630</v>
      </c>
      <c r="D687" s="311" t="s">
        <v>979</v>
      </c>
      <c r="E687" s="422" t="s">
        <v>1758</v>
      </c>
      <c r="F687" s="417"/>
      <c r="G687" s="417"/>
      <c r="H687" s="417"/>
      <c r="I687" s="417"/>
      <c r="J687" s="417"/>
      <c r="K687" s="283" t="s">
        <v>100</v>
      </c>
      <c r="L687" s="283" t="s">
        <v>101</v>
      </c>
      <c r="M687" s="311" t="s">
        <v>1632</v>
      </c>
      <c r="N687" s="311" t="s">
        <v>647</v>
      </c>
      <c r="O687" s="311">
        <v>2016</v>
      </c>
      <c r="P687" s="478">
        <v>1.28571428571429</v>
      </c>
      <c r="Q687" s="283">
        <v>3.9131</v>
      </c>
      <c r="R687" s="311">
        <v>0</v>
      </c>
      <c r="S687" s="283"/>
      <c r="T687" s="283" t="s">
        <v>106</v>
      </c>
      <c r="U687" s="283"/>
      <c r="V687" s="283"/>
      <c r="W687" s="283" t="s">
        <v>135</v>
      </c>
      <c r="X687" s="311" t="s">
        <v>108</v>
      </c>
      <c r="Y687" s="283" t="s">
        <v>109</v>
      </c>
      <c r="Z687" s="417"/>
      <c r="AA687" s="283">
        <v>1.95655</v>
      </c>
      <c r="AB687" s="422" t="s">
        <v>1633</v>
      </c>
      <c r="AC687" s="415" t="s">
        <v>1672</v>
      </c>
    </row>
    <row r="688" customHeight="1" spans="1:29">
      <c r="A688" s="311">
        <v>686</v>
      </c>
      <c r="B688" s="283" t="s">
        <v>1629</v>
      </c>
      <c r="C688" s="311" t="s">
        <v>1630</v>
      </c>
      <c r="D688" s="311" t="s">
        <v>979</v>
      </c>
      <c r="E688" s="422" t="s">
        <v>1758</v>
      </c>
      <c r="F688" s="417"/>
      <c r="G688" s="417"/>
      <c r="H688" s="417"/>
      <c r="I688" s="417"/>
      <c r="J688" s="417"/>
      <c r="K688" s="283" t="s">
        <v>100</v>
      </c>
      <c r="L688" s="283" t="s">
        <v>101</v>
      </c>
      <c r="M688" s="311" t="s">
        <v>1632</v>
      </c>
      <c r="N688" s="311" t="s">
        <v>647</v>
      </c>
      <c r="O688" s="311">
        <v>2016</v>
      </c>
      <c r="P688" s="478">
        <v>1.21428571428571</v>
      </c>
      <c r="Q688" s="283">
        <v>3.6957</v>
      </c>
      <c r="R688" s="311">
        <v>0</v>
      </c>
      <c r="S688" s="283"/>
      <c r="T688" s="283" t="s">
        <v>106</v>
      </c>
      <c r="U688" s="283"/>
      <c r="V688" s="283"/>
      <c r="W688" s="283" t="s">
        <v>135</v>
      </c>
      <c r="X688" s="311" t="s">
        <v>108</v>
      </c>
      <c r="Y688" s="283" t="s">
        <v>109</v>
      </c>
      <c r="Z688" s="417"/>
      <c r="AA688" s="283">
        <v>1.84785</v>
      </c>
      <c r="AB688" s="422" t="s">
        <v>1633</v>
      </c>
      <c r="AC688" s="415" t="s">
        <v>1760</v>
      </c>
    </row>
    <row r="689" customHeight="1" spans="1:29">
      <c r="A689" s="311">
        <v>687</v>
      </c>
      <c r="B689" s="283" t="s">
        <v>1629</v>
      </c>
      <c r="C689" s="311" t="s">
        <v>1630</v>
      </c>
      <c r="D689" s="311" t="s">
        <v>979</v>
      </c>
      <c r="E689" s="422" t="s">
        <v>1761</v>
      </c>
      <c r="F689" s="417"/>
      <c r="G689" s="417"/>
      <c r="H689" s="417"/>
      <c r="I689" s="417"/>
      <c r="J689" s="417"/>
      <c r="K689" s="283" t="s">
        <v>100</v>
      </c>
      <c r="L689" s="283" t="s">
        <v>101</v>
      </c>
      <c r="M689" s="311" t="s">
        <v>1632</v>
      </c>
      <c r="N689" s="311" t="s">
        <v>647</v>
      </c>
      <c r="O689" s="311">
        <v>2016</v>
      </c>
      <c r="P689" s="478">
        <v>1.35714285714286</v>
      </c>
      <c r="Q689" s="283">
        <v>4.1305</v>
      </c>
      <c r="R689" s="311"/>
      <c r="S689" s="283">
        <v>13.4</v>
      </c>
      <c r="T689" s="283" t="s">
        <v>106</v>
      </c>
      <c r="U689" s="283">
        <v>10</v>
      </c>
      <c r="V689" s="283"/>
      <c r="W689" s="283" t="s">
        <v>135</v>
      </c>
      <c r="X689" s="311" t="s">
        <v>108</v>
      </c>
      <c r="Y689" s="283" t="s">
        <v>109</v>
      </c>
      <c r="Z689" s="417"/>
      <c r="AA689" s="283">
        <v>2.06525</v>
      </c>
      <c r="AB689" s="422" t="s">
        <v>1633</v>
      </c>
      <c r="AC689" s="415" t="s">
        <v>1762</v>
      </c>
    </row>
    <row r="690" customHeight="1" spans="1:29">
      <c r="A690" s="311">
        <v>688</v>
      </c>
      <c r="B690" s="283" t="s">
        <v>1629</v>
      </c>
      <c r="C690" s="311" t="s">
        <v>1630</v>
      </c>
      <c r="D690" s="311" t="s">
        <v>979</v>
      </c>
      <c r="E690" s="422" t="s">
        <v>1761</v>
      </c>
      <c r="F690" s="417"/>
      <c r="G690" s="417"/>
      <c r="H690" s="417"/>
      <c r="I690" s="417"/>
      <c r="J690" s="417"/>
      <c r="K690" s="283" t="s">
        <v>100</v>
      </c>
      <c r="L690" s="283" t="s">
        <v>101</v>
      </c>
      <c r="M690" s="311" t="s">
        <v>1632</v>
      </c>
      <c r="N690" s="311" t="s">
        <v>647</v>
      </c>
      <c r="O690" s="311">
        <v>2016</v>
      </c>
      <c r="P690" s="478">
        <v>1.5</v>
      </c>
      <c r="Q690" s="283">
        <v>4.5653</v>
      </c>
      <c r="R690" s="311"/>
      <c r="S690" s="283"/>
      <c r="T690" s="283" t="s">
        <v>106</v>
      </c>
      <c r="U690" s="283"/>
      <c r="V690" s="283"/>
      <c r="W690" s="283" t="s">
        <v>135</v>
      </c>
      <c r="X690" s="311" t="s">
        <v>108</v>
      </c>
      <c r="Y690" s="283" t="s">
        <v>109</v>
      </c>
      <c r="Z690" s="417"/>
      <c r="AA690" s="283">
        <v>2.28265</v>
      </c>
      <c r="AB690" s="422" t="s">
        <v>1633</v>
      </c>
      <c r="AC690" s="415" t="s">
        <v>1703</v>
      </c>
    </row>
    <row r="691" customHeight="1" spans="1:29">
      <c r="A691" s="311">
        <v>689</v>
      </c>
      <c r="B691" s="283" t="s">
        <v>1629</v>
      </c>
      <c r="C691" s="311" t="s">
        <v>1630</v>
      </c>
      <c r="D691" s="311" t="s">
        <v>979</v>
      </c>
      <c r="E691" s="422" t="s">
        <v>1761</v>
      </c>
      <c r="F691" s="417"/>
      <c r="G691" s="417"/>
      <c r="H691" s="417"/>
      <c r="I691" s="417"/>
      <c r="J691" s="417"/>
      <c r="K691" s="283" t="s">
        <v>100</v>
      </c>
      <c r="L691" s="283" t="s">
        <v>101</v>
      </c>
      <c r="M691" s="311" t="s">
        <v>1632</v>
      </c>
      <c r="N691" s="311" t="s">
        <v>647</v>
      </c>
      <c r="O691" s="311">
        <v>2016</v>
      </c>
      <c r="P691" s="478">
        <v>1.28571428571429</v>
      </c>
      <c r="Q691" s="283">
        <v>3.9131</v>
      </c>
      <c r="R691" s="311"/>
      <c r="S691" s="283"/>
      <c r="T691" s="283" t="s">
        <v>106</v>
      </c>
      <c r="U691" s="283"/>
      <c r="V691" s="283"/>
      <c r="W691" s="283" t="s">
        <v>135</v>
      </c>
      <c r="X691" s="311" t="s">
        <v>108</v>
      </c>
      <c r="Y691" s="283" t="s">
        <v>109</v>
      </c>
      <c r="Z691" s="417"/>
      <c r="AA691" s="283">
        <v>1.95655</v>
      </c>
      <c r="AB691" s="422" t="s">
        <v>1633</v>
      </c>
      <c r="AC691" s="415" t="s">
        <v>1763</v>
      </c>
    </row>
    <row r="692" customHeight="1" spans="1:29">
      <c r="A692" s="311">
        <v>690</v>
      </c>
      <c r="B692" s="283" t="s">
        <v>1629</v>
      </c>
      <c r="C692" s="311" t="s">
        <v>1630</v>
      </c>
      <c r="D692" s="311" t="s">
        <v>979</v>
      </c>
      <c r="E692" s="422" t="s">
        <v>1761</v>
      </c>
      <c r="F692" s="417"/>
      <c r="G692" s="417"/>
      <c r="H692" s="417"/>
      <c r="I692" s="417"/>
      <c r="J692" s="417"/>
      <c r="K692" s="283" t="s">
        <v>100</v>
      </c>
      <c r="L692" s="283" t="s">
        <v>101</v>
      </c>
      <c r="M692" s="311" t="s">
        <v>1632</v>
      </c>
      <c r="N692" s="311" t="s">
        <v>647</v>
      </c>
      <c r="O692" s="311">
        <v>2016</v>
      </c>
      <c r="P692" s="478">
        <v>1.42857142857143</v>
      </c>
      <c r="Q692" s="283">
        <v>4.3479</v>
      </c>
      <c r="R692" s="311"/>
      <c r="S692" s="283"/>
      <c r="T692" s="283" t="s">
        <v>106</v>
      </c>
      <c r="U692" s="283"/>
      <c r="V692" s="283"/>
      <c r="W692" s="283" t="s">
        <v>135</v>
      </c>
      <c r="X692" s="311" t="s">
        <v>108</v>
      </c>
      <c r="Y692" s="283" t="s">
        <v>109</v>
      </c>
      <c r="Z692" s="417"/>
      <c r="AA692" s="283">
        <v>2.17395</v>
      </c>
      <c r="AB692" s="422" t="s">
        <v>1633</v>
      </c>
      <c r="AC692" s="415" t="s">
        <v>1760</v>
      </c>
    </row>
    <row r="693" customHeight="1" spans="1:29">
      <c r="A693" s="311">
        <v>691</v>
      </c>
      <c r="B693" s="283" t="s">
        <v>1629</v>
      </c>
      <c r="C693" s="311" t="s">
        <v>1630</v>
      </c>
      <c r="D693" s="311" t="s">
        <v>979</v>
      </c>
      <c r="E693" s="413" t="s">
        <v>1764</v>
      </c>
      <c r="F693" s="417"/>
      <c r="G693" s="417"/>
      <c r="H693" s="417"/>
      <c r="I693" s="417"/>
      <c r="J693" s="417"/>
      <c r="K693" s="283" t="s">
        <v>100</v>
      </c>
      <c r="L693" s="283" t="s">
        <v>101</v>
      </c>
      <c r="M693" s="311" t="s">
        <v>1632</v>
      </c>
      <c r="N693" s="311" t="s">
        <v>647</v>
      </c>
      <c r="O693" s="311">
        <v>2016</v>
      </c>
      <c r="P693" s="478">
        <v>1.14285714285714</v>
      </c>
      <c r="Q693" s="283">
        <v>3.4783</v>
      </c>
      <c r="R693" s="311">
        <v>0</v>
      </c>
      <c r="S693" s="283">
        <v>0</v>
      </c>
      <c r="T693" s="283" t="s">
        <v>106</v>
      </c>
      <c r="U693" s="283">
        <v>5</v>
      </c>
      <c r="V693" s="283"/>
      <c r="W693" s="283" t="s">
        <v>159</v>
      </c>
      <c r="X693" s="311" t="s">
        <v>108</v>
      </c>
      <c r="Y693" s="283" t="s">
        <v>109</v>
      </c>
      <c r="Z693" s="417"/>
      <c r="AA693" s="283">
        <v>1.73915</v>
      </c>
      <c r="AB693" s="422" t="s">
        <v>1633</v>
      </c>
      <c r="AC693" s="415" t="s">
        <v>1635</v>
      </c>
    </row>
    <row r="694" customHeight="1" spans="1:29">
      <c r="A694" s="311">
        <v>692</v>
      </c>
      <c r="B694" s="283" t="s">
        <v>1629</v>
      </c>
      <c r="C694" s="311" t="s">
        <v>1630</v>
      </c>
      <c r="D694" s="311" t="s">
        <v>979</v>
      </c>
      <c r="E694" s="413" t="s">
        <v>1765</v>
      </c>
      <c r="F694" s="417"/>
      <c r="G694" s="417"/>
      <c r="H694" s="417"/>
      <c r="I694" s="417"/>
      <c r="J694" s="417"/>
      <c r="K694" s="283" t="s">
        <v>100</v>
      </c>
      <c r="L694" s="283" t="s">
        <v>541</v>
      </c>
      <c r="M694" s="311" t="s">
        <v>1632</v>
      </c>
      <c r="N694" s="311" t="s">
        <v>647</v>
      </c>
      <c r="O694" s="311">
        <v>2016</v>
      </c>
      <c r="P694" s="478">
        <v>2.57142857142857</v>
      </c>
      <c r="Q694" s="283">
        <v>7.8261</v>
      </c>
      <c r="R694" s="311">
        <v>0</v>
      </c>
      <c r="S694" s="283">
        <v>0</v>
      </c>
      <c r="T694" s="283" t="s">
        <v>106</v>
      </c>
      <c r="U694" s="283">
        <v>3</v>
      </c>
      <c r="V694" s="283"/>
      <c r="W694" s="283" t="s">
        <v>107</v>
      </c>
      <c r="X694" s="311" t="s">
        <v>108</v>
      </c>
      <c r="Y694" s="283" t="s">
        <v>109</v>
      </c>
      <c r="Z694" s="417"/>
      <c r="AA694" s="283">
        <v>3.91305</v>
      </c>
      <c r="AB694" s="422" t="s">
        <v>1633</v>
      </c>
      <c r="AC694" s="415" t="s">
        <v>1635</v>
      </c>
    </row>
    <row r="695" customHeight="1" spans="1:29">
      <c r="A695" s="311">
        <v>693</v>
      </c>
      <c r="B695" s="283" t="s">
        <v>1629</v>
      </c>
      <c r="C695" s="311" t="s">
        <v>1630</v>
      </c>
      <c r="D695" s="311" t="s">
        <v>979</v>
      </c>
      <c r="E695" s="413" t="s">
        <v>1766</v>
      </c>
      <c r="F695" s="417"/>
      <c r="G695" s="417"/>
      <c r="H695" s="417"/>
      <c r="I695" s="417"/>
      <c r="J695" s="417"/>
      <c r="K695" s="283" t="s">
        <v>100</v>
      </c>
      <c r="L695" s="283" t="s">
        <v>101</v>
      </c>
      <c r="M695" s="311" t="s">
        <v>1632</v>
      </c>
      <c r="N695" s="311" t="s">
        <v>647</v>
      </c>
      <c r="O695" s="311">
        <v>2016</v>
      </c>
      <c r="P695" s="478">
        <v>10.7142857142857</v>
      </c>
      <c r="Q695" s="283">
        <v>32.6087</v>
      </c>
      <c r="R695" s="311">
        <v>5</v>
      </c>
      <c r="S695" s="283">
        <v>62.5</v>
      </c>
      <c r="T695" s="283" t="s">
        <v>106</v>
      </c>
      <c r="U695" s="283">
        <v>12</v>
      </c>
      <c r="V695" s="283"/>
      <c r="W695" s="283" t="s">
        <v>107</v>
      </c>
      <c r="X695" s="311" t="s">
        <v>108</v>
      </c>
      <c r="Y695" s="283" t="s">
        <v>109</v>
      </c>
      <c r="Z695" s="417"/>
      <c r="AA695" s="283">
        <v>16.30435</v>
      </c>
      <c r="AB695" s="422" t="s">
        <v>1633</v>
      </c>
      <c r="AC695" s="415" t="s">
        <v>1637</v>
      </c>
    </row>
    <row r="696" customHeight="1" spans="1:29">
      <c r="A696" s="311">
        <v>694</v>
      </c>
      <c r="B696" s="283" t="s">
        <v>1629</v>
      </c>
      <c r="C696" s="311" t="s">
        <v>1158</v>
      </c>
      <c r="D696" s="311" t="s">
        <v>979</v>
      </c>
      <c r="E696" s="413" t="s">
        <v>1767</v>
      </c>
      <c r="F696" s="417"/>
      <c r="G696" s="417"/>
      <c r="H696" s="417"/>
      <c r="I696" s="417"/>
      <c r="J696" s="417"/>
      <c r="K696" s="283" t="s">
        <v>100</v>
      </c>
      <c r="L696" s="283" t="s">
        <v>101</v>
      </c>
      <c r="M696" s="311" t="s">
        <v>1632</v>
      </c>
      <c r="N696" s="311" t="s">
        <v>647</v>
      </c>
      <c r="O696" s="311">
        <v>2016</v>
      </c>
      <c r="P696" s="478">
        <v>0.535714285714286</v>
      </c>
      <c r="Q696" s="283">
        <v>1.6305</v>
      </c>
      <c r="R696" s="311">
        <v>0</v>
      </c>
      <c r="S696" s="401">
        <v>0</v>
      </c>
      <c r="T696" s="283" t="s">
        <v>106</v>
      </c>
      <c r="U696" s="401">
        <v>5</v>
      </c>
      <c r="V696" s="401"/>
      <c r="W696" s="401" t="s">
        <v>159</v>
      </c>
      <c r="X696" s="311" t="s">
        <v>108</v>
      </c>
      <c r="Y696" s="283" t="s">
        <v>109</v>
      </c>
      <c r="Z696" s="417"/>
      <c r="AA696" s="283">
        <v>0.81525</v>
      </c>
      <c r="AB696" s="422" t="s">
        <v>1633</v>
      </c>
      <c r="AC696" s="415"/>
    </row>
    <row r="697" customHeight="1" spans="1:29">
      <c r="A697" s="311">
        <v>695</v>
      </c>
      <c r="B697" s="283" t="s">
        <v>1629</v>
      </c>
      <c r="C697" s="311" t="s">
        <v>1158</v>
      </c>
      <c r="D697" s="311" t="s">
        <v>979</v>
      </c>
      <c r="E697" s="413" t="s">
        <v>1768</v>
      </c>
      <c r="F697" s="417"/>
      <c r="G697" s="417"/>
      <c r="H697" s="417"/>
      <c r="I697" s="417"/>
      <c r="J697" s="417"/>
      <c r="K697" s="283" t="s">
        <v>100</v>
      </c>
      <c r="L697" s="283" t="s">
        <v>101</v>
      </c>
      <c r="M697" s="311" t="s">
        <v>646</v>
      </c>
      <c r="N697" s="311" t="s">
        <v>647</v>
      </c>
      <c r="O697" s="311">
        <v>2015</v>
      </c>
      <c r="P697" s="478">
        <v>0.544857142857143</v>
      </c>
      <c r="Q697" s="283">
        <v>1.6583</v>
      </c>
      <c r="R697" s="311">
        <v>22</v>
      </c>
      <c r="S697" s="401">
        <v>15.75</v>
      </c>
      <c r="T697" s="283" t="s">
        <v>106</v>
      </c>
      <c r="U697" s="401">
        <v>10</v>
      </c>
      <c r="V697" s="401"/>
      <c r="W697" s="401" t="s">
        <v>135</v>
      </c>
      <c r="X697" s="311" t="s">
        <v>108</v>
      </c>
      <c r="Y697" s="283" t="s">
        <v>109</v>
      </c>
      <c r="Z697" s="417"/>
      <c r="AA697" s="283">
        <v>0.82915</v>
      </c>
      <c r="AB697" s="422" t="s">
        <v>1633</v>
      </c>
      <c r="AC697" s="415"/>
    </row>
    <row r="698" customHeight="1" spans="1:29">
      <c r="A698" s="311">
        <v>696</v>
      </c>
      <c r="B698" s="283" t="s">
        <v>1629</v>
      </c>
      <c r="C698" s="311" t="s">
        <v>1158</v>
      </c>
      <c r="D698" s="311" t="s">
        <v>979</v>
      </c>
      <c r="E698" s="413" t="s">
        <v>1769</v>
      </c>
      <c r="F698" s="417"/>
      <c r="G698" s="417"/>
      <c r="H698" s="417"/>
      <c r="I698" s="417"/>
      <c r="J698" s="417"/>
      <c r="K698" s="283" t="s">
        <v>100</v>
      </c>
      <c r="L698" s="283" t="s">
        <v>101</v>
      </c>
      <c r="M698" s="311" t="s">
        <v>646</v>
      </c>
      <c r="N698" s="311" t="s">
        <v>647</v>
      </c>
      <c r="O698" s="311">
        <v>2015</v>
      </c>
      <c r="P698" s="478">
        <v>1.21671428571429</v>
      </c>
      <c r="Q698" s="283">
        <v>3.7031</v>
      </c>
      <c r="R698" s="311">
        <v>20</v>
      </c>
      <c r="S698" s="401">
        <v>36</v>
      </c>
      <c r="T698" s="283" t="s">
        <v>106</v>
      </c>
      <c r="U698" s="401">
        <v>30</v>
      </c>
      <c r="V698" s="401"/>
      <c r="W698" s="401" t="s">
        <v>107</v>
      </c>
      <c r="X698" s="311" t="s">
        <v>108</v>
      </c>
      <c r="Y698" s="283" t="s">
        <v>109</v>
      </c>
      <c r="Z698" s="417"/>
      <c r="AA698" s="283">
        <v>1.85155</v>
      </c>
      <c r="AB698" s="422" t="s">
        <v>1633</v>
      </c>
      <c r="AC698" s="415"/>
    </row>
    <row r="699" customHeight="1" spans="1:29">
      <c r="A699" s="311">
        <v>697</v>
      </c>
      <c r="B699" s="283" t="s">
        <v>1629</v>
      </c>
      <c r="C699" s="311" t="s">
        <v>1158</v>
      </c>
      <c r="D699" s="311" t="s">
        <v>979</v>
      </c>
      <c r="E699" s="413" t="s">
        <v>1770</v>
      </c>
      <c r="F699" s="417"/>
      <c r="G699" s="417"/>
      <c r="H699" s="417"/>
      <c r="I699" s="417"/>
      <c r="J699" s="417"/>
      <c r="K699" s="283" t="s">
        <v>100</v>
      </c>
      <c r="L699" s="283" t="s">
        <v>101</v>
      </c>
      <c r="M699" s="311" t="s">
        <v>646</v>
      </c>
      <c r="N699" s="311" t="s">
        <v>647</v>
      </c>
      <c r="O699" s="311">
        <v>2015</v>
      </c>
      <c r="P699" s="478">
        <v>0.976285714285714</v>
      </c>
      <c r="Q699" s="283">
        <v>2.9714</v>
      </c>
      <c r="R699" s="311">
        <v>70</v>
      </c>
      <c r="S699" s="401">
        <v>80.484</v>
      </c>
      <c r="T699" s="283" t="s">
        <v>106</v>
      </c>
      <c r="U699" s="401">
        <v>10</v>
      </c>
      <c r="V699" s="401"/>
      <c r="W699" s="401" t="s">
        <v>135</v>
      </c>
      <c r="X699" s="311" t="s">
        <v>108</v>
      </c>
      <c r="Y699" s="283" t="s">
        <v>109</v>
      </c>
      <c r="Z699" s="417"/>
      <c r="AA699" s="283">
        <v>1.4857</v>
      </c>
      <c r="AB699" s="422" t="s">
        <v>1633</v>
      </c>
      <c r="AC699" s="415"/>
    </row>
    <row r="700" customHeight="1" spans="1:29">
      <c r="A700" s="311">
        <v>698</v>
      </c>
      <c r="B700" s="283" t="s">
        <v>1629</v>
      </c>
      <c r="C700" s="311" t="s">
        <v>1158</v>
      </c>
      <c r="D700" s="311" t="s">
        <v>979</v>
      </c>
      <c r="E700" s="413" t="s">
        <v>1771</v>
      </c>
      <c r="F700" s="417"/>
      <c r="G700" s="417"/>
      <c r="H700" s="417"/>
      <c r="I700" s="417"/>
      <c r="J700" s="417"/>
      <c r="K700" s="283" t="s">
        <v>100</v>
      </c>
      <c r="L700" s="283" t="s">
        <v>101</v>
      </c>
      <c r="M700" s="311" t="s">
        <v>646</v>
      </c>
      <c r="N700" s="311" t="s">
        <v>647</v>
      </c>
      <c r="O700" s="311">
        <v>2015</v>
      </c>
      <c r="P700" s="478">
        <v>1.40085714285714</v>
      </c>
      <c r="Q700" s="283">
        <v>4.2635</v>
      </c>
      <c r="R700" s="311">
        <v>11</v>
      </c>
      <c r="S700" s="401">
        <v>23.54</v>
      </c>
      <c r="T700" s="283" t="s">
        <v>106</v>
      </c>
      <c r="U700" s="401">
        <v>10</v>
      </c>
      <c r="V700" s="401"/>
      <c r="W700" s="401" t="s">
        <v>135</v>
      </c>
      <c r="X700" s="311" t="s">
        <v>108</v>
      </c>
      <c r="Y700" s="283" t="s">
        <v>109</v>
      </c>
      <c r="Z700" s="417"/>
      <c r="AA700" s="283">
        <v>2.13175</v>
      </c>
      <c r="AB700" s="422" t="s">
        <v>1633</v>
      </c>
      <c r="AC700" s="415"/>
    </row>
    <row r="701" customHeight="1" spans="1:29">
      <c r="A701" s="311">
        <v>699</v>
      </c>
      <c r="B701" s="283" t="s">
        <v>1629</v>
      </c>
      <c r="C701" s="311" t="s">
        <v>1158</v>
      </c>
      <c r="D701" s="311" t="s">
        <v>979</v>
      </c>
      <c r="E701" s="413" t="s">
        <v>1772</v>
      </c>
      <c r="F701" s="417"/>
      <c r="G701" s="417"/>
      <c r="H701" s="417"/>
      <c r="I701" s="417"/>
      <c r="J701" s="417"/>
      <c r="K701" s="283" t="s">
        <v>100</v>
      </c>
      <c r="L701" s="283" t="s">
        <v>101</v>
      </c>
      <c r="M701" s="311" t="s">
        <v>646</v>
      </c>
      <c r="N701" s="311" t="s">
        <v>647</v>
      </c>
      <c r="O701" s="311">
        <v>2015</v>
      </c>
      <c r="P701" s="478">
        <v>0.944142857142857</v>
      </c>
      <c r="Q701" s="283">
        <v>2.8735</v>
      </c>
      <c r="R701" s="311">
        <v>55</v>
      </c>
      <c r="S701" s="401">
        <v>67.872</v>
      </c>
      <c r="T701" s="283" t="s">
        <v>106</v>
      </c>
      <c r="U701" s="401">
        <v>10</v>
      </c>
      <c r="V701" s="401"/>
      <c r="W701" s="401" t="s">
        <v>135</v>
      </c>
      <c r="X701" s="311" t="s">
        <v>108</v>
      </c>
      <c r="Y701" s="283" t="s">
        <v>109</v>
      </c>
      <c r="Z701" s="417"/>
      <c r="AA701" s="283">
        <v>1.43675</v>
      </c>
      <c r="AB701" s="422" t="s">
        <v>1633</v>
      </c>
      <c r="AC701" s="415"/>
    </row>
    <row r="702" customHeight="1" spans="1:29">
      <c r="A702" s="311">
        <v>700</v>
      </c>
      <c r="B702" s="283" t="s">
        <v>1629</v>
      </c>
      <c r="C702" s="311" t="s">
        <v>1158</v>
      </c>
      <c r="D702" s="311" t="s">
        <v>979</v>
      </c>
      <c r="E702" s="413" t="s">
        <v>1773</v>
      </c>
      <c r="F702" s="417"/>
      <c r="G702" s="417"/>
      <c r="H702" s="417"/>
      <c r="I702" s="417"/>
      <c r="J702" s="417"/>
      <c r="K702" s="283" t="s">
        <v>100</v>
      </c>
      <c r="L702" s="283" t="s">
        <v>101</v>
      </c>
      <c r="M702" s="311" t="s">
        <v>646</v>
      </c>
      <c r="N702" s="311" t="s">
        <v>647</v>
      </c>
      <c r="O702" s="311">
        <v>2015</v>
      </c>
      <c r="P702" s="478">
        <v>1.06471428571429</v>
      </c>
      <c r="Q702" s="283">
        <v>3.2405</v>
      </c>
      <c r="R702" s="311">
        <v>76</v>
      </c>
      <c r="S702" s="401">
        <v>101.71</v>
      </c>
      <c r="T702" s="283" t="s">
        <v>106</v>
      </c>
      <c r="U702" s="401">
        <v>10</v>
      </c>
      <c r="V702" s="401"/>
      <c r="W702" s="401" t="s">
        <v>135</v>
      </c>
      <c r="X702" s="311" t="s">
        <v>108</v>
      </c>
      <c r="Y702" s="283" t="s">
        <v>109</v>
      </c>
      <c r="Z702" s="417"/>
      <c r="AA702" s="283">
        <v>1.62025</v>
      </c>
      <c r="AB702" s="422" t="s">
        <v>1633</v>
      </c>
      <c r="AC702" s="415"/>
    </row>
    <row r="703" customHeight="1" spans="1:29">
      <c r="A703" s="311">
        <v>701</v>
      </c>
      <c r="B703" s="283" t="s">
        <v>1629</v>
      </c>
      <c r="C703" s="311" t="s">
        <v>1158</v>
      </c>
      <c r="D703" s="311" t="s">
        <v>979</v>
      </c>
      <c r="E703" s="413" t="s">
        <v>1774</v>
      </c>
      <c r="F703" s="417"/>
      <c r="G703" s="417"/>
      <c r="H703" s="417"/>
      <c r="I703" s="417"/>
      <c r="J703" s="417"/>
      <c r="K703" s="283" t="s">
        <v>100</v>
      </c>
      <c r="L703" s="283" t="s">
        <v>101</v>
      </c>
      <c r="M703" s="311" t="s">
        <v>646</v>
      </c>
      <c r="N703" s="311" t="s">
        <v>647</v>
      </c>
      <c r="O703" s="311">
        <v>2015</v>
      </c>
      <c r="P703" s="478">
        <v>1.35928571428571</v>
      </c>
      <c r="Q703" s="283">
        <v>4.137</v>
      </c>
      <c r="R703" s="311">
        <v>35</v>
      </c>
      <c r="S703" s="401">
        <v>60.67</v>
      </c>
      <c r="T703" s="283" t="s">
        <v>106</v>
      </c>
      <c r="U703" s="401" t="s">
        <v>120</v>
      </c>
      <c r="V703" s="401"/>
      <c r="W703" s="401" t="s">
        <v>159</v>
      </c>
      <c r="X703" s="311" t="s">
        <v>108</v>
      </c>
      <c r="Y703" s="283" t="s">
        <v>109</v>
      </c>
      <c r="Z703" s="417"/>
      <c r="AA703" s="283">
        <v>2.0685</v>
      </c>
      <c r="AB703" s="422" t="s">
        <v>1633</v>
      </c>
      <c r="AC703" s="415"/>
    </row>
    <row r="704" customHeight="1" spans="1:29">
      <c r="A704" s="311">
        <v>702</v>
      </c>
      <c r="B704" s="283" t="s">
        <v>1629</v>
      </c>
      <c r="C704" s="311" t="s">
        <v>1158</v>
      </c>
      <c r="D704" s="311" t="s">
        <v>979</v>
      </c>
      <c r="E704" s="413" t="s">
        <v>1775</v>
      </c>
      <c r="F704" s="417"/>
      <c r="G704" s="417"/>
      <c r="H704" s="417"/>
      <c r="I704" s="417"/>
      <c r="J704" s="417"/>
      <c r="K704" s="283" t="s">
        <v>100</v>
      </c>
      <c r="L704" s="283" t="s">
        <v>101</v>
      </c>
      <c r="M704" s="311" t="s">
        <v>646</v>
      </c>
      <c r="N704" s="311" t="s">
        <v>647</v>
      </c>
      <c r="O704" s="311">
        <v>2015</v>
      </c>
      <c r="P704" s="478">
        <v>2.21257142857143</v>
      </c>
      <c r="Q704" s="283">
        <v>6.734</v>
      </c>
      <c r="R704" s="311">
        <v>0</v>
      </c>
      <c r="S704" s="401">
        <v>0</v>
      </c>
      <c r="T704" s="283" t="s">
        <v>106</v>
      </c>
      <c r="U704" s="401" t="s">
        <v>120</v>
      </c>
      <c r="V704" s="401"/>
      <c r="W704" s="401" t="s">
        <v>159</v>
      </c>
      <c r="X704" s="311" t="s">
        <v>108</v>
      </c>
      <c r="Y704" s="283" t="s">
        <v>109</v>
      </c>
      <c r="Z704" s="417"/>
      <c r="AA704" s="283">
        <v>3.367</v>
      </c>
      <c r="AB704" s="422" t="s">
        <v>1633</v>
      </c>
      <c r="AC704" s="415"/>
    </row>
    <row r="705" customHeight="1" spans="1:29">
      <c r="A705" s="311">
        <v>703</v>
      </c>
      <c r="B705" s="283" t="s">
        <v>1629</v>
      </c>
      <c r="C705" s="311" t="s">
        <v>1158</v>
      </c>
      <c r="D705" s="311" t="s">
        <v>979</v>
      </c>
      <c r="E705" s="413" t="s">
        <v>1776</v>
      </c>
      <c r="F705" s="417"/>
      <c r="G705" s="417"/>
      <c r="H705" s="417"/>
      <c r="I705" s="417"/>
      <c r="J705" s="417"/>
      <c r="K705" s="283" t="s">
        <v>100</v>
      </c>
      <c r="L705" s="283" t="s">
        <v>101</v>
      </c>
      <c r="M705" s="311" t="s">
        <v>646</v>
      </c>
      <c r="N705" s="311" t="s">
        <v>647</v>
      </c>
      <c r="O705" s="311">
        <v>2015</v>
      </c>
      <c r="P705" s="478">
        <v>4.93257142857143</v>
      </c>
      <c r="Q705" s="283">
        <v>15.0122</v>
      </c>
      <c r="R705" s="311">
        <v>1</v>
      </c>
      <c r="S705" s="401">
        <v>6.98</v>
      </c>
      <c r="T705" s="283" t="s">
        <v>106</v>
      </c>
      <c r="U705" s="401">
        <v>12</v>
      </c>
      <c r="V705" s="401"/>
      <c r="W705" s="401" t="s">
        <v>135</v>
      </c>
      <c r="X705" s="311" t="s">
        <v>108</v>
      </c>
      <c r="Y705" s="283" t="s">
        <v>109</v>
      </c>
      <c r="Z705" s="417"/>
      <c r="AA705" s="283">
        <v>7.5061</v>
      </c>
      <c r="AB705" s="422" t="s">
        <v>1633</v>
      </c>
      <c r="AC705" s="415"/>
    </row>
    <row r="706" customHeight="1" spans="1:29">
      <c r="A706" s="311">
        <v>704</v>
      </c>
      <c r="B706" s="283" t="s">
        <v>1629</v>
      </c>
      <c r="C706" s="311" t="s">
        <v>1158</v>
      </c>
      <c r="D706" s="311" t="s">
        <v>979</v>
      </c>
      <c r="E706" s="413" t="s">
        <v>1777</v>
      </c>
      <c r="F706" s="417"/>
      <c r="G706" s="417"/>
      <c r="H706" s="417"/>
      <c r="I706" s="417"/>
      <c r="J706" s="417"/>
      <c r="K706" s="283" t="s">
        <v>100</v>
      </c>
      <c r="L706" s="283" t="s">
        <v>101</v>
      </c>
      <c r="M706" s="311" t="s">
        <v>646</v>
      </c>
      <c r="N706" s="311" t="s">
        <v>647</v>
      </c>
      <c r="O706" s="311">
        <v>2015</v>
      </c>
      <c r="P706" s="478">
        <v>2.23714285714286</v>
      </c>
      <c r="Q706" s="283">
        <v>6.8087</v>
      </c>
      <c r="R706" s="311">
        <v>9</v>
      </c>
      <c r="S706" s="401">
        <v>25.6</v>
      </c>
      <c r="T706" s="283" t="s">
        <v>106</v>
      </c>
      <c r="U706" s="401">
        <v>5</v>
      </c>
      <c r="V706" s="401"/>
      <c r="W706" s="401" t="s">
        <v>159</v>
      </c>
      <c r="X706" s="311" t="s">
        <v>108</v>
      </c>
      <c r="Y706" s="283" t="s">
        <v>109</v>
      </c>
      <c r="Z706" s="417"/>
      <c r="AA706" s="283">
        <v>3.40435</v>
      </c>
      <c r="AB706" s="422" t="s">
        <v>1633</v>
      </c>
      <c r="AC706" s="415"/>
    </row>
    <row r="707" customHeight="1" spans="1:29">
      <c r="A707" s="311">
        <v>705</v>
      </c>
      <c r="B707" s="283" t="s">
        <v>1629</v>
      </c>
      <c r="C707" s="311" t="s">
        <v>1158</v>
      </c>
      <c r="D707" s="311" t="s">
        <v>979</v>
      </c>
      <c r="E707" s="413" t="s">
        <v>1778</v>
      </c>
      <c r="F707" s="417"/>
      <c r="G707" s="417"/>
      <c r="H707" s="417"/>
      <c r="I707" s="417"/>
      <c r="J707" s="417"/>
      <c r="K707" s="283" t="s">
        <v>100</v>
      </c>
      <c r="L707" s="283" t="s">
        <v>541</v>
      </c>
      <c r="M707" s="311" t="s">
        <v>646</v>
      </c>
      <c r="N707" s="311" t="s">
        <v>647</v>
      </c>
      <c r="O707" s="311">
        <v>2015</v>
      </c>
      <c r="P707" s="478">
        <v>3.77257142857143</v>
      </c>
      <c r="Q707" s="283">
        <v>11.4818</v>
      </c>
      <c r="R707" s="311">
        <v>7</v>
      </c>
      <c r="S707" s="401">
        <v>33.872</v>
      </c>
      <c r="T707" s="283" t="s">
        <v>106</v>
      </c>
      <c r="U707" s="401">
        <v>20</v>
      </c>
      <c r="V707" s="401"/>
      <c r="W707" s="401" t="s">
        <v>107</v>
      </c>
      <c r="X707" s="311" t="s">
        <v>108</v>
      </c>
      <c r="Y707" s="283" t="s">
        <v>109</v>
      </c>
      <c r="Z707" s="417"/>
      <c r="AA707" s="283">
        <v>5.7409</v>
      </c>
      <c r="AB707" s="422" t="s">
        <v>1633</v>
      </c>
      <c r="AC707" s="415"/>
    </row>
    <row r="708" customHeight="1" spans="1:29">
      <c r="A708" s="311">
        <v>706</v>
      </c>
      <c r="B708" s="283" t="s">
        <v>1629</v>
      </c>
      <c r="C708" s="311" t="s">
        <v>1158</v>
      </c>
      <c r="D708" s="311" t="s">
        <v>979</v>
      </c>
      <c r="E708" s="413" t="s">
        <v>1779</v>
      </c>
      <c r="F708" s="417"/>
      <c r="G708" s="417"/>
      <c r="H708" s="417"/>
      <c r="I708" s="417"/>
      <c r="J708" s="417"/>
      <c r="K708" s="283" t="s">
        <v>100</v>
      </c>
      <c r="L708" s="283" t="s">
        <v>541</v>
      </c>
      <c r="M708" s="311" t="s">
        <v>646</v>
      </c>
      <c r="N708" s="311" t="s">
        <v>647</v>
      </c>
      <c r="O708" s="311">
        <v>2015</v>
      </c>
      <c r="P708" s="478">
        <v>7.28385714285714</v>
      </c>
      <c r="Q708" s="283">
        <v>22.1683</v>
      </c>
      <c r="R708" s="311">
        <v>0</v>
      </c>
      <c r="S708" s="401">
        <v>0</v>
      </c>
      <c r="T708" s="283" t="s">
        <v>106</v>
      </c>
      <c r="U708" s="401">
        <v>20</v>
      </c>
      <c r="V708" s="401"/>
      <c r="W708" s="401" t="s">
        <v>135</v>
      </c>
      <c r="X708" s="311" t="s">
        <v>108</v>
      </c>
      <c r="Y708" s="283" t="s">
        <v>109</v>
      </c>
      <c r="Z708" s="417"/>
      <c r="AA708" s="283">
        <v>11.08415</v>
      </c>
      <c r="AB708" s="422" t="s">
        <v>1633</v>
      </c>
      <c r="AC708" s="415"/>
    </row>
    <row r="709" customHeight="1" spans="1:29">
      <c r="A709" s="311">
        <v>707</v>
      </c>
      <c r="B709" s="283" t="s">
        <v>1629</v>
      </c>
      <c r="C709" s="311" t="s">
        <v>1158</v>
      </c>
      <c r="D709" s="311" t="s">
        <v>979</v>
      </c>
      <c r="E709" s="413" t="s">
        <v>1780</v>
      </c>
      <c r="F709" s="417"/>
      <c r="G709" s="417"/>
      <c r="H709" s="417"/>
      <c r="I709" s="417"/>
      <c r="J709" s="417"/>
      <c r="K709" s="283" t="s">
        <v>100</v>
      </c>
      <c r="L709" s="283" t="s">
        <v>541</v>
      </c>
      <c r="M709" s="311" t="s">
        <v>646</v>
      </c>
      <c r="N709" s="311" t="s">
        <v>647</v>
      </c>
      <c r="O709" s="311">
        <v>2015</v>
      </c>
      <c r="P709" s="478">
        <v>3.11657142857143</v>
      </c>
      <c r="Q709" s="283">
        <v>9.4853</v>
      </c>
      <c r="R709" s="311">
        <v>0</v>
      </c>
      <c r="S709" s="401">
        <v>0</v>
      </c>
      <c r="T709" s="283" t="s">
        <v>319</v>
      </c>
      <c r="U709" s="401">
        <v>30</v>
      </c>
      <c r="V709" s="401"/>
      <c r="W709" s="401" t="s">
        <v>159</v>
      </c>
      <c r="X709" s="311" t="s">
        <v>108</v>
      </c>
      <c r="Y709" s="283" t="s">
        <v>109</v>
      </c>
      <c r="Z709" s="417"/>
      <c r="AA709" s="283">
        <v>4.74265</v>
      </c>
      <c r="AB709" s="422" t="s">
        <v>1633</v>
      </c>
      <c r="AC709" s="415"/>
    </row>
    <row r="710" customHeight="1" spans="1:29">
      <c r="A710" s="311">
        <v>708</v>
      </c>
      <c r="B710" s="283" t="s">
        <v>1629</v>
      </c>
      <c r="C710" s="311" t="s">
        <v>1158</v>
      </c>
      <c r="D710" s="311" t="s">
        <v>979</v>
      </c>
      <c r="E710" s="413" t="s">
        <v>1781</v>
      </c>
      <c r="F710" s="417"/>
      <c r="G710" s="417"/>
      <c r="H710" s="417"/>
      <c r="I710" s="417"/>
      <c r="J710" s="417"/>
      <c r="K710" s="283" t="s">
        <v>100</v>
      </c>
      <c r="L710" s="283" t="s">
        <v>541</v>
      </c>
      <c r="M710" s="311" t="s">
        <v>646</v>
      </c>
      <c r="N710" s="311" t="s">
        <v>647</v>
      </c>
      <c r="O710" s="311">
        <v>2015</v>
      </c>
      <c r="P710" s="478">
        <v>3.85714285714286</v>
      </c>
      <c r="Q710" s="283">
        <v>11.7392</v>
      </c>
      <c r="R710" s="311">
        <v>0</v>
      </c>
      <c r="S710" s="401">
        <v>0</v>
      </c>
      <c r="T710" s="283" t="s">
        <v>106</v>
      </c>
      <c r="U710" s="401">
        <v>8</v>
      </c>
      <c r="V710" s="401"/>
      <c r="W710" s="401" t="s">
        <v>159</v>
      </c>
      <c r="X710" s="311" t="s">
        <v>108</v>
      </c>
      <c r="Y710" s="283" t="s">
        <v>109</v>
      </c>
      <c r="Z710" s="417"/>
      <c r="AA710" s="283">
        <v>5.8696</v>
      </c>
      <c r="AB710" s="422" t="s">
        <v>1633</v>
      </c>
      <c r="AC710" s="415"/>
    </row>
    <row r="711" customHeight="1" spans="1:29">
      <c r="A711" s="311">
        <v>709</v>
      </c>
      <c r="B711" s="283" t="s">
        <v>1629</v>
      </c>
      <c r="C711" s="311" t="s">
        <v>1158</v>
      </c>
      <c r="D711" s="311" t="s">
        <v>979</v>
      </c>
      <c r="E711" s="413" t="s">
        <v>1782</v>
      </c>
      <c r="F711" s="417"/>
      <c r="G711" s="417"/>
      <c r="H711" s="417"/>
      <c r="I711" s="417"/>
      <c r="J711" s="417"/>
      <c r="K711" s="283" t="s">
        <v>100</v>
      </c>
      <c r="L711" s="283" t="s">
        <v>541</v>
      </c>
      <c r="M711" s="311" t="s">
        <v>646</v>
      </c>
      <c r="N711" s="311" t="s">
        <v>647</v>
      </c>
      <c r="O711" s="311">
        <v>2015</v>
      </c>
      <c r="P711" s="478">
        <v>2.55328571428571</v>
      </c>
      <c r="Q711" s="283">
        <v>7.7709</v>
      </c>
      <c r="R711" s="311">
        <v>0</v>
      </c>
      <c r="S711" s="401">
        <v>0</v>
      </c>
      <c r="T711" s="283" t="s">
        <v>106</v>
      </c>
      <c r="U711" s="401">
        <v>10</v>
      </c>
      <c r="V711" s="401"/>
      <c r="W711" s="401" t="s">
        <v>135</v>
      </c>
      <c r="X711" s="311" t="s">
        <v>108</v>
      </c>
      <c r="Y711" s="283" t="s">
        <v>109</v>
      </c>
      <c r="Z711" s="417"/>
      <c r="AA711" s="283">
        <v>3.88545</v>
      </c>
      <c r="AB711" s="422" t="s">
        <v>1633</v>
      </c>
      <c r="AC711" s="415"/>
    </row>
    <row r="712" customHeight="1" spans="1:29">
      <c r="A712" s="311">
        <v>710</v>
      </c>
      <c r="B712" s="283" t="s">
        <v>1629</v>
      </c>
      <c r="C712" s="311" t="s">
        <v>1158</v>
      </c>
      <c r="D712" s="311" t="s">
        <v>979</v>
      </c>
      <c r="E712" s="413" t="s">
        <v>1783</v>
      </c>
      <c r="F712" s="417"/>
      <c r="G712" s="417"/>
      <c r="H712" s="417"/>
      <c r="I712" s="417"/>
      <c r="J712" s="417"/>
      <c r="K712" s="283" t="s">
        <v>100</v>
      </c>
      <c r="L712" s="283" t="s">
        <v>541</v>
      </c>
      <c r="M712" s="311" t="s">
        <v>646</v>
      </c>
      <c r="N712" s="311" t="s">
        <v>647</v>
      </c>
      <c r="O712" s="311">
        <v>2016</v>
      </c>
      <c r="P712" s="478">
        <v>4.25828571428571</v>
      </c>
      <c r="Q712" s="283">
        <v>12.96</v>
      </c>
      <c r="R712" s="311">
        <v>0</v>
      </c>
      <c r="S712" s="401">
        <v>0</v>
      </c>
      <c r="T712" s="283" t="s">
        <v>106</v>
      </c>
      <c r="U712" s="401">
        <v>10</v>
      </c>
      <c r="V712" s="401"/>
      <c r="W712" s="401" t="s">
        <v>135</v>
      </c>
      <c r="X712" s="311" t="s">
        <v>108</v>
      </c>
      <c r="Y712" s="283" t="s">
        <v>109</v>
      </c>
      <c r="Z712" s="417"/>
      <c r="AA712" s="283">
        <v>6.48</v>
      </c>
      <c r="AB712" s="422" t="s">
        <v>1633</v>
      </c>
      <c r="AC712" s="415"/>
    </row>
    <row r="713" customHeight="1" spans="1:29">
      <c r="A713" s="311">
        <v>711</v>
      </c>
      <c r="B713" s="283" t="s">
        <v>1629</v>
      </c>
      <c r="C713" s="311" t="s">
        <v>1158</v>
      </c>
      <c r="D713" s="311" t="s">
        <v>979</v>
      </c>
      <c r="E713" s="413" t="s">
        <v>1784</v>
      </c>
      <c r="F713" s="417"/>
      <c r="G713" s="417"/>
      <c r="H713" s="417"/>
      <c r="I713" s="417"/>
      <c r="J713" s="417"/>
      <c r="K713" s="283" t="s">
        <v>100</v>
      </c>
      <c r="L713" s="283" t="s">
        <v>541</v>
      </c>
      <c r="M713" s="311" t="s">
        <v>646</v>
      </c>
      <c r="N713" s="311" t="s">
        <v>647</v>
      </c>
      <c r="O713" s="311">
        <v>2017</v>
      </c>
      <c r="P713" s="478">
        <v>4.30457142857143</v>
      </c>
      <c r="Q713" s="283">
        <v>13.1009</v>
      </c>
      <c r="R713" s="311">
        <v>0</v>
      </c>
      <c r="S713" s="401">
        <v>0</v>
      </c>
      <c r="T713" s="283" t="s">
        <v>106</v>
      </c>
      <c r="U713" s="401">
        <v>12</v>
      </c>
      <c r="V713" s="401"/>
      <c r="W713" s="401" t="s">
        <v>159</v>
      </c>
      <c r="X713" s="311" t="s">
        <v>108</v>
      </c>
      <c r="Y713" s="283" t="s">
        <v>109</v>
      </c>
      <c r="Z713" s="417"/>
      <c r="AA713" s="283">
        <v>6.55045</v>
      </c>
      <c r="AB713" s="422" t="s">
        <v>1633</v>
      </c>
      <c r="AC713" s="415"/>
    </row>
    <row r="714" customHeight="1" spans="1:29">
      <c r="A714" s="311">
        <v>712</v>
      </c>
      <c r="B714" s="283" t="s">
        <v>1629</v>
      </c>
      <c r="C714" s="311" t="s">
        <v>1158</v>
      </c>
      <c r="D714" s="311" t="s">
        <v>979</v>
      </c>
      <c r="E714" s="413" t="s">
        <v>1785</v>
      </c>
      <c r="F714" s="417"/>
      <c r="G714" s="417"/>
      <c r="H714" s="417"/>
      <c r="I714" s="417"/>
      <c r="J714" s="417"/>
      <c r="K714" s="283" t="s">
        <v>100</v>
      </c>
      <c r="L714" s="283" t="s">
        <v>541</v>
      </c>
      <c r="M714" s="311" t="s">
        <v>646</v>
      </c>
      <c r="N714" s="311" t="s">
        <v>647</v>
      </c>
      <c r="O714" s="311">
        <v>2018</v>
      </c>
      <c r="P714" s="478">
        <v>2.808</v>
      </c>
      <c r="Q714" s="283">
        <v>8.5461</v>
      </c>
      <c r="R714" s="311">
        <v>0</v>
      </c>
      <c r="S714" s="401">
        <v>0</v>
      </c>
      <c r="T714" s="283" t="s">
        <v>319</v>
      </c>
      <c r="U714" s="401" t="s">
        <v>120</v>
      </c>
      <c r="V714" s="401"/>
      <c r="W714" s="401" t="s">
        <v>159</v>
      </c>
      <c r="X714" s="311" t="s">
        <v>108</v>
      </c>
      <c r="Y714" s="283" t="s">
        <v>109</v>
      </c>
      <c r="Z714" s="417"/>
      <c r="AA714" s="283">
        <v>4.27305</v>
      </c>
      <c r="AB714" s="422" t="s">
        <v>1633</v>
      </c>
      <c r="AC714" s="415"/>
    </row>
    <row r="715" customHeight="1" spans="1:29">
      <c r="A715" s="311">
        <v>713</v>
      </c>
      <c r="B715" s="283" t="s">
        <v>1629</v>
      </c>
      <c r="C715" s="311" t="s">
        <v>1158</v>
      </c>
      <c r="D715" s="311" t="s">
        <v>979</v>
      </c>
      <c r="E715" s="413" t="s">
        <v>1786</v>
      </c>
      <c r="F715" s="417"/>
      <c r="G715" s="417"/>
      <c r="H715" s="417"/>
      <c r="I715" s="417"/>
      <c r="J715" s="417"/>
      <c r="K715" s="283" t="s">
        <v>100</v>
      </c>
      <c r="L715" s="283" t="s">
        <v>541</v>
      </c>
      <c r="M715" s="311" t="s">
        <v>646</v>
      </c>
      <c r="N715" s="311" t="s">
        <v>647</v>
      </c>
      <c r="O715" s="311">
        <v>2015</v>
      </c>
      <c r="P715" s="478">
        <v>2.00571428571429</v>
      </c>
      <c r="Q715" s="283">
        <v>6.1044</v>
      </c>
      <c r="R715" s="311">
        <v>0</v>
      </c>
      <c r="S715" s="401">
        <v>0</v>
      </c>
      <c r="T715" s="283" t="s">
        <v>319</v>
      </c>
      <c r="U715" s="401">
        <v>4</v>
      </c>
      <c r="V715" s="401"/>
      <c r="W715" s="401" t="s">
        <v>159</v>
      </c>
      <c r="X715" s="311" t="s">
        <v>108</v>
      </c>
      <c r="Y715" s="283" t="s">
        <v>109</v>
      </c>
      <c r="Z715" s="417"/>
      <c r="AA715" s="283">
        <v>3.0522</v>
      </c>
      <c r="AB715" s="422" t="s">
        <v>1633</v>
      </c>
      <c r="AC715" s="415"/>
    </row>
    <row r="716" customHeight="1" spans="1:29">
      <c r="A716" s="311">
        <v>714</v>
      </c>
      <c r="B716" s="283" t="s">
        <v>1629</v>
      </c>
      <c r="C716" s="311" t="s">
        <v>1158</v>
      </c>
      <c r="D716" s="311" t="s">
        <v>979</v>
      </c>
      <c r="E716" s="413" t="s">
        <v>1787</v>
      </c>
      <c r="F716" s="417"/>
      <c r="G716" s="417"/>
      <c r="H716" s="417"/>
      <c r="I716" s="417"/>
      <c r="J716" s="417"/>
      <c r="K716" s="283" t="s">
        <v>100</v>
      </c>
      <c r="L716" s="283" t="s">
        <v>541</v>
      </c>
      <c r="M716" s="311" t="s">
        <v>646</v>
      </c>
      <c r="N716" s="311" t="s">
        <v>647</v>
      </c>
      <c r="O716" s="311">
        <v>2015</v>
      </c>
      <c r="P716" s="478">
        <v>3.85714285714286</v>
      </c>
      <c r="Q716" s="283">
        <v>11.7392</v>
      </c>
      <c r="R716" s="311">
        <v>0</v>
      </c>
      <c r="S716" s="401">
        <v>0</v>
      </c>
      <c r="T716" s="283" t="s">
        <v>106</v>
      </c>
      <c r="U716" s="401">
        <v>20</v>
      </c>
      <c r="V716" s="401"/>
      <c r="W716" s="401" t="s">
        <v>159</v>
      </c>
      <c r="X716" s="311" t="s">
        <v>108</v>
      </c>
      <c r="Y716" s="283" t="s">
        <v>109</v>
      </c>
      <c r="Z716" s="417"/>
      <c r="AA716" s="283">
        <v>5.8696</v>
      </c>
      <c r="AB716" s="422" t="s">
        <v>1633</v>
      </c>
      <c r="AC716" s="415"/>
    </row>
    <row r="717" customHeight="1" spans="1:29">
      <c r="A717" s="311">
        <v>715</v>
      </c>
      <c r="B717" s="283" t="s">
        <v>1629</v>
      </c>
      <c r="C717" s="311" t="s">
        <v>1158</v>
      </c>
      <c r="D717" s="311" t="s">
        <v>979</v>
      </c>
      <c r="E717" s="413" t="s">
        <v>1788</v>
      </c>
      <c r="F717" s="417"/>
      <c r="G717" s="417"/>
      <c r="H717" s="417"/>
      <c r="I717" s="417"/>
      <c r="J717" s="417"/>
      <c r="K717" s="283" t="s">
        <v>100</v>
      </c>
      <c r="L717" s="283" t="s">
        <v>541</v>
      </c>
      <c r="M717" s="311" t="s">
        <v>646</v>
      </c>
      <c r="N717" s="311" t="s">
        <v>647</v>
      </c>
      <c r="O717" s="311">
        <v>2015</v>
      </c>
      <c r="P717" s="478">
        <v>3.08571428571429</v>
      </c>
      <c r="Q717" s="283">
        <v>9.3914</v>
      </c>
      <c r="R717" s="311">
        <v>8</v>
      </c>
      <c r="S717" s="401">
        <v>33.6</v>
      </c>
      <c r="T717" s="283" t="s">
        <v>106</v>
      </c>
      <c r="U717" s="401">
        <v>30</v>
      </c>
      <c r="V717" s="401"/>
      <c r="W717" s="401" t="s">
        <v>159</v>
      </c>
      <c r="X717" s="311" t="s">
        <v>108</v>
      </c>
      <c r="Y717" s="283" t="s">
        <v>109</v>
      </c>
      <c r="Z717" s="417"/>
      <c r="AA717" s="283">
        <v>4.6957</v>
      </c>
      <c r="AB717" s="422" t="s">
        <v>1633</v>
      </c>
      <c r="AC717" s="415"/>
    </row>
    <row r="718" customHeight="1" spans="1:29">
      <c r="A718" s="311">
        <v>716</v>
      </c>
      <c r="B718" s="283" t="s">
        <v>1629</v>
      </c>
      <c r="C718" s="311" t="s">
        <v>1158</v>
      </c>
      <c r="D718" s="311" t="s">
        <v>979</v>
      </c>
      <c r="E718" s="413" t="s">
        <v>1789</v>
      </c>
      <c r="F718" s="417"/>
      <c r="G718" s="417"/>
      <c r="H718" s="417"/>
      <c r="I718" s="417"/>
      <c r="J718" s="417"/>
      <c r="K718" s="283" t="s">
        <v>100</v>
      </c>
      <c r="L718" s="283" t="s">
        <v>541</v>
      </c>
      <c r="M718" s="311" t="s">
        <v>646</v>
      </c>
      <c r="N718" s="311" t="s">
        <v>647</v>
      </c>
      <c r="O718" s="311">
        <v>2015</v>
      </c>
      <c r="P718" s="478">
        <v>5.09142857142857</v>
      </c>
      <c r="Q718" s="283">
        <v>15.4957</v>
      </c>
      <c r="R718" s="311">
        <v>1</v>
      </c>
      <c r="S718" s="401">
        <v>6</v>
      </c>
      <c r="T718" s="283" t="s">
        <v>106</v>
      </c>
      <c r="U718" s="401">
        <v>25</v>
      </c>
      <c r="V718" s="401"/>
      <c r="W718" s="401" t="s">
        <v>159</v>
      </c>
      <c r="X718" s="311" t="s">
        <v>108</v>
      </c>
      <c r="Y718" s="283" t="s">
        <v>109</v>
      </c>
      <c r="Z718" s="417"/>
      <c r="AA718" s="283">
        <v>7.74785</v>
      </c>
      <c r="AB718" s="422" t="s">
        <v>1633</v>
      </c>
      <c r="AC718" s="415"/>
    </row>
    <row r="719" customHeight="1" spans="1:29">
      <c r="A719" s="311">
        <v>717</v>
      </c>
      <c r="B719" s="283" t="s">
        <v>1629</v>
      </c>
      <c r="C719" s="311" t="s">
        <v>1158</v>
      </c>
      <c r="D719" s="311" t="s">
        <v>979</v>
      </c>
      <c r="E719" s="413" t="s">
        <v>1790</v>
      </c>
      <c r="F719" s="417"/>
      <c r="G719" s="417"/>
      <c r="H719" s="417"/>
      <c r="I719" s="417"/>
      <c r="J719" s="417"/>
      <c r="K719" s="283" t="s">
        <v>100</v>
      </c>
      <c r="L719" s="283" t="s">
        <v>541</v>
      </c>
      <c r="M719" s="311" t="s">
        <v>1632</v>
      </c>
      <c r="N719" s="311" t="s">
        <v>647</v>
      </c>
      <c r="O719" s="311">
        <v>2015</v>
      </c>
      <c r="P719" s="478">
        <v>2.20114285714286</v>
      </c>
      <c r="Q719" s="283">
        <v>6.6992</v>
      </c>
      <c r="R719" s="311">
        <v>1</v>
      </c>
      <c r="S719" s="401">
        <v>4.5</v>
      </c>
      <c r="T719" s="283" t="s">
        <v>106</v>
      </c>
      <c r="U719" s="401">
        <v>20</v>
      </c>
      <c r="V719" s="401"/>
      <c r="W719" s="401" t="s">
        <v>135</v>
      </c>
      <c r="X719" s="311" t="s">
        <v>108</v>
      </c>
      <c r="Y719" s="283" t="s">
        <v>109</v>
      </c>
      <c r="Z719" s="417"/>
      <c r="AA719" s="283">
        <v>3.3496</v>
      </c>
      <c r="AB719" s="422" t="s">
        <v>1633</v>
      </c>
      <c r="AC719" s="415"/>
    </row>
    <row r="720" customHeight="1" spans="1:29">
      <c r="A720" s="311">
        <v>718</v>
      </c>
      <c r="B720" s="283" t="s">
        <v>1629</v>
      </c>
      <c r="C720" s="311" t="s">
        <v>1158</v>
      </c>
      <c r="D720" s="311" t="s">
        <v>979</v>
      </c>
      <c r="E720" s="413" t="s">
        <v>1791</v>
      </c>
      <c r="F720" s="417"/>
      <c r="G720" s="417"/>
      <c r="H720" s="417"/>
      <c r="I720" s="417"/>
      <c r="J720" s="417"/>
      <c r="K720" s="283" t="s">
        <v>100</v>
      </c>
      <c r="L720" s="283" t="s">
        <v>541</v>
      </c>
      <c r="M720" s="311" t="s">
        <v>646</v>
      </c>
      <c r="N720" s="311" t="s">
        <v>647</v>
      </c>
      <c r="O720" s="311">
        <v>2016</v>
      </c>
      <c r="P720" s="478">
        <v>1.01057142857143</v>
      </c>
      <c r="Q720" s="283">
        <v>3.0757</v>
      </c>
      <c r="R720" s="311">
        <v>0</v>
      </c>
      <c r="S720" s="401">
        <v>0</v>
      </c>
      <c r="T720" s="283" t="s">
        <v>106</v>
      </c>
      <c r="U720" s="401">
        <v>2</v>
      </c>
      <c r="V720" s="401"/>
      <c r="W720" s="401" t="s">
        <v>159</v>
      </c>
      <c r="X720" s="311" t="s">
        <v>108</v>
      </c>
      <c r="Y720" s="283" t="s">
        <v>109</v>
      </c>
      <c r="Z720" s="417"/>
      <c r="AA720" s="283">
        <v>1.53785</v>
      </c>
      <c r="AB720" s="422" t="s">
        <v>1633</v>
      </c>
      <c r="AC720" s="415"/>
    </row>
    <row r="721" customHeight="1" spans="1:29">
      <c r="A721" s="311">
        <v>719</v>
      </c>
      <c r="B721" s="283" t="s">
        <v>1629</v>
      </c>
      <c r="C721" s="311" t="s">
        <v>1158</v>
      </c>
      <c r="D721" s="311" t="s">
        <v>979</v>
      </c>
      <c r="E721" s="413" t="s">
        <v>1792</v>
      </c>
      <c r="F721" s="417"/>
      <c r="G721" s="417"/>
      <c r="H721" s="417"/>
      <c r="I721" s="417"/>
      <c r="J721" s="417"/>
      <c r="K721" s="283" t="s">
        <v>100</v>
      </c>
      <c r="L721" s="283" t="s">
        <v>541</v>
      </c>
      <c r="M721" s="311" t="s">
        <v>646</v>
      </c>
      <c r="N721" s="311" t="s">
        <v>647</v>
      </c>
      <c r="O721" s="311">
        <v>2016</v>
      </c>
      <c r="P721" s="478">
        <v>9.95142857142857</v>
      </c>
      <c r="Q721" s="283">
        <v>30.287</v>
      </c>
      <c r="R721" s="311">
        <v>0</v>
      </c>
      <c r="S721" s="401">
        <v>0</v>
      </c>
      <c r="T721" s="283" t="s">
        <v>106</v>
      </c>
      <c r="U721" s="401">
        <v>10</v>
      </c>
      <c r="V721" s="401"/>
      <c r="W721" s="401" t="s">
        <v>159</v>
      </c>
      <c r="X721" s="311" t="s">
        <v>108</v>
      </c>
      <c r="Y721" s="283" t="s">
        <v>109</v>
      </c>
      <c r="Z721" s="417"/>
      <c r="AA721" s="283">
        <v>15.1435</v>
      </c>
      <c r="AB721" s="422" t="s">
        <v>1633</v>
      </c>
      <c r="AC721" s="415"/>
    </row>
    <row r="722" customHeight="1" spans="1:29">
      <c r="A722" s="311">
        <v>720</v>
      </c>
      <c r="B722" s="283" t="s">
        <v>1629</v>
      </c>
      <c r="C722" s="311" t="s">
        <v>1158</v>
      </c>
      <c r="D722" s="311" t="s">
        <v>979</v>
      </c>
      <c r="E722" s="413" t="s">
        <v>1793</v>
      </c>
      <c r="F722" s="417"/>
      <c r="G722" s="417"/>
      <c r="H722" s="417"/>
      <c r="I722" s="417"/>
      <c r="J722" s="417"/>
      <c r="K722" s="283" t="s">
        <v>100</v>
      </c>
      <c r="L722" s="283" t="s">
        <v>541</v>
      </c>
      <c r="M722" s="311" t="s">
        <v>646</v>
      </c>
      <c r="N722" s="311" t="s">
        <v>647</v>
      </c>
      <c r="O722" s="311">
        <v>2016</v>
      </c>
      <c r="P722" s="478">
        <v>3.71428571428571</v>
      </c>
      <c r="Q722" s="283">
        <v>11.3044</v>
      </c>
      <c r="R722" s="311">
        <v>0</v>
      </c>
      <c r="S722" s="401">
        <v>0</v>
      </c>
      <c r="T722" s="283" t="s">
        <v>106</v>
      </c>
      <c r="U722" s="401">
        <v>4</v>
      </c>
      <c r="V722" s="401"/>
      <c r="W722" s="401" t="s">
        <v>159</v>
      </c>
      <c r="X722" s="311" t="s">
        <v>108</v>
      </c>
      <c r="Y722" s="283" t="s">
        <v>109</v>
      </c>
      <c r="Z722" s="417"/>
      <c r="AA722" s="283">
        <v>5.6522</v>
      </c>
      <c r="AB722" s="422" t="s">
        <v>1633</v>
      </c>
      <c r="AC722" s="415"/>
    </row>
    <row r="723" customHeight="1" spans="1:29">
      <c r="A723" s="311">
        <v>721</v>
      </c>
      <c r="B723" s="283" t="s">
        <v>1629</v>
      </c>
      <c r="C723" s="311" t="s">
        <v>1158</v>
      </c>
      <c r="D723" s="311" t="s">
        <v>979</v>
      </c>
      <c r="E723" s="413" t="s">
        <v>1794</v>
      </c>
      <c r="F723" s="417"/>
      <c r="G723" s="417"/>
      <c r="H723" s="417"/>
      <c r="I723" s="417"/>
      <c r="J723" s="417"/>
      <c r="K723" s="283" t="s">
        <v>100</v>
      </c>
      <c r="L723" s="283" t="s">
        <v>101</v>
      </c>
      <c r="M723" s="311" t="s">
        <v>646</v>
      </c>
      <c r="N723" s="311" t="s">
        <v>647</v>
      </c>
      <c r="O723" s="311">
        <v>2016</v>
      </c>
      <c r="P723" s="478">
        <v>4.28571428571429</v>
      </c>
      <c r="Q723" s="283">
        <v>13.0435</v>
      </c>
      <c r="R723" s="311">
        <v>0</v>
      </c>
      <c r="S723" s="401">
        <v>0</v>
      </c>
      <c r="T723" s="283" t="s">
        <v>106</v>
      </c>
      <c r="U723" s="401">
        <v>5</v>
      </c>
      <c r="V723" s="401"/>
      <c r="W723" s="401" t="s">
        <v>159</v>
      </c>
      <c r="X723" s="311" t="s">
        <v>108</v>
      </c>
      <c r="Y723" s="283" t="s">
        <v>109</v>
      </c>
      <c r="Z723" s="417"/>
      <c r="AA723" s="283">
        <v>6.52175</v>
      </c>
      <c r="AB723" s="422" t="s">
        <v>1633</v>
      </c>
      <c r="AC723" s="415"/>
    </row>
    <row r="724" customHeight="1" spans="1:29">
      <c r="A724" s="311">
        <v>722</v>
      </c>
      <c r="B724" s="283" t="s">
        <v>1629</v>
      </c>
      <c r="C724" s="311" t="s">
        <v>1158</v>
      </c>
      <c r="D724" s="311" t="s">
        <v>979</v>
      </c>
      <c r="E724" s="413" t="s">
        <v>1795</v>
      </c>
      <c r="F724" s="417"/>
      <c r="G724" s="417"/>
      <c r="H724" s="417"/>
      <c r="I724" s="417"/>
      <c r="J724" s="417"/>
      <c r="K724" s="283" t="s">
        <v>100</v>
      </c>
      <c r="L724" s="283" t="s">
        <v>101</v>
      </c>
      <c r="M724" s="311" t="s">
        <v>646</v>
      </c>
      <c r="N724" s="311" t="s">
        <v>647</v>
      </c>
      <c r="O724" s="311">
        <v>2016</v>
      </c>
      <c r="P724" s="478">
        <v>3.71428571428571</v>
      </c>
      <c r="Q724" s="283">
        <v>11.3044</v>
      </c>
      <c r="R724" s="311">
        <v>0</v>
      </c>
      <c r="S724" s="401">
        <v>0</v>
      </c>
      <c r="T724" s="283" t="s">
        <v>106</v>
      </c>
      <c r="U724" s="401">
        <v>4</v>
      </c>
      <c r="V724" s="401"/>
      <c r="W724" s="401" t="s">
        <v>159</v>
      </c>
      <c r="X724" s="311" t="s">
        <v>108</v>
      </c>
      <c r="Y724" s="283" t="s">
        <v>109</v>
      </c>
      <c r="Z724" s="417"/>
      <c r="AA724" s="283">
        <v>5.6522</v>
      </c>
      <c r="AB724" s="422" t="s">
        <v>1633</v>
      </c>
      <c r="AC724" s="415"/>
    </row>
    <row r="725" customHeight="1" spans="1:29">
      <c r="A725" s="311">
        <v>723</v>
      </c>
      <c r="B725" s="283" t="s">
        <v>1629</v>
      </c>
      <c r="C725" s="311" t="s">
        <v>1158</v>
      </c>
      <c r="D725" s="311" t="s">
        <v>979</v>
      </c>
      <c r="E725" s="413" t="s">
        <v>1796</v>
      </c>
      <c r="F725" s="417"/>
      <c r="G725" s="417"/>
      <c r="H725" s="417"/>
      <c r="I725" s="417"/>
      <c r="J725" s="417"/>
      <c r="K725" s="283" t="s">
        <v>100</v>
      </c>
      <c r="L725" s="283" t="s">
        <v>101</v>
      </c>
      <c r="M725" s="311" t="s">
        <v>646</v>
      </c>
      <c r="N725" s="311" t="s">
        <v>647</v>
      </c>
      <c r="O725" s="311">
        <v>2016</v>
      </c>
      <c r="P725" s="478">
        <v>4.28571428571429</v>
      </c>
      <c r="Q725" s="283">
        <v>13.0435</v>
      </c>
      <c r="R725" s="311">
        <v>0</v>
      </c>
      <c r="S725" s="401">
        <v>0</v>
      </c>
      <c r="T725" s="283" t="s">
        <v>106</v>
      </c>
      <c r="U725" s="401">
        <v>5</v>
      </c>
      <c r="V725" s="401"/>
      <c r="W725" s="401" t="s">
        <v>159</v>
      </c>
      <c r="X725" s="311" t="s">
        <v>108</v>
      </c>
      <c r="Y725" s="283" t="s">
        <v>109</v>
      </c>
      <c r="Z725" s="417"/>
      <c r="AA725" s="283">
        <v>6.52175</v>
      </c>
      <c r="AB725" s="422" t="s">
        <v>1633</v>
      </c>
      <c r="AC725" s="415"/>
    </row>
    <row r="726" customHeight="1" spans="1:29">
      <c r="A726" s="311">
        <v>724</v>
      </c>
      <c r="B726" s="283" t="s">
        <v>1629</v>
      </c>
      <c r="C726" s="311" t="s">
        <v>1158</v>
      </c>
      <c r="D726" s="311" t="s">
        <v>979</v>
      </c>
      <c r="E726" s="413" t="s">
        <v>1797</v>
      </c>
      <c r="F726" s="417"/>
      <c r="G726" s="417"/>
      <c r="H726" s="417"/>
      <c r="I726" s="417"/>
      <c r="J726" s="417"/>
      <c r="K726" s="283" t="s">
        <v>100</v>
      </c>
      <c r="L726" s="283" t="s">
        <v>101</v>
      </c>
      <c r="M726" s="311" t="s">
        <v>646</v>
      </c>
      <c r="N726" s="311" t="s">
        <v>647</v>
      </c>
      <c r="O726" s="311">
        <v>2016</v>
      </c>
      <c r="P726" s="478">
        <v>4.14285714285714</v>
      </c>
      <c r="Q726" s="283">
        <v>12.6087</v>
      </c>
      <c r="R726" s="311">
        <v>0</v>
      </c>
      <c r="S726" s="401">
        <v>0</v>
      </c>
      <c r="T726" s="283" t="s">
        <v>106</v>
      </c>
      <c r="U726" s="401">
        <v>5</v>
      </c>
      <c r="V726" s="401"/>
      <c r="W726" s="401" t="s">
        <v>159</v>
      </c>
      <c r="X726" s="311" t="s">
        <v>108</v>
      </c>
      <c r="Y726" s="283" t="s">
        <v>109</v>
      </c>
      <c r="Z726" s="417"/>
      <c r="AA726" s="283">
        <v>6.30435</v>
      </c>
      <c r="AB726" s="422" t="s">
        <v>1633</v>
      </c>
      <c r="AC726" s="415"/>
    </row>
    <row r="727" customHeight="1" spans="1:29">
      <c r="A727" s="311">
        <v>725</v>
      </c>
      <c r="B727" s="283" t="s">
        <v>1629</v>
      </c>
      <c r="C727" s="311" t="s">
        <v>1158</v>
      </c>
      <c r="D727" s="311" t="s">
        <v>979</v>
      </c>
      <c r="E727" s="413" t="s">
        <v>1798</v>
      </c>
      <c r="F727" s="417"/>
      <c r="G727" s="417"/>
      <c r="H727" s="417"/>
      <c r="I727" s="417"/>
      <c r="J727" s="417"/>
      <c r="K727" s="283" t="s">
        <v>100</v>
      </c>
      <c r="L727" s="283" t="s">
        <v>101</v>
      </c>
      <c r="M727" s="311" t="s">
        <v>646</v>
      </c>
      <c r="N727" s="311" t="s">
        <v>647</v>
      </c>
      <c r="O727" s="311">
        <v>2016</v>
      </c>
      <c r="P727" s="478">
        <v>5.42857142857143</v>
      </c>
      <c r="Q727" s="283">
        <v>16.5218</v>
      </c>
      <c r="R727" s="311">
        <v>0</v>
      </c>
      <c r="S727" s="401">
        <v>0</v>
      </c>
      <c r="T727" s="283" t="s">
        <v>106</v>
      </c>
      <c r="U727" s="401">
        <v>6</v>
      </c>
      <c r="V727" s="401"/>
      <c r="W727" s="401" t="s">
        <v>159</v>
      </c>
      <c r="X727" s="311" t="s">
        <v>108</v>
      </c>
      <c r="Y727" s="283" t="s">
        <v>109</v>
      </c>
      <c r="Z727" s="417"/>
      <c r="AA727" s="283">
        <v>8.2609</v>
      </c>
      <c r="AB727" s="422" t="s">
        <v>1633</v>
      </c>
      <c r="AC727" s="415"/>
    </row>
    <row r="728" customHeight="1" spans="1:29">
      <c r="A728" s="311">
        <v>726</v>
      </c>
      <c r="B728" s="283" t="s">
        <v>1629</v>
      </c>
      <c r="C728" s="311" t="s">
        <v>1158</v>
      </c>
      <c r="D728" s="311" t="s">
        <v>979</v>
      </c>
      <c r="E728" s="413" t="s">
        <v>1799</v>
      </c>
      <c r="F728" s="417"/>
      <c r="G728" s="417"/>
      <c r="H728" s="417"/>
      <c r="I728" s="417"/>
      <c r="J728" s="417"/>
      <c r="K728" s="283" t="s">
        <v>100</v>
      </c>
      <c r="L728" s="283" t="s">
        <v>101</v>
      </c>
      <c r="M728" s="311" t="s">
        <v>646</v>
      </c>
      <c r="N728" s="311" t="s">
        <v>647</v>
      </c>
      <c r="O728" s="311">
        <v>2016</v>
      </c>
      <c r="P728" s="478">
        <v>2.85714285714286</v>
      </c>
      <c r="Q728" s="283">
        <v>8.6957</v>
      </c>
      <c r="R728" s="311">
        <v>0</v>
      </c>
      <c r="S728" s="401">
        <v>0</v>
      </c>
      <c r="T728" s="283" t="s">
        <v>106</v>
      </c>
      <c r="U728" s="401">
        <v>6</v>
      </c>
      <c r="V728" s="401"/>
      <c r="W728" s="401" t="s">
        <v>159</v>
      </c>
      <c r="X728" s="311" t="s">
        <v>108</v>
      </c>
      <c r="Y728" s="283" t="s">
        <v>109</v>
      </c>
      <c r="Z728" s="417"/>
      <c r="AA728" s="283">
        <v>4.34785</v>
      </c>
      <c r="AB728" s="422" t="s">
        <v>1633</v>
      </c>
      <c r="AC728" s="415"/>
    </row>
    <row r="729" customHeight="1" spans="1:29">
      <c r="A729" s="311">
        <v>727</v>
      </c>
      <c r="B729" s="283" t="s">
        <v>1629</v>
      </c>
      <c r="C729" s="311" t="s">
        <v>1158</v>
      </c>
      <c r="D729" s="311" t="s">
        <v>979</v>
      </c>
      <c r="E729" s="413" t="s">
        <v>1800</v>
      </c>
      <c r="F729" s="417"/>
      <c r="G729" s="417"/>
      <c r="H729" s="417"/>
      <c r="I729" s="417"/>
      <c r="J729" s="417"/>
      <c r="K729" s="283" t="s">
        <v>100</v>
      </c>
      <c r="L729" s="283" t="s">
        <v>101</v>
      </c>
      <c r="M729" s="311" t="s">
        <v>646</v>
      </c>
      <c r="N729" s="311" t="s">
        <v>647</v>
      </c>
      <c r="O729" s="311">
        <v>2016</v>
      </c>
      <c r="P729" s="478">
        <v>3.24</v>
      </c>
      <c r="Q729" s="283">
        <v>9.8609</v>
      </c>
      <c r="R729" s="311">
        <v>0</v>
      </c>
      <c r="S729" s="401">
        <v>0</v>
      </c>
      <c r="T729" s="283" t="s">
        <v>319</v>
      </c>
      <c r="U729" s="401">
        <v>3</v>
      </c>
      <c r="V729" s="401"/>
      <c r="W729" s="401" t="s">
        <v>159</v>
      </c>
      <c r="X729" s="311" t="s">
        <v>108</v>
      </c>
      <c r="Y729" s="283" t="s">
        <v>109</v>
      </c>
      <c r="Z729" s="417"/>
      <c r="AA729" s="283">
        <v>4.93045</v>
      </c>
      <c r="AB729" s="422" t="s">
        <v>1633</v>
      </c>
      <c r="AC729" s="415"/>
    </row>
    <row r="730" customHeight="1" spans="1:29">
      <c r="A730" s="311">
        <v>728</v>
      </c>
      <c r="B730" s="283" t="s">
        <v>1629</v>
      </c>
      <c r="C730" s="311" t="s">
        <v>1158</v>
      </c>
      <c r="D730" s="311" t="s">
        <v>979</v>
      </c>
      <c r="E730" s="413" t="s">
        <v>1801</v>
      </c>
      <c r="F730" s="417"/>
      <c r="G730" s="417"/>
      <c r="H730" s="417"/>
      <c r="I730" s="417"/>
      <c r="J730" s="417"/>
      <c r="K730" s="283" t="s">
        <v>100</v>
      </c>
      <c r="L730" s="283" t="s">
        <v>101</v>
      </c>
      <c r="M730" s="311" t="s">
        <v>646</v>
      </c>
      <c r="N730" s="311" t="s">
        <v>647</v>
      </c>
      <c r="O730" s="311">
        <v>2016</v>
      </c>
      <c r="P730" s="478">
        <v>4.31714285714286</v>
      </c>
      <c r="Q730" s="283">
        <v>13.1392</v>
      </c>
      <c r="R730" s="311">
        <v>18</v>
      </c>
      <c r="S730" s="401">
        <v>145.84</v>
      </c>
      <c r="T730" s="283" t="s">
        <v>106</v>
      </c>
      <c r="U730" s="401">
        <v>100</v>
      </c>
      <c r="V730" s="401"/>
      <c r="W730" s="401" t="s">
        <v>135</v>
      </c>
      <c r="X730" s="311" t="s">
        <v>108</v>
      </c>
      <c r="Y730" s="283" t="s">
        <v>109</v>
      </c>
      <c r="Z730" s="417"/>
      <c r="AA730" s="283">
        <v>6.5696</v>
      </c>
      <c r="AB730" s="422" t="s">
        <v>1633</v>
      </c>
      <c r="AC730" s="415"/>
    </row>
    <row r="731" customHeight="1" spans="1:29">
      <c r="A731" s="311">
        <v>729</v>
      </c>
      <c r="B731" s="283" t="s">
        <v>1629</v>
      </c>
      <c r="C731" s="311" t="s">
        <v>1158</v>
      </c>
      <c r="D731" s="311" t="s">
        <v>979</v>
      </c>
      <c r="E731" s="413" t="s">
        <v>1802</v>
      </c>
      <c r="F731" s="417"/>
      <c r="G731" s="417"/>
      <c r="H731" s="417"/>
      <c r="I731" s="417"/>
      <c r="J731" s="417"/>
      <c r="K731" s="283" t="s">
        <v>100</v>
      </c>
      <c r="L731" s="283" t="s">
        <v>101</v>
      </c>
      <c r="M731" s="311" t="s">
        <v>646</v>
      </c>
      <c r="N731" s="311" t="s">
        <v>647</v>
      </c>
      <c r="O731" s="311">
        <v>2016</v>
      </c>
      <c r="P731" s="478">
        <v>5.04428571428571</v>
      </c>
      <c r="Q731" s="283">
        <v>15.3522</v>
      </c>
      <c r="R731" s="311">
        <v>4</v>
      </c>
      <c r="S731" s="401">
        <v>25.6</v>
      </c>
      <c r="T731" s="283" t="s">
        <v>106</v>
      </c>
      <c r="U731" s="401">
        <v>30</v>
      </c>
      <c r="V731" s="401"/>
      <c r="W731" s="401" t="s">
        <v>135</v>
      </c>
      <c r="X731" s="311" t="s">
        <v>108</v>
      </c>
      <c r="Y731" s="283" t="s">
        <v>109</v>
      </c>
      <c r="Z731" s="417"/>
      <c r="AA731" s="283">
        <v>7.6761</v>
      </c>
      <c r="AB731" s="422" t="s">
        <v>1633</v>
      </c>
      <c r="AC731" s="415"/>
    </row>
    <row r="732" customHeight="1" spans="1:29">
      <c r="A732" s="311">
        <v>730</v>
      </c>
      <c r="B732" s="283" t="s">
        <v>1629</v>
      </c>
      <c r="C732" s="311" t="s">
        <v>1158</v>
      </c>
      <c r="D732" s="311" t="s">
        <v>979</v>
      </c>
      <c r="E732" s="413" t="s">
        <v>1803</v>
      </c>
      <c r="F732" s="417"/>
      <c r="G732" s="417"/>
      <c r="H732" s="417"/>
      <c r="I732" s="417"/>
      <c r="J732" s="417"/>
      <c r="K732" s="283" t="s">
        <v>100</v>
      </c>
      <c r="L732" s="283" t="s">
        <v>541</v>
      </c>
      <c r="M732" s="311" t="s">
        <v>646</v>
      </c>
      <c r="N732" s="311" t="s">
        <v>647</v>
      </c>
      <c r="O732" s="311">
        <v>2015</v>
      </c>
      <c r="P732" s="478">
        <v>2.14285714285714</v>
      </c>
      <c r="Q732" s="283">
        <v>6.5218</v>
      </c>
      <c r="R732" s="311">
        <v>0</v>
      </c>
      <c r="S732" s="401">
        <v>0</v>
      </c>
      <c r="T732" s="283" t="s">
        <v>106</v>
      </c>
      <c r="U732" s="401">
        <v>10</v>
      </c>
      <c r="V732" s="401"/>
      <c r="W732" s="401" t="s">
        <v>159</v>
      </c>
      <c r="X732" s="311" t="s">
        <v>108</v>
      </c>
      <c r="Y732" s="283" t="s">
        <v>109</v>
      </c>
      <c r="Z732" s="417"/>
      <c r="AA732" s="283">
        <v>3.2609</v>
      </c>
      <c r="AB732" s="422" t="s">
        <v>1633</v>
      </c>
      <c r="AC732" s="415"/>
    </row>
    <row r="733" customHeight="1" spans="1:29">
      <c r="A733" s="311">
        <v>731</v>
      </c>
      <c r="B733" s="283" t="s">
        <v>1629</v>
      </c>
      <c r="C733" s="311" t="s">
        <v>1158</v>
      </c>
      <c r="D733" s="311" t="s">
        <v>979</v>
      </c>
      <c r="E733" s="413" t="s">
        <v>1804</v>
      </c>
      <c r="F733" s="417"/>
      <c r="G733" s="417"/>
      <c r="H733" s="417"/>
      <c r="I733" s="417"/>
      <c r="J733" s="417"/>
      <c r="K733" s="283" t="s">
        <v>100</v>
      </c>
      <c r="L733" s="283" t="s">
        <v>541</v>
      </c>
      <c r="M733" s="311" t="s">
        <v>646</v>
      </c>
      <c r="N733" s="311" t="s">
        <v>647</v>
      </c>
      <c r="O733" s="311">
        <v>2016</v>
      </c>
      <c r="P733" s="478">
        <v>5.63142857142857</v>
      </c>
      <c r="Q733" s="283">
        <v>17.1392</v>
      </c>
      <c r="R733" s="311">
        <v>0</v>
      </c>
      <c r="S733" s="401">
        <v>0</v>
      </c>
      <c r="T733" s="283" t="s">
        <v>319</v>
      </c>
      <c r="U733" s="401">
        <v>7</v>
      </c>
      <c r="V733" s="401"/>
      <c r="W733" s="401" t="s">
        <v>159</v>
      </c>
      <c r="X733" s="311" t="s">
        <v>108</v>
      </c>
      <c r="Y733" s="283" t="s">
        <v>109</v>
      </c>
      <c r="Z733" s="417"/>
      <c r="AA733" s="283">
        <v>8.5696</v>
      </c>
      <c r="AB733" s="422" t="s">
        <v>1633</v>
      </c>
      <c r="AC733" s="415"/>
    </row>
    <row r="734" customHeight="1" spans="1:29">
      <c r="A734" s="311">
        <v>732</v>
      </c>
      <c r="B734" s="283" t="s">
        <v>1629</v>
      </c>
      <c r="C734" s="311" t="s">
        <v>1158</v>
      </c>
      <c r="D734" s="311" t="s">
        <v>979</v>
      </c>
      <c r="E734" s="413" t="s">
        <v>1805</v>
      </c>
      <c r="F734" s="417"/>
      <c r="G734" s="417"/>
      <c r="H734" s="417"/>
      <c r="I734" s="417"/>
      <c r="J734" s="417"/>
      <c r="K734" s="283" t="s">
        <v>100</v>
      </c>
      <c r="L734" s="283" t="s">
        <v>541</v>
      </c>
      <c r="M734" s="311" t="s">
        <v>646</v>
      </c>
      <c r="N734" s="311" t="s">
        <v>647</v>
      </c>
      <c r="O734" s="311">
        <v>2016</v>
      </c>
      <c r="P734" s="478">
        <v>2.20628571428571</v>
      </c>
      <c r="Q734" s="283">
        <v>6.7148</v>
      </c>
      <c r="R734" s="311">
        <v>0</v>
      </c>
      <c r="S734" s="401">
        <v>0</v>
      </c>
      <c r="T734" s="283" t="s">
        <v>319</v>
      </c>
      <c r="U734" s="401">
        <v>5</v>
      </c>
      <c r="V734" s="401"/>
      <c r="W734" s="401" t="s">
        <v>159</v>
      </c>
      <c r="X734" s="311" t="s">
        <v>108</v>
      </c>
      <c r="Y734" s="283" t="s">
        <v>109</v>
      </c>
      <c r="Z734" s="417"/>
      <c r="AA734" s="283">
        <v>3.3574</v>
      </c>
      <c r="AB734" s="422" t="s">
        <v>1633</v>
      </c>
      <c r="AC734" s="415"/>
    </row>
    <row r="735" customHeight="1" spans="1:29">
      <c r="A735" s="311">
        <v>733</v>
      </c>
      <c r="B735" s="283" t="s">
        <v>1629</v>
      </c>
      <c r="C735" s="311" t="s">
        <v>1158</v>
      </c>
      <c r="D735" s="311" t="s">
        <v>979</v>
      </c>
      <c r="E735" s="413" t="s">
        <v>1806</v>
      </c>
      <c r="F735" s="417"/>
      <c r="G735" s="417"/>
      <c r="H735" s="417"/>
      <c r="I735" s="417"/>
      <c r="J735" s="417"/>
      <c r="K735" s="283" t="s">
        <v>100</v>
      </c>
      <c r="L735" s="283" t="s">
        <v>541</v>
      </c>
      <c r="M735" s="311" t="s">
        <v>646</v>
      </c>
      <c r="N735" s="311" t="s">
        <v>647</v>
      </c>
      <c r="O735" s="311">
        <v>2016</v>
      </c>
      <c r="P735" s="478">
        <v>4.93714285714286</v>
      </c>
      <c r="Q735" s="283">
        <v>15.0261</v>
      </c>
      <c r="R735" s="311">
        <v>0</v>
      </c>
      <c r="S735" s="401">
        <v>0</v>
      </c>
      <c r="T735" s="283" t="s">
        <v>319</v>
      </c>
      <c r="U735" s="401">
        <v>12</v>
      </c>
      <c r="V735" s="401"/>
      <c r="W735" s="401" t="s">
        <v>159</v>
      </c>
      <c r="X735" s="311" t="s">
        <v>108</v>
      </c>
      <c r="Y735" s="283" t="s">
        <v>109</v>
      </c>
      <c r="Z735" s="417"/>
      <c r="AA735" s="283">
        <v>7.51305</v>
      </c>
      <c r="AB735" s="422" t="s">
        <v>1633</v>
      </c>
      <c r="AC735" s="415"/>
    </row>
    <row r="736" customHeight="1" spans="1:29">
      <c r="A736" s="311">
        <v>734</v>
      </c>
      <c r="B736" s="283" t="s">
        <v>1629</v>
      </c>
      <c r="C736" s="311" t="s">
        <v>1158</v>
      </c>
      <c r="D736" s="311" t="s">
        <v>979</v>
      </c>
      <c r="E736" s="413" t="s">
        <v>1807</v>
      </c>
      <c r="F736" s="417"/>
      <c r="G736" s="417"/>
      <c r="H736" s="417"/>
      <c r="I736" s="417"/>
      <c r="J736" s="417"/>
      <c r="K736" s="283" t="s">
        <v>100</v>
      </c>
      <c r="L736" s="283" t="s">
        <v>541</v>
      </c>
      <c r="M736" s="311" t="s">
        <v>646</v>
      </c>
      <c r="N736" s="311" t="s">
        <v>647</v>
      </c>
      <c r="O736" s="311">
        <v>2016</v>
      </c>
      <c r="P736" s="478">
        <v>4.81371428571429</v>
      </c>
      <c r="Q736" s="283">
        <v>14.6505</v>
      </c>
      <c r="R736" s="311">
        <v>0</v>
      </c>
      <c r="S736" s="401">
        <v>0</v>
      </c>
      <c r="T736" s="283" t="s">
        <v>106</v>
      </c>
      <c r="U736" s="401">
        <v>12</v>
      </c>
      <c r="V736" s="401"/>
      <c r="W736" s="401" t="s">
        <v>159</v>
      </c>
      <c r="X736" s="311" t="s">
        <v>108</v>
      </c>
      <c r="Y736" s="283" t="s">
        <v>109</v>
      </c>
      <c r="Z736" s="417"/>
      <c r="AA736" s="283">
        <v>7.32525</v>
      </c>
      <c r="AB736" s="422" t="s">
        <v>1633</v>
      </c>
      <c r="AC736" s="415"/>
    </row>
    <row r="737" customHeight="1" spans="1:29">
      <c r="A737" s="311">
        <v>735</v>
      </c>
      <c r="B737" s="283" t="s">
        <v>1629</v>
      </c>
      <c r="C737" s="311" t="s">
        <v>1158</v>
      </c>
      <c r="D737" s="311" t="s">
        <v>979</v>
      </c>
      <c r="E737" s="413" t="s">
        <v>1808</v>
      </c>
      <c r="F737" s="417"/>
      <c r="G737" s="417"/>
      <c r="H737" s="417"/>
      <c r="I737" s="417"/>
      <c r="J737" s="417"/>
      <c r="K737" s="283" t="s">
        <v>100</v>
      </c>
      <c r="L737" s="283" t="s">
        <v>541</v>
      </c>
      <c r="M737" s="311" t="s">
        <v>646</v>
      </c>
      <c r="N737" s="311" t="s">
        <v>647</v>
      </c>
      <c r="O737" s="311">
        <v>2016</v>
      </c>
      <c r="P737" s="478">
        <v>1.15714285714286</v>
      </c>
      <c r="Q737" s="283">
        <v>3.5218</v>
      </c>
      <c r="R737" s="311">
        <v>25</v>
      </c>
      <c r="S737" s="401">
        <v>50</v>
      </c>
      <c r="T737" s="283" t="s">
        <v>106</v>
      </c>
      <c r="U737" s="401">
        <v>12</v>
      </c>
      <c r="V737" s="401"/>
      <c r="W737" s="401" t="s">
        <v>135</v>
      </c>
      <c r="X737" s="311" t="s">
        <v>108</v>
      </c>
      <c r="Y737" s="283" t="s">
        <v>109</v>
      </c>
      <c r="Z737" s="417"/>
      <c r="AA737" s="283">
        <v>1.7609</v>
      </c>
      <c r="AB737" s="422" t="s">
        <v>1633</v>
      </c>
      <c r="AC737" s="415"/>
    </row>
    <row r="738" customHeight="1" spans="1:29">
      <c r="A738" s="311">
        <v>736</v>
      </c>
      <c r="B738" s="283" t="s">
        <v>1629</v>
      </c>
      <c r="C738" s="311" t="s">
        <v>1158</v>
      </c>
      <c r="D738" s="311" t="s">
        <v>979</v>
      </c>
      <c r="E738" s="413" t="s">
        <v>1809</v>
      </c>
      <c r="F738" s="417"/>
      <c r="G738" s="417"/>
      <c r="H738" s="417"/>
      <c r="I738" s="417"/>
      <c r="J738" s="417"/>
      <c r="K738" s="283" t="s">
        <v>100</v>
      </c>
      <c r="L738" s="283" t="s">
        <v>541</v>
      </c>
      <c r="M738" s="311" t="s">
        <v>646</v>
      </c>
      <c r="N738" s="311" t="s">
        <v>647</v>
      </c>
      <c r="O738" s="311">
        <v>2016</v>
      </c>
      <c r="P738" s="478">
        <v>0.757142857142857</v>
      </c>
      <c r="Q738" s="283">
        <v>2.3044</v>
      </c>
      <c r="R738" s="311">
        <v>25</v>
      </c>
      <c r="S738" s="401">
        <v>38</v>
      </c>
      <c r="T738" s="283" t="s">
        <v>106</v>
      </c>
      <c r="U738" s="401">
        <v>8</v>
      </c>
      <c r="V738" s="401"/>
      <c r="W738" s="401" t="s">
        <v>135</v>
      </c>
      <c r="X738" s="311" t="s">
        <v>108</v>
      </c>
      <c r="Y738" s="283" t="s">
        <v>109</v>
      </c>
      <c r="Z738" s="417"/>
      <c r="AA738" s="283">
        <v>1.1522</v>
      </c>
      <c r="AB738" s="422" t="s">
        <v>1633</v>
      </c>
      <c r="AC738" s="415"/>
    </row>
    <row r="739" customHeight="1" spans="1:29">
      <c r="A739" s="311">
        <v>737</v>
      </c>
      <c r="B739" s="283" t="s">
        <v>1629</v>
      </c>
      <c r="C739" s="311" t="s">
        <v>667</v>
      </c>
      <c r="D739" s="311" t="s">
        <v>979</v>
      </c>
      <c r="E739" s="480" t="s">
        <v>1810</v>
      </c>
      <c r="F739" s="417"/>
      <c r="G739" s="417"/>
      <c r="H739" s="417"/>
      <c r="I739" s="417"/>
      <c r="J739" s="417"/>
      <c r="K739" s="283" t="s">
        <v>100</v>
      </c>
      <c r="L739" s="283" t="s">
        <v>101</v>
      </c>
      <c r="M739" s="311" t="s">
        <v>646</v>
      </c>
      <c r="N739" s="311" t="s">
        <v>647</v>
      </c>
      <c r="O739" s="311">
        <v>2014</v>
      </c>
      <c r="P739" s="478">
        <v>0.142857142857143</v>
      </c>
      <c r="Q739" s="283">
        <v>0.4348</v>
      </c>
      <c r="R739" s="311">
        <v>0</v>
      </c>
      <c r="S739" s="401">
        <v>0</v>
      </c>
      <c r="T739" s="283" t="s">
        <v>106</v>
      </c>
      <c r="U739" s="401">
        <v>3</v>
      </c>
      <c r="V739" s="401"/>
      <c r="W739" s="401" t="s">
        <v>159</v>
      </c>
      <c r="X739" s="311" t="s">
        <v>108</v>
      </c>
      <c r="Y739" s="283" t="s">
        <v>109</v>
      </c>
      <c r="Z739" s="417"/>
      <c r="AA739" s="283">
        <v>0.2174</v>
      </c>
      <c r="AB739" s="422" t="s">
        <v>1633</v>
      </c>
      <c r="AC739" s="415"/>
    </row>
    <row r="740" customHeight="1" spans="1:29">
      <c r="A740" s="311">
        <v>738</v>
      </c>
      <c r="B740" s="283" t="s">
        <v>1629</v>
      </c>
      <c r="C740" s="311" t="s">
        <v>667</v>
      </c>
      <c r="D740" s="311" t="s">
        <v>979</v>
      </c>
      <c r="E740" s="480" t="s">
        <v>1811</v>
      </c>
      <c r="F740" s="417"/>
      <c r="G740" s="417"/>
      <c r="H740" s="417"/>
      <c r="I740" s="417"/>
      <c r="J740" s="417"/>
      <c r="K740" s="283" t="s">
        <v>100</v>
      </c>
      <c r="L740" s="283" t="s">
        <v>101</v>
      </c>
      <c r="M740" s="311" t="s">
        <v>646</v>
      </c>
      <c r="N740" s="311" t="s">
        <v>647</v>
      </c>
      <c r="O740" s="311">
        <v>2014</v>
      </c>
      <c r="P740" s="478">
        <v>0.480142857142857</v>
      </c>
      <c r="Q740" s="283">
        <v>1.4614</v>
      </c>
      <c r="R740" s="311"/>
      <c r="S740" s="283">
        <v>6.314</v>
      </c>
      <c r="T740" s="283" t="s">
        <v>106</v>
      </c>
      <c r="U740" s="401">
        <v>5</v>
      </c>
      <c r="V740" s="401"/>
      <c r="W740" s="401" t="s">
        <v>159</v>
      </c>
      <c r="X740" s="311" t="s">
        <v>108</v>
      </c>
      <c r="Y740" s="283" t="s">
        <v>109</v>
      </c>
      <c r="Z740" s="417"/>
      <c r="AA740" s="283">
        <v>0.7307</v>
      </c>
      <c r="AB740" s="422" t="s">
        <v>1633</v>
      </c>
      <c r="AC740" s="415"/>
    </row>
    <row r="741" customHeight="1" spans="1:29">
      <c r="A741" s="311">
        <v>739</v>
      </c>
      <c r="B741" s="283" t="s">
        <v>1629</v>
      </c>
      <c r="C741" s="311" t="s">
        <v>667</v>
      </c>
      <c r="D741" s="311" t="s">
        <v>979</v>
      </c>
      <c r="E741" s="480" t="s">
        <v>1812</v>
      </c>
      <c r="F741" s="417"/>
      <c r="G741" s="417"/>
      <c r="H741" s="417"/>
      <c r="I741" s="417"/>
      <c r="J741" s="417"/>
      <c r="K741" s="283" t="s">
        <v>100</v>
      </c>
      <c r="L741" s="283" t="s">
        <v>101</v>
      </c>
      <c r="M741" s="311" t="s">
        <v>646</v>
      </c>
      <c r="N741" s="311" t="s">
        <v>647</v>
      </c>
      <c r="O741" s="311">
        <v>2014</v>
      </c>
      <c r="P741" s="478">
        <v>0.449142857142857</v>
      </c>
      <c r="Q741" s="283">
        <v>1.367</v>
      </c>
      <c r="R741" s="311">
        <v>0</v>
      </c>
      <c r="S741" s="401">
        <v>0</v>
      </c>
      <c r="T741" s="283" t="s">
        <v>106</v>
      </c>
      <c r="U741" s="401">
        <v>3</v>
      </c>
      <c r="V741" s="401"/>
      <c r="W741" s="401" t="s">
        <v>159</v>
      </c>
      <c r="X741" s="311" t="s">
        <v>108</v>
      </c>
      <c r="Y741" s="283" t="s">
        <v>109</v>
      </c>
      <c r="Z741" s="417"/>
      <c r="AA741" s="283">
        <v>0.6835</v>
      </c>
      <c r="AB741" s="422" t="s">
        <v>1633</v>
      </c>
      <c r="AC741" s="415"/>
    </row>
    <row r="742" customHeight="1" spans="1:29">
      <c r="A742" s="311">
        <v>740</v>
      </c>
      <c r="B742" s="283" t="s">
        <v>1629</v>
      </c>
      <c r="C742" s="311" t="s">
        <v>667</v>
      </c>
      <c r="D742" s="311" t="s">
        <v>979</v>
      </c>
      <c r="E742" s="480" t="s">
        <v>1813</v>
      </c>
      <c r="F742" s="417"/>
      <c r="G742" s="417"/>
      <c r="H742" s="417"/>
      <c r="I742" s="417"/>
      <c r="J742" s="417"/>
      <c r="K742" s="283" t="s">
        <v>100</v>
      </c>
      <c r="L742" s="283" t="s">
        <v>101</v>
      </c>
      <c r="M742" s="311" t="s">
        <v>646</v>
      </c>
      <c r="N742" s="311" t="s">
        <v>647</v>
      </c>
      <c r="O742" s="311">
        <v>2014</v>
      </c>
      <c r="P742" s="478">
        <v>0.128571428571429</v>
      </c>
      <c r="Q742" s="283">
        <v>0.3914</v>
      </c>
      <c r="R742" s="311">
        <v>0</v>
      </c>
      <c r="S742" s="401">
        <v>0</v>
      </c>
      <c r="T742" s="283" t="s">
        <v>106</v>
      </c>
      <c r="U742" s="401">
        <v>10</v>
      </c>
      <c r="V742" s="401"/>
      <c r="W742" s="401" t="s">
        <v>159</v>
      </c>
      <c r="X742" s="311" t="s">
        <v>108</v>
      </c>
      <c r="Y742" s="283" t="s">
        <v>109</v>
      </c>
      <c r="Z742" s="417"/>
      <c r="AA742" s="283">
        <v>0.1957</v>
      </c>
      <c r="AB742" s="422" t="s">
        <v>1633</v>
      </c>
      <c r="AC742" s="415"/>
    </row>
    <row r="743" customHeight="1" spans="1:29">
      <c r="A743" s="311">
        <v>741</v>
      </c>
      <c r="B743" s="283" t="s">
        <v>1629</v>
      </c>
      <c r="C743" s="311" t="s">
        <v>667</v>
      </c>
      <c r="D743" s="311" t="s">
        <v>979</v>
      </c>
      <c r="E743" s="480" t="s">
        <v>1814</v>
      </c>
      <c r="F743" s="417"/>
      <c r="G743" s="417"/>
      <c r="H743" s="417"/>
      <c r="I743" s="417"/>
      <c r="J743" s="417"/>
      <c r="K743" s="283" t="s">
        <v>100</v>
      </c>
      <c r="L743" s="283" t="s">
        <v>101</v>
      </c>
      <c r="M743" s="311" t="s">
        <v>646</v>
      </c>
      <c r="N743" s="311" t="s">
        <v>647</v>
      </c>
      <c r="O743" s="311">
        <v>2016</v>
      </c>
      <c r="P743" s="478">
        <v>0.142857142857143</v>
      </c>
      <c r="Q743" s="283">
        <v>0.4348</v>
      </c>
      <c r="R743" s="311">
        <v>0</v>
      </c>
      <c r="S743" s="401">
        <v>0</v>
      </c>
      <c r="T743" s="283" t="s">
        <v>106</v>
      </c>
      <c r="U743" s="401">
        <v>5</v>
      </c>
      <c r="V743" s="401"/>
      <c r="W743" s="401" t="s">
        <v>159</v>
      </c>
      <c r="X743" s="311" t="s">
        <v>108</v>
      </c>
      <c r="Y743" s="283" t="s">
        <v>109</v>
      </c>
      <c r="Z743" s="417"/>
      <c r="AA743" s="283">
        <v>0.2174</v>
      </c>
      <c r="AB743" s="422" t="s">
        <v>1633</v>
      </c>
      <c r="AC743" s="415"/>
    </row>
    <row r="744" customHeight="1" spans="1:29">
      <c r="A744" s="311">
        <v>742</v>
      </c>
      <c r="B744" s="283" t="s">
        <v>1629</v>
      </c>
      <c r="C744" s="311" t="s">
        <v>667</v>
      </c>
      <c r="D744" s="311" t="s">
        <v>979</v>
      </c>
      <c r="E744" s="480" t="s">
        <v>1815</v>
      </c>
      <c r="F744" s="417"/>
      <c r="G744" s="417"/>
      <c r="H744" s="417"/>
      <c r="I744" s="417"/>
      <c r="J744" s="417"/>
      <c r="K744" s="283" t="s">
        <v>100</v>
      </c>
      <c r="L744" s="283" t="s">
        <v>101</v>
      </c>
      <c r="M744" s="311" t="s">
        <v>646</v>
      </c>
      <c r="N744" s="311" t="s">
        <v>647</v>
      </c>
      <c r="O744" s="311">
        <v>2016</v>
      </c>
      <c r="P744" s="478">
        <v>0.714285714285714</v>
      </c>
      <c r="Q744" s="283">
        <v>2.174</v>
      </c>
      <c r="R744" s="311">
        <v>45</v>
      </c>
      <c r="S744" s="414">
        <v>31.5</v>
      </c>
      <c r="T744" s="283" t="s">
        <v>106</v>
      </c>
      <c r="U744" s="401">
        <v>8</v>
      </c>
      <c r="V744" s="401"/>
      <c r="W744" s="401" t="s">
        <v>159</v>
      </c>
      <c r="X744" s="311" t="s">
        <v>108</v>
      </c>
      <c r="Y744" s="283" t="s">
        <v>109</v>
      </c>
      <c r="Z744" s="417"/>
      <c r="AA744" s="283">
        <v>1.087</v>
      </c>
      <c r="AB744" s="422" t="s">
        <v>1633</v>
      </c>
      <c r="AC744" s="415"/>
    </row>
    <row r="745" customHeight="1" spans="1:29">
      <c r="A745" s="311">
        <v>743</v>
      </c>
      <c r="B745" s="283" t="s">
        <v>1629</v>
      </c>
      <c r="C745" s="311" t="s">
        <v>667</v>
      </c>
      <c r="D745" s="311" t="s">
        <v>979</v>
      </c>
      <c r="E745" s="480" t="s">
        <v>1816</v>
      </c>
      <c r="F745" s="417"/>
      <c r="G745" s="417"/>
      <c r="H745" s="417"/>
      <c r="I745" s="417"/>
      <c r="J745" s="417"/>
      <c r="K745" s="283" t="s">
        <v>100</v>
      </c>
      <c r="L745" s="283" t="s">
        <v>101</v>
      </c>
      <c r="M745" s="311" t="s">
        <v>646</v>
      </c>
      <c r="N745" s="311" t="s">
        <v>647</v>
      </c>
      <c r="O745" s="311">
        <v>2015</v>
      </c>
      <c r="P745" s="478">
        <v>3.57142857142857</v>
      </c>
      <c r="Q745" s="283">
        <v>10.8696</v>
      </c>
      <c r="R745" s="311">
        <v>0</v>
      </c>
      <c r="S745" s="401">
        <v>0</v>
      </c>
      <c r="T745" s="283" t="s">
        <v>106</v>
      </c>
      <c r="U745" s="401">
        <v>30</v>
      </c>
      <c r="V745" s="401"/>
      <c r="W745" s="401" t="s">
        <v>159</v>
      </c>
      <c r="X745" s="311" t="s">
        <v>108</v>
      </c>
      <c r="Y745" s="283" t="s">
        <v>109</v>
      </c>
      <c r="Z745" s="417"/>
      <c r="AA745" s="283">
        <v>5.4348</v>
      </c>
      <c r="AB745" s="422" t="s">
        <v>1633</v>
      </c>
      <c r="AC745" s="415"/>
    </row>
    <row r="746" customHeight="1" spans="1:29">
      <c r="A746" s="311">
        <v>744</v>
      </c>
      <c r="B746" s="283" t="s">
        <v>1629</v>
      </c>
      <c r="C746" s="311" t="s">
        <v>667</v>
      </c>
      <c r="D746" s="311" t="s">
        <v>979</v>
      </c>
      <c r="E746" s="480" t="s">
        <v>1817</v>
      </c>
      <c r="F746" s="417"/>
      <c r="G746" s="417"/>
      <c r="H746" s="417"/>
      <c r="I746" s="417"/>
      <c r="J746" s="417"/>
      <c r="K746" s="283" t="s">
        <v>100</v>
      </c>
      <c r="L746" s="283" t="s">
        <v>101</v>
      </c>
      <c r="M746" s="311" t="s">
        <v>646</v>
      </c>
      <c r="N746" s="311" t="s">
        <v>647</v>
      </c>
      <c r="O746" s="311">
        <v>2015</v>
      </c>
      <c r="P746" s="478">
        <v>0.528571428571429</v>
      </c>
      <c r="Q746" s="283">
        <v>1.6087</v>
      </c>
      <c r="R746" s="311">
        <v>20</v>
      </c>
      <c r="S746" s="283">
        <v>9</v>
      </c>
      <c r="T746" s="283" t="s">
        <v>106</v>
      </c>
      <c r="U746" s="401">
        <v>5</v>
      </c>
      <c r="V746" s="401"/>
      <c r="W746" s="401" t="s">
        <v>159</v>
      </c>
      <c r="X746" s="311" t="s">
        <v>108</v>
      </c>
      <c r="Y746" s="283" t="s">
        <v>109</v>
      </c>
      <c r="Z746" s="417"/>
      <c r="AA746" s="283">
        <v>0.80435</v>
      </c>
      <c r="AB746" s="422" t="s">
        <v>1633</v>
      </c>
      <c r="AC746" s="415"/>
    </row>
    <row r="747" customHeight="1" spans="1:29">
      <c r="A747" s="311">
        <v>745</v>
      </c>
      <c r="B747" s="283" t="s">
        <v>1629</v>
      </c>
      <c r="C747" s="311" t="s">
        <v>667</v>
      </c>
      <c r="D747" s="311" t="s">
        <v>979</v>
      </c>
      <c r="E747" s="480" t="s">
        <v>1818</v>
      </c>
      <c r="F747" s="417"/>
      <c r="G747" s="417"/>
      <c r="H747" s="417"/>
      <c r="I747" s="417"/>
      <c r="J747" s="417"/>
      <c r="K747" s="283" t="s">
        <v>100</v>
      </c>
      <c r="L747" s="283" t="s">
        <v>101</v>
      </c>
      <c r="M747" s="311" t="s">
        <v>646</v>
      </c>
      <c r="N747" s="311" t="s">
        <v>647</v>
      </c>
      <c r="O747" s="311">
        <v>2015</v>
      </c>
      <c r="P747" s="478">
        <v>1.4</v>
      </c>
      <c r="Q747" s="283">
        <v>4.2609</v>
      </c>
      <c r="R747" s="311">
        <v>1</v>
      </c>
      <c r="S747" s="283">
        <v>0.9992</v>
      </c>
      <c r="T747" s="283" t="s">
        <v>106</v>
      </c>
      <c r="U747" s="401">
        <v>10</v>
      </c>
      <c r="V747" s="401"/>
      <c r="W747" s="401" t="s">
        <v>159</v>
      </c>
      <c r="X747" s="311" t="s">
        <v>108</v>
      </c>
      <c r="Y747" s="283" t="s">
        <v>109</v>
      </c>
      <c r="Z747" s="417"/>
      <c r="AA747" s="283">
        <v>2.13045</v>
      </c>
      <c r="AB747" s="422" t="s">
        <v>1633</v>
      </c>
      <c r="AC747" s="415"/>
    </row>
    <row r="748" customHeight="1" spans="1:29">
      <c r="A748" s="311">
        <v>746</v>
      </c>
      <c r="B748" s="283" t="s">
        <v>1629</v>
      </c>
      <c r="C748" s="311" t="s">
        <v>667</v>
      </c>
      <c r="D748" s="311" t="s">
        <v>979</v>
      </c>
      <c r="E748" s="480" t="s">
        <v>1819</v>
      </c>
      <c r="F748" s="417"/>
      <c r="G748" s="417"/>
      <c r="H748" s="417"/>
      <c r="I748" s="417"/>
      <c r="J748" s="417"/>
      <c r="K748" s="283" t="s">
        <v>100</v>
      </c>
      <c r="L748" s="283" t="s">
        <v>101</v>
      </c>
      <c r="M748" s="311" t="s">
        <v>646</v>
      </c>
      <c r="N748" s="311" t="s">
        <v>647</v>
      </c>
      <c r="O748" s="311">
        <v>2015</v>
      </c>
      <c r="P748" s="478">
        <v>0.428571428571429</v>
      </c>
      <c r="Q748" s="283">
        <v>1.3044</v>
      </c>
      <c r="R748" s="311">
        <v>20</v>
      </c>
      <c r="S748" s="283">
        <v>7</v>
      </c>
      <c r="T748" s="283" t="s">
        <v>106</v>
      </c>
      <c r="U748" s="401">
        <v>10</v>
      </c>
      <c r="V748" s="401"/>
      <c r="W748" s="401" t="s">
        <v>159</v>
      </c>
      <c r="X748" s="311" t="s">
        <v>108</v>
      </c>
      <c r="Y748" s="283" t="s">
        <v>109</v>
      </c>
      <c r="Z748" s="417"/>
      <c r="AA748" s="283">
        <v>0.6522</v>
      </c>
      <c r="AB748" s="422" t="s">
        <v>1633</v>
      </c>
      <c r="AC748" s="415"/>
    </row>
    <row r="749" customHeight="1" spans="1:29">
      <c r="A749" s="311">
        <v>747</v>
      </c>
      <c r="B749" s="283" t="s">
        <v>1629</v>
      </c>
      <c r="C749" s="311" t="s">
        <v>676</v>
      </c>
      <c r="D749" s="311" t="s">
        <v>979</v>
      </c>
      <c r="E749" s="480" t="s">
        <v>1820</v>
      </c>
      <c r="F749" s="417"/>
      <c r="G749" s="417"/>
      <c r="H749" s="417"/>
      <c r="I749" s="417"/>
      <c r="J749" s="417"/>
      <c r="K749" s="283" t="s">
        <v>100</v>
      </c>
      <c r="L749" s="283" t="s">
        <v>101</v>
      </c>
      <c r="M749" s="311" t="s">
        <v>646</v>
      </c>
      <c r="N749" s="311" t="s">
        <v>647</v>
      </c>
      <c r="O749" s="311">
        <v>2016</v>
      </c>
      <c r="P749" s="478">
        <v>0.498714285714286</v>
      </c>
      <c r="Q749" s="283">
        <v>1.5179</v>
      </c>
      <c r="R749" s="311">
        <v>0</v>
      </c>
      <c r="S749" s="401">
        <v>0</v>
      </c>
      <c r="T749" s="283" t="s">
        <v>106</v>
      </c>
      <c r="U749" s="401">
        <v>4</v>
      </c>
      <c r="V749" s="401"/>
      <c r="W749" s="401" t="s">
        <v>159</v>
      </c>
      <c r="X749" s="311" t="s">
        <v>108</v>
      </c>
      <c r="Y749" s="283" t="s">
        <v>109</v>
      </c>
      <c r="Z749" s="417"/>
      <c r="AA749" s="283">
        <v>0.75895</v>
      </c>
      <c r="AB749" s="422" t="s">
        <v>1633</v>
      </c>
      <c r="AC749" s="415"/>
    </row>
    <row r="750" customHeight="1" spans="1:29">
      <c r="A750" s="311">
        <v>748</v>
      </c>
      <c r="B750" s="283" t="s">
        <v>1629</v>
      </c>
      <c r="C750" s="311" t="s">
        <v>676</v>
      </c>
      <c r="D750" s="311" t="s">
        <v>979</v>
      </c>
      <c r="E750" s="480" t="s">
        <v>1821</v>
      </c>
      <c r="F750" s="417"/>
      <c r="G750" s="417"/>
      <c r="H750" s="417"/>
      <c r="I750" s="417"/>
      <c r="J750" s="417"/>
      <c r="K750" s="283" t="s">
        <v>100</v>
      </c>
      <c r="L750" s="283" t="s">
        <v>101</v>
      </c>
      <c r="M750" s="311" t="s">
        <v>646</v>
      </c>
      <c r="N750" s="311" t="s">
        <v>647</v>
      </c>
      <c r="O750" s="311">
        <v>2016</v>
      </c>
      <c r="P750" s="478">
        <v>0.358285714285714</v>
      </c>
      <c r="Q750" s="283">
        <v>1.0905</v>
      </c>
      <c r="R750" s="311">
        <v>0</v>
      </c>
      <c r="S750" s="401">
        <v>0</v>
      </c>
      <c r="T750" s="283" t="s">
        <v>106</v>
      </c>
      <c r="U750" s="401">
        <v>3</v>
      </c>
      <c r="V750" s="401"/>
      <c r="W750" s="401" t="s">
        <v>159</v>
      </c>
      <c r="X750" s="311" t="s">
        <v>108</v>
      </c>
      <c r="Y750" s="283" t="s">
        <v>109</v>
      </c>
      <c r="Z750" s="417"/>
      <c r="AA750" s="283">
        <v>0.54525</v>
      </c>
      <c r="AB750" s="422" t="s">
        <v>1633</v>
      </c>
      <c r="AC750" s="415"/>
    </row>
    <row r="751" customHeight="1" spans="1:29">
      <c r="A751" s="311">
        <v>749</v>
      </c>
      <c r="B751" s="283" t="s">
        <v>1629</v>
      </c>
      <c r="C751" s="311" t="s">
        <v>676</v>
      </c>
      <c r="D751" s="311" t="s">
        <v>979</v>
      </c>
      <c r="E751" s="480" t="s">
        <v>1822</v>
      </c>
      <c r="F751" s="417"/>
      <c r="G751" s="417"/>
      <c r="H751" s="417"/>
      <c r="I751" s="417"/>
      <c r="J751" s="417"/>
      <c r="K751" s="283" t="s">
        <v>100</v>
      </c>
      <c r="L751" s="283" t="s">
        <v>101</v>
      </c>
      <c r="M751" s="311" t="s">
        <v>646</v>
      </c>
      <c r="N751" s="311" t="s">
        <v>647</v>
      </c>
      <c r="O751" s="311">
        <v>2016</v>
      </c>
      <c r="P751" s="478">
        <v>0.564142857142857</v>
      </c>
      <c r="Q751" s="283">
        <v>1.717</v>
      </c>
      <c r="R751" s="311">
        <v>0</v>
      </c>
      <c r="S751" s="401">
        <v>0</v>
      </c>
      <c r="T751" s="283" t="s">
        <v>106</v>
      </c>
      <c r="U751" s="401">
        <v>5</v>
      </c>
      <c r="V751" s="401"/>
      <c r="W751" s="401" t="s">
        <v>159</v>
      </c>
      <c r="X751" s="311" t="s">
        <v>108</v>
      </c>
      <c r="Y751" s="283" t="s">
        <v>109</v>
      </c>
      <c r="Z751" s="417"/>
      <c r="AA751" s="283">
        <v>0.8585</v>
      </c>
      <c r="AB751" s="422" t="s">
        <v>1633</v>
      </c>
      <c r="AC751" s="415"/>
    </row>
    <row r="752" customHeight="1" spans="1:29">
      <c r="A752" s="311">
        <v>750</v>
      </c>
      <c r="B752" s="283" t="s">
        <v>1629</v>
      </c>
      <c r="C752" s="311" t="s">
        <v>676</v>
      </c>
      <c r="D752" s="311" t="s">
        <v>979</v>
      </c>
      <c r="E752" s="480" t="s">
        <v>1823</v>
      </c>
      <c r="F752" s="417"/>
      <c r="G752" s="417"/>
      <c r="H752" s="417"/>
      <c r="I752" s="417"/>
      <c r="J752" s="417"/>
      <c r="K752" s="283" t="s">
        <v>100</v>
      </c>
      <c r="L752" s="283" t="s">
        <v>101</v>
      </c>
      <c r="M752" s="311" t="s">
        <v>646</v>
      </c>
      <c r="N752" s="311" t="s">
        <v>647</v>
      </c>
      <c r="O752" s="311">
        <v>2016</v>
      </c>
      <c r="P752" s="478">
        <v>0.542714285714286</v>
      </c>
      <c r="Q752" s="283">
        <v>1.6518</v>
      </c>
      <c r="R752" s="311">
        <v>0</v>
      </c>
      <c r="S752" s="401">
        <v>0</v>
      </c>
      <c r="T752" s="283" t="s">
        <v>106</v>
      </c>
      <c r="U752" s="401">
        <v>5</v>
      </c>
      <c r="V752" s="401"/>
      <c r="W752" s="401" t="s">
        <v>159</v>
      </c>
      <c r="X752" s="311" t="s">
        <v>108</v>
      </c>
      <c r="Y752" s="283" t="s">
        <v>109</v>
      </c>
      <c r="Z752" s="417"/>
      <c r="AA752" s="283">
        <v>0.8259</v>
      </c>
      <c r="AB752" s="422" t="s">
        <v>1633</v>
      </c>
      <c r="AC752" s="415"/>
    </row>
    <row r="753" customHeight="1" spans="1:29">
      <c r="A753" s="311">
        <v>751</v>
      </c>
      <c r="B753" s="283" t="s">
        <v>1629</v>
      </c>
      <c r="C753" s="311" t="s">
        <v>676</v>
      </c>
      <c r="D753" s="311" t="s">
        <v>979</v>
      </c>
      <c r="E753" s="480" t="s">
        <v>1824</v>
      </c>
      <c r="F753" s="417"/>
      <c r="G753" s="417"/>
      <c r="H753" s="417"/>
      <c r="I753" s="417"/>
      <c r="J753" s="417"/>
      <c r="K753" s="283" t="s">
        <v>100</v>
      </c>
      <c r="L753" s="283" t="s">
        <v>101</v>
      </c>
      <c r="M753" s="311" t="s">
        <v>646</v>
      </c>
      <c r="N753" s="311" t="s">
        <v>647</v>
      </c>
      <c r="O753" s="311">
        <v>2016</v>
      </c>
      <c r="P753" s="478">
        <v>6.03657142857143</v>
      </c>
      <c r="Q753" s="283">
        <v>18.3722</v>
      </c>
      <c r="R753" s="311">
        <v>0</v>
      </c>
      <c r="S753" s="401">
        <v>0</v>
      </c>
      <c r="T753" s="283" t="s">
        <v>106</v>
      </c>
      <c r="U753" s="401">
        <v>30</v>
      </c>
      <c r="V753" s="401"/>
      <c r="W753" s="401" t="s">
        <v>159</v>
      </c>
      <c r="X753" s="311" t="s">
        <v>108</v>
      </c>
      <c r="Y753" s="283" t="s">
        <v>109</v>
      </c>
      <c r="Z753" s="417"/>
      <c r="AA753" s="283">
        <v>9.1861</v>
      </c>
      <c r="AB753" s="422" t="s">
        <v>1633</v>
      </c>
      <c r="AC753" s="415"/>
    </row>
    <row r="754" customHeight="1" spans="1:29">
      <c r="A754" s="311">
        <v>752</v>
      </c>
      <c r="B754" s="283" t="s">
        <v>1629</v>
      </c>
      <c r="C754" s="311" t="s">
        <v>676</v>
      </c>
      <c r="D754" s="311" t="s">
        <v>979</v>
      </c>
      <c r="E754" s="480" t="s">
        <v>1825</v>
      </c>
      <c r="F754" s="417"/>
      <c r="G754" s="417"/>
      <c r="H754" s="417"/>
      <c r="I754" s="417"/>
      <c r="J754" s="417"/>
      <c r="K754" s="283" t="s">
        <v>100</v>
      </c>
      <c r="L754" s="283" t="s">
        <v>101</v>
      </c>
      <c r="M754" s="311" t="s">
        <v>646</v>
      </c>
      <c r="N754" s="311" t="s">
        <v>647</v>
      </c>
      <c r="O754" s="311">
        <v>2016</v>
      </c>
      <c r="P754" s="478">
        <v>3.51428571428571</v>
      </c>
      <c r="Q754" s="283">
        <v>10.6957</v>
      </c>
      <c r="R754" s="311">
        <v>0</v>
      </c>
      <c r="S754" s="401">
        <v>0</v>
      </c>
      <c r="T754" s="283" t="s">
        <v>106</v>
      </c>
      <c r="U754" s="401">
        <v>10</v>
      </c>
      <c r="V754" s="401"/>
      <c r="W754" s="401" t="s">
        <v>159</v>
      </c>
      <c r="X754" s="311" t="s">
        <v>108</v>
      </c>
      <c r="Y754" s="283" t="s">
        <v>109</v>
      </c>
      <c r="Z754" s="417"/>
      <c r="AA754" s="283">
        <v>5.34785</v>
      </c>
      <c r="AB754" s="422" t="s">
        <v>1633</v>
      </c>
      <c r="AC754" s="415"/>
    </row>
    <row r="755" customHeight="1" spans="1:29">
      <c r="A755" s="311">
        <v>753</v>
      </c>
      <c r="B755" s="283" t="s">
        <v>1629</v>
      </c>
      <c r="C755" s="311" t="s">
        <v>676</v>
      </c>
      <c r="D755" s="311" t="s">
        <v>979</v>
      </c>
      <c r="E755" s="480" t="s">
        <v>1826</v>
      </c>
      <c r="F755" s="417"/>
      <c r="G755" s="417"/>
      <c r="H755" s="417"/>
      <c r="I755" s="417"/>
      <c r="J755" s="417"/>
      <c r="K755" s="283" t="s">
        <v>100</v>
      </c>
      <c r="L755" s="283" t="s">
        <v>101</v>
      </c>
      <c r="M755" s="311" t="s">
        <v>646</v>
      </c>
      <c r="N755" s="311" t="s">
        <v>647</v>
      </c>
      <c r="O755" s="311">
        <v>2016</v>
      </c>
      <c r="P755" s="478">
        <v>7.14285714285714</v>
      </c>
      <c r="Q755" s="283">
        <v>21.7392</v>
      </c>
      <c r="R755" s="311">
        <v>0</v>
      </c>
      <c r="S755" s="401">
        <v>0</v>
      </c>
      <c r="T755" s="283" t="s">
        <v>106</v>
      </c>
      <c r="U755" s="401">
        <v>10</v>
      </c>
      <c r="V755" s="401"/>
      <c r="W755" s="401" t="s">
        <v>159</v>
      </c>
      <c r="X755" s="311" t="s">
        <v>108</v>
      </c>
      <c r="Y755" s="283" t="s">
        <v>109</v>
      </c>
      <c r="Z755" s="417"/>
      <c r="AA755" s="283">
        <v>10.8696</v>
      </c>
      <c r="AB755" s="422" t="s">
        <v>1633</v>
      </c>
      <c r="AC755" s="415"/>
    </row>
    <row r="756" customHeight="1" spans="1:29">
      <c r="A756" s="311">
        <v>754</v>
      </c>
      <c r="B756" s="283" t="s">
        <v>1629</v>
      </c>
      <c r="C756" s="311" t="s">
        <v>676</v>
      </c>
      <c r="D756" s="311" t="s">
        <v>979</v>
      </c>
      <c r="E756" s="480" t="s">
        <v>1827</v>
      </c>
      <c r="F756" s="417"/>
      <c r="G756" s="417"/>
      <c r="H756" s="417"/>
      <c r="I756" s="417"/>
      <c r="J756" s="417"/>
      <c r="K756" s="283" t="s">
        <v>100</v>
      </c>
      <c r="L756" s="283" t="s">
        <v>101</v>
      </c>
      <c r="M756" s="311" t="s">
        <v>646</v>
      </c>
      <c r="N756" s="311" t="s">
        <v>647</v>
      </c>
      <c r="O756" s="311">
        <v>2016</v>
      </c>
      <c r="P756" s="478">
        <v>11.4285714285714</v>
      </c>
      <c r="Q756" s="283">
        <v>34.7827</v>
      </c>
      <c r="R756" s="311">
        <v>1</v>
      </c>
      <c r="S756" s="285">
        <v>18</v>
      </c>
      <c r="T756" s="283" t="s">
        <v>106</v>
      </c>
      <c r="U756" s="401">
        <v>40</v>
      </c>
      <c r="V756" s="401"/>
      <c r="W756" s="401" t="s">
        <v>159</v>
      </c>
      <c r="X756" s="311" t="s">
        <v>108</v>
      </c>
      <c r="Y756" s="283" t="s">
        <v>109</v>
      </c>
      <c r="Z756" s="417"/>
      <c r="AA756" s="283">
        <v>17.39135</v>
      </c>
      <c r="AB756" s="422" t="s">
        <v>1633</v>
      </c>
      <c r="AC756" s="415"/>
    </row>
    <row r="757" customHeight="1" spans="1:29">
      <c r="A757" s="311">
        <v>755</v>
      </c>
      <c r="B757" s="283" t="s">
        <v>1629</v>
      </c>
      <c r="C757" s="311" t="s">
        <v>676</v>
      </c>
      <c r="D757" s="311" t="s">
        <v>979</v>
      </c>
      <c r="E757" s="480" t="s">
        <v>1828</v>
      </c>
      <c r="F757" s="417"/>
      <c r="G757" s="417"/>
      <c r="H757" s="417"/>
      <c r="I757" s="417"/>
      <c r="J757" s="417"/>
      <c r="K757" s="283" t="s">
        <v>100</v>
      </c>
      <c r="L757" s="283" t="s">
        <v>101</v>
      </c>
      <c r="M757" s="311" t="s">
        <v>646</v>
      </c>
      <c r="N757" s="311" t="s">
        <v>647</v>
      </c>
      <c r="O757" s="311">
        <v>2016</v>
      </c>
      <c r="P757" s="478">
        <v>6.08714285714286</v>
      </c>
      <c r="Q757" s="283">
        <v>18.5261</v>
      </c>
      <c r="R757" s="311">
        <v>1</v>
      </c>
      <c r="S757" s="401">
        <v>10.66</v>
      </c>
      <c r="T757" s="283" t="s">
        <v>106</v>
      </c>
      <c r="U757" s="401">
        <v>24</v>
      </c>
      <c r="V757" s="401"/>
      <c r="W757" s="401" t="s">
        <v>135</v>
      </c>
      <c r="X757" s="311" t="s">
        <v>108</v>
      </c>
      <c r="Y757" s="283" t="s">
        <v>109</v>
      </c>
      <c r="Z757" s="417"/>
      <c r="AA757" s="283">
        <v>9.26305</v>
      </c>
      <c r="AB757" s="422" t="s">
        <v>1633</v>
      </c>
      <c r="AC757" s="415"/>
    </row>
    <row r="758" customHeight="1" spans="1:29">
      <c r="A758" s="311">
        <v>756</v>
      </c>
      <c r="B758" s="283" t="s">
        <v>1629</v>
      </c>
      <c r="C758" s="311" t="s">
        <v>676</v>
      </c>
      <c r="D758" s="311" t="s">
        <v>979</v>
      </c>
      <c r="E758" s="480" t="s">
        <v>1829</v>
      </c>
      <c r="F758" s="417"/>
      <c r="G758" s="417"/>
      <c r="H758" s="417"/>
      <c r="I758" s="417"/>
      <c r="J758" s="417"/>
      <c r="K758" s="283" t="s">
        <v>100</v>
      </c>
      <c r="L758" s="283" t="s">
        <v>101</v>
      </c>
      <c r="M758" s="311" t="s">
        <v>646</v>
      </c>
      <c r="N758" s="311" t="s">
        <v>647</v>
      </c>
      <c r="O758" s="311">
        <v>2016</v>
      </c>
      <c r="P758" s="478">
        <v>17.1295714285714</v>
      </c>
      <c r="Q758" s="283">
        <v>52.1335</v>
      </c>
      <c r="R758" s="311">
        <v>1</v>
      </c>
      <c r="S758" s="401">
        <v>13.02</v>
      </c>
      <c r="T758" s="283" t="s">
        <v>106</v>
      </c>
      <c r="U758" s="401">
        <v>75</v>
      </c>
      <c r="V758" s="401"/>
      <c r="W758" s="401" t="s">
        <v>135</v>
      </c>
      <c r="X758" s="311" t="s">
        <v>108</v>
      </c>
      <c r="Y758" s="283" t="s">
        <v>109</v>
      </c>
      <c r="Z758" s="417"/>
      <c r="AA758" s="283">
        <v>26.06675</v>
      </c>
      <c r="AB758" s="422" t="s">
        <v>1633</v>
      </c>
      <c r="AC758" s="415"/>
    </row>
    <row r="759" customHeight="1" spans="1:29">
      <c r="A759" s="311">
        <v>757</v>
      </c>
      <c r="B759" s="289" t="s">
        <v>1830</v>
      </c>
      <c r="C759" s="289" t="s">
        <v>1831</v>
      </c>
      <c r="D759" s="289" t="s">
        <v>522</v>
      </c>
      <c r="E759" s="311" t="s">
        <v>1832</v>
      </c>
      <c r="F759" s="311"/>
      <c r="G759" s="417"/>
      <c r="H759" s="417"/>
      <c r="I759" s="417"/>
      <c r="J759" s="417" t="s">
        <v>212</v>
      </c>
      <c r="K759" s="428" t="s">
        <v>100</v>
      </c>
      <c r="L759" s="428" t="s">
        <v>101</v>
      </c>
      <c r="M759" s="311" t="s">
        <v>682</v>
      </c>
      <c r="N759" s="311" t="s">
        <v>1833</v>
      </c>
      <c r="O759" s="425">
        <v>42217</v>
      </c>
      <c r="P759" s="428">
        <v>4</v>
      </c>
      <c r="Q759" s="428">
        <v>9.8</v>
      </c>
      <c r="R759" s="428">
        <v>1</v>
      </c>
      <c r="S759" s="481"/>
      <c r="T759" s="311" t="s">
        <v>319</v>
      </c>
      <c r="U759" s="481"/>
      <c r="V759" s="481"/>
      <c r="W759" s="311" t="s">
        <v>159</v>
      </c>
      <c r="X759" s="482">
        <f t="shared" ref="X759:X817" si="21">AA759*2</f>
        <v>12</v>
      </c>
      <c r="Y759" s="289" t="s">
        <v>126</v>
      </c>
      <c r="Z759" s="483" t="s">
        <v>1834</v>
      </c>
      <c r="AA759" s="289">
        <v>6</v>
      </c>
      <c r="AB759" s="483" t="s">
        <v>1835</v>
      </c>
      <c r="AC759" s="484"/>
    </row>
    <row r="760" customHeight="1" spans="1:29">
      <c r="A760" s="311">
        <v>758</v>
      </c>
      <c r="B760" s="289" t="s">
        <v>1830</v>
      </c>
      <c r="C760" s="289" t="s">
        <v>1831</v>
      </c>
      <c r="D760" s="289" t="s">
        <v>522</v>
      </c>
      <c r="E760" s="311" t="s">
        <v>1836</v>
      </c>
      <c r="F760" s="311"/>
      <c r="G760" s="417"/>
      <c r="H760" s="417"/>
      <c r="I760" s="417"/>
      <c r="J760" s="417" t="s">
        <v>212</v>
      </c>
      <c r="K760" s="428" t="s">
        <v>100</v>
      </c>
      <c r="L760" s="428" t="s">
        <v>101</v>
      </c>
      <c r="M760" s="311" t="s">
        <v>682</v>
      </c>
      <c r="N760" s="311" t="s">
        <v>1833</v>
      </c>
      <c r="O760" s="425">
        <v>42217</v>
      </c>
      <c r="P760" s="428">
        <v>4</v>
      </c>
      <c r="Q760" s="428">
        <v>9.8</v>
      </c>
      <c r="R760" s="428">
        <v>1</v>
      </c>
      <c r="S760" s="481"/>
      <c r="T760" s="311" t="s">
        <v>319</v>
      </c>
      <c r="U760" s="481"/>
      <c r="V760" s="481"/>
      <c r="W760" s="311" t="s">
        <v>159</v>
      </c>
      <c r="X760" s="482">
        <f t="shared" si="21"/>
        <v>12</v>
      </c>
      <c r="Y760" s="347" t="s">
        <v>126</v>
      </c>
      <c r="Z760" s="485" t="s">
        <v>1834</v>
      </c>
      <c r="AA760" s="347">
        <v>6</v>
      </c>
      <c r="AB760" s="483" t="s">
        <v>1835</v>
      </c>
      <c r="AC760" s="484"/>
    </row>
    <row r="761" customHeight="1" spans="1:29">
      <c r="A761" s="311">
        <v>759</v>
      </c>
      <c r="B761" s="289" t="s">
        <v>1830</v>
      </c>
      <c r="C761" s="289" t="s">
        <v>1831</v>
      </c>
      <c r="D761" s="289" t="s">
        <v>522</v>
      </c>
      <c r="E761" s="311" t="s">
        <v>1837</v>
      </c>
      <c r="F761" s="311"/>
      <c r="G761" s="417"/>
      <c r="H761" s="417"/>
      <c r="I761" s="417"/>
      <c r="J761" s="417" t="s">
        <v>1838</v>
      </c>
      <c r="K761" s="428" t="s">
        <v>100</v>
      </c>
      <c r="L761" s="428" t="s">
        <v>101</v>
      </c>
      <c r="M761" s="311" t="s">
        <v>682</v>
      </c>
      <c r="N761" s="311" t="s">
        <v>647</v>
      </c>
      <c r="O761" s="425">
        <v>42217</v>
      </c>
      <c r="P761" s="428">
        <v>4</v>
      </c>
      <c r="Q761" s="428">
        <v>9.8</v>
      </c>
      <c r="R761" s="428">
        <v>1</v>
      </c>
      <c r="S761" s="481"/>
      <c r="T761" s="311" t="s">
        <v>106</v>
      </c>
      <c r="U761" s="481"/>
      <c r="V761" s="481"/>
      <c r="W761" s="311" t="s">
        <v>159</v>
      </c>
      <c r="X761" s="482">
        <f t="shared" si="21"/>
        <v>12</v>
      </c>
      <c r="Y761" s="347" t="s">
        <v>126</v>
      </c>
      <c r="Z761" s="485" t="s">
        <v>1834</v>
      </c>
      <c r="AA761" s="347">
        <v>6</v>
      </c>
      <c r="AB761" s="483" t="s">
        <v>1835</v>
      </c>
      <c r="AC761" s="484"/>
    </row>
    <row r="762" customHeight="1" spans="1:29">
      <c r="A762" s="311">
        <v>760</v>
      </c>
      <c r="B762" s="289" t="s">
        <v>1830</v>
      </c>
      <c r="C762" s="289" t="s">
        <v>1831</v>
      </c>
      <c r="D762" s="289" t="s">
        <v>522</v>
      </c>
      <c r="E762" s="311" t="s">
        <v>1839</v>
      </c>
      <c r="F762" s="311"/>
      <c r="G762" s="417"/>
      <c r="H762" s="417"/>
      <c r="I762" s="417"/>
      <c r="J762" s="417" t="s">
        <v>212</v>
      </c>
      <c r="K762" s="428" t="s">
        <v>100</v>
      </c>
      <c r="L762" s="428" t="s">
        <v>101</v>
      </c>
      <c r="M762" s="311" t="s">
        <v>682</v>
      </c>
      <c r="N762" s="311" t="s">
        <v>1833</v>
      </c>
      <c r="O762" s="425">
        <v>42217</v>
      </c>
      <c r="P762" s="428">
        <v>4</v>
      </c>
      <c r="Q762" s="428">
        <v>9.8</v>
      </c>
      <c r="R762" s="428">
        <v>0</v>
      </c>
      <c r="S762" s="481"/>
      <c r="T762" s="311" t="s">
        <v>106</v>
      </c>
      <c r="U762" s="481"/>
      <c r="V762" s="481"/>
      <c r="W762" s="311" t="s">
        <v>159</v>
      </c>
      <c r="X762" s="482">
        <f t="shared" si="21"/>
        <v>12</v>
      </c>
      <c r="Y762" s="347" t="s">
        <v>126</v>
      </c>
      <c r="Z762" s="485" t="s">
        <v>1834</v>
      </c>
      <c r="AA762" s="347">
        <v>6</v>
      </c>
      <c r="AB762" s="483" t="s">
        <v>1835</v>
      </c>
      <c r="AC762" s="484"/>
    </row>
    <row r="763" customHeight="1" spans="1:29">
      <c r="A763" s="311">
        <v>761</v>
      </c>
      <c r="B763" s="289" t="s">
        <v>1830</v>
      </c>
      <c r="C763" s="289" t="s">
        <v>1831</v>
      </c>
      <c r="D763" s="289" t="s">
        <v>522</v>
      </c>
      <c r="E763" s="311" t="s">
        <v>1840</v>
      </c>
      <c r="F763" s="311"/>
      <c r="G763" s="417"/>
      <c r="H763" s="417"/>
      <c r="I763" s="417"/>
      <c r="J763" s="417"/>
      <c r="K763" s="428" t="s">
        <v>100</v>
      </c>
      <c r="L763" s="428" t="s">
        <v>101</v>
      </c>
      <c r="M763" s="311" t="s">
        <v>682</v>
      </c>
      <c r="N763" s="311" t="s">
        <v>647</v>
      </c>
      <c r="O763" s="425">
        <v>42217</v>
      </c>
      <c r="P763" s="428">
        <v>4</v>
      </c>
      <c r="Q763" s="428">
        <v>9.8</v>
      </c>
      <c r="R763" s="311">
        <v>0</v>
      </c>
      <c r="S763" s="481"/>
      <c r="T763" s="311" t="s">
        <v>106</v>
      </c>
      <c r="U763" s="481"/>
      <c r="V763" s="481"/>
      <c r="W763" s="311" t="s">
        <v>159</v>
      </c>
      <c r="X763" s="482">
        <f t="shared" si="21"/>
        <v>12</v>
      </c>
      <c r="Y763" s="347" t="s">
        <v>126</v>
      </c>
      <c r="Z763" s="485" t="s">
        <v>1834</v>
      </c>
      <c r="AA763" s="347">
        <v>6</v>
      </c>
      <c r="AB763" s="483" t="s">
        <v>1835</v>
      </c>
      <c r="AC763" s="484"/>
    </row>
    <row r="764" customHeight="1" spans="1:29">
      <c r="A764" s="311">
        <v>762</v>
      </c>
      <c r="B764" s="289" t="s">
        <v>1830</v>
      </c>
      <c r="C764" s="289" t="s">
        <v>1831</v>
      </c>
      <c r="D764" s="289" t="s">
        <v>522</v>
      </c>
      <c r="E764" s="311" t="s">
        <v>1841</v>
      </c>
      <c r="F764" s="311"/>
      <c r="G764" s="417"/>
      <c r="H764" s="417"/>
      <c r="I764" s="417"/>
      <c r="J764" s="417"/>
      <c r="K764" s="428" t="s">
        <v>100</v>
      </c>
      <c r="L764" s="428" t="s">
        <v>101</v>
      </c>
      <c r="M764" s="435" t="s">
        <v>330</v>
      </c>
      <c r="N764" s="311" t="s">
        <v>647</v>
      </c>
      <c r="O764" s="425">
        <v>41821</v>
      </c>
      <c r="P764" s="428">
        <v>4</v>
      </c>
      <c r="Q764" s="428">
        <v>9.8</v>
      </c>
      <c r="R764" s="311">
        <v>1</v>
      </c>
      <c r="S764" s="481"/>
      <c r="T764" s="311" t="s">
        <v>106</v>
      </c>
      <c r="U764" s="481"/>
      <c r="V764" s="481"/>
      <c r="W764" s="311" t="s">
        <v>159</v>
      </c>
      <c r="X764" s="482">
        <f t="shared" si="21"/>
        <v>12</v>
      </c>
      <c r="Y764" s="347" t="s">
        <v>126</v>
      </c>
      <c r="Z764" s="485" t="s">
        <v>1834</v>
      </c>
      <c r="AA764" s="347">
        <v>6</v>
      </c>
      <c r="AB764" s="483" t="s">
        <v>1835</v>
      </c>
      <c r="AC764" s="484"/>
    </row>
    <row r="765" customHeight="1" spans="1:29">
      <c r="A765" s="311">
        <v>763</v>
      </c>
      <c r="B765" s="289" t="s">
        <v>1830</v>
      </c>
      <c r="C765" s="289" t="s">
        <v>1831</v>
      </c>
      <c r="D765" s="289" t="s">
        <v>522</v>
      </c>
      <c r="E765" s="311" t="s">
        <v>1842</v>
      </c>
      <c r="F765" s="311"/>
      <c r="G765" s="417"/>
      <c r="H765" s="417"/>
      <c r="I765" s="417"/>
      <c r="J765" s="417"/>
      <c r="K765" s="428" t="s">
        <v>100</v>
      </c>
      <c r="L765" s="428" t="s">
        <v>101</v>
      </c>
      <c r="M765" s="311" t="s">
        <v>682</v>
      </c>
      <c r="N765" s="311" t="s">
        <v>647</v>
      </c>
      <c r="O765" s="425">
        <v>42309</v>
      </c>
      <c r="P765" s="428">
        <v>4</v>
      </c>
      <c r="Q765" s="428">
        <v>9.8</v>
      </c>
      <c r="R765" s="311">
        <v>1</v>
      </c>
      <c r="S765" s="481"/>
      <c r="T765" s="311" t="s">
        <v>106</v>
      </c>
      <c r="U765" s="481"/>
      <c r="V765" s="481"/>
      <c r="W765" s="311" t="s">
        <v>159</v>
      </c>
      <c r="X765" s="482">
        <f t="shared" si="21"/>
        <v>12</v>
      </c>
      <c r="Y765" s="347" t="s">
        <v>126</v>
      </c>
      <c r="Z765" s="485" t="s">
        <v>1834</v>
      </c>
      <c r="AA765" s="347">
        <v>6</v>
      </c>
      <c r="AB765" s="483" t="s">
        <v>1835</v>
      </c>
      <c r="AC765" s="484"/>
    </row>
    <row r="766" customHeight="1" spans="1:29">
      <c r="A766" s="311">
        <v>764</v>
      </c>
      <c r="B766" s="289" t="s">
        <v>1830</v>
      </c>
      <c r="C766" s="289" t="s">
        <v>1831</v>
      </c>
      <c r="D766" s="289" t="s">
        <v>522</v>
      </c>
      <c r="E766" s="311" t="s">
        <v>1843</v>
      </c>
      <c r="F766" s="311"/>
      <c r="G766" s="417"/>
      <c r="H766" s="417"/>
      <c r="I766" s="417"/>
      <c r="J766" s="417"/>
      <c r="K766" s="428" t="s">
        <v>100</v>
      </c>
      <c r="L766" s="428" t="s">
        <v>101</v>
      </c>
      <c r="M766" s="311" t="s">
        <v>646</v>
      </c>
      <c r="N766" s="311" t="s">
        <v>647</v>
      </c>
      <c r="O766" s="425">
        <v>42309</v>
      </c>
      <c r="P766" s="428">
        <v>4</v>
      </c>
      <c r="Q766" s="428">
        <v>9.8</v>
      </c>
      <c r="R766" s="311">
        <v>1</v>
      </c>
      <c r="S766" s="481"/>
      <c r="T766" s="311" t="s">
        <v>106</v>
      </c>
      <c r="U766" s="481"/>
      <c r="V766" s="481"/>
      <c r="W766" s="311" t="s">
        <v>159</v>
      </c>
      <c r="X766" s="482">
        <f t="shared" si="21"/>
        <v>12</v>
      </c>
      <c r="Y766" s="347" t="s">
        <v>126</v>
      </c>
      <c r="Z766" s="485" t="s">
        <v>1834</v>
      </c>
      <c r="AA766" s="347">
        <v>6</v>
      </c>
      <c r="AB766" s="483" t="s">
        <v>1835</v>
      </c>
      <c r="AC766" s="484"/>
    </row>
    <row r="767" customHeight="1" spans="1:29">
      <c r="A767" s="311">
        <v>765</v>
      </c>
      <c r="B767" s="289" t="s">
        <v>1830</v>
      </c>
      <c r="C767" s="289" t="s">
        <v>1831</v>
      </c>
      <c r="D767" s="289" t="s">
        <v>522</v>
      </c>
      <c r="E767" s="311" t="s">
        <v>1844</v>
      </c>
      <c r="F767" s="311"/>
      <c r="G767" s="417"/>
      <c r="H767" s="417"/>
      <c r="I767" s="417"/>
      <c r="J767" s="417" t="s">
        <v>1845</v>
      </c>
      <c r="K767" s="428" t="s">
        <v>100</v>
      </c>
      <c r="L767" s="428" t="s">
        <v>101</v>
      </c>
      <c r="M767" s="311" t="s">
        <v>330</v>
      </c>
      <c r="N767" s="311" t="s">
        <v>647</v>
      </c>
      <c r="O767" s="425">
        <v>42491</v>
      </c>
      <c r="P767" s="428">
        <v>8</v>
      </c>
      <c r="Q767" s="428">
        <v>21.8</v>
      </c>
      <c r="R767" s="311">
        <v>1</v>
      </c>
      <c r="S767" s="311">
        <v>21.8</v>
      </c>
      <c r="T767" s="311" t="s">
        <v>106</v>
      </c>
      <c r="U767" s="481"/>
      <c r="V767" s="481"/>
      <c r="W767" s="311" t="s">
        <v>107</v>
      </c>
      <c r="X767" s="482">
        <f t="shared" si="21"/>
        <v>27</v>
      </c>
      <c r="Y767" s="347" t="s">
        <v>126</v>
      </c>
      <c r="Z767" s="485" t="s">
        <v>1846</v>
      </c>
      <c r="AA767" s="347">
        <v>13.5</v>
      </c>
      <c r="AB767" s="483" t="s">
        <v>1835</v>
      </c>
      <c r="AC767" s="484"/>
    </row>
    <row r="768" customHeight="1" spans="1:29">
      <c r="A768" s="311">
        <v>766</v>
      </c>
      <c r="B768" s="289" t="s">
        <v>1830</v>
      </c>
      <c r="C768" s="289" t="s">
        <v>1831</v>
      </c>
      <c r="D768" s="289" t="s">
        <v>522</v>
      </c>
      <c r="E768" s="311" t="s">
        <v>1847</v>
      </c>
      <c r="F768" s="311"/>
      <c r="G768" s="417"/>
      <c r="H768" s="417"/>
      <c r="I768" s="417"/>
      <c r="J768" s="417" t="s">
        <v>1845</v>
      </c>
      <c r="K768" s="428" t="s">
        <v>100</v>
      </c>
      <c r="L768" s="428" t="s">
        <v>541</v>
      </c>
      <c r="M768" s="311" t="s">
        <v>330</v>
      </c>
      <c r="N768" s="311" t="s">
        <v>647</v>
      </c>
      <c r="O768" s="425">
        <v>42705</v>
      </c>
      <c r="P768" s="428">
        <v>8</v>
      </c>
      <c r="Q768" s="428">
        <v>21.8</v>
      </c>
      <c r="R768" s="311">
        <v>0</v>
      </c>
      <c r="S768" s="428">
        <v>21.8</v>
      </c>
      <c r="T768" s="311" t="s">
        <v>106</v>
      </c>
      <c r="U768" s="481"/>
      <c r="V768" s="481"/>
      <c r="W768" s="311" t="s">
        <v>107</v>
      </c>
      <c r="X768" s="482">
        <f t="shared" si="21"/>
        <v>27</v>
      </c>
      <c r="Y768" s="347" t="s">
        <v>126</v>
      </c>
      <c r="Z768" s="485" t="s">
        <v>1846</v>
      </c>
      <c r="AA768" s="347">
        <v>13.5</v>
      </c>
      <c r="AB768" s="483" t="s">
        <v>1835</v>
      </c>
      <c r="AC768" s="484"/>
    </row>
    <row r="769" customHeight="1" spans="1:29">
      <c r="A769" s="311">
        <v>767</v>
      </c>
      <c r="B769" s="289" t="s">
        <v>1830</v>
      </c>
      <c r="C769" s="289" t="s">
        <v>1831</v>
      </c>
      <c r="D769" s="289" t="s">
        <v>522</v>
      </c>
      <c r="E769" s="311" t="s">
        <v>1848</v>
      </c>
      <c r="F769" s="311"/>
      <c r="G769" s="417"/>
      <c r="H769" s="417"/>
      <c r="I769" s="417"/>
      <c r="J769" s="417" t="s">
        <v>1845</v>
      </c>
      <c r="K769" s="428" t="s">
        <v>100</v>
      </c>
      <c r="L769" s="428" t="s">
        <v>101</v>
      </c>
      <c r="M769" s="311" t="s">
        <v>330</v>
      </c>
      <c r="N769" s="311" t="s">
        <v>647</v>
      </c>
      <c r="O769" s="425">
        <v>42461</v>
      </c>
      <c r="P769" s="428">
        <v>8</v>
      </c>
      <c r="Q769" s="428">
        <v>21.8</v>
      </c>
      <c r="R769" s="311">
        <v>1</v>
      </c>
      <c r="S769" s="311">
        <v>21.8</v>
      </c>
      <c r="T769" s="311" t="s">
        <v>106</v>
      </c>
      <c r="U769" s="481"/>
      <c r="V769" s="481"/>
      <c r="W769" s="311" t="s">
        <v>107</v>
      </c>
      <c r="X769" s="482">
        <f t="shared" si="21"/>
        <v>27</v>
      </c>
      <c r="Y769" s="347" t="s">
        <v>126</v>
      </c>
      <c r="Z769" s="485" t="s">
        <v>1846</v>
      </c>
      <c r="AA769" s="347">
        <v>13.5</v>
      </c>
      <c r="AB769" s="483" t="s">
        <v>1835</v>
      </c>
      <c r="AC769" s="484"/>
    </row>
    <row r="770" customHeight="1" spans="1:29">
      <c r="A770" s="311">
        <v>768</v>
      </c>
      <c r="B770" s="289" t="s">
        <v>1830</v>
      </c>
      <c r="C770" s="289" t="s">
        <v>1831</v>
      </c>
      <c r="D770" s="289" t="s">
        <v>522</v>
      </c>
      <c r="E770" s="311" t="s">
        <v>1849</v>
      </c>
      <c r="F770" s="311"/>
      <c r="G770" s="417"/>
      <c r="H770" s="417"/>
      <c r="I770" s="417"/>
      <c r="J770" s="417" t="s">
        <v>1845</v>
      </c>
      <c r="K770" s="428" t="s">
        <v>100</v>
      </c>
      <c r="L770" s="428" t="s">
        <v>541</v>
      </c>
      <c r="M770" s="311" t="s">
        <v>330</v>
      </c>
      <c r="N770" s="311" t="s">
        <v>647</v>
      </c>
      <c r="O770" s="425">
        <v>42644</v>
      </c>
      <c r="P770" s="428">
        <v>8</v>
      </c>
      <c r="Q770" s="428">
        <v>15</v>
      </c>
      <c r="R770" s="311">
        <v>0</v>
      </c>
      <c r="S770" s="481"/>
      <c r="T770" s="311" t="s">
        <v>106</v>
      </c>
      <c r="U770" s="481"/>
      <c r="V770" s="481"/>
      <c r="W770" s="311" t="s">
        <v>107</v>
      </c>
      <c r="X770" s="482">
        <f t="shared" si="21"/>
        <v>27</v>
      </c>
      <c r="Y770" s="347" t="s">
        <v>126</v>
      </c>
      <c r="Z770" s="485" t="s">
        <v>1846</v>
      </c>
      <c r="AA770" s="347">
        <v>13.5</v>
      </c>
      <c r="AB770" s="483" t="s">
        <v>1850</v>
      </c>
      <c r="AC770" s="484"/>
    </row>
    <row r="771" customHeight="1" spans="1:29">
      <c r="A771" s="311">
        <v>769</v>
      </c>
      <c r="B771" s="289" t="s">
        <v>1830</v>
      </c>
      <c r="C771" s="289" t="s">
        <v>1831</v>
      </c>
      <c r="D771" s="289" t="s">
        <v>522</v>
      </c>
      <c r="E771" s="311" t="s">
        <v>1851</v>
      </c>
      <c r="F771" s="311"/>
      <c r="G771" s="417"/>
      <c r="H771" s="417"/>
      <c r="I771" s="417"/>
      <c r="J771" s="417"/>
      <c r="K771" s="428" t="s">
        <v>100</v>
      </c>
      <c r="L771" s="428" t="s">
        <v>101</v>
      </c>
      <c r="M771" s="311" t="s">
        <v>330</v>
      </c>
      <c r="N771" s="311" t="s">
        <v>647</v>
      </c>
      <c r="O771" s="425">
        <v>42186</v>
      </c>
      <c r="P771" s="428">
        <v>8</v>
      </c>
      <c r="Q771" s="414">
        <v>15</v>
      </c>
      <c r="R771" s="311">
        <v>1</v>
      </c>
      <c r="S771" s="481"/>
      <c r="T771" s="311" t="s">
        <v>106</v>
      </c>
      <c r="U771" s="481"/>
      <c r="V771" s="481"/>
      <c r="W771" s="311" t="s">
        <v>135</v>
      </c>
      <c r="X771" s="482">
        <f t="shared" si="21"/>
        <v>31</v>
      </c>
      <c r="Y771" s="347" t="s">
        <v>126</v>
      </c>
      <c r="Z771" s="485" t="s">
        <v>1852</v>
      </c>
      <c r="AA771" s="347">
        <v>15.5</v>
      </c>
      <c r="AB771" s="483" t="s">
        <v>1853</v>
      </c>
      <c r="AC771" s="484"/>
    </row>
    <row r="772" customHeight="1" spans="1:29">
      <c r="A772" s="311">
        <v>770</v>
      </c>
      <c r="B772" s="289" t="s">
        <v>1830</v>
      </c>
      <c r="C772" s="289" t="s">
        <v>1831</v>
      </c>
      <c r="D772" s="289" t="s">
        <v>522</v>
      </c>
      <c r="E772" s="311" t="s">
        <v>1854</v>
      </c>
      <c r="F772" s="311"/>
      <c r="G772" s="417"/>
      <c r="H772" s="417"/>
      <c r="I772" s="417"/>
      <c r="J772" s="417" t="s">
        <v>1855</v>
      </c>
      <c r="K772" s="428" t="s">
        <v>100</v>
      </c>
      <c r="L772" s="428" t="s">
        <v>101</v>
      </c>
      <c r="M772" s="311" t="s">
        <v>330</v>
      </c>
      <c r="N772" s="311" t="s">
        <v>647</v>
      </c>
      <c r="O772" s="425">
        <v>42186</v>
      </c>
      <c r="P772" s="428">
        <v>8</v>
      </c>
      <c r="Q772" s="414">
        <v>15</v>
      </c>
      <c r="R772" s="311">
        <v>1</v>
      </c>
      <c r="S772" s="311">
        <v>4</v>
      </c>
      <c r="T772" s="311" t="s">
        <v>106</v>
      </c>
      <c r="U772" s="481"/>
      <c r="V772" s="481"/>
      <c r="W772" s="311" t="s">
        <v>135</v>
      </c>
      <c r="X772" s="482">
        <f t="shared" si="21"/>
        <v>31</v>
      </c>
      <c r="Y772" s="347" t="s">
        <v>126</v>
      </c>
      <c r="Z772" s="485" t="s">
        <v>1852</v>
      </c>
      <c r="AA772" s="347">
        <v>15.5</v>
      </c>
      <c r="AB772" s="483" t="s">
        <v>1853</v>
      </c>
      <c r="AC772" s="484"/>
    </row>
    <row r="773" customHeight="1" spans="1:29">
      <c r="A773" s="311">
        <v>771</v>
      </c>
      <c r="B773" s="289" t="s">
        <v>1830</v>
      </c>
      <c r="C773" s="289" t="s">
        <v>1831</v>
      </c>
      <c r="D773" s="289" t="s">
        <v>522</v>
      </c>
      <c r="E773" s="311" t="s">
        <v>1856</v>
      </c>
      <c r="F773" s="311"/>
      <c r="G773" s="417"/>
      <c r="H773" s="417"/>
      <c r="I773" s="417"/>
      <c r="J773" s="417"/>
      <c r="K773" s="428" t="s">
        <v>100</v>
      </c>
      <c r="L773" s="428" t="s">
        <v>541</v>
      </c>
      <c r="M773" s="311" t="s">
        <v>330</v>
      </c>
      <c r="N773" s="311" t="s">
        <v>647</v>
      </c>
      <c r="O773" s="487"/>
      <c r="P773" s="428">
        <v>8</v>
      </c>
      <c r="Q773" s="414">
        <v>24.8</v>
      </c>
      <c r="R773" s="311">
        <v>0</v>
      </c>
      <c r="S773" s="311"/>
      <c r="T773" s="311" t="s">
        <v>106</v>
      </c>
      <c r="U773" s="481"/>
      <c r="V773" s="481"/>
      <c r="W773" s="311" t="s">
        <v>135</v>
      </c>
      <c r="X773" s="482">
        <f t="shared" si="21"/>
        <v>31</v>
      </c>
      <c r="Y773" s="347" t="s">
        <v>126</v>
      </c>
      <c r="Z773" s="485" t="s">
        <v>1852</v>
      </c>
      <c r="AA773" s="347">
        <v>15.5</v>
      </c>
      <c r="AB773" s="483" t="s">
        <v>1835</v>
      </c>
      <c r="AC773" s="484"/>
    </row>
    <row r="774" customHeight="1" spans="1:29">
      <c r="A774" s="311">
        <v>772</v>
      </c>
      <c r="B774" s="289" t="s">
        <v>1830</v>
      </c>
      <c r="C774" s="289" t="s">
        <v>1831</v>
      </c>
      <c r="D774" s="289" t="s">
        <v>522</v>
      </c>
      <c r="E774" s="311" t="s">
        <v>1857</v>
      </c>
      <c r="F774" s="311"/>
      <c r="G774" s="417"/>
      <c r="H774" s="417"/>
      <c r="I774" s="417"/>
      <c r="J774" s="417"/>
      <c r="K774" s="428" t="s">
        <v>100</v>
      </c>
      <c r="L774" s="428" t="s">
        <v>541</v>
      </c>
      <c r="M774" s="311" t="s">
        <v>330</v>
      </c>
      <c r="N774" s="311" t="s">
        <v>647</v>
      </c>
      <c r="O774" s="487"/>
      <c r="P774" s="428">
        <v>8</v>
      </c>
      <c r="Q774" s="414">
        <v>24.8</v>
      </c>
      <c r="R774" s="311">
        <v>0</v>
      </c>
      <c r="S774" s="311"/>
      <c r="T774" s="311" t="s">
        <v>106</v>
      </c>
      <c r="U774" s="481"/>
      <c r="V774" s="481"/>
      <c r="W774" s="311" t="s">
        <v>135</v>
      </c>
      <c r="X774" s="482">
        <f t="shared" si="21"/>
        <v>31</v>
      </c>
      <c r="Y774" s="347" t="s">
        <v>126</v>
      </c>
      <c r="Z774" s="485" t="s">
        <v>1852</v>
      </c>
      <c r="AA774" s="347">
        <v>15.5</v>
      </c>
      <c r="AB774" s="483" t="s">
        <v>1835</v>
      </c>
      <c r="AC774" s="484"/>
    </row>
    <row r="775" customHeight="1" spans="1:29">
      <c r="A775" s="311">
        <v>773</v>
      </c>
      <c r="B775" s="289" t="s">
        <v>1830</v>
      </c>
      <c r="C775" s="289" t="s">
        <v>1831</v>
      </c>
      <c r="D775" s="289" t="s">
        <v>522</v>
      </c>
      <c r="E775" s="311" t="s">
        <v>1858</v>
      </c>
      <c r="F775" s="311"/>
      <c r="G775" s="417"/>
      <c r="H775" s="417"/>
      <c r="I775" s="417"/>
      <c r="J775" s="417"/>
      <c r="K775" s="428" t="s">
        <v>100</v>
      </c>
      <c r="L775" s="428" t="s">
        <v>541</v>
      </c>
      <c r="M775" s="311" t="s">
        <v>330</v>
      </c>
      <c r="N775" s="311" t="s">
        <v>647</v>
      </c>
      <c r="O775" s="487"/>
      <c r="P775" s="428">
        <v>8</v>
      </c>
      <c r="Q775" s="414">
        <v>24.8</v>
      </c>
      <c r="R775" s="311">
        <v>0</v>
      </c>
      <c r="S775" s="311"/>
      <c r="T775" s="311" t="s">
        <v>106</v>
      </c>
      <c r="U775" s="481"/>
      <c r="V775" s="481"/>
      <c r="W775" s="311" t="s">
        <v>135</v>
      </c>
      <c r="X775" s="482">
        <f t="shared" si="21"/>
        <v>31</v>
      </c>
      <c r="Y775" s="347" t="s">
        <v>126</v>
      </c>
      <c r="Z775" s="485" t="s">
        <v>1852</v>
      </c>
      <c r="AA775" s="347">
        <v>15.5</v>
      </c>
      <c r="AB775" s="483" t="s">
        <v>1835</v>
      </c>
      <c r="AC775" s="484"/>
    </row>
    <row r="776" customHeight="1" spans="1:29">
      <c r="A776" s="311">
        <v>774</v>
      </c>
      <c r="B776" s="289" t="s">
        <v>1830</v>
      </c>
      <c r="C776" s="289" t="s">
        <v>1831</v>
      </c>
      <c r="D776" s="289" t="s">
        <v>522</v>
      </c>
      <c r="E776" s="311" t="s">
        <v>1859</v>
      </c>
      <c r="F776" s="311"/>
      <c r="G776" s="417"/>
      <c r="H776" s="417"/>
      <c r="I776" s="417"/>
      <c r="J776" s="417"/>
      <c r="K776" s="428" t="s">
        <v>100</v>
      </c>
      <c r="L776" s="428" t="s">
        <v>541</v>
      </c>
      <c r="M776" s="311" t="s">
        <v>330</v>
      </c>
      <c r="N776" s="311" t="s">
        <v>647</v>
      </c>
      <c r="O776" s="487"/>
      <c r="P776" s="428">
        <v>2</v>
      </c>
      <c r="Q776" s="414">
        <v>6</v>
      </c>
      <c r="R776" s="311">
        <v>0</v>
      </c>
      <c r="S776" s="311"/>
      <c r="T776" s="311" t="s">
        <v>106</v>
      </c>
      <c r="U776" s="481"/>
      <c r="V776" s="481"/>
      <c r="W776" s="311" t="s">
        <v>107</v>
      </c>
      <c r="X776" s="482" t="s">
        <v>108</v>
      </c>
      <c r="Y776" s="347" t="s">
        <v>126</v>
      </c>
      <c r="Z776" s="485" t="s">
        <v>1860</v>
      </c>
      <c r="AA776" s="347">
        <v>3</v>
      </c>
      <c r="AB776" s="483" t="s">
        <v>1835</v>
      </c>
      <c r="AC776" s="484"/>
    </row>
    <row r="777" customHeight="1" spans="1:29">
      <c r="A777" s="311">
        <v>775</v>
      </c>
      <c r="B777" s="289" t="s">
        <v>1830</v>
      </c>
      <c r="C777" s="289" t="s">
        <v>1831</v>
      </c>
      <c r="D777" s="289" t="s">
        <v>522</v>
      </c>
      <c r="E777" s="311" t="s">
        <v>1861</v>
      </c>
      <c r="F777" s="311"/>
      <c r="G777" s="417"/>
      <c r="H777" s="417"/>
      <c r="I777" s="417"/>
      <c r="J777" s="417"/>
      <c r="K777" s="428" t="s">
        <v>100</v>
      </c>
      <c r="L777" s="428" t="s">
        <v>101</v>
      </c>
      <c r="M777" s="311" t="s">
        <v>330</v>
      </c>
      <c r="N777" s="311" t="s">
        <v>647</v>
      </c>
      <c r="O777" s="425">
        <v>42005</v>
      </c>
      <c r="P777" s="428">
        <v>4</v>
      </c>
      <c r="Q777" s="428">
        <v>9.8</v>
      </c>
      <c r="R777" s="311">
        <v>1</v>
      </c>
      <c r="S777" s="481"/>
      <c r="T777" s="311" t="s">
        <v>106</v>
      </c>
      <c r="U777" s="481"/>
      <c r="V777" s="481"/>
      <c r="W777" s="311" t="s">
        <v>159</v>
      </c>
      <c r="X777" s="482">
        <f t="shared" si="21"/>
        <v>12</v>
      </c>
      <c r="Y777" s="347" t="s">
        <v>126</v>
      </c>
      <c r="Z777" s="485" t="s">
        <v>1852</v>
      </c>
      <c r="AA777" s="347">
        <v>6</v>
      </c>
      <c r="AB777" s="483" t="s">
        <v>1835</v>
      </c>
      <c r="AC777" s="484"/>
    </row>
    <row r="778" customHeight="1" spans="1:29">
      <c r="A778" s="311">
        <v>776</v>
      </c>
      <c r="B778" s="289" t="s">
        <v>1830</v>
      </c>
      <c r="C778" s="289" t="s">
        <v>1831</v>
      </c>
      <c r="D778" s="289" t="s">
        <v>522</v>
      </c>
      <c r="E778" s="311" t="s">
        <v>1862</v>
      </c>
      <c r="F778" s="311"/>
      <c r="G778" s="417"/>
      <c r="H778" s="417"/>
      <c r="I778" s="417"/>
      <c r="J778" s="417"/>
      <c r="K778" s="428" t="s">
        <v>100</v>
      </c>
      <c r="L778" s="428" t="s">
        <v>101</v>
      </c>
      <c r="M778" s="311" t="s">
        <v>330</v>
      </c>
      <c r="N778" s="311" t="s">
        <v>647</v>
      </c>
      <c r="O778" s="425">
        <v>41821</v>
      </c>
      <c r="P778" s="428">
        <v>4</v>
      </c>
      <c r="Q778" s="428">
        <v>9.8</v>
      </c>
      <c r="R778" s="311">
        <v>1</v>
      </c>
      <c r="S778" s="481"/>
      <c r="T778" s="311" t="s">
        <v>106</v>
      </c>
      <c r="U778" s="481"/>
      <c r="V778" s="481"/>
      <c r="W778" s="311" t="s">
        <v>159</v>
      </c>
      <c r="X778" s="482">
        <f t="shared" si="21"/>
        <v>12</v>
      </c>
      <c r="Y778" s="347" t="s">
        <v>126</v>
      </c>
      <c r="Z778" s="485" t="s">
        <v>1852</v>
      </c>
      <c r="AA778" s="347">
        <v>6</v>
      </c>
      <c r="AB778" s="483" t="s">
        <v>1835</v>
      </c>
      <c r="AC778" s="484"/>
    </row>
    <row r="779" customHeight="1" spans="1:29">
      <c r="A779" s="311">
        <v>777</v>
      </c>
      <c r="B779" s="289" t="s">
        <v>1830</v>
      </c>
      <c r="C779" s="289" t="s">
        <v>1831</v>
      </c>
      <c r="D779" s="289" t="s">
        <v>522</v>
      </c>
      <c r="E779" s="311" t="s">
        <v>1863</v>
      </c>
      <c r="F779" s="311"/>
      <c r="G779" s="417"/>
      <c r="H779" s="417"/>
      <c r="I779" s="417"/>
      <c r="J779" s="417"/>
      <c r="K779" s="428" t="s">
        <v>100</v>
      </c>
      <c r="L779" s="428" t="s">
        <v>101</v>
      </c>
      <c r="M779" s="311" t="s">
        <v>330</v>
      </c>
      <c r="N779" s="311" t="s">
        <v>647</v>
      </c>
      <c r="O779" s="425">
        <v>41821</v>
      </c>
      <c r="P779" s="428">
        <v>4</v>
      </c>
      <c r="Q779" s="428">
        <v>9.8</v>
      </c>
      <c r="R779" s="311">
        <v>1</v>
      </c>
      <c r="S779" s="481"/>
      <c r="T779" s="311" t="s">
        <v>106</v>
      </c>
      <c r="U779" s="481"/>
      <c r="V779" s="481"/>
      <c r="W779" s="311" t="s">
        <v>159</v>
      </c>
      <c r="X779" s="482">
        <f t="shared" si="21"/>
        <v>12</v>
      </c>
      <c r="Y779" s="347" t="s">
        <v>126</v>
      </c>
      <c r="Z779" s="485" t="s">
        <v>1852</v>
      </c>
      <c r="AA779" s="347">
        <v>6</v>
      </c>
      <c r="AB779" s="483" t="s">
        <v>1835</v>
      </c>
      <c r="AC779" s="484"/>
    </row>
    <row r="780" customHeight="1" spans="1:29">
      <c r="A780" s="311">
        <v>778</v>
      </c>
      <c r="B780" s="289" t="s">
        <v>1830</v>
      </c>
      <c r="C780" s="289" t="s">
        <v>1831</v>
      </c>
      <c r="D780" s="289" t="s">
        <v>522</v>
      </c>
      <c r="E780" s="311" t="s">
        <v>1864</v>
      </c>
      <c r="F780" s="311"/>
      <c r="G780" s="417"/>
      <c r="H780" s="417"/>
      <c r="I780" s="417"/>
      <c r="J780" s="417" t="s">
        <v>1865</v>
      </c>
      <c r="K780" s="428" t="s">
        <v>100</v>
      </c>
      <c r="L780" s="428" t="s">
        <v>101</v>
      </c>
      <c r="M780" s="311" t="s">
        <v>330</v>
      </c>
      <c r="N780" s="311" t="s">
        <v>647</v>
      </c>
      <c r="O780" s="425">
        <v>41974</v>
      </c>
      <c r="P780" s="428">
        <v>4</v>
      </c>
      <c r="Q780" s="428">
        <v>9.8</v>
      </c>
      <c r="R780" s="311">
        <v>1</v>
      </c>
      <c r="S780" s="481"/>
      <c r="T780" s="311" t="s">
        <v>106</v>
      </c>
      <c r="U780" s="481"/>
      <c r="V780" s="481"/>
      <c r="W780" s="311" t="s">
        <v>159</v>
      </c>
      <c r="X780" s="482">
        <f t="shared" si="21"/>
        <v>12</v>
      </c>
      <c r="Y780" s="347" t="s">
        <v>126</v>
      </c>
      <c r="Z780" s="485" t="s">
        <v>1852</v>
      </c>
      <c r="AA780" s="347">
        <v>6</v>
      </c>
      <c r="AB780" s="483" t="s">
        <v>1835</v>
      </c>
      <c r="AC780" s="484"/>
    </row>
    <row r="781" customHeight="1" spans="1:29">
      <c r="A781" s="311">
        <v>779</v>
      </c>
      <c r="B781" s="289" t="s">
        <v>1830</v>
      </c>
      <c r="C781" s="289" t="s">
        <v>1831</v>
      </c>
      <c r="D781" s="289" t="s">
        <v>522</v>
      </c>
      <c r="E781" s="311" t="s">
        <v>1866</v>
      </c>
      <c r="F781" s="311"/>
      <c r="G781" s="417"/>
      <c r="H781" s="417"/>
      <c r="I781" s="417"/>
      <c r="J781" s="417" t="s">
        <v>212</v>
      </c>
      <c r="K781" s="428" t="s">
        <v>100</v>
      </c>
      <c r="L781" s="428" t="s">
        <v>101</v>
      </c>
      <c r="M781" s="311" t="s">
        <v>330</v>
      </c>
      <c r="N781" s="311" t="s">
        <v>647</v>
      </c>
      <c r="O781" s="425">
        <v>41821</v>
      </c>
      <c r="P781" s="428">
        <v>4</v>
      </c>
      <c r="Q781" s="428">
        <v>9.8</v>
      </c>
      <c r="R781" s="311">
        <v>1</v>
      </c>
      <c r="S781" s="481"/>
      <c r="T781" s="311" t="s">
        <v>319</v>
      </c>
      <c r="U781" s="481"/>
      <c r="V781" s="481"/>
      <c r="W781" s="311" t="s">
        <v>159</v>
      </c>
      <c r="X781" s="482">
        <f t="shared" si="21"/>
        <v>12</v>
      </c>
      <c r="Y781" s="347" t="s">
        <v>126</v>
      </c>
      <c r="Z781" s="485" t="s">
        <v>1852</v>
      </c>
      <c r="AA781" s="347">
        <v>6</v>
      </c>
      <c r="AB781" s="483" t="s">
        <v>1835</v>
      </c>
      <c r="AC781" s="484"/>
    </row>
    <row r="782" customHeight="1" spans="1:29">
      <c r="A782" s="311">
        <v>780</v>
      </c>
      <c r="B782" s="289" t="s">
        <v>1830</v>
      </c>
      <c r="C782" s="289" t="s">
        <v>1831</v>
      </c>
      <c r="D782" s="289" t="s">
        <v>522</v>
      </c>
      <c r="E782" s="311" t="s">
        <v>1867</v>
      </c>
      <c r="F782" s="311"/>
      <c r="G782" s="417"/>
      <c r="H782" s="417"/>
      <c r="I782" s="417"/>
      <c r="J782" s="417"/>
      <c r="K782" s="428" t="s">
        <v>100</v>
      </c>
      <c r="L782" s="428" t="s">
        <v>101</v>
      </c>
      <c r="M782" s="311" t="s">
        <v>330</v>
      </c>
      <c r="N782" s="311" t="s">
        <v>647</v>
      </c>
      <c r="O782" s="425">
        <v>42186</v>
      </c>
      <c r="P782" s="428">
        <v>4</v>
      </c>
      <c r="Q782" s="428">
        <v>9.8</v>
      </c>
      <c r="R782" s="311">
        <v>1</v>
      </c>
      <c r="S782" s="481"/>
      <c r="T782" s="311" t="s">
        <v>106</v>
      </c>
      <c r="U782" s="481"/>
      <c r="V782" s="481"/>
      <c r="W782" s="311" t="s">
        <v>159</v>
      </c>
      <c r="X782" s="482">
        <f t="shared" si="21"/>
        <v>12</v>
      </c>
      <c r="Y782" s="347" t="s">
        <v>126</v>
      </c>
      <c r="Z782" s="485" t="s">
        <v>1852</v>
      </c>
      <c r="AA782" s="347">
        <v>6</v>
      </c>
      <c r="AB782" s="483" t="s">
        <v>1835</v>
      </c>
      <c r="AC782" s="484"/>
    </row>
    <row r="783" customHeight="1" spans="1:29">
      <c r="A783" s="311">
        <v>781</v>
      </c>
      <c r="B783" s="289" t="s">
        <v>1830</v>
      </c>
      <c r="C783" s="289" t="s">
        <v>1831</v>
      </c>
      <c r="D783" s="289" t="s">
        <v>522</v>
      </c>
      <c r="E783" s="311" t="s">
        <v>1868</v>
      </c>
      <c r="F783" s="311"/>
      <c r="G783" s="417"/>
      <c r="H783" s="417"/>
      <c r="I783" s="417"/>
      <c r="J783" s="417"/>
      <c r="K783" s="428" t="s">
        <v>100</v>
      </c>
      <c r="L783" s="428" t="s">
        <v>101</v>
      </c>
      <c r="M783" s="311" t="s">
        <v>330</v>
      </c>
      <c r="N783" s="311" t="s">
        <v>647</v>
      </c>
      <c r="O783" s="425">
        <v>42186</v>
      </c>
      <c r="P783" s="428">
        <v>4</v>
      </c>
      <c r="Q783" s="428">
        <v>9.8</v>
      </c>
      <c r="R783" s="311">
        <v>1</v>
      </c>
      <c r="S783" s="481"/>
      <c r="T783" s="311" t="s">
        <v>106</v>
      </c>
      <c r="U783" s="481"/>
      <c r="V783" s="481"/>
      <c r="W783" s="311" t="s">
        <v>159</v>
      </c>
      <c r="X783" s="482">
        <f t="shared" si="21"/>
        <v>12</v>
      </c>
      <c r="Y783" s="347" t="s">
        <v>126</v>
      </c>
      <c r="Z783" s="485" t="s">
        <v>1852</v>
      </c>
      <c r="AA783" s="347">
        <v>6</v>
      </c>
      <c r="AB783" s="483" t="s">
        <v>1835</v>
      </c>
      <c r="AC783" s="484"/>
    </row>
    <row r="784" customHeight="1" spans="1:29">
      <c r="A784" s="311">
        <v>782</v>
      </c>
      <c r="B784" s="289" t="s">
        <v>1830</v>
      </c>
      <c r="C784" s="289" t="s">
        <v>1831</v>
      </c>
      <c r="D784" s="289" t="s">
        <v>522</v>
      </c>
      <c r="E784" s="311" t="s">
        <v>1869</v>
      </c>
      <c r="F784" s="311"/>
      <c r="G784" s="417"/>
      <c r="H784" s="417"/>
      <c r="I784" s="417"/>
      <c r="J784" s="417"/>
      <c r="K784" s="428" t="s">
        <v>100</v>
      </c>
      <c r="L784" s="428" t="s">
        <v>101</v>
      </c>
      <c r="M784" s="311" t="s">
        <v>330</v>
      </c>
      <c r="N784" s="311" t="s">
        <v>647</v>
      </c>
      <c r="O784" s="425">
        <v>42186</v>
      </c>
      <c r="P784" s="428">
        <v>4</v>
      </c>
      <c r="Q784" s="428">
        <v>9.8</v>
      </c>
      <c r="R784" s="311">
        <v>1</v>
      </c>
      <c r="S784" s="481"/>
      <c r="T784" s="311" t="s">
        <v>106</v>
      </c>
      <c r="U784" s="481"/>
      <c r="V784" s="481"/>
      <c r="W784" s="311" t="s">
        <v>159</v>
      </c>
      <c r="X784" s="482">
        <f t="shared" si="21"/>
        <v>12</v>
      </c>
      <c r="Y784" s="347" t="s">
        <v>126</v>
      </c>
      <c r="Z784" s="485" t="s">
        <v>1852</v>
      </c>
      <c r="AA784" s="347">
        <v>6</v>
      </c>
      <c r="AB784" s="483" t="s">
        <v>1835</v>
      </c>
      <c r="AC784" s="484"/>
    </row>
    <row r="785" customHeight="1" spans="1:29">
      <c r="A785" s="311">
        <v>783</v>
      </c>
      <c r="B785" s="289" t="s">
        <v>1830</v>
      </c>
      <c r="C785" s="289" t="s">
        <v>1831</v>
      </c>
      <c r="D785" s="289" t="s">
        <v>522</v>
      </c>
      <c r="E785" s="311" t="s">
        <v>1870</v>
      </c>
      <c r="F785" s="311"/>
      <c r="G785" s="417"/>
      <c r="H785" s="417"/>
      <c r="I785" s="417"/>
      <c r="J785" s="417"/>
      <c r="K785" s="428" t="s">
        <v>100</v>
      </c>
      <c r="L785" s="428" t="s">
        <v>101</v>
      </c>
      <c r="M785" s="311" t="s">
        <v>330</v>
      </c>
      <c r="N785" s="311" t="s">
        <v>647</v>
      </c>
      <c r="O785" s="425">
        <v>42186</v>
      </c>
      <c r="P785" s="428">
        <v>4</v>
      </c>
      <c r="Q785" s="428">
        <v>9.8</v>
      </c>
      <c r="R785" s="311">
        <v>1</v>
      </c>
      <c r="S785" s="481"/>
      <c r="T785" s="311" t="s">
        <v>106</v>
      </c>
      <c r="U785" s="481"/>
      <c r="V785" s="481"/>
      <c r="W785" s="311" t="s">
        <v>159</v>
      </c>
      <c r="X785" s="482">
        <f t="shared" si="21"/>
        <v>12</v>
      </c>
      <c r="Y785" s="347" t="s">
        <v>126</v>
      </c>
      <c r="Z785" s="485" t="s">
        <v>1852</v>
      </c>
      <c r="AA785" s="347">
        <v>6</v>
      </c>
      <c r="AB785" s="483" t="s">
        <v>1835</v>
      </c>
      <c r="AC785" s="484"/>
    </row>
    <row r="786" customHeight="1" spans="1:29">
      <c r="A786" s="311">
        <v>784</v>
      </c>
      <c r="B786" s="289" t="s">
        <v>1830</v>
      </c>
      <c r="C786" s="289" t="s">
        <v>1831</v>
      </c>
      <c r="D786" s="289" t="s">
        <v>522</v>
      </c>
      <c r="E786" s="311" t="s">
        <v>1871</v>
      </c>
      <c r="F786" s="311"/>
      <c r="G786" s="417"/>
      <c r="H786" s="417"/>
      <c r="I786" s="417"/>
      <c r="J786" s="417"/>
      <c r="K786" s="428" t="s">
        <v>100</v>
      </c>
      <c r="L786" s="428" t="s">
        <v>101</v>
      </c>
      <c r="M786" s="311" t="s">
        <v>330</v>
      </c>
      <c r="N786" s="311" t="s">
        <v>647</v>
      </c>
      <c r="O786" s="425">
        <v>42186</v>
      </c>
      <c r="P786" s="428">
        <v>4</v>
      </c>
      <c r="Q786" s="428">
        <v>9.8</v>
      </c>
      <c r="R786" s="311">
        <v>1</v>
      </c>
      <c r="S786" s="481"/>
      <c r="T786" s="311" t="s">
        <v>106</v>
      </c>
      <c r="U786" s="481"/>
      <c r="V786" s="481"/>
      <c r="W786" s="311" t="s">
        <v>159</v>
      </c>
      <c r="X786" s="482">
        <f t="shared" si="21"/>
        <v>12</v>
      </c>
      <c r="Y786" s="347" t="s">
        <v>126</v>
      </c>
      <c r="Z786" s="485" t="s">
        <v>1852</v>
      </c>
      <c r="AA786" s="347">
        <v>6</v>
      </c>
      <c r="AB786" s="483" t="s">
        <v>1835</v>
      </c>
      <c r="AC786" s="484"/>
    </row>
    <row r="787" customHeight="1" spans="1:29">
      <c r="A787" s="311">
        <v>785</v>
      </c>
      <c r="B787" s="289" t="s">
        <v>1830</v>
      </c>
      <c r="C787" s="289" t="s">
        <v>1831</v>
      </c>
      <c r="D787" s="289" t="s">
        <v>522</v>
      </c>
      <c r="E787" s="311" t="s">
        <v>1872</v>
      </c>
      <c r="F787" s="311"/>
      <c r="G787" s="417"/>
      <c r="H787" s="417"/>
      <c r="I787" s="417"/>
      <c r="J787" s="417"/>
      <c r="K787" s="428" t="s">
        <v>100</v>
      </c>
      <c r="L787" s="428" t="s">
        <v>101</v>
      </c>
      <c r="M787" s="311" t="s">
        <v>330</v>
      </c>
      <c r="N787" s="311" t="s">
        <v>647</v>
      </c>
      <c r="O787" s="425">
        <v>42186</v>
      </c>
      <c r="P787" s="428">
        <v>4</v>
      </c>
      <c r="Q787" s="428">
        <v>9.8</v>
      </c>
      <c r="R787" s="311">
        <v>1</v>
      </c>
      <c r="S787" s="481"/>
      <c r="T787" s="311" t="s">
        <v>106</v>
      </c>
      <c r="U787" s="481"/>
      <c r="V787" s="481"/>
      <c r="W787" s="311" t="s">
        <v>159</v>
      </c>
      <c r="X787" s="482">
        <f t="shared" si="21"/>
        <v>12</v>
      </c>
      <c r="Y787" s="347" t="s">
        <v>126</v>
      </c>
      <c r="Z787" s="485" t="s">
        <v>1852</v>
      </c>
      <c r="AA787" s="347">
        <v>6</v>
      </c>
      <c r="AB787" s="483" t="s">
        <v>1835</v>
      </c>
      <c r="AC787" s="484"/>
    </row>
    <row r="788" customHeight="1" spans="1:29">
      <c r="A788" s="311">
        <v>786</v>
      </c>
      <c r="B788" s="289" t="s">
        <v>1830</v>
      </c>
      <c r="C788" s="289" t="s">
        <v>1831</v>
      </c>
      <c r="D788" s="289" t="s">
        <v>522</v>
      </c>
      <c r="E788" s="311" t="s">
        <v>1873</v>
      </c>
      <c r="F788" s="311"/>
      <c r="G788" s="417"/>
      <c r="H788" s="417"/>
      <c r="I788" s="417"/>
      <c r="J788" s="417"/>
      <c r="K788" s="428" t="s">
        <v>100</v>
      </c>
      <c r="L788" s="428" t="s">
        <v>101</v>
      </c>
      <c r="M788" s="311" t="s">
        <v>330</v>
      </c>
      <c r="N788" s="311" t="s">
        <v>647</v>
      </c>
      <c r="O788" s="425">
        <v>42186</v>
      </c>
      <c r="P788" s="428">
        <v>4</v>
      </c>
      <c r="Q788" s="428">
        <v>9.8</v>
      </c>
      <c r="R788" s="311">
        <v>1</v>
      </c>
      <c r="S788" s="481"/>
      <c r="T788" s="311" t="s">
        <v>319</v>
      </c>
      <c r="U788" s="481"/>
      <c r="V788" s="481"/>
      <c r="W788" s="311" t="s">
        <v>159</v>
      </c>
      <c r="X788" s="482">
        <f t="shared" si="21"/>
        <v>12</v>
      </c>
      <c r="Y788" s="347" t="s">
        <v>126</v>
      </c>
      <c r="Z788" s="485" t="s">
        <v>1852</v>
      </c>
      <c r="AA788" s="347">
        <v>6</v>
      </c>
      <c r="AB788" s="483" t="s">
        <v>1835</v>
      </c>
      <c r="AC788" s="484"/>
    </row>
    <row r="789" customHeight="1" spans="1:29">
      <c r="A789" s="311">
        <v>787</v>
      </c>
      <c r="B789" s="289" t="s">
        <v>1830</v>
      </c>
      <c r="C789" s="289" t="s">
        <v>1831</v>
      </c>
      <c r="D789" s="289" t="s">
        <v>522</v>
      </c>
      <c r="E789" s="311" t="s">
        <v>1874</v>
      </c>
      <c r="F789" s="311"/>
      <c r="G789" s="417"/>
      <c r="H789" s="417"/>
      <c r="I789" s="417"/>
      <c r="J789" s="417"/>
      <c r="K789" s="428" t="s">
        <v>100</v>
      </c>
      <c r="L789" s="428" t="s">
        <v>101</v>
      </c>
      <c r="M789" s="311" t="s">
        <v>330</v>
      </c>
      <c r="N789" s="311" t="s">
        <v>647</v>
      </c>
      <c r="O789" s="425">
        <v>42401</v>
      </c>
      <c r="P789" s="428">
        <v>4</v>
      </c>
      <c r="Q789" s="428">
        <v>9.8</v>
      </c>
      <c r="R789" s="311">
        <v>1</v>
      </c>
      <c r="S789" s="481"/>
      <c r="T789" s="311" t="s">
        <v>106</v>
      </c>
      <c r="U789" s="481"/>
      <c r="V789" s="481"/>
      <c r="W789" s="311" t="s">
        <v>159</v>
      </c>
      <c r="X789" s="482">
        <f t="shared" si="21"/>
        <v>12</v>
      </c>
      <c r="Y789" s="347" t="s">
        <v>126</v>
      </c>
      <c r="Z789" s="485" t="s">
        <v>1852</v>
      </c>
      <c r="AA789" s="347">
        <v>6</v>
      </c>
      <c r="AB789" s="483" t="s">
        <v>1835</v>
      </c>
      <c r="AC789" s="484"/>
    </row>
    <row r="790" customHeight="1" spans="1:29">
      <c r="A790" s="311">
        <v>788</v>
      </c>
      <c r="B790" s="289" t="s">
        <v>1830</v>
      </c>
      <c r="C790" s="289" t="s">
        <v>1831</v>
      </c>
      <c r="D790" s="289" t="s">
        <v>522</v>
      </c>
      <c r="E790" s="311" t="s">
        <v>1875</v>
      </c>
      <c r="F790" s="311"/>
      <c r="G790" s="417"/>
      <c r="H790" s="417"/>
      <c r="I790" s="417"/>
      <c r="J790" s="417"/>
      <c r="K790" s="428" t="s">
        <v>100</v>
      </c>
      <c r="L790" s="428" t="s">
        <v>101</v>
      </c>
      <c r="M790" s="311" t="s">
        <v>330</v>
      </c>
      <c r="N790" s="311" t="s">
        <v>647</v>
      </c>
      <c r="O790" s="425">
        <v>42401</v>
      </c>
      <c r="P790" s="428">
        <v>4</v>
      </c>
      <c r="Q790" s="428">
        <v>9.8</v>
      </c>
      <c r="R790" s="311">
        <v>1</v>
      </c>
      <c r="S790" s="481"/>
      <c r="T790" s="311" t="s">
        <v>106</v>
      </c>
      <c r="U790" s="481"/>
      <c r="V790" s="481"/>
      <c r="W790" s="311" t="s">
        <v>159</v>
      </c>
      <c r="X790" s="482">
        <f t="shared" si="21"/>
        <v>12</v>
      </c>
      <c r="Y790" s="347" t="s">
        <v>126</v>
      </c>
      <c r="Z790" s="485" t="s">
        <v>1852</v>
      </c>
      <c r="AA790" s="347">
        <v>6</v>
      </c>
      <c r="AB790" s="483" t="s">
        <v>1835</v>
      </c>
      <c r="AC790" s="484"/>
    </row>
    <row r="791" customHeight="1" spans="1:29">
      <c r="A791" s="311">
        <v>789</v>
      </c>
      <c r="B791" s="289" t="s">
        <v>1830</v>
      </c>
      <c r="C791" s="289" t="s">
        <v>1831</v>
      </c>
      <c r="D791" s="289" t="s">
        <v>522</v>
      </c>
      <c r="E791" s="311" t="s">
        <v>1876</v>
      </c>
      <c r="F791" s="311"/>
      <c r="G791" s="417"/>
      <c r="H791" s="417"/>
      <c r="I791" s="417"/>
      <c r="J791" s="417"/>
      <c r="K791" s="428" t="s">
        <v>100</v>
      </c>
      <c r="L791" s="428" t="s">
        <v>101</v>
      </c>
      <c r="M791" s="311" t="s">
        <v>330</v>
      </c>
      <c r="N791" s="311" t="s">
        <v>647</v>
      </c>
      <c r="O791" s="425">
        <v>42401</v>
      </c>
      <c r="P791" s="428">
        <v>4</v>
      </c>
      <c r="Q791" s="428">
        <v>9.8</v>
      </c>
      <c r="R791" s="311">
        <v>1</v>
      </c>
      <c r="S791" s="481"/>
      <c r="T791" s="311" t="s">
        <v>106</v>
      </c>
      <c r="U791" s="481"/>
      <c r="V791" s="481"/>
      <c r="W791" s="311" t="s">
        <v>159</v>
      </c>
      <c r="X791" s="482">
        <f t="shared" si="21"/>
        <v>12</v>
      </c>
      <c r="Y791" s="347" t="s">
        <v>126</v>
      </c>
      <c r="Z791" s="485" t="s">
        <v>1852</v>
      </c>
      <c r="AA791" s="347">
        <v>6</v>
      </c>
      <c r="AB791" s="483" t="s">
        <v>1835</v>
      </c>
      <c r="AC791" s="484"/>
    </row>
    <row r="792" customHeight="1" spans="1:29">
      <c r="A792" s="311">
        <v>790</v>
      </c>
      <c r="B792" s="289" t="s">
        <v>1830</v>
      </c>
      <c r="C792" s="289" t="s">
        <v>1831</v>
      </c>
      <c r="D792" s="289" t="s">
        <v>522</v>
      </c>
      <c r="E792" s="311" t="s">
        <v>1877</v>
      </c>
      <c r="F792" s="311"/>
      <c r="G792" s="417"/>
      <c r="H792" s="417"/>
      <c r="I792" s="417"/>
      <c r="J792" s="417" t="s">
        <v>1878</v>
      </c>
      <c r="K792" s="428" t="s">
        <v>100</v>
      </c>
      <c r="L792" s="428" t="s">
        <v>541</v>
      </c>
      <c r="M792" s="311" t="s">
        <v>703</v>
      </c>
      <c r="N792" s="311" t="s">
        <v>647</v>
      </c>
      <c r="O792" s="425">
        <v>42614</v>
      </c>
      <c r="P792" s="428">
        <v>4</v>
      </c>
      <c r="Q792" s="428">
        <v>9.8</v>
      </c>
      <c r="R792" s="311">
        <v>1</v>
      </c>
      <c r="S792" s="481"/>
      <c r="T792" s="311" t="s">
        <v>106</v>
      </c>
      <c r="U792" s="481"/>
      <c r="V792" s="481"/>
      <c r="W792" s="311" t="s">
        <v>107</v>
      </c>
      <c r="X792" s="482">
        <f t="shared" si="21"/>
        <v>12</v>
      </c>
      <c r="Y792" s="347" t="s">
        <v>126</v>
      </c>
      <c r="Z792" s="485" t="s">
        <v>1852</v>
      </c>
      <c r="AA792" s="347">
        <v>6</v>
      </c>
      <c r="AB792" s="483" t="s">
        <v>1835</v>
      </c>
      <c r="AC792" s="484"/>
    </row>
    <row r="793" customHeight="1" spans="1:29">
      <c r="A793" s="311">
        <v>791</v>
      </c>
      <c r="B793" s="289" t="s">
        <v>1830</v>
      </c>
      <c r="C793" s="289" t="s">
        <v>1831</v>
      </c>
      <c r="D793" s="289" t="s">
        <v>522</v>
      </c>
      <c r="E793" s="311" t="s">
        <v>1879</v>
      </c>
      <c r="F793" s="311"/>
      <c r="G793" s="417"/>
      <c r="H793" s="417"/>
      <c r="I793" s="417"/>
      <c r="J793" s="417"/>
      <c r="K793" s="428" t="s">
        <v>100</v>
      </c>
      <c r="L793" s="428" t="s">
        <v>541</v>
      </c>
      <c r="M793" s="311" t="s">
        <v>330</v>
      </c>
      <c r="N793" s="311" t="s">
        <v>647</v>
      </c>
      <c r="O793" s="425">
        <v>42644</v>
      </c>
      <c r="P793" s="428">
        <v>4</v>
      </c>
      <c r="Q793" s="428">
        <v>10</v>
      </c>
      <c r="R793" s="311">
        <v>1</v>
      </c>
      <c r="S793" s="311">
        <v>10</v>
      </c>
      <c r="T793" s="311" t="s">
        <v>106</v>
      </c>
      <c r="U793" s="481"/>
      <c r="V793" s="481"/>
      <c r="W793" s="311" t="s">
        <v>107</v>
      </c>
      <c r="X793" s="482">
        <f t="shared" si="21"/>
        <v>12</v>
      </c>
      <c r="Y793" s="347" t="s">
        <v>126</v>
      </c>
      <c r="Z793" s="485" t="s">
        <v>1834</v>
      </c>
      <c r="AA793" s="347">
        <v>6</v>
      </c>
      <c r="AB793" s="483" t="s">
        <v>1835</v>
      </c>
      <c r="AC793" s="484"/>
    </row>
    <row r="794" customHeight="1" spans="1:29">
      <c r="A794" s="311">
        <v>792</v>
      </c>
      <c r="B794" s="289" t="s">
        <v>1830</v>
      </c>
      <c r="C794" s="289" t="s">
        <v>1831</v>
      </c>
      <c r="D794" s="289" t="s">
        <v>522</v>
      </c>
      <c r="E794" s="311" t="s">
        <v>1880</v>
      </c>
      <c r="F794" s="311"/>
      <c r="G794" s="417"/>
      <c r="H794" s="417"/>
      <c r="I794" s="417"/>
      <c r="J794" s="417"/>
      <c r="K794" s="428" t="s">
        <v>274</v>
      </c>
      <c r="L794" s="428" t="s">
        <v>541</v>
      </c>
      <c r="M794" s="311" t="s">
        <v>330</v>
      </c>
      <c r="N794" s="311" t="s">
        <v>647</v>
      </c>
      <c r="O794" s="425">
        <v>42644</v>
      </c>
      <c r="P794" s="428">
        <v>4</v>
      </c>
      <c r="Q794" s="428">
        <v>10</v>
      </c>
      <c r="R794" s="311">
        <v>1</v>
      </c>
      <c r="S794" s="311">
        <v>10</v>
      </c>
      <c r="T794" s="311" t="s">
        <v>106</v>
      </c>
      <c r="U794" s="481"/>
      <c r="V794" s="481"/>
      <c r="W794" s="311" t="s">
        <v>107</v>
      </c>
      <c r="X794" s="482">
        <f t="shared" si="21"/>
        <v>12</v>
      </c>
      <c r="Y794" s="347" t="s">
        <v>126</v>
      </c>
      <c r="Z794" s="485" t="s">
        <v>1834</v>
      </c>
      <c r="AA794" s="347">
        <v>6</v>
      </c>
      <c r="AB794" s="483" t="s">
        <v>1835</v>
      </c>
      <c r="AC794" s="484"/>
    </row>
    <row r="795" customHeight="1" spans="1:29">
      <c r="A795" s="311">
        <v>793</v>
      </c>
      <c r="B795" s="289" t="s">
        <v>1830</v>
      </c>
      <c r="C795" s="289" t="s">
        <v>1831</v>
      </c>
      <c r="D795" s="289" t="s">
        <v>522</v>
      </c>
      <c r="E795" s="311" t="s">
        <v>1881</v>
      </c>
      <c r="F795" s="311"/>
      <c r="G795" s="417"/>
      <c r="H795" s="417"/>
      <c r="I795" s="417"/>
      <c r="J795" s="417"/>
      <c r="K795" s="428" t="s">
        <v>274</v>
      </c>
      <c r="L795" s="428" t="s">
        <v>541</v>
      </c>
      <c r="M795" s="311" t="s">
        <v>330</v>
      </c>
      <c r="N795" s="311" t="s">
        <v>647</v>
      </c>
      <c r="O795" s="425">
        <v>42644</v>
      </c>
      <c r="P795" s="428">
        <v>4</v>
      </c>
      <c r="Q795" s="428">
        <v>10</v>
      </c>
      <c r="R795" s="311">
        <v>1</v>
      </c>
      <c r="S795" s="311">
        <v>10</v>
      </c>
      <c r="T795" s="311" t="s">
        <v>106</v>
      </c>
      <c r="U795" s="481"/>
      <c r="V795" s="481"/>
      <c r="W795" s="311" t="s">
        <v>107</v>
      </c>
      <c r="X795" s="482">
        <f t="shared" si="21"/>
        <v>12</v>
      </c>
      <c r="Y795" s="347" t="s">
        <v>126</v>
      </c>
      <c r="Z795" s="485" t="s">
        <v>1834</v>
      </c>
      <c r="AA795" s="347">
        <v>6</v>
      </c>
      <c r="AB795" s="483" t="s">
        <v>1835</v>
      </c>
      <c r="AC795" s="484"/>
    </row>
    <row r="796" customHeight="1" spans="1:29">
      <c r="A796" s="311">
        <v>794</v>
      </c>
      <c r="B796" s="289" t="s">
        <v>1830</v>
      </c>
      <c r="C796" s="289" t="s">
        <v>1831</v>
      </c>
      <c r="D796" s="289" t="s">
        <v>522</v>
      </c>
      <c r="E796" s="311" t="s">
        <v>1882</v>
      </c>
      <c r="F796" s="311"/>
      <c r="G796" s="417"/>
      <c r="H796" s="417"/>
      <c r="I796" s="417"/>
      <c r="J796" s="417"/>
      <c r="K796" s="428" t="s">
        <v>274</v>
      </c>
      <c r="L796" s="428" t="s">
        <v>541</v>
      </c>
      <c r="M796" s="311" t="s">
        <v>330</v>
      </c>
      <c r="N796" s="311" t="s">
        <v>647</v>
      </c>
      <c r="O796" s="425">
        <v>42644</v>
      </c>
      <c r="P796" s="428">
        <v>4</v>
      </c>
      <c r="Q796" s="428">
        <v>10</v>
      </c>
      <c r="R796" s="311">
        <v>1</v>
      </c>
      <c r="S796" s="311">
        <v>10</v>
      </c>
      <c r="T796" s="311" t="s">
        <v>106</v>
      </c>
      <c r="U796" s="481"/>
      <c r="V796" s="481"/>
      <c r="W796" s="311" t="s">
        <v>107</v>
      </c>
      <c r="X796" s="482">
        <f t="shared" si="21"/>
        <v>12</v>
      </c>
      <c r="Y796" s="347" t="s">
        <v>126</v>
      </c>
      <c r="Z796" s="485" t="s">
        <v>1834</v>
      </c>
      <c r="AA796" s="347">
        <v>6</v>
      </c>
      <c r="AB796" s="483" t="s">
        <v>1835</v>
      </c>
      <c r="AC796" s="484"/>
    </row>
    <row r="797" customHeight="1" spans="1:29">
      <c r="A797" s="311">
        <v>795</v>
      </c>
      <c r="B797" s="289" t="s">
        <v>1830</v>
      </c>
      <c r="C797" s="289" t="s">
        <v>1831</v>
      </c>
      <c r="D797" s="289" t="s">
        <v>522</v>
      </c>
      <c r="E797" s="311" t="s">
        <v>1883</v>
      </c>
      <c r="F797" s="311"/>
      <c r="G797" s="417"/>
      <c r="H797" s="417"/>
      <c r="I797" s="417"/>
      <c r="J797" s="417"/>
      <c r="K797" s="428" t="s">
        <v>274</v>
      </c>
      <c r="L797" s="428" t="s">
        <v>541</v>
      </c>
      <c r="M797" s="311" t="s">
        <v>330</v>
      </c>
      <c r="N797" s="311" t="s">
        <v>647</v>
      </c>
      <c r="O797" s="425">
        <v>42644</v>
      </c>
      <c r="P797" s="428">
        <v>4</v>
      </c>
      <c r="Q797" s="428">
        <v>10</v>
      </c>
      <c r="R797" s="311">
        <v>1</v>
      </c>
      <c r="S797" s="311">
        <v>10</v>
      </c>
      <c r="T797" s="311" t="s">
        <v>106</v>
      </c>
      <c r="U797" s="481"/>
      <c r="V797" s="481"/>
      <c r="W797" s="311" t="s">
        <v>107</v>
      </c>
      <c r="X797" s="482">
        <f t="shared" si="21"/>
        <v>12</v>
      </c>
      <c r="Y797" s="347" t="s">
        <v>126</v>
      </c>
      <c r="Z797" s="485" t="s">
        <v>1834</v>
      </c>
      <c r="AA797" s="347">
        <v>6</v>
      </c>
      <c r="AB797" s="483" t="s">
        <v>1835</v>
      </c>
      <c r="AC797" s="484"/>
    </row>
    <row r="798" customHeight="1" spans="1:29">
      <c r="A798" s="311">
        <v>796</v>
      </c>
      <c r="B798" s="289" t="s">
        <v>1830</v>
      </c>
      <c r="C798" s="289" t="s">
        <v>1831</v>
      </c>
      <c r="D798" s="289" t="s">
        <v>522</v>
      </c>
      <c r="E798" s="311" t="s">
        <v>1884</v>
      </c>
      <c r="F798" s="311"/>
      <c r="G798" s="417"/>
      <c r="H798" s="417"/>
      <c r="I798" s="417"/>
      <c r="J798" s="417"/>
      <c r="K798" s="428" t="s">
        <v>274</v>
      </c>
      <c r="L798" s="428" t="s">
        <v>541</v>
      </c>
      <c r="M798" s="311" t="s">
        <v>330</v>
      </c>
      <c r="N798" s="311" t="s">
        <v>647</v>
      </c>
      <c r="O798" s="425">
        <v>42644</v>
      </c>
      <c r="P798" s="428">
        <v>4</v>
      </c>
      <c r="Q798" s="428">
        <v>10</v>
      </c>
      <c r="R798" s="311">
        <v>1</v>
      </c>
      <c r="S798" s="311">
        <v>10</v>
      </c>
      <c r="T798" s="311" t="s">
        <v>106</v>
      </c>
      <c r="U798" s="481"/>
      <c r="V798" s="481"/>
      <c r="W798" s="311" t="s">
        <v>107</v>
      </c>
      <c r="X798" s="482">
        <f t="shared" si="21"/>
        <v>12</v>
      </c>
      <c r="Y798" s="347" t="s">
        <v>126</v>
      </c>
      <c r="Z798" s="485" t="s">
        <v>1834</v>
      </c>
      <c r="AA798" s="347">
        <v>6</v>
      </c>
      <c r="AB798" s="483" t="s">
        <v>1835</v>
      </c>
      <c r="AC798" s="484"/>
    </row>
    <row r="799" customHeight="1" spans="1:29">
      <c r="A799" s="311">
        <v>797</v>
      </c>
      <c r="B799" s="289" t="s">
        <v>1830</v>
      </c>
      <c r="C799" s="289" t="s">
        <v>1831</v>
      </c>
      <c r="D799" s="289" t="s">
        <v>522</v>
      </c>
      <c r="E799" s="311" t="s">
        <v>1885</v>
      </c>
      <c r="F799" s="311"/>
      <c r="G799" s="417"/>
      <c r="H799" s="417"/>
      <c r="I799" s="417"/>
      <c r="J799" s="417"/>
      <c r="K799" s="428" t="s">
        <v>274</v>
      </c>
      <c r="L799" s="428" t="s">
        <v>541</v>
      </c>
      <c r="M799" s="311" t="s">
        <v>330</v>
      </c>
      <c r="N799" s="311" t="s">
        <v>647</v>
      </c>
      <c r="O799" s="425">
        <v>42644</v>
      </c>
      <c r="P799" s="428">
        <v>4</v>
      </c>
      <c r="Q799" s="428">
        <v>10</v>
      </c>
      <c r="R799" s="311">
        <v>1</v>
      </c>
      <c r="S799" s="311">
        <v>10</v>
      </c>
      <c r="T799" s="311" t="s">
        <v>106</v>
      </c>
      <c r="U799" s="481"/>
      <c r="V799" s="481"/>
      <c r="W799" s="311" t="s">
        <v>107</v>
      </c>
      <c r="X799" s="482">
        <f t="shared" si="21"/>
        <v>12</v>
      </c>
      <c r="Y799" s="347" t="s">
        <v>126</v>
      </c>
      <c r="Z799" s="485" t="s">
        <v>1834</v>
      </c>
      <c r="AA799" s="347">
        <v>6</v>
      </c>
      <c r="AB799" s="483" t="s">
        <v>1835</v>
      </c>
      <c r="AC799" s="484"/>
    </row>
    <row r="800" customHeight="1" spans="1:29">
      <c r="A800" s="311">
        <v>798</v>
      </c>
      <c r="B800" s="289" t="s">
        <v>1830</v>
      </c>
      <c r="C800" s="289" t="s">
        <v>1831</v>
      </c>
      <c r="D800" s="289" t="s">
        <v>522</v>
      </c>
      <c r="E800" s="311" t="s">
        <v>1886</v>
      </c>
      <c r="F800" s="311"/>
      <c r="G800" s="417"/>
      <c r="H800" s="417"/>
      <c r="I800" s="417"/>
      <c r="J800" s="417"/>
      <c r="K800" s="428" t="s">
        <v>274</v>
      </c>
      <c r="L800" s="428" t="s">
        <v>541</v>
      </c>
      <c r="M800" s="311" t="s">
        <v>330</v>
      </c>
      <c r="N800" s="311" t="s">
        <v>647</v>
      </c>
      <c r="O800" s="425">
        <v>42644</v>
      </c>
      <c r="P800" s="428">
        <v>4</v>
      </c>
      <c r="Q800" s="428">
        <v>10</v>
      </c>
      <c r="R800" s="311">
        <v>1</v>
      </c>
      <c r="S800" s="311">
        <v>10</v>
      </c>
      <c r="T800" s="311" t="s">
        <v>106</v>
      </c>
      <c r="U800" s="481"/>
      <c r="V800" s="481"/>
      <c r="W800" s="311" t="s">
        <v>107</v>
      </c>
      <c r="X800" s="482">
        <f t="shared" si="21"/>
        <v>12</v>
      </c>
      <c r="Y800" s="347" t="s">
        <v>126</v>
      </c>
      <c r="Z800" s="485" t="s">
        <v>1834</v>
      </c>
      <c r="AA800" s="347">
        <v>6</v>
      </c>
      <c r="AB800" s="483" t="s">
        <v>1835</v>
      </c>
      <c r="AC800" s="484"/>
    </row>
    <row r="801" customHeight="1" spans="1:29">
      <c r="A801" s="311">
        <v>799</v>
      </c>
      <c r="B801" s="289" t="s">
        <v>1830</v>
      </c>
      <c r="C801" s="289" t="s">
        <v>1831</v>
      </c>
      <c r="D801" s="289" t="s">
        <v>522</v>
      </c>
      <c r="E801" s="311" t="s">
        <v>1887</v>
      </c>
      <c r="F801" s="311"/>
      <c r="G801" s="417"/>
      <c r="H801" s="417"/>
      <c r="I801" s="417"/>
      <c r="J801" s="417"/>
      <c r="K801" s="428" t="s">
        <v>274</v>
      </c>
      <c r="L801" s="428" t="s">
        <v>541</v>
      </c>
      <c r="M801" s="311" t="s">
        <v>330</v>
      </c>
      <c r="N801" s="311" t="s">
        <v>647</v>
      </c>
      <c r="O801" s="425">
        <v>42644</v>
      </c>
      <c r="P801" s="428">
        <v>4</v>
      </c>
      <c r="Q801" s="428">
        <v>10</v>
      </c>
      <c r="R801" s="311">
        <v>1</v>
      </c>
      <c r="S801" s="311">
        <v>10</v>
      </c>
      <c r="T801" s="311" t="s">
        <v>106</v>
      </c>
      <c r="U801" s="481"/>
      <c r="V801" s="481"/>
      <c r="W801" s="311" t="s">
        <v>107</v>
      </c>
      <c r="X801" s="482">
        <f t="shared" si="21"/>
        <v>12</v>
      </c>
      <c r="Y801" s="347" t="s">
        <v>126</v>
      </c>
      <c r="Z801" s="485" t="s">
        <v>1834</v>
      </c>
      <c r="AA801" s="347">
        <v>6</v>
      </c>
      <c r="AB801" s="483" t="s">
        <v>1835</v>
      </c>
      <c r="AC801" s="484"/>
    </row>
    <row r="802" customHeight="1" spans="1:29">
      <c r="A802" s="311">
        <v>800</v>
      </c>
      <c r="B802" s="289" t="s">
        <v>1830</v>
      </c>
      <c r="C802" s="289" t="s">
        <v>1831</v>
      </c>
      <c r="D802" s="289" t="s">
        <v>522</v>
      </c>
      <c r="E802" s="311" t="s">
        <v>1888</v>
      </c>
      <c r="F802" s="311"/>
      <c r="G802" s="417"/>
      <c r="H802" s="417"/>
      <c r="I802" s="417"/>
      <c r="J802" s="417"/>
      <c r="K802" s="428" t="s">
        <v>274</v>
      </c>
      <c r="L802" s="428" t="s">
        <v>541</v>
      </c>
      <c r="M802" s="311" t="s">
        <v>330</v>
      </c>
      <c r="N802" s="311" t="s">
        <v>647</v>
      </c>
      <c r="O802" s="425">
        <v>42644</v>
      </c>
      <c r="P802" s="428">
        <v>4</v>
      </c>
      <c r="Q802" s="428">
        <v>10</v>
      </c>
      <c r="R802" s="311">
        <v>1</v>
      </c>
      <c r="S802" s="311">
        <v>10</v>
      </c>
      <c r="T802" s="311" t="s">
        <v>106</v>
      </c>
      <c r="U802" s="481"/>
      <c r="V802" s="481"/>
      <c r="W802" s="311" t="s">
        <v>107</v>
      </c>
      <c r="X802" s="482">
        <f t="shared" si="21"/>
        <v>12</v>
      </c>
      <c r="Y802" s="347" t="s">
        <v>126</v>
      </c>
      <c r="Z802" s="485" t="s">
        <v>1834</v>
      </c>
      <c r="AA802" s="347">
        <v>6</v>
      </c>
      <c r="AB802" s="483" t="s">
        <v>1835</v>
      </c>
      <c r="AC802" s="484"/>
    </row>
    <row r="803" customHeight="1" spans="1:29">
      <c r="A803" s="311">
        <v>801</v>
      </c>
      <c r="B803" s="289" t="s">
        <v>1830</v>
      </c>
      <c r="C803" s="289" t="s">
        <v>1831</v>
      </c>
      <c r="D803" s="347" t="s">
        <v>522</v>
      </c>
      <c r="E803" s="486" t="s">
        <v>1889</v>
      </c>
      <c r="F803" s="311"/>
      <c r="G803" s="417"/>
      <c r="H803" s="417"/>
      <c r="I803" s="417"/>
      <c r="J803" s="417"/>
      <c r="K803" s="428" t="s">
        <v>274</v>
      </c>
      <c r="L803" s="428" t="s">
        <v>541</v>
      </c>
      <c r="M803" s="311" t="s">
        <v>330</v>
      </c>
      <c r="N803" s="311" t="s">
        <v>647</v>
      </c>
      <c r="O803" s="425">
        <v>42644</v>
      </c>
      <c r="P803" s="428">
        <v>4</v>
      </c>
      <c r="Q803" s="428">
        <v>10</v>
      </c>
      <c r="R803" s="311">
        <v>1</v>
      </c>
      <c r="S803" s="311">
        <v>10</v>
      </c>
      <c r="T803" s="311" t="s">
        <v>106</v>
      </c>
      <c r="U803" s="481"/>
      <c r="V803" s="481"/>
      <c r="W803" s="311" t="s">
        <v>107</v>
      </c>
      <c r="X803" s="482">
        <f t="shared" si="21"/>
        <v>12</v>
      </c>
      <c r="Y803" s="347" t="s">
        <v>126</v>
      </c>
      <c r="Z803" s="485" t="s">
        <v>1834</v>
      </c>
      <c r="AA803" s="347">
        <v>6</v>
      </c>
      <c r="AB803" s="483" t="s">
        <v>1835</v>
      </c>
      <c r="AC803" s="484"/>
    </row>
    <row r="804" customHeight="1" spans="1:29">
      <c r="A804" s="311">
        <v>802</v>
      </c>
      <c r="B804" s="289" t="s">
        <v>1830</v>
      </c>
      <c r="C804" s="289" t="s">
        <v>1831</v>
      </c>
      <c r="D804" s="347" t="s">
        <v>522</v>
      </c>
      <c r="E804" s="486" t="s">
        <v>1890</v>
      </c>
      <c r="F804" s="311"/>
      <c r="G804" s="417"/>
      <c r="H804" s="417"/>
      <c r="I804" s="417"/>
      <c r="J804" s="417" t="s">
        <v>1891</v>
      </c>
      <c r="K804" s="428" t="s">
        <v>100</v>
      </c>
      <c r="L804" s="428" t="s">
        <v>101</v>
      </c>
      <c r="M804" s="311" t="s">
        <v>330</v>
      </c>
      <c r="N804" s="311" t="s">
        <v>750</v>
      </c>
      <c r="O804" s="425">
        <v>41821</v>
      </c>
      <c r="P804" s="428">
        <v>2</v>
      </c>
      <c r="Q804" s="428">
        <v>6</v>
      </c>
      <c r="R804" s="311">
        <v>1</v>
      </c>
      <c r="S804" s="481"/>
      <c r="T804" s="311" t="s">
        <v>106</v>
      </c>
      <c r="U804" s="481"/>
      <c r="V804" s="481"/>
      <c r="W804" s="311" t="s">
        <v>159</v>
      </c>
      <c r="X804" s="482">
        <f t="shared" si="21"/>
        <v>8</v>
      </c>
      <c r="Y804" s="347" t="s">
        <v>126</v>
      </c>
      <c r="Z804" s="485" t="s">
        <v>1852</v>
      </c>
      <c r="AA804" s="347">
        <v>4</v>
      </c>
      <c r="AB804" s="483" t="s">
        <v>1835</v>
      </c>
      <c r="AC804" s="484"/>
    </row>
    <row r="805" customHeight="1" spans="1:29">
      <c r="A805" s="311">
        <v>803</v>
      </c>
      <c r="B805" s="289" t="s">
        <v>1830</v>
      </c>
      <c r="C805" s="289" t="s">
        <v>1831</v>
      </c>
      <c r="D805" s="347" t="s">
        <v>522</v>
      </c>
      <c r="E805" s="486" t="s">
        <v>1892</v>
      </c>
      <c r="F805" s="311"/>
      <c r="G805" s="417"/>
      <c r="H805" s="417"/>
      <c r="I805" s="417"/>
      <c r="J805" s="417" t="s">
        <v>1891</v>
      </c>
      <c r="K805" s="428" t="s">
        <v>100</v>
      </c>
      <c r="L805" s="428" t="s">
        <v>101</v>
      </c>
      <c r="M805" s="311" t="s">
        <v>330</v>
      </c>
      <c r="N805" s="311" t="s">
        <v>750</v>
      </c>
      <c r="O805" s="425">
        <v>41821</v>
      </c>
      <c r="P805" s="428">
        <v>2</v>
      </c>
      <c r="Q805" s="428">
        <v>6</v>
      </c>
      <c r="R805" s="311">
        <v>1</v>
      </c>
      <c r="S805" s="481"/>
      <c r="T805" s="311" t="s">
        <v>106</v>
      </c>
      <c r="U805" s="481"/>
      <c r="V805" s="481"/>
      <c r="W805" s="311" t="s">
        <v>159</v>
      </c>
      <c r="X805" s="482">
        <f t="shared" si="21"/>
        <v>5</v>
      </c>
      <c r="Y805" s="347" t="s">
        <v>126</v>
      </c>
      <c r="Z805" s="485" t="s">
        <v>1852</v>
      </c>
      <c r="AA805" s="347">
        <v>2.5</v>
      </c>
      <c r="AB805" s="483" t="s">
        <v>1835</v>
      </c>
      <c r="AC805" s="484"/>
    </row>
    <row r="806" customHeight="1" spans="1:29">
      <c r="A806" s="311">
        <v>804</v>
      </c>
      <c r="B806" s="289" t="s">
        <v>1830</v>
      </c>
      <c r="C806" s="289" t="s">
        <v>1831</v>
      </c>
      <c r="D806" s="289" t="s">
        <v>522</v>
      </c>
      <c r="E806" s="311" t="s">
        <v>1893</v>
      </c>
      <c r="F806" s="311"/>
      <c r="G806" s="417"/>
      <c r="H806" s="417"/>
      <c r="I806" s="417"/>
      <c r="J806" s="417" t="s">
        <v>1891</v>
      </c>
      <c r="K806" s="428" t="s">
        <v>100</v>
      </c>
      <c r="L806" s="428" t="s">
        <v>101</v>
      </c>
      <c r="M806" s="311" t="s">
        <v>703</v>
      </c>
      <c r="N806" s="311" t="s">
        <v>750</v>
      </c>
      <c r="O806" s="425">
        <v>41821</v>
      </c>
      <c r="P806" s="428">
        <v>2</v>
      </c>
      <c r="Q806" s="428">
        <v>6</v>
      </c>
      <c r="R806" s="311">
        <v>1</v>
      </c>
      <c r="S806" s="481"/>
      <c r="T806" s="311" t="s">
        <v>106</v>
      </c>
      <c r="U806" s="481"/>
      <c r="V806" s="481"/>
      <c r="W806" s="311" t="s">
        <v>159</v>
      </c>
      <c r="X806" s="482">
        <f t="shared" si="21"/>
        <v>5</v>
      </c>
      <c r="Y806" s="347" t="s">
        <v>126</v>
      </c>
      <c r="Z806" s="485" t="s">
        <v>1852</v>
      </c>
      <c r="AA806" s="347">
        <v>2.5</v>
      </c>
      <c r="AB806" s="483" t="s">
        <v>1835</v>
      </c>
      <c r="AC806" s="484"/>
    </row>
    <row r="807" customHeight="1" spans="1:29">
      <c r="A807" s="311">
        <v>805</v>
      </c>
      <c r="B807" s="289" t="s">
        <v>1830</v>
      </c>
      <c r="C807" s="289" t="s">
        <v>1831</v>
      </c>
      <c r="D807" s="289" t="s">
        <v>522</v>
      </c>
      <c r="E807" s="311" t="s">
        <v>1894</v>
      </c>
      <c r="F807" s="311"/>
      <c r="G807" s="417"/>
      <c r="H807" s="417"/>
      <c r="I807" s="417"/>
      <c r="J807" s="417" t="s">
        <v>1895</v>
      </c>
      <c r="K807" s="428" t="s">
        <v>100</v>
      </c>
      <c r="L807" s="428" t="s">
        <v>541</v>
      </c>
      <c r="M807" s="311" t="s">
        <v>703</v>
      </c>
      <c r="N807" s="311" t="s">
        <v>750</v>
      </c>
      <c r="O807" s="425">
        <v>42614</v>
      </c>
      <c r="P807" s="428">
        <v>2</v>
      </c>
      <c r="Q807" s="428">
        <v>6</v>
      </c>
      <c r="R807" s="311">
        <v>0</v>
      </c>
      <c r="S807" s="481"/>
      <c r="T807" s="311" t="s">
        <v>106</v>
      </c>
      <c r="U807" s="481"/>
      <c r="V807" s="481"/>
      <c r="W807" s="311" t="s">
        <v>107</v>
      </c>
      <c r="X807" s="482">
        <f t="shared" si="21"/>
        <v>8</v>
      </c>
      <c r="Y807" s="347" t="s">
        <v>126</v>
      </c>
      <c r="Z807" s="485" t="s">
        <v>1852</v>
      </c>
      <c r="AA807" s="347">
        <v>4</v>
      </c>
      <c r="AB807" s="483" t="s">
        <v>1835</v>
      </c>
      <c r="AC807" s="484"/>
    </row>
    <row r="808" customHeight="1" spans="1:29">
      <c r="A808" s="311">
        <v>806</v>
      </c>
      <c r="B808" s="291" t="s">
        <v>1830</v>
      </c>
      <c r="C808" s="289" t="s">
        <v>1831</v>
      </c>
      <c r="D808" s="289" t="s">
        <v>94</v>
      </c>
      <c r="E808" s="283" t="s">
        <v>1896</v>
      </c>
      <c r="F808" s="311" t="s">
        <v>227</v>
      </c>
      <c r="G808" s="283" t="s">
        <v>1897</v>
      </c>
      <c r="H808" s="283" t="s">
        <v>1898</v>
      </c>
      <c r="I808" s="283" t="s">
        <v>1897</v>
      </c>
      <c r="J808" s="488" t="s">
        <v>1899</v>
      </c>
      <c r="K808" s="283" t="s">
        <v>100</v>
      </c>
      <c r="L808" s="283" t="s">
        <v>101</v>
      </c>
      <c r="M808" s="283" t="s">
        <v>122</v>
      </c>
      <c r="N808" s="311" t="s">
        <v>1900</v>
      </c>
      <c r="O808" s="311"/>
      <c r="P808" s="283">
        <v>3</v>
      </c>
      <c r="Q808" s="283">
        <v>8</v>
      </c>
      <c r="R808" s="311">
        <v>0</v>
      </c>
      <c r="S808" s="283">
        <v>0</v>
      </c>
      <c r="T808" s="311" t="s">
        <v>106</v>
      </c>
      <c r="U808" s="283">
        <v>50</v>
      </c>
      <c r="V808" s="283">
        <v>50</v>
      </c>
      <c r="W808" s="283" t="s">
        <v>159</v>
      </c>
      <c r="X808" s="482" t="s">
        <v>108</v>
      </c>
      <c r="Y808" s="347" t="s">
        <v>126</v>
      </c>
      <c r="Z808" s="485" t="s">
        <v>1901</v>
      </c>
      <c r="AA808" s="347">
        <v>4</v>
      </c>
      <c r="AB808" s="483" t="s">
        <v>1835</v>
      </c>
      <c r="AC808" s="484"/>
    </row>
    <row r="809" customHeight="1" spans="1:29">
      <c r="A809" s="311">
        <v>807</v>
      </c>
      <c r="B809" s="288" t="s">
        <v>1830</v>
      </c>
      <c r="C809" s="347" t="s">
        <v>1831</v>
      </c>
      <c r="D809" s="347" t="s">
        <v>94</v>
      </c>
      <c r="E809" s="286" t="s">
        <v>1902</v>
      </c>
      <c r="F809" s="486" t="s">
        <v>1903</v>
      </c>
      <c r="G809" s="286" t="s">
        <v>1904</v>
      </c>
      <c r="H809" s="286" t="s">
        <v>1905</v>
      </c>
      <c r="I809" s="286" t="s">
        <v>1904</v>
      </c>
      <c r="J809" s="489" t="s">
        <v>1906</v>
      </c>
      <c r="K809" s="286" t="s">
        <v>100</v>
      </c>
      <c r="L809" s="286" t="s">
        <v>101</v>
      </c>
      <c r="M809" s="286" t="s">
        <v>1907</v>
      </c>
      <c r="N809" s="486" t="s">
        <v>1900</v>
      </c>
      <c r="O809" s="486"/>
      <c r="P809" s="286">
        <v>10</v>
      </c>
      <c r="Q809" s="286">
        <v>20</v>
      </c>
      <c r="R809" s="486">
        <v>16</v>
      </c>
      <c r="S809" s="286">
        <v>9.95</v>
      </c>
      <c r="T809" s="486" t="s">
        <v>106</v>
      </c>
      <c r="U809" s="286">
        <v>380</v>
      </c>
      <c r="V809" s="286">
        <v>380</v>
      </c>
      <c r="W809" s="286" t="s">
        <v>107</v>
      </c>
      <c r="X809" s="482">
        <f t="shared" si="21"/>
        <v>27.6</v>
      </c>
      <c r="Y809" s="347" t="s">
        <v>126</v>
      </c>
      <c r="Z809" s="485" t="s">
        <v>1901</v>
      </c>
      <c r="AA809" s="347">
        <v>13.8</v>
      </c>
      <c r="AB809" s="485" t="s">
        <v>1835</v>
      </c>
      <c r="AC809" s="492"/>
    </row>
    <row r="810" customHeight="1" spans="1:29">
      <c r="A810" s="311">
        <v>808</v>
      </c>
      <c r="B810" s="291" t="s">
        <v>1830</v>
      </c>
      <c r="C810" s="289" t="s">
        <v>1831</v>
      </c>
      <c r="D810" s="289" t="s">
        <v>94</v>
      </c>
      <c r="E810" s="283" t="s">
        <v>1908</v>
      </c>
      <c r="F810" s="311" t="s">
        <v>340</v>
      </c>
      <c r="G810" s="283" t="s">
        <v>1909</v>
      </c>
      <c r="H810" s="283" t="s">
        <v>1910</v>
      </c>
      <c r="I810" s="283" t="s">
        <v>1909</v>
      </c>
      <c r="J810" s="413" t="s">
        <v>212</v>
      </c>
      <c r="K810" s="283" t="s">
        <v>100</v>
      </c>
      <c r="L810" s="283" t="s">
        <v>101</v>
      </c>
      <c r="M810" s="311" t="s">
        <v>646</v>
      </c>
      <c r="N810" s="311" t="s">
        <v>1900</v>
      </c>
      <c r="O810" s="311"/>
      <c r="P810" s="283">
        <v>4</v>
      </c>
      <c r="Q810" s="283">
        <v>9.8</v>
      </c>
      <c r="R810" s="311">
        <v>7</v>
      </c>
      <c r="S810" s="283">
        <v>4.5</v>
      </c>
      <c r="T810" s="311" t="s">
        <v>106</v>
      </c>
      <c r="U810" s="283">
        <v>50</v>
      </c>
      <c r="V810" s="283">
        <v>50</v>
      </c>
      <c r="W810" s="283" t="s">
        <v>573</v>
      </c>
      <c r="X810" s="482">
        <f t="shared" si="21"/>
        <v>12</v>
      </c>
      <c r="Y810" s="347" t="s">
        <v>126</v>
      </c>
      <c r="Z810" s="485" t="s">
        <v>1911</v>
      </c>
      <c r="AA810" s="347">
        <v>6</v>
      </c>
      <c r="AB810" s="483" t="s">
        <v>1835</v>
      </c>
      <c r="AC810" s="484"/>
    </row>
    <row r="811" customHeight="1" spans="1:29">
      <c r="A811" s="311">
        <v>809</v>
      </c>
      <c r="B811" s="291" t="s">
        <v>1830</v>
      </c>
      <c r="C811" s="289" t="s">
        <v>1831</v>
      </c>
      <c r="D811" s="289" t="s">
        <v>94</v>
      </c>
      <c r="E811" s="283" t="s">
        <v>1912</v>
      </c>
      <c r="F811" s="311" t="s">
        <v>340</v>
      </c>
      <c r="G811" s="283" t="s">
        <v>1913</v>
      </c>
      <c r="H811" s="283" t="s">
        <v>1914</v>
      </c>
      <c r="I811" s="283" t="s">
        <v>1913</v>
      </c>
      <c r="J811" s="413" t="s">
        <v>212</v>
      </c>
      <c r="K811" s="283" t="s">
        <v>100</v>
      </c>
      <c r="L811" s="283" t="s">
        <v>101</v>
      </c>
      <c r="M811" s="311" t="s">
        <v>646</v>
      </c>
      <c r="N811" s="311" t="s">
        <v>1900</v>
      </c>
      <c r="O811" s="311"/>
      <c r="P811" s="283">
        <v>4</v>
      </c>
      <c r="Q811" s="283">
        <v>9.8</v>
      </c>
      <c r="R811" s="311">
        <v>6</v>
      </c>
      <c r="S811" s="283">
        <v>4.5</v>
      </c>
      <c r="T811" s="311" t="s">
        <v>106</v>
      </c>
      <c r="U811" s="283">
        <v>50</v>
      </c>
      <c r="V811" s="283">
        <v>50</v>
      </c>
      <c r="W811" s="283" t="s">
        <v>573</v>
      </c>
      <c r="X811" s="482">
        <f t="shared" si="21"/>
        <v>12</v>
      </c>
      <c r="Y811" s="347" t="s">
        <v>126</v>
      </c>
      <c r="Z811" s="485" t="s">
        <v>1911</v>
      </c>
      <c r="AA811" s="347">
        <v>6</v>
      </c>
      <c r="AB811" s="483" t="s">
        <v>1835</v>
      </c>
      <c r="AC811" s="484"/>
    </row>
    <row r="812" customHeight="1" spans="1:29">
      <c r="A812" s="311">
        <v>810</v>
      </c>
      <c r="B812" s="291" t="s">
        <v>1830</v>
      </c>
      <c r="C812" s="289" t="s">
        <v>1831</v>
      </c>
      <c r="D812" s="289" t="s">
        <v>94</v>
      </c>
      <c r="E812" s="283" t="s">
        <v>1915</v>
      </c>
      <c r="F812" s="311" t="s">
        <v>227</v>
      </c>
      <c r="G812" s="283" t="s">
        <v>1916</v>
      </c>
      <c r="H812" s="283" t="s">
        <v>1917</v>
      </c>
      <c r="I812" s="283" t="s">
        <v>1916</v>
      </c>
      <c r="J812" s="413" t="s">
        <v>1918</v>
      </c>
      <c r="K812" s="283" t="s">
        <v>100</v>
      </c>
      <c r="L812" s="283" t="s">
        <v>101</v>
      </c>
      <c r="M812" s="283" t="s">
        <v>122</v>
      </c>
      <c r="N812" s="311" t="s">
        <v>1900</v>
      </c>
      <c r="O812" s="311"/>
      <c r="P812" s="283">
        <v>3</v>
      </c>
      <c r="Q812" s="283">
        <v>6</v>
      </c>
      <c r="R812" s="311">
        <v>1</v>
      </c>
      <c r="S812" s="283">
        <v>4.5</v>
      </c>
      <c r="T812" s="311" t="s">
        <v>106</v>
      </c>
      <c r="U812" s="283">
        <v>50</v>
      </c>
      <c r="V812" s="283">
        <v>50</v>
      </c>
      <c r="W812" s="283" t="s">
        <v>159</v>
      </c>
      <c r="X812" s="482">
        <f t="shared" si="21"/>
        <v>8</v>
      </c>
      <c r="Y812" s="347" t="s">
        <v>126</v>
      </c>
      <c r="Z812" s="485" t="s">
        <v>1901</v>
      </c>
      <c r="AA812" s="347">
        <v>4</v>
      </c>
      <c r="AB812" s="483" t="s">
        <v>1835</v>
      </c>
      <c r="AC812" s="484"/>
    </row>
    <row r="813" customHeight="1" spans="1:29">
      <c r="A813" s="311">
        <v>811</v>
      </c>
      <c r="B813" s="291" t="s">
        <v>1830</v>
      </c>
      <c r="C813" s="289" t="s">
        <v>1831</v>
      </c>
      <c r="D813" s="289" t="s">
        <v>94</v>
      </c>
      <c r="E813" s="283" t="s">
        <v>1919</v>
      </c>
      <c r="F813" s="311" t="s">
        <v>164</v>
      </c>
      <c r="G813" s="283" t="s">
        <v>1920</v>
      </c>
      <c r="H813" s="283" t="s">
        <v>1921</v>
      </c>
      <c r="I813" s="283" t="s">
        <v>1920</v>
      </c>
      <c r="J813" s="413" t="s">
        <v>1922</v>
      </c>
      <c r="K813" s="283" t="s">
        <v>100</v>
      </c>
      <c r="L813" s="283" t="s">
        <v>101</v>
      </c>
      <c r="M813" s="283" t="s">
        <v>122</v>
      </c>
      <c r="N813" s="311" t="s">
        <v>1900</v>
      </c>
      <c r="O813" s="390">
        <v>42550</v>
      </c>
      <c r="P813" s="283">
        <v>7.4</v>
      </c>
      <c r="Q813" s="283">
        <v>9.8</v>
      </c>
      <c r="R813" s="311">
        <v>5</v>
      </c>
      <c r="S813" s="283">
        <v>4.5</v>
      </c>
      <c r="T813" s="311" t="s">
        <v>106</v>
      </c>
      <c r="U813" s="283">
        <v>70</v>
      </c>
      <c r="V813" s="283">
        <v>75</v>
      </c>
      <c r="W813" s="283" t="s">
        <v>135</v>
      </c>
      <c r="X813" s="482">
        <f t="shared" si="21"/>
        <v>16</v>
      </c>
      <c r="Y813" s="347" t="s">
        <v>126</v>
      </c>
      <c r="Z813" s="485" t="s">
        <v>1923</v>
      </c>
      <c r="AA813" s="347">
        <v>8</v>
      </c>
      <c r="AB813" s="483" t="s">
        <v>1835</v>
      </c>
      <c r="AC813" s="484"/>
    </row>
    <row r="814" customHeight="1" spans="1:29">
      <c r="A814" s="311">
        <v>812</v>
      </c>
      <c r="B814" s="291" t="s">
        <v>1830</v>
      </c>
      <c r="C814" s="289" t="s">
        <v>1831</v>
      </c>
      <c r="D814" s="289" t="s">
        <v>94</v>
      </c>
      <c r="E814" s="283" t="s">
        <v>1924</v>
      </c>
      <c r="F814" s="311" t="s">
        <v>321</v>
      </c>
      <c r="G814" s="283" t="s">
        <v>1925</v>
      </c>
      <c r="H814" s="283" t="s">
        <v>1926</v>
      </c>
      <c r="I814" s="283" t="s">
        <v>1925</v>
      </c>
      <c r="J814" s="413" t="s">
        <v>1927</v>
      </c>
      <c r="K814" s="283" t="s">
        <v>100</v>
      </c>
      <c r="L814" s="283" t="s">
        <v>101</v>
      </c>
      <c r="M814" s="283" t="s">
        <v>1907</v>
      </c>
      <c r="N814" s="311" t="s">
        <v>1900</v>
      </c>
      <c r="O814" s="311"/>
      <c r="P814" s="283">
        <v>6</v>
      </c>
      <c r="Q814" s="283">
        <v>10</v>
      </c>
      <c r="R814" s="311">
        <v>4</v>
      </c>
      <c r="S814" s="283">
        <v>4.5</v>
      </c>
      <c r="T814" s="311" t="s">
        <v>106</v>
      </c>
      <c r="U814" s="283">
        <v>80</v>
      </c>
      <c r="V814" s="283">
        <v>80</v>
      </c>
      <c r="W814" s="283" t="s">
        <v>135</v>
      </c>
      <c r="X814" s="482">
        <f t="shared" si="21"/>
        <v>12</v>
      </c>
      <c r="Y814" s="347" t="s">
        <v>126</v>
      </c>
      <c r="Z814" s="485" t="s">
        <v>1923</v>
      </c>
      <c r="AA814" s="347">
        <v>6</v>
      </c>
      <c r="AB814" s="483" t="s">
        <v>1835</v>
      </c>
      <c r="AC814" s="484"/>
    </row>
    <row r="815" customHeight="1" spans="1:29">
      <c r="A815" s="311">
        <v>813</v>
      </c>
      <c r="B815" s="291" t="s">
        <v>1830</v>
      </c>
      <c r="C815" s="289" t="s">
        <v>1831</v>
      </c>
      <c r="D815" s="289" t="s">
        <v>94</v>
      </c>
      <c r="E815" s="283" t="s">
        <v>1928</v>
      </c>
      <c r="F815" s="311" t="s">
        <v>131</v>
      </c>
      <c r="G815" s="283" t="s">
        <v>1929</v>
      </c>
      <c r="H815" s="283" t="s">
        <v>1930</v>
      </c>
      <c r="I815" s="283" t="s">
        <v>1929</v>
      </c>
      <c r="J815" s="488" t="s">
        <v>1931</v>
      </c>
      <c r="K815" s="283" t="s">
        <v>100</v>
      </c>
      <c r="L815" s="283" t="s">
        <v>101</v>
      </c>
      <c r="M815" s="283" t="s">
        <v>122</v>
      </c>
      <c r="N815" s="311" t="s">
        <v>1900</v>
      </c>
      <c r="O815" s="311"/>
      <c r="P815" s="283">
        <v>12</v>
      </c>
      <c r="Q815" s="283">
        <v>15</v>
      </c>
      <c r="R815" s="311">
        <v>2</v>
      </c>
      <c r="S815" s="283">
        <v>9</v>
      </c>
      <c r="T815" s="311" t="s">
        <v>106</v>
      </c>
      <c r="U815" s="283">
        <v>100</v>
      </c>
      <c r="V815" s="283">
        <v>100</v>
      </c>
      <c r="W815" s="283" t="s">
        <v>135</v>
      </c>
      <c r="X815" s="482">
        <f t="shared" si="21"/>
        <v>20</v>
      </c>
      <c r="Y815" s="347" t="s">
        <v>126</v>
      </c>
      <c r="Z815" s="485" t="s">
        <v>1901</v>
      </c>
      <c r="AA815" s="347">
        <v>10</v>
      </c>
      <c r="AB815" s="483" t="s">
        <v>1932</v>
      </c>
      <c r="AC815" s="484"/>
    </row>
    <row r="816" customHeight="1" spans="1:29">
      <c r="A816" s="311">
        <v>814</v>
      </c>
      <c r="B816" s="291" t="s">
        <v>1830</v>
      </c>
      <c r="C816" s="289" t="s">
        <v>1831</v>
      </c>
      <c r="D816" s="289" t="s">
        <v>94</v>
      </c>
      <c r="E816" s="283" t="s">
        <v>1933</v>
      </c>
      <c r="F816" s="311" t="s">
        <v>131</v>
      </c>
      <c r="G816" s="283" t="s">
        <v>1934</v>
      </c>
      <c r="H816" s="283" t="s">
        <v>1935</v>
      </c>
      <c r="I816" s="283" t="s">
        <v>1934</v>
      </c>
      <c r="J816" s="488" t="s">
        <v>1936</v>
      </c>
      <c r="K816" s="283" t="s">
        <v>100</v>
      </c>
      <c r="L816" s="283" t="s">
        <v>101</v>
      </c>
      <c r="M816" s="283" t="s">
        <v>122</v>
      </c>
      <c r="N816" s="283" t="s">
        <v>671</v>
      </c>
      <c r="O816" s="311"/>
      <c r="P816" s="283">
        <v>12</v>
      </c>
      <c r="Q816" s="283">
        <v>20</v>
      </c>
      <c r="R816" s="311">
        <v>2</v>
      </c>
      <c r="S816" s="283">
        <v>8</v>
      </c>
      <c r="T816" s="311" t="s">
        <v>106</v>
      </c>
      <c r="U816" s="283">
        <v>40</v>
      </c>
      <c r="V816" s="283">
        <v>50</v>
      </c>
      <c r="W816" s="283" t="s">
        <v>135</v>
      </c>
      <c r="X816" s="482" t="s">
        <v>108</v>
      </c>
      <c r="Y816" s="347" t="s">
        <v>126</v>
      </c>
      <c r="Z816" s="485" t="s">
        <v>1901</v>
      </c>
      <c r="AA816" s="347">
        <v>10</v>
      </c>
      <c r="AB816" s="483" t="s">
        <v>1835</v>
      </c>
      <c r="AC816" s="484"/>
    </row>
    <row r="817" customHeight="1" spans="1:29">
      <c r="A817" s="311">
        <v>815</v>
      </c>
      <c r="B817" s="291" t="s">
        <v>1830</v>
      </c>
      <c r="C817" s="289" t="s">
        <v>1831</v>
      </c>
      <c r="D817" s="289" t="s">
        <v>94</v>
      </c>
      <c r="E817" s="283" t="s">
        <v>1937</v>
      </c>
      <c r="F817" s="311" t="s">
        <v>227</v>
      </c>
      <c r="G817" s="283" t="s">
        <v>120</v>
      </c>
      <c r="H817" s="283" t="s">
        <v>120</v>
      </c>
      <c r="I817" s="283" t="s">
        <v>120</v>
      </c>
      <c r="J817" s="413" t="s">
        <v>1938</v>
      </c>
      <c r="K817" s="283" t="s">
        <v>422</v>
      </c>
      <c r="L817" s="283" t="s">
        <v>101</v>
      </c>
      <c r="M817" s="311" t="s">
        <v>646</v>
      </c>
      <c r="N817" s="283" t="s">
        <v>1263</v>
      </c>
      <c r="O817" s="390">
        <v>42513</v>
      </c>
      <c r="P817" s="283">
        <v>12</v>
      </c>
      <c r="Q817" s="283">
        <v>19.8</v>
      </c>
      <c r="R817" s="311">
        <v>0</v>
      </c>
      <c r="S817" s="283">
        <v>30</v>
      </c>
      <c r="T817" s="311" t="s">
        <v>106</v>
      </c>
      <c r="U817" s="283">
        <v>100</v>
      </c>
      <c r="V817" s="283">
        <v>100</v>
      </c>
      <c r="W817" s="283" t="s">
        <v>107</v>
      </c>
      <c r="X817" s="490">
        <f t="shared" si="21"/>
        <v>19.6</v>
      </c>
      <c r="Y817" s="289" t="s">
        <v>126</v>
      </c>
      <c r="Z817" s="483" t="s">
        <v>1850</v>
      </c>
      <c r="AA817" s="289">
        <v>9.8</v>
      </c>
      <c r="AB817" s="483" t="s">
        <v>1939</v>
      </c>
      <c r="AC817" s="484"/>
    </row>
    <row r="818" customHeight="1" spans="1:29">
      <c r="A818" s="311">
        <v>816</v>
      </c>
      <c r="B818" s="311" t="s">
        <v>1940</v>
      </c>
      <c r="C818" s="289" t="s">
        <v>1941</v>
      </c>
      <c r="D818" s="289" t="s">
        <v>94</v>
      </c>
      <c r="E818" s="283" t="s">
        <v>1942</v>
      </c>
      <c r="F818" s="311" t="s">
        <v>131</v>
      </c>
      <c r="G818" s="311" t="s">
        <v>120</v>
      </c>
      <c r="H818" s="311" t="s">
        <v>120</v>
      </c>
      <c r="I818" s="311" t="s">
        <v>120</v>
      </c>
      <c r="J818" s="413" t="s">
        <v>1943</v>
      </c>
      <c r="K818" s="283" t="s">
        <v>100</v>
      </c>
      <c r="L818" s="283" t="s">
        <v>101</v>
      </c>
      <c r="M818" s="311" t="s">
        <v>646</v>
      </c>
      <c r="N818" s="422" t="s">
        <v>698</v>
      </c>
      <c r="O818" s="390">
        <v>42613</v>
      </c>
      <c r="P818" s="283">
        <v>14.85</v>
      </c>
      <c r="Q818" s="283">
        <v>20</v>
      </c>
      <c r="R818" s="311">
        <v>1</v>
      </c>
      <c r="S818" s="283">
        <v>24</v>
      </c>
      <c r="T818" s="283" t="s">
        <v>106</v>
      </c>
      <c r="U818" s="283">
        <v>50</v>
      </c>
      <c r="V818" s="283">
        <v>80</v>
      </c>
      <c r="W818" s="283" t="s">
        <v>135</v>
      </c>
      <c r="X818" s="291">
        <v>24</v>
      </c>
      <c r="Y818" s="422" t="s">
        <v>109</v>
      </c>
      <c r="Z818" s="291" t="s">
        <v>1944</v>
      </c>
      <c r="AA818" s="291">
        <v>12</v>
      </c>
      <c r="AB818" s="291" t="s">
        <v>1945</v>
      </c>
      <c r="AC818" s="493"/>
    </row>
    <row r="819" customHeight="1" spans="1:29">
      <c r="A819" s="311">
        <v>817</v>
      </c>
      <c r="B819" s="311" t="s">
        <v>1940</v>
      </c>
      <c r="C819" s="289" t="s">
        <v>1941</v>
      </c>
      <c r="D819" s="289" t="s">
        <v>94</v>
      </c>
      <c r="E819" s="283" t="s">
        <v>1946</v>
      </c>
      <c r="F819" s="311" t="s">
        <v>131</v>
      </c>
      <c r="G819" s="311" t="s">
        <v>120</v>
      </c>
      <c r="H819" s="311" t="s">
        <v>120</v>
      </c>
      <c r="I819" s="311" t="s">
        <v>120</v>
      </c>
      <c r="J819" s="413"/>
      <c r="K819" s="283" t="s">
        <v>100</v>
      </c>
      <c r="L819" s="283" t="s">
        <v>101</v>
      </c>
      <c r="M819" s="311" t="s">
        <v>646</v>
      </c>
      <c r="N819" s="422" t="s">
        <v>698</v>
      </c>
      <c r="O819" s="390">
        <v>42613</v>
      </c>
      <c r="P819" s="283">
        <v>13.05</v>
      </c>
      <c r="Q819" s="283">
        <v>20</v>
      </c>
      <c r="R819" s="311">
        <v>1</v>
      </c>
      <c r="S819" s="283"/>
      <c r="T819" s="283" t="s">
        <v>106</v>
      </c>
      <c r="U819" s="283">
        <v>50</v>
      </c>
      <c r="V819" s="283">
        <v>80</v>
      </c>
      <c r="W819" s="283" t="s">
        <v>135</v>
      </c>
      <c r="X819" s="291">
        <v>24</v>
      </c>
      <c r="Y819" s="422" t="s">
        <v>109</v>
      </c>
      <c r="Z819" s="291"/>
      <c r="AA819" s="291">
        <v>12</v>
      </c>
      <c r="AB819" s="291"/>
      <c r="AC819" s="493"/>
    </row>
    <row r="820" customHeight="1" spans="1:29">
      <c r="A820" s="311">
        <v>818</v>
      </c>
      <c r="B820" s="311" t="s">
        <v>1940</v>
      </c>
      <c r="C820" s="289" t="s">
        <v>1941</v>
      </c>
      <c r="D820" s="289" t="s">
        <v>94</v>
      </c>
      <c r="E820" s="283" t="s">
        <v>1947</v>
      </c>
      <c r="F820" s="311" t="s">
        <v>227</v>
      </c>
      <c r="G820" s="311" t="s">
        <v>120</v>
      </c>
      <c r="H820" s="311" t="s">
        <v>120</v>
      </c>
      <c r="I820" s="311" t="s">
        <v>120</v>
      </c>
      <c r="J820" s="413"/>
      <c r="K820" s="283" t="s">
        <v>100</v>
      </c>
      <c r="L820" s="283" t="s">
        <v>541</v>
      </c>
      <c r="M820" s="311" t="s">
        <v>646</v>
      </c>
      <c r="N820" s="422" t="s">
        <v>698</v>
      </c>
      <c r="O820" s="390">
        <v>42613</v>
      </c>
      <c r="P820" s="283">
        <v>22.35</v>
      </c>
      <c r="Q820" s="283">
        <v>20</v>
      </c>
      <c r="R820" s="311" t="s">
        <v>120</v>
      </c>
      <c r="S820" s="311" t="s">
        <v>120</v>
      </c>
      <c r="T820" s="283" t="s">
        <v>106</v>
      </c>
      <c r="U820" s="283">
        <v>25</v>
      </c>
      <c r="V820" s="283">
        <v>50</v>
      </c>
      <c r="W820" s="283" t="s">
        <v>135</v>
      </c>
      <c r="X820" s="482" t="s">
        <v>108</v>
      </c>
      <c r="Y820" s="422" t="s">
        <v>109</v>
      </c>
      <c r="Z820" s="291"/>
      <c r="AA820" s="291">
        <v>10</v>
      </c>
      <c r="AB820" s="291"/>
      <c r="AC820" s="493"/>
    </row>
    <row r="821" customHeight="1" spans="1:29">
      <c r="A821" s="311">
        <v>819</v>
      </c>
      <c r="B821" s="311" t="s">
        <v>1940</v>
      </c>
      <c r="C821" s="289" t="s">
        <v>1941</v>
      </c>
      <c r="D821" s="289" t="s">
        <v>94</v>
      </c>
      <c r="E821" s="283" t="s">
        <v>1948</v>
      </c>
      <c r="F821" s="311" t="s">
        <v>227</v>
      </c>
      <c r="G821" s="311" t="s">
        <v>120</v>
      </c>
      <c r="H821" s="311" t="s">
        <v>120</v>
      </c>
      <c r="I821" s="311" t="s">
        <v>120</v>
      </c>
      <c r="J821" s="413"/>
      <c r="K821" s="283" t="s">
        <v>100</v>
      </c>
      <c r="L821" s="283" t="s">
        <v>541</v>
      </c>
      <c r="M821" s="311" t="s">
        <v>646</v>
      </c>
      <c r="N821" s="422" t="s">
        <v>698</v>
      </c>
      <c r="O821" s="390">
        <v>42613</v>
      </c>
      <c r="P821" s="283">
        <v>18.45</v>
      </c>
      <c r="Q821" s="283">
        <v>20</v>
      </c>
      <c r="R821" s="311" t="s">
        <v>120</v>
      </c>
      <c r="S821" s="311" t="s">
        <v>120</v>
      </c>
      <c r="T821" s="283" t="s">
        <v>106</v>
      </c>
      <c r="U821" s="283">
        <v>25</v>
      </c>
      <c r="V821" s="283">
        <v>50</v>
      </c>
      <c r="W821" s="283" t="s">
        <v>135</v>
      </c>
      <c r="X821" s="482" t="s">
        <v>108</v>
      </c>
      <c r="Y821" s="422" t="s">
        <v>109</v>
      </c>
      <c r="Z821" s="291"/>
      <c r="AA821" s="291">
        <v>10</v>
      </c>
      <c r="AB821" s="291"/>
      <c r="AC821" s="493"/>
    </row>
    <row r="822" customHeight="1" spans="1:29">
      <c r="A822" s="311">
        <v>820</v>
      </c>
      <c r="B822" s="311" t="s">
        <v>1940</v>
      </c>
      <c r="C822" s="289" t="s">
        <v>1941</v>
      </c>
      <c r="D822" s="289" t="s">
        <v>94</v>
      </c>
      <c r="E822" s="283" t="s">
        <v>1949</v>
      </c>
      <c r="F822" s="311"/>
      <c r="G822" s="311"/>
      <c r="H822" s="311"/>
      <c r="I822" s="311"/>
      <c r="J822" s="413"/>
      <c r="K822" s="283" t="s">
        <v>100</v>
      </c>
      <c r="L822" s="283" t="s">
        <v>101</v>
      </c>
      <c r="M822" s="311" t="s">
        <v>646</v>
      </c>
      <c r="N822" s="283" t="s">
        <v>698</v>
      </c>
      <c r="O822" s="390">
        <v>42612</v>
      </c>
      <c r="P822" s="283">
        <v>9.4</v>
      </c>
      <c r="Q822" s="283" t="s">
        <v>120</v>
      </c>
      <c r="R822" s="311" t="s">
        <v>120</v>
      </c>
      <c r="S822" s="311" t="s">
        <v>120</v>
      </c>
      <c r="T822" s="283" t="s">
        <v>106</v>
      </c>
      <c r="U822" s="283">
        <v>5</v>
      </c>
      <c r="V822" s="283">
        <v>15</v>
      </c>
      <c r="W822" s="283" t="s">
        <v>159</v>
      </c>
      <c r="X822" s="291">
        <v>4</v>
      </c>
      <c r="Y822" s="291" t="s">
        <v>109</v>
      </c>
      <c r="Z822" s="291"/>
      <c r="AA822" s="291">
        <v>2</v>
      </c>
      <c r="AB822" s="291"/>
      <c r="AC822" s="493"/>
    </row>
    <row r="823" customHeight="1" spans="1:29">
      <c r="A823" s="311">
        <v>821</v>
      </c>
      <c r="B823" s="289" t="s">
        <v>1940</v>
      </c>
      <c r="C823" s="289" t="s">
        <v>1950</v>
      </c>
      <c r="D823" s="283" t="s">
        <v>94</v>
      </c>
      <c r="E823" s="311" t="s">
        <v>1951</v>
      </c>
      <c r="F823" s="311" t="s">
        <v>227</v>
      </c>
      <c r="G823" s="311" t="s">
        <v>120</v>
      </c>
      <c r="H823" s="311" t="s">
        <v>120</v>
      </c>
      <c r="I823" s="283" t="s">
        <v>1952</v>
      </c>
      <c r="J823" s="283" t="s">
        <v>1953</v>
      </c>
      <c r="K823" s="311" t="s">
        <v>100</v>
      </c>
      <c r="L823" s="283" t="s">
        <v>101</v>
      </c>
      <c r="M823" s="311" t="s">
        <v>646</v>
      </c>
      <c r="N823" s="283" t="s">
        <v>698</v>
      </c>
      <c r="O823" s="390">
        <v>42613</v>
      </c>
      <c r="P823" s="311">
        <v>44</v>
      </c>
      <c r="Q823" s="311">
        <v>15.8</v>
      </c>
      <c r="R823" s="311">
        <v>1</v>
      </c>
      <c r="S823" s="311">
        <v>10.8</v>
      </c>
      <c r="T823" s="283" t="s">
        <v>106</v>
      </c>
      <c r="U823" s="311">
        <v>72.9</v>
      </c>
      <c r="V823" s="311">
        <v>230.5</v>
      </c>
      <c r="W823" s="311" t="s">
        <v>135</v>
      </c>
      <c r="X823" s="289">
        <v>21.8</v>
      </c>
      <c r="Y823" s="283" t="s">
        <v>109</v>
      </c>
      <c r="Z823" s="291" t="s">
        <v>1954</v>
      </c>
      <c r="AA823" s="289">
        <v>10.9</v>
      </c>
      <c r="AB823" s="283" t="s">
        <v>1955</v>
      </c>
      <c r="AC823" s="493"/>
    </row>
    <row r="824" customHeight="1" spans="1:29">
      <c r="A824" s="311">
        <v>822</v>
      </c>
      <c r="B824" s="289" t="s">
        <v>1940</v>
      </c>
      <c r="C824" s="289" t="s">
        <v>1956</v>
      </c>
      <c r="D824" s="289" t="s">
        <v>94</v>
      </c>
      <c r="E824" s="311" t="s">
        <v>1957</v>
      </c>
      <c r="F824" s="311" t="s">
        <v>227</v>
      </c>
      <c r="G824" s="311" t="s">
        <v>120</v>
      </c>
      <c r="H824" s="311" t="s">
        <v>120</v>
      </c>
      <c r="I824" s="311" t="s">
        <v>120</v>
      </c>
      <c r="J824" s="283" t="s">
        <v>1958</v>
      </c>
      <c r="K824" s="401" t="s">
        <v>100</v>
      </c>
      <c r="L824" s="428" t="s">
        <v>101</v>
      </c>
      <c r="M824" s="422" t="s">
        <v>1959</v>
      </c>
      <c r="N824" s="283" t="s">
        <v>698</v>
      </c>
      <c r="O824" s="390">
        <v>42613</v>
      </c>
      <c r="P824" s="428">
        <v>18.4</v>
      </c>
      <c r="Q824" s="428">
        <v>20</v>
      </c>
      <c r="R824" s="311">
        <v>1</v>
      </c>
      <c r="S824" s="491">
        <v>10</v>
      </c>
      <c r="T824" s="311" t="s">
        <v>106</v>
      </c>
      <c r="U824" s="311">
        <v>100</v>
      </c>
      <c r="V824" s="311">
        <v>150</v>
      </c>
      <c r="W824" s="311" t="s">
        <v>135</v>
      </c>
      <c r="X824" s="289">
        <v>10</v>
      </c>
      <c r="Y824" s="289" t="s">
        <v>109</v>
      </c>
      <c r="Z824" s="291" t="s">
        <v>1954</v>
      </c>
      <c r="AA824" s="289">
        <v>5</v>
      </c>
      <c r="AB824" s="291" t="s">
        <v>1960</v>
      </c>
      <c r="AC824" s="493"/>
    </row>
    <row r="825" customHeight="1" spans="1:29">
      <c r="A825" s="311">
        <v>823</v>
      </c>
      <c r="B825" s="289" t="s">
        <v>1940</v>
      </c>
      <c r="C825" s="289" t="s">
        <v>1956</v>
      </c>
      <c r="D825" s="289" t="s">
        <v>94</v>
      </c>
      <c r="E825" s="311" t="s">
        <v>1961</v>
      </c>
      <c r="F825" s="311" t="s">
        <v>227</v>
      </c>
      <c r="G825" s="311" t="s">
        <v>120</v>
      </c>
      <c r="H825" s="311" t="s">
        <v>120</v>
      </c>
      <c r="I825" s="311" t="s">
        <v>120</v>
      </c>
      <c r="J825" s="283"/>
      <c r="K825" s="401" t="s">
        <v>100</v>
      </c>
      <c r="L825" s="428" t="s">
        <v>101</v>
      </c>
      <c r="M825" s="422" t="s">
        <v>1959</v>
      </c>
      <c r="N825" s="283" t="s">
        <v>698</v>
      </c>
      <c r="O825" s="390">
        <v>42613</v>
      </c>
      <c r="P825" s="428">
        <v>27.7</v>
      </c>
      <c r="Q825" s="428">
        <v>20</v>
      </c>
      <c r="R825" s="311">
        <v>1</v>
      </c>
      <c r="S825" s="491"/>
      <c r="T825" s="311" t="s">
        <v>106</v>
      </c>
      <c r="U825" s="311"/>
      <c r="V825" s="311"/>
      <c r="W825" s="311" t="s">
        <v>135</v>
      </c>
      <c r="X825" s="289">
        <v>14</v>
      </c>
      <c r="Y825" s="291" t="s">
        <v>109</v>
      </c>
      <c r="Z825" s="291" t="s">
        <v>1962</v>
      </c>
      <c r="AA825" s="289">
        <v>7</v>
      </c>
      <c r="AB825" s="291" t="s">
        <v>1960</v>
      </c>
      <c r="AC825" s="493"/>
    </row>
    <row r="826" customHeight="1" spans="1:29">
      <c r="A826" s="311">
        <v>824</v>
      </c>
      <c r="B826" s="289" t="s">
        <v>1940</v>
      </c>
      <c r="C826" s="289" t="s">
        <v>1956</v>
      </c>
      <c r="D826" s="289" t="s">
        <v>94</v>
      </c>
      <c r="E826" s="311" t="s">
        <v>1963</v>
      </c>
      <c r="F826" s="311" t="s">
        <v>227</v>
      </c>
      <c r="G826" s="311" t="s">
        <v>120</v>
      </c>
      <c r="H826" s="311" t="s">
        <v>120</v>
      </c>
      <c r="I826" s="311" t="s">
        <v>120</v>
      </c>
      <c r="J826" s="283"/>
      <c r="K826" s="401" t="s">
        <v>100</v>
      </c>
      <c r="L826" s="428" t="s">
        <v>101</v>
      </c>
      <c r="M826" s="422" t="s">
        <v>1959</v>
      </c>
      <c r="N826" s="283" t="s">
        <v>698</v>
      </c>
      <c r="O826" s="390">
        <v>42613</v>
      </c>
      <c r="P826" s="428">
        <v>23</v>
      </c>
      <c r="Q826" s="428">
        <v>20</v>
      </c>
      <c r="R826" s="311">
        <v>1</v>
      </c>
      <c r="S826" s="491"/>
      <c r="T826" s="311" t="s">
        <v>106</v>
      </c>
      <c r="U826" s="311"/>
      <c r="V826" s="311"/>
      <c r="W826" s="311" t="s">
        <v>135</v>
      </c>
      <c r="X826" s="289">
        <v>14</v>
      </c>
      <c r="Y826" s="291" t="s">
        <v>109</v>
      </c>
      <c r="Z826" s="291" t="s">
        <v>1954</v>
      </c>
      <c r="AA826" s="289">
        <v>7</v>
      </c>
      <c r="AB826" s="291" t="s">
        <v>1960</v>
      </c>
      <c r="AC826" s="493"/>
    </row>
    <row r="827" customHeight="1" spans="1:29">
      <c r="A827" s="311">
        <v>825</v>
      </c>
      <c r="B827" s="289" t="s">
        <v>1940</v>
      </c>
      <c r="C827" s="289" t="s">
        <v>1956</v>
      </c>
      <c r="D827" s="289" t="s">
        <v>94</v>
      </c>
      <c r="E827" s="311" t="s">
        <v>1964</v>
      </c>
      <c r="F827" s="311" t="s">
        <v>227</v>
      </c>
      <c r="G827" s="311" t="s">
        <v>120</v>
      </c>
      <c r="H827" s="311" t="s">
        <v>120</v>
      </c>
      <c r="I827" s="311" t="s">
        <v>120</v>
      </c>
      <c r="J827" s="283"/>
      <c r="K827" s="401" t="s">
        <v>100</v>
      </c>
      <c r="L827" s="428" t="s">
        <v>101</v>
      </c>
      <c r="M827" s="422" t="s">
        <v>1959</v>
      </c>
      <c r="N827" s="283" t="s">
        <v>698</v>
      </c>
      <c r="O827" s="390">
        <v>42613</v>
      </c>
      <c r="P827" s="428">
        <v>18.6</v>
      </c>
      <c r="Q827" s="428">
        <v>20</v>
      </c>
      <c r="R827" s="311">
        <v>1</v>
      </c>
      <c r="S827" s="491"/>
      <c r="T827" s="311" t="s">
        <v>106</v>
      </c>
      <c r="U827" s="311"/>
      <c r="V827" s="311"/>
      <c r="W827" s="311" t="s">
        <v>135</v>
      </c>
      <c r="X827" s="289">
        <v>10</v>
      </c>
      <c r="Y827" s="291" t="s">
        <v>109</v>
      </c>
      <c r="Z827" s="291" t="s">
        <v>1954</v>
      </c>
      <c r="AA827" s="289">
        <v>5</v>
      </c>
      <c r="AB827" s="291" t="s">
        <v>1960</v>
      </c>
      <c r="AC827" s="493"/>
    </row>
    <row r="828" customHeight="1" spans="1:29">
      <c r="A828" s="311">
        <v>826</v>
      </c>
      <c r="B828" s="289" t="s">
        <v>1940</v>
      </c>
      <c r="C828" s="289" t="s">
        <v>1956</v>
      </c>
      <c r="D828" s="289" t="s">
        <v>94</v>
      </c>
      <c r="E828" s="311" t="s">
        <v>1965</v>
      </c>
      <c r="F828" s="311" t="s">
        <v>227</v>
      </c>
      <c r="G828" s="311" t="s">
        <v>120</v>
      </c>
      <c r="H828" s="311" t="s">
        <v>120</v>
      </c>
      <c r="I828" s="311" t="s">
        <v>120</v>
      </c>
      <c r="J828" s="283"/>
      <c r="K828" s="401" t="s">
        <v>100</v>
      </c>
      <c r="L828" s="428" t="s">
        <v>101</v>
      </c>
      <c r="M828" s="422" t="s">
        <v>1959</v>
      </c>
      <c r="N828" s="283" t="s">
        <v>698</v>
      </c>
      <c r="O828" s="390">
        <v>42613</v>
      </c>
      <c r="P828" s="428">
        <v>6.8</v>
      </c>
      <c r="Q828" s="428">
        <v>20</v>
      </c>
      <c r="R828" s="311">
        <v>1</v>
      </c>
      <c r="S828" s="491"/>
      <c r="T828" s="311" t="s">
        <v>106</v>
      </c>
      <c r="U828" s="311"/>
      <c r="V828" s="311"/>
      <c r="W828" s="311" t="s">
        <v>135</v>
      </c>
      <c r="X828" s="289">
        <v>10</v>
      </c>
      <c r="Y828" s="291" t="s">
        <v>109</v>
      </c>
      <c r="Z828" s="291" t="s">
        <v>1954</v>
      </c>
      <c r="AA828" s="289">
        <v>5</v>
      </c>
      <c r="AB828" s="291" t="s">
        <v>1960</v>
      </c>
      <c r="AC828" s="493"/>
    </row>
    <row r="829" customHeight="1" spans="1:29">
      <c r="A829" s="311">
        <v>827</v>
      </c>
      <c r="B829" s="289" t="s">
        <v>1940</v>
      </c>
      <c r="C829" s="289" t="s">
        <v>1956</v>
      </c>
      <c r="D829" s="289" t="s">
        <v>94</v>
      </c>
      <c r="E829" s="419" t="s">
        <v>1966</v>
      </c>
      <c r="F829" s="311" t="s">
        <v>227</v>
      </c>
      <c r="G829" s="311" t="s">
        <v>120</v>
      </c>
      <c r="H829" s="311" t="s">
        <v>120</v>
      </c>
      <c r="I829" s="311" t="s">
        <v>120</v>
      </c>
      <c r="J829" s="422" t="s">
        <v>1967</v>
      </c>
      <c r="K829" s="401" t="s">
        <v>100</v>
      </c>
      <c r="L829" s="428" t="s">
        <v>101</v>
      </c>
      <c r="M829" s="422" t="s">
        <v>1959</v>
      </c>
      <c r="N829" s="311" t="s">
        <v>698</v>
      </c>
      <c r="O829" s="390">
        <v>42613</v>
      </c>
      <c r="P829" s="311" t="s">
        <v>120</v>
      </c>
      <c r="Q829" s="311">
        <v>5</v>
      </c>
      <c r="R829" s="311">
        <v>1</v>
      </c>
      <c r="S829" s="491"/>
      <c r="T829" s="311" t="s">
        <v>106</v>
      </c>
      <c r="U829" s="311"/>
      <c r="V829" s="311"/>
      <c r="W829" s="311" t="s">
        <v>159</v>
      </c>
      <c r="X829" s="289">
        <v>4</v>
      </c>
      <c r="Y829" s="291" t="s">
        <v>109</v>
      </c>
      <c r="Z829" s="291" t="s">
        <v>1954</v>
      </c>
      <c r="AA829" s="289">
        <v>2</v>
      </c>
      <c r="AB829" s="291" t="s">
        <v>1960</v>
      </c>
      <c r="AC829" s="493"/>
    </row>
    <row r="830" customHeight="1" spans="1:29">
      <c r="A830" s="311">
        <v>828</v>
      </c>
      <c r="B830" s="289" t="s">
        <v>1940</v>
      </c>
      <c r="C830" s="289" t="s">
        <v>1956</v>
      </c>
      <c r="D830" s="289" t="s">
        <v>94</v>
      </c>
      <c r="E830" s="289" t="s">
        <v>1968</v>
      </c>
      <c r="F830" s="289" t="s">
        <v>131</v>
      </c>
      <c r="G830" s="311" t="s">
        <v>120</v>
      </c>
      <c r="H830" s="311" t="s">
        <v>120</v>
      </c>
      <c r="I830" s="289"/>
      <c r="J830" s="289" t="s">
        <v>1969</v>
      </c>
      <c r="K830" s="283" t="s">
        <v>100</v>
      </c>
      <c r="L830" s="311" t="s">
        <v>101</v>
      </c>
      <c r="M830" s="283" t="s">
        <v>1959</v>
      </c>
      <c r="N830" s="311" t="s">
        <v>698</v>
      </c>
      <c r="O830" s="390">
        <v>42551</v>
      </c>
      <c r="P830" s="289">
        <v>37</v>
      </c>
      <c r="Q830" s="289">
        <v>12</v>
      </c>
      <c r="R830" s="289">
        <v>2</v>
      </c>
      <c r="S830" s="289">
        <v>3</v>
      </c>
      <c r="T830" s="311" t="s">
        <v>106</v>
      </c>
      <c r="U830" s="289">
        <v>60</v>
      </c>
      <c r="V830" s="289">
        <v>120</v>
      </c>
      <c r="W830" s="289" t="s">
        <v>135</v>
      </c>
      <c r="X830" s="289">
        <v>12</v>
      </c>
      <c r="Y830" s="289" t="s">
        <v>109</v>
      </c>
      <c r="Z830" s="291" t="s">
        <v>1954</v>
      </c>
      <c r="AA830" s="289">
        <v>6</v>
      </c>
      <c r="AB830" s="289" t="s">
        <v>1970</v>
      </c>
      <c r="AC830" s="311" t="s">
        <v>1971</v>
      </c>
    </row>
    <row r="831" customHeight="1" spans="1:29">
      <c r="A831" s="311">
        <v>829</v>
      </c>
      <c r="B831" s="289"/>
      <c r="C831" s="289" t="s">
        <v>1956</v>
      </c>
      <c r="D831" s="289" t="s">
        <v>94</v>
      </c>
      <c r="E831" s="289"/>
      <c r="F831" s="289"/>
      <c r="G831" s="311"/>
      <c r="H831" s="311"/>
      <c r="I831" s="289"/>
      <c r="J831" s="289"/>
      <c r="K831" s="283" t="s">
        <v>100</v>
      </c>
      <c r="L831" s="311" t="s">
        <v>101</v>
      </c>
      <c r="M831" s="283"/>
      <c r="N831" s="311"/>
      <c r="O831" s="311"/>
      <c r="P831" s="289"/>
      <c r="Q831" s="289"/>
      <c r="R831" s="289"/>
      <c r="S831" s="289"/>
      <c r="T831" s="311"/>
      <c r="U831" s="289"/>
      <c r="V831" s="289"/>
      <c r="W831" s="289"/>
      <c r="X831" s="289">
        <v>15</v>
      </c>
      <c r="Y831" s="289"/>
      <c r="Z831" s="291"/>
      <c r="AA831" s="289">
        <v>7.5</v>
      </c>
      <c r="AB831" s="289"/>
      <c r="AC831" s="311" t="s">
        <v>1972</v>
      </c>
    </row>
    <row r="832" customHeight="1" spans="1:29">
      <c r="A832" s="311">
        <v>830</v>
      </c>
      <c r="B832" s="289"/>
      <c r="C832" s="289" t="s">
        <v>1956</v>
      </c>
      <c r="D832" s="289" t="s">
        <v>94</v>
      </c>
      <c r="E832" s="289"/>
      <c r="F832" s="289"/>
      <c r="G832" s="311"/>
      <c r="H832" s="311"/>
      <c r="I832" s="289"/>
      <c r="J832" s="289"/>
      <c r="K832" s="283" t="s">
        <v>100</v>
      </c>
      <c r="L832" s="311" t="s">
        <v>101</v>
      </c>
      <c r="M832" s="283"/>
      <c r="N832" s="311"/>
      <c r="O832" s="311"/>
      <c r="P832" s="289"/>
      <c r="Q832" s="289"/>
      <c r="R832" s="289"/>
      <c r="S832" s="289"/>
      <c r="T832" s="311"/>
      <c r="U832" s="289"/>
      <c r="V832" s="289"/>
      <c r="W832" s="289"/>
      <c r="X832" s="289">
        <v>20</v>
      </c>
      <c r="Y832" s="289"/>
      <c r="Z832" s="291"/>
      <c r="AA832" s="289">
        <v>10</v>
      </c>
      <c r="AB832" s="289"/>
      <c r="AC832" s="311" t="s">
        <v>1973</v>
      </c>
    </row>
    <row r="833" customHeight="1" spans="1:29">
      <c r="A833" s="311">
        <v>831</v>
      </c>
      <c r="B833" s="344" t="s">
        <v>1974</v>
      </c>
      <c r="C833" s="311" t="s">
        <v>1975</v>
      </c>
      <c r="D833" s="417" t="s">
        <v>94</v>
      </c>
      <c r="E833" s="283" t="s">
        <v>1976</v>
      </c>
      <c r="F833" s="494" t="s">
        <v>227</v>
      </c>
      <c r="G833" s="494" t="s">
        <v>1977</v>
      </c>
      <c r="H833" s="494" t="s">
        <v>1978</v>
      </c>
      <c r="I833" s="494" t="s">
        <v>1977</v>
      </c>
      <c r="J833" s="503" t="s">
        <v>1979</v>
      </c>
      <c r="K833" s="283" t="s">
        <v>100</v>
      </c>
      <c r="L833" s="283" t="s">
        <v>101</v>
      </c>
      <c r="M833" s="417" t="s">
        <v>330</v>
      </c>
      <c r="N833" s="417" t="s">
        <v>647</v>
      </c>
      <c r="O833" s="417">
        <v>2015.12</v>
      </c>
      <c r="P833" s="283">
        <v>9</v>
      </c>
      <c r="Q833" s="311">
        <v>18.8</v>
      </c>
      <c r="R833" s="311">
        <v>0</v>
      </c>
      <c r="S833" s="283">
        <v>0</v>
      </c>
      <c r="T833" s="283" t="s">
        <v>106</v>
      </c>
      <c r="U833" s="283">
        <v>100</v>
      </c>
      <c r="V833" s="283">
        <v>500</v>
      </c>
      <c r="W833" s="513" t="s">
        <v>135</v>
      </c>
      <c r="X833" s="283">
        <v>30</v>
      </c>
      <c r="Y833" s="283" t="s">
        <v>136</v>
      </c>
      <c r="Z833" s="283" t="s">
        <v>1980</v>
      </c>
      <c r="AA833" s="311">
        <v>15</v>
      </c>
      <c r="AB833" s="311" t="s">
        <v>1981</v>
      </c>
      <c r="AC833" s="404"/>
    </row>
    <row r="834" customHeight="1" spans="1:29">
      <c r="A834" s="311">
        <v>832</v>
      </c>
      <c r="B834" s="344" t="s">
        <v>1974</v>
      </c>
      <c r="C834" s="311" t="s">
        <v>1982</v>
      </c>
      <c r="D834" s="417" t="s">
        <v>1983</v>
      </c>
      <c r="E834" s="283" t="s">
        <v>1984</v>
      </c>
      <c r="F834" s="494" t="s">
        <v>227</v>
      </c>
      <c r="G834" s="494" t="s">
        <v>1985</v>
      </c>
      <c r="H834" s="494" t="s">
        <v>1986</v>
      </c>
      <c r="I834" s="494" t="s">
        <v>1987</v>
      </c>
      <c r="J834" s="503" t="s">
        <v>1988</v>
      </c>
      <c r="K834" s="283" t="s">
        <v>100</v>
      </c>
      <c r="L834" s="283" t="s">
        <v>101</v>
      </c>
      <c r="M834" s="417" t="s">
        <v>646</v>
      </c>
      <c r="N834" s="417" t="s">
        <v>1989</v>
      </c>
      <c r="O834" s="417">
        <v>2015</v>
      </c>
      <c r="P834" s="283">
        <v>5</v>
      </c>
      <c r="Q834" s="283">
        <v>0</v>
      </c>
      <c r="R834" s="311">
        <v>0</v>
      </c>
      <c r="S834" s="283">
        <v>0</v>
      </c>
      <c r="T834" s="283" t="s">
        <v>106</v>
      </c>
      <c r="U834" s="283">
        <v>75</v>
      </c>
      <c r="V834" s="283">
        <v>100</v>
      </c>
      <c r="W834" s="513" t="s">
        <v>135</v>
      </c>
      <c r="X834" s="311">
        <v>15.8</v>
      </c>
      <c r="Y834" s="283" t="s">
        <v>109</v>
      </c>
      <c r="Z834" s="283" t="s">
        <v>1990</v>
      </c>
      <c r="AA834" s="311">
        <v>7.9</v>
      </c>
      <c r="AB834" s="311" t="s">
        <v>1991</v>
      </c>
      <c r="AC834" s="404"/>
    </row>
    <row r="835" customHeight="1" spans="1:29">
      <c r="A835" s="311">
        <v>833</v>
      </c>
      <c r="B835" s="344" t="s">
        <v>1974</v>
      </c>
      <c r="C835" s="311" t="s">
        <v>1982</v>
      </c>
      <c r="D835" s="417" t="s">
        <v>1983</v>
      </c>
      <c r="E835" s="283" t="s">
        <v>1992</v>
      </c>
      <c r="F835" s="494" t="s">
        <v>227</v>
      </c>
      <c r="G835" s="494" t="s">
        <v>1985</v>
      </c>
      <c r="H835" s="494" t="s">
        <v>1986</v>
      </c>
      <c r="I835" s="494" t="s">
        <v>1987</v>
      </c>
      <c r="J835" s="503" t="s">
        <v>1993</v>
      </c>
      <c r="K835" s="283" t="s">
        <v>100</v>
      </c>
      <c r="L835" s="283" t="s">
        <v>101</v>
      </c>
      <c r="M835" s="417" t="s">
        <v>646</v>
      </c>
      <c r="N835" s="417" t="s">
        <v>1989</v>
      </c>
      <c r="O835" s="417">
        <v>2015</v>
      </c>
      <c r="P835" s="283">
        <v>5</v>
      </c>
      <c r="Q835" s="283">
        <v>0</v>
      </c>
      <c r="R835" s="311">
        <v>0</v>
      </c>
      <c r="S835" s="283">
        <v>0</v>
      </c>
      <c r="T835" s="283" t="s">
        <v>106</v>
      </c>
      <c r="U835" s="283">
        <v>75</v>
      </c>
      <c r="V835" s="283">
        <v>100</v>
      </c>
      <c r="W835" s="513" t="s">
        <v>135</v>
      </c>
      <c r="X835" s="311">
        <v>15.8</v>
      </c>
      <c r="Y835" s="283" t="s">
        <v>109</v>
      </c>
      <c r="Z835" s="283" t="s">
        <v>1990</v>
      </c>
      <c r="AA835" s="311">
        <v>7.9</v>
      </c>
      <c r="AB835" s="311" t="s">
        <v>1991</v>
      </c>
      <c r="AC835" s="404"/>
    </row>
    <row r="836" customHeight="1" spans="1:29">
      <c r="A836" s="311">
        <v>834</v>
      </c>
      <c r="B836" s="344" t="s">
        <v>1974</v>
      </c>
      <c r="C836" s="311" t="s">
        <v>1982</v>
      </c>
      <c r="D836" s="417" t="s">
        <v>522</v>
      </c>
      <c r="E836" s="283" t="s">
        <v>1994</v>
      </c>
      <c r="F836" s="494"/>
      <c r="G836" s="494"/>
      <c r="H836" s="494"/>
      <c r="I836" s="494"/>
      <c r="J836" s="503"/>
      <c r="K836" s="283" t="s">
        <v>100</v>
      </c>
      <c r="L836" s="283" t="s">
        <v>101</v>
      </c>
      <c r="M836" s="417" t="s">
        <v>646</v>
      </c>
      <c r="N836" s="417" t="s">
        <v>647</v>
      </c>
      <c r="O836" s="417">
        <v>2015</v>
      </c>
      <c r="P836" s="283">
        <v>5</v>
      </c>
      <c r="Q836" s="283">
        <v>9.8</v>
      </c>
      <c r="R836" s="311" t="s">
        <v>120</v>
      </c>
      <c r="S836" s="283">
        <v>15</v>
      </c>
      <c r="T836" s="283" t="s">
        <v>106</v>
      </c>
      <c r="U836" s="283">
        <v>75</v>
      </c>
      <c r="V836" s="283">
        <v>100</v>
      </c>
      <c r="W836" s="513" t="s">
        <v>135</v>
      </c>
      <c r="X836" s="311">
        <v>15.8</v>
      </c>
      <c r="Y836" s="283" t="s">
        <v>109</v>
      </c>
      <c r="Z836" s="283" t="s">
        <v>1995</v>
      </c>
      <c r="AA836" s="311">
        <v>7.9</v>
      </c>
      <c r="AB836" s="311" t="s">
        <v>1996</v>
      </c>
      <c r="AC836" s="404"/>
    </row>
    <row r="837" customHeight="1" spans="1:29">
      <c r="A837" s="311">
        <v>835</v>
      </c>
      <c r="B837" s="344" t="s">
        <v>1974</v>
      </c>
      <c r="C837" s="311" t="s">
        <v>1982</v>
      </c>
      <c r="D837" s="417" t="s">
        <v>522</v>
      </c>
      <c r="E837" s="283" t="s">
        <v>1997</v>
      </c>
      <c r="F837" s="494"/>
      <c r="G837" s="494"/>
      <c r="H837" s="494"/>
      <c r="I837" s="494"/>
      <c r="J837" s="503"/>
      <c r="K837" s="283" t="s">
        <v>100</v>
      </c>
      <c r="L837" s="283" t="s">
        <v>101</v>
      </c>
      <c r="M837" s="417" t="s">
        <v>646</v>
      </c>
      <c r="N837" s="417" t="s">
        <v>647</v>
      </c>
      <c r="O837" s="417">
        <v>2015</v>
      </c>
      <c r="P837" s="283">
        <v>5</v>
      </c>
      <c r="Q837" s="283">
        <v>9.8</v>
      </c>
      <c r="R837" s="311" t="s">
        <v>120</v>
      </c>
      <c r="S837" s="283">
        <v>15</v>
      </c>
      <c r="T837" s="283" t="s">
        <v>106</v>
      </c>
      <c r="U837" s="283">
        <v>75</v>
      </c>
      <c r="V837" s="283">
        <v>100</v>
      </c>
      <c r="W837" s="513" t="s">
        <v>135</v>
      </c>
      <c r="X837" s="311">
        <v>15.8</v>
      </c>
      <c r="Y837" s="283" t="s">
        <v>109</v>
      </c>
      <c r="Z837" s="283" t="s">
        <v>1995</v>
      </c>
      <c r="AA837" s="311">
        <v>7.9</v>
      </c>
      <c r="AB837" s="311" t="s">
        <v>1996</v>
      </c>
      <c r="AC837" s="404"/>
    </row>
    <row r="838" customHeight="1" spans="1:29">
      <c r="A838" s="311">
        <v>836</v>
      </c>
      <c r="B838" s="344" t="s">
        <v>1974</v>
      </c>
      <c r="C838" s="311" t="s">
        <v>1982</v>
      </c>
      <c r="D838" s="417" t="s">
        <v>522</v>
      </c>
      <c r="E838" s="283" t="s">
        <v>1998</v>
      </c>
      <c r="F838" s="494"/>
      <c r="G838" s="494"/>
      <c r="H838" s="494"/>
      <c r="I838" s="494"/>
      <c r="J838" s="503"/>
      <c r="K838" s="283" t="s">
        <v>100</v>
      </c>
      <c r="L838" s="283" t="s">
        <v>101</v>
      </c>
      <c r="M838" s="417" t="s">
        <v>646</v>
      </c>
      <c r="N838" s="417" t="s">
        <v>647</v>
      </c>
      <c r="O838" s="417">
        <v>2015</v>
      </c>
      <c r="P838" s="283">
        <v>5</v>
      </c>
      <c r="Q838" s="283">
        <v>9.8</v>
      </c>
      <c r="R838" s="311" t="s">
        <v>120</v>
      </c>
      <c r="S838" s="283">
        <v>4.9</v>
      </c>
      <c r="T838" s="283" t="s">
        <v>106</v>
      </c>
      <c r="U838" s="283">
        <v>50</v>
      </c>
      <c r="V838" s="283">
        <v>80</v>
      </c>
      <c r="W838" s="513" t="s">
        <v>135</v>
      </c>
      <c r="X838" s="311">
        <v>15.8</v>
      </c>
      <c r="Y838" s="283" t="s">
        <v>109</v>
      </c>
      <c r="Z838" s="283" t="s">
        <v>1995</v>
      </c>
      <c r="AA838" s="311">
        <v>7.9</v>
      </c>
      <c r="AB838" s="311" t="s">
        <v>1996</v>
      </c>
      <c r="AC838" s="404"/>
    </row>
    <row r="839" customHeight="1" spans="1:29">
      <c r="A839" s="311">
        <v>837</v>
      </c>
      <c r="B839" s="281" t="s">
        <v>1974</v>
      </c>
      <c r="C839" s="283" t="s">
        <v>1982</v>
      </c>
      <c r="D839" s="422" t="s">
        <v>94</v>
      </c>
      <c r="E839" s="283" t="s">
        <v>1999</v>
      </c>
      <c r="F839" s="495"/>
      <c r="G839" s="495"/>
      <c r="H839" s="495"/>
      <c r="I839" s="495"/>
      <c r="J839" s="495" t="s">
        <v>2000</v>
      </c>
      <c r="K839" s="283" t="s">
        <v>422</v>
      </c>
      <c r="L839" s="283" t="s">
        <v>101</v>
      </c>
      <c r="M839" s="422" t="s">
        <v>646</v>
      </c>
      <c r="N839" s="422" t="s">
        <v>671</v>
      </c>
      <c r="O839" s="422"/>
      <c r="P839" s="283">
        <v>6</v>
      </c>
      <c r="Q839" s="283">
        <v>20</v>
      </c>
      <c r="R839" s="422"/>
      <c r="S839" s="283"/>
      <c r="T839" s="283" t="s">
        <v>106</v>
      </c>
      <c r="U839" s="283"/>
      <c r="V839" s="283"/>
      <c r="W839" s="283" t="s">
        <v>107</v>
      </c>
      <c r="X839" s="283" t="s">
        <v>108</v>
      </c>
      <c r="Y839" s="283" t="s">
        <v>136</v>
      </c>
      <c r="Z839" s="422" t="s">
        <v>108</v>
      </c>
      <c r="AA839" s="283">
        <v>8</v>
      </c>
      <c r="AB839" s="283" t="s">
        <v>2001</v>
      </c>
      <c r="AC839" s="404"/>
    </row>
    <row r="840" customHeight="1" spans="1:29">
      <c r="A840" s="311">
        <v>838</v>
      </c>
      <c r="B840" s="281" t="s">
        <v>1974</v>
      </c>
      <c r="C840" s="283" t="s">
        <v>1982</v>
      </c>
      <c r="D840" s="422" t="s">
        <v>94</v>
      </c>
      <c r="E840" s="283" t="s">
        <v>2002</v>
      </c>
      <c r="F840" s="495"/>
      <c r="G840" s="495"/>
      <c r="H840" s="495"/>
      <c r="I840" s="495"/>
      <c r="J840" s="495" t="s">
        <v>2003</v>
      </c>
      <c r="K840" s="283" t="s">
        <v>422</v>
      </c>
      <c r="L840" s="283" t="s">
        <v>101</v>
      </c>
      <c r="M840" s="422" t="s">
        <v>646</v>
      </c>
      <c r="N840" s="422" t="s">
        <v>671</v>
      </c>
      <c r="O840" s="422"/>
      <c r="P840" s="283">
        <v>7</v>
      </c>
      <c r="Q840" s="283">
        <v>25</v>
      </c>
      <c r="R840" s="422"/>
      <c r="S840" s="283"/>
      <c r="T840" s="283" t="s">
        <v>106</v>
      </c>
      <c r="U840" s="283"/>
      <c r="V840" s="283"/>
      <c r="W840" s="283" t="s">
        <v>107</v>
      </c>
      <c r="X840" s="283" t="s">
        <v>108</v>
      </c>
      <c r="Y840" s="283" t="s">
        <v>136</v>
      </c>
      <c r="Z840" s="422" t="s">
        <v>108</v>
      </c>
      <c r="AA840" s="283">
        <v>9</v>
      </c>
      <c r="AB840" s="283" t="s">
        <v>2001</v>
      </c>
      <c r="AC840" s="404"/>
    </row>
    <row r="841" customHeight="1" spans="1:29">
      <c r="A841" s="311">
        <v>839</v>
      </c>
      <c r="B841" s="281" t="s">
        <v>1974</v>
      </c>
      <c r="C841" s="283" t="s">
        <v>1982</v>
      </c>
      <c r="D841" s="422" t="s">
        <v>94</v>
      </c>
      <c r="E841" s="283" t="s">
        <v>2004</v>
      </c>
      <c r="F841" s="495"/>
      <c r="G841" s="495"/>
      <c r="H841" s="495"/>
      <c r="I841" s="495"/>
      <c r="J841" s="495" t="s">
        <v>2005</v>
      </c>
      <c r="K841" s="283" t="s">
        <v>422</v>
      </c>
      <c r="L841" s="283" t="s">
        <v>101</v>
      </c>
      <c r="M841" s="422" t="s">
        <v>646</v>
      </c>
      <c r="N841" s="422" t="s">
        <v>671</v>
      </c>
      <c r="O841" s="422"/>
      <c r="P841" s="283">
        <v>6</v>
      </c>
      <c r="Q841" s="283">
        <v>20</v>
      </c>
      <c r="R841" s="422"/>
      <c r="S841" s="283"/>
      <c r="T841" s="283" t="s">
        <v>106</v>
      </c>
      <c r="U841" s="283"/>
      <c r="V841" s="283"/>
      <c r="W841" s="283" t="s">
        <v>107</v>
      </c>
      <c r="X841" s="283" t="s">
        <v>108</v>
      </c>
      <c r="Y841" s="283" t="s">
        <v>136</v>
      </c>
      <c r="Z841" s="422" t="s">
        <v>108</v>
      </c>
      <c r="AA841" s="283">
        <v>8</v>
      </c>
      <c r="AB841" s="283" t="s">
        <v>2001</v>
      </c>
      <c r="AC841" s="404"/>
    </row>
    <row r="842" customHeight="1" spans="1:29">
      <c r="A842" s="311">
        <v>840</v>
      </c>
      <c r="B842" s="281" t="s">
        <v>1974</v>
      </c>
      <c r="C842" s="283" t="s">
        <v>1982</v>
      </c>
      <c r="D842" s="422" t="s">
        <v>94</v>
      </c>
      <c r="E842" s="283" t="s">
        <v>2006</v>
      </c>
      <c r="F842" s="495"/>
      <c r="G842" s="495"/>
      <c r="H842" s="495"/>
      <c r="I842" s="495"/>
      <c r="J842" s="495" t="s">
        <v>2007</v>
      </c>
      <c r="K842" s="283" t="s">
        <v>422</v>
      </c>
      <c r="L842" s="283" t="s">
        <v>101</v>
      </c>
      <c r="M842" s="422" t="s">
        <v>646</v>
      </c>
      <c r="N842" s="422" t="s">
        <v>671</v>
      </c>
      <c r="O842" s="422"/>
      <c r="P842" s="283">
        <v>7</v>
      </c>
      <c r="Q842" s="283">
        <v>25</v>
      </c>
      <c r="R842" s="422"/>
      <c r="S842" s="283"/>
      <c r="T842" s="283" t="s">
        <v>106</v>
      </c>
      <c r="U842" s="283"/>
      <c r="V842" s="283"/>
      <c r="W842" s="283" t="s">
        <v>135</v>
      </c>
      <c r="X842" s="283" t="s">
        <v>108</v>
      </c>
      <c r="Y842" s="283" t="s">
        <v>136</v>
      </c>
      <c r="Z842" s="422" t="s">
        <v>108</v>
      </c>
      <c r="AA842" s="283">
        <v>9</v>
      </c>
      <c r="AB842" s="283" t="s">
        <v>2001</v>
      </c>
      <c r="AC842" s="404"/>
    </row>
    <row r="843" customHeight="1" spans="1:29">
      <c r="A843" s="311">
        <v>841</v>
      </c>
      <c r="B843" s="281" t="s">
        <v>1974</v>
      </c>
      <c r="C843" s="283" t="s">
        <v>1982</v>
      </c>
      <c r="D843" s="422" t="s">
        <v>94</v>
      </c>
      <c r="E843" s="283" t="s">
        <v>2008</v>
      </c>
      <c r="F843" s="495"/>
      <c r="G843" s="495"/>
      <c r="H843" s="495"/>
      <c r="I843" s="495"/>
      <c r="J843" s="495" t="s">
        <v>2009</v>
      </c>
      <c r="K843" s="283" t="s">
        <v>422</v>
      </c>
      <c r="L843" s="283" t="s">
        <v>101</v>
      </c>
      <c r="M843" s="422" t="s">
        <v>646</v>
      </c>
      <c r="N843" s="422" t="s">
        <v>671</v>
      </c>
      <c r="O843" s="422"/>
      <c r="P843" s="283">
        <v>7</v>
      </c>
      <c r="Q843" s="283">
        <v>25</v>
      </c>
      <c r="R843" s="422"/>
      <c r="S843" s="283"/>
      <c r="T843" s="283" t="s">
        <v>106</v>
      </c>
      <c r="U843" s="283"/>
      <c r="V843" s="283"/>
      <c r="W843" s="283" t="s">
        <v>135</v>
      </c>
      <c r="X843" s="283" t="s">
        <v>108</v>
      </c>
      <c r="Y843" s="283" t="s">
        <v>136</v>
      </c>
      <c r="Z843" s="422" t="s">
        <v>108</v>
      </c>
      <c r="AA843" s="283">
        <v>9</v>
      </c>
      <c r="AB843" s="283" t="s">
        <v>2001</v>
      </c>
      <c r="AC843" s="404"/>
    </row>
    <row r="844" customHeight="1" spans="1:29">
      <c r="A844" s="311">
        <v>842</v>
      </c>
      <c r="B844" s="281" t="s">
        <v>1974</v>
      </c>
      <c r="C844" s="283" t="s">
        <v>1982</v>
      </c>
      <c r="D844" s="422" t="s">
        <v>94</v>
      </c>
      <c r="E844" s="283" t="s">
        <v>2010</v>
      </c>
      <c r="F844" s="495"/>
      <c r="G844" s="495"/>
      <c r="H844" s="495"/>
      <c r="I844" s="495"/>
      <c r="J844" s="495" t="s">
        <v>2011</v>
      </c>
      <c r="K844" s="283" t="s">
        <v>422</v>
      </c>
      <c r="L844" s="283" t="s">
        <v>101</v>
      </c>
      <c r="M844" s="422" t="s">
        <v>646</v>
      </c>
      <c r="N844" s="422" t="s">
        <v>671</v>
      </c>
      <c r="O844" s="422"/>
      <c r="P844" s="283">
        <v>1.5</v>
      </c>
      <c r="Q844" s="283">
        <v>3</v>
      </c>
      <c r="R844" s="422"/>
      <c r="S844" s="283"/>
      <c r="T844" s="283" t="s">
        <v>106</v>
      </c>
      <c r="U844" s="283"/>
      <c r="V844" s="283"/>
      <c r="W844" s="283" t="s">
        <v>135</v>
      </c>
      <c r="X844" s="283" t="s">
        <v>108</v>
      </c>
      <c r="Y844" s="283" t="s">
        <v>136</v>
      </c>
      <c r="Z844" s="422" t="s">
        <v>108</v>
      </c>
      <c r="AA844" s="283">
        <v>2</v>
      </c>
      <c r="AB844" s="283" t="s">
        <v>2001</v>
      </c>
      <c r="AC844" s="404"/>
    </row>
    <row r="845" customHeight="1" spans="1:29">
      <c r="A845" s="311">
        <v>843</v>
      </c>
      <c r="B845" s="281" t="s">
        <v>1974</v>
      </c>
      <c r="C845" s="283" t="s">
        <v>1982</v>
      </c>
      <c r="D845" s="422" t="s">
        <v>94</v>
      </c>
      <c r="E845" s="283" t="s">
        <v>2012</v>
      </c>
      <c r="F845" s="495"/>
      <c r="G845" s="495"/>
      <c r="H845" s="495"/>
      <c r="I845" s="495"/>
      <c r="J845" s="495" t="s">
        <v>2013</v>
      </c>
      <c r="K845" s="283" t="s">
        <v>422</v>
      </c>
      <c r="L845" s="283" t="s">
        <v>101</v>
      </c>
      <c r="M845" s="422" t="s">
        <v>646</v>
      </c>
      <c r="N845" s="422" t="s">
        <v>671</v>
      </c>
      <c r="O845" s="422"/>
      <c r="P845" s="283">
        <v>6.8</v>
      </c>
      <c r="Q845" s="283">
        <v>15</v>
      </c>
      <c r="R845" s="422"/>
      <c r="S845" s="283"/>
      <c r="T845" s="283" t="s">
        <v>106</v>
      </c>
      <c r="U845" s="283"/>
      <c r="V845" s="283"/>
      <c r="W845" s="283" t="s">
        <v>135</v>
      </c>
      <c r="X845" s="283" t="s">
        <v>108</v>
      </c>
      <c r="Y845" s="283" t="s">
        <v>136</v>
      </c>
      <c r="Z845" s="422" t="s">
        <v>108</v>
      </c>
      <c r="AA845" s="283">
        <v>9</v>
      </c>
      <c r="AB845" s="283" t="s">
        <v>2001</v>
      </c>
      <c r="AC845" s="404"/>
    </row>
    <row r="846" customHeight="1" spans="1:29">
      <c r="A846" s="311">
        <v>844</v>
      </c>
      <c r="B846" s="281" t="s">
        <v>1974</v>
      </c>
      <c r="C846" s="283" t="s">
        <v>1982</v>
      </c>
      <c r="D846" s="422" t="s">
        <v>94</v>
      </c>
      <c r="E846" s="283" t="s">
        <v>2014</v>
      </c>
      <c r="F846" s="495"/>
      <c r="G846" s="495"/>
      <c r="H846" s="495"/>
      <c r="I846" s="495"/>
      <c r="J846" s="495" t="s">
        <v>2015</v>
      </c>
      <c r="K846" s="283" t="s">
        <v>422</v>
      </c>
      <c r="L846" s="283" t="s">
        <v>101</v>
      </c>
      <c r="M846" s="422" t="s">
        <v>646</v>
      </c>
      <c r="N846" s="422" t="s">
        <v>671</v>
      </c>
      <c r="O846" s="422"/>
      <c r="P846" s="283">
        <v>8</v>
      </c>
      <c r="Q846" s="283">
        <v>10</v>
      </c>
      <c r="R846" s="422"/>
      <c r="S846" s="283"/>
      <c r="T846" s="283" t="s">
        <v>106</v>
      </c>
      <c r="U846" s="283"/>
      <c r="V846" s="283"/>
      <c r="W846" s="283" t="s">
        <v>107</v>
      </c>
      <c r="X846" s="283" t="s">
        <v>108</v>
      </c>
      <c r="Y846" s="283" t="s">
        <v>136</v>
      </c>
      <c r="Z846" s="422" t="s">
        <v>108</v>
      </c>
      <c r="AA846" s="283">
        <v>9.8</v>
      </c>
      <c r="AB846" s="283" t="s">
        <v>2001</v>
      </c>
      <c r="AC846" s="404"/>
    </row>
    <row r="847" customHeight="1" spans="1:29">
      <c r="A847" s="311">
        <v>845</v>
      </c>
      <c r="B847" s="281" t="s">
        <v>1974</v>
      </c>
      <c r="C847" s="283" t="s">
        <v>1982</v>
      </c>
      <c r="D847" s="422" t="s">
        <v>94</v>
      </c>
      <c r="E847" s="283" t="s">
        <v>2016</v>
      </c>
      <c r="F847" s="495"/>
      <c r="G847" s="495"/>
      <c r="H847" s="495"/>
      <c r="I847" s="495"/>
      <c r="J847" s="495" t="s">
        <v>2017</v>
      </c>
      <c r="K847" s="283" t="s">
        <v>422</v>
      </c>
      <c r="L847" s="283" t="s">
        <v>101</v>
      </c>
      <c r="M847" s="422" t="s">
        <v>646</v>
      </c>
      <c r="N847" s="422" t="s">
        <v>671</v>
      </c>
      <c r="O847" s="422"/>
      <c r="P847" s="283" t="s">
        <v>2018</v>
      </c>
      <c r="Q847" s="283">
        <v>14</v>
      </c>
      <c r="R847" s="422"/>
      <c r="S847" s="283"/>
      <c r="T847" s="283" t="s">
        <v>106</v>
      </c>
      <c r="U847" s="283"/>
      <c r="V847" s="283"/>
      <c r="W847" s="283" t="s">
        <v>107</v>
      </c>
      <c r="X847" s="283" t="s">
        <v>108</v>
      </c>
      <c r="Y847" s="283" t="s">
        <v>136</v>
      </c>
      <c r="Z847" s="422" t="s">
        <v>108</v>
      </c>
      <c r="AA847" s="283">
        <v>13</v>
      </c>
      <c r="AB847" s="283" t="s">
        <v>2001</v>
      </c>
      <c r="AC847" s="404"/>
    </row>
    <row r="848" customHeight="1" spans="1:29">
      <c r="A848" s="311">
        <v>846</v>
      </c>
      <c r="B848" s="281" t="s">
        <v>1974</v>
      </c>
      <c r="C848" s="283" t="s">
        <v>1982</v>
      </c>
      <c r="D848" s="422" t="s">
        <v>94</v>
      </c>
      <c r="E848" s="283" t="s">
        <v>2016</v>
      </c>
      <c r="F848" s="495"/>
      <c r="G848" s="495"/>
      <c r="H848" s="495"/>
      <c r="I848" s="495"/>
      <c r="J848" s="495" t="s">
        <v>2019</v>
      </c>
      <c r="K848" s="283" t="s">
        <v>422</v>
      </c>
      <c r="L848" s="283" t="s">
        <v>101</v>
      </c>
      <c r="M848" s="422" t="s">
        <v>646</v>
      </c>
      <c r="N848" s="422" t="s">
        <v>671</v>
      </c>
      <c r="O848" s="422"/>
      <c r="P848" s="283" t="s">
        <v>2020</v>
      </c>
      <c r="Q848" s="283" t="s">
        <v>2021</v>
      </c>
      <c r="R848" s="422"/>
      <c r="S848" s="283"/>
      <c r="T848" s="283" t="s">
        <v>106</v>
      </c>
      <c r="U848" s="283"/>
      <c r="V848" s="283"/>
      <c r="W848" s="283" t="s">
        <v>107</v>
      </c>
      <c r="X848" s="283" t="s">
        <v>108</v>
      </c>
      <c r="Y848" s="283" t="s">
        <v>136</v>
      </c>
      <c r="Z848" s="422" t="s">
        <v>108</v>
      </c>
      <c r="AA848" s="283">
        <v>3</v>
      </c>
      <c r="AB848" s="283" t="s">
        <v>2001</v>
      </c>
      <c r="AC848" s="422" t="s">
        <v>2022</v>
      </c>
    </row>
    <row r="849" customHeight="1" spans="1:29">
      <c r="A849" s="311">
        <v>847</v>
      </c>
      <c r="B849" s="281" t="s">
        <v>1974</v>
      </c>
      <c r="C849" s="283" t="s">
        <v>2023</v>
      </c>
      <c r="D849" s="422" t="s">
        <v>94</v>
      </c>
      <c r="E849" s="283" t="s">
        <v>2024</v>
      </c>
      <c r="F849" s="495" t="s">
        <v>2025</v>
      </c>
      <c r="G849" s="495"/>
      <c r="H849" s="495"/>
      <c r="I849" s="495"/>
      <c r="J849" s="495" t="s">
        <v>2026</v>
      </c>
      <c r="K849" s="283" t="s">
        <v>422</v>
      </c>
      <c r="L849" s="283" t="s">
        <v>101</v>
      </c>
      <c r="M849" s="422" t="s">
        <v>330</v>
      </c>
      <c r="N849" s="422" t="s">
        <v>671</v>
      </c>
      <c r="O849" s="422"/>
      <c r="P849" s="283" t="s">
        <v>2027</v>
      </c>
      <c r="Q849" s="283" t="s">
        <v>2028</v>
      </c>
      <c r="R849" s="422"/>
      <c r="S849" s="283"/>
      <c r="T849" s="283" t="s">
        <v>106</v>
      </c>
      <c r="U849" s="283"/>
      <c r="V849" s="283"/>
      <c r="W849" s="283" t="s">
        <v>135</v>
      </c>
      <c r="X849" s="283" t="s">
        <v>108</v>
      </c>
      <c r="Y849" s="283" t="s">
        <v>136</v>
      </c>
      <c r="Z849" s="422" t="s">
        <v>108</v>
      </c>
      <c r="AA849" s="283" t="s">
        <v>2029</v>
      </c>
      <c r="AB849" s="283" t="s">
        <v>2001</v>
      </c>
      <c r="AC849" s="404"/>
    </row>
    <row r="850" customHeight="1" spans="1:29">
      <c r="A850" s="311">
        <v>848</v>
      </c>
      <c r="B850" s="281" t="s">
        <v>1974</v>
      </c>
      <c r="C850" s="283" t="s">
        <v>2023</v>
      </c>
      <c r="D850" s="422" t="s">
        <v>94</v>
      </c>
      <c r="E850" s="283" t="s">
        <v>2030</v>
      </c>
      <c r="F850" s="495" t="s">
        <v>2025</v>
      </c>
      <c r="G850" s="495"/>
      <c r="H850" s="495"/>
      <c r="I850" s="495"/>
      <c r="J850" s="495" t="s">
        <v>2031</v>
      </c>
      <c r="K850" s="283" t="s">
        <v>422</v>
      </c>
      <c r="L850" s="283" t="s">
        <v>101</v>
      </c>
      <c r="M850" s="422" t="s">
        <v>330</v>
      </c>
      <c r="N850" s="422" t="s">
        <v>671</v>
      </c>
      <c r="O850" s="422"/>
      <c r="P850" s="283" t="s">
        <v>2032</v>
      </c>
      <c r="Q850" s="283" t="s">
        <v>2033</v>
      </c>
      <c r="R850" s="422"/>
      <c r="S850" s="283"/>
      <c r="T850" s="283" t="s">
        <v>106</v>
      </c>
      <c r="U850" s="283"/>
      <c r="V850" s="283"/>
      <c r="W850" s="283" t="s">
        <v>135</v>
      </c>
      <c r="X850" s="283" t="s">
        <v>108</v>
      </c>
      <c r="Y850" s="283" t="s">
        <v>136</v>
      </c>
      <c r="Z850" s="422" t="s">
        <v>108</v>
      </c>
      <c r="AA850" s="283" t="s">
        <v>2034</v>
      </c>
      <c r="AB850" s="283" t="s">
        <v>2001</v>
      </c>
      <c r="AC850" s="404"/>
    </row>
    <row r="851" customHeight="1" spans="1:29">
      <c r="A851" s="311">
        <v>849</v>
      </c>
      <c r="B851" s="281" t="s">
        <v>1974</v>
      </c>
      <c r="C851" s="283" t="s">
        <v>2023</v>
      </c>
      <c r="D851" s="422" t="s">
        <v>94</v>
      </c>
      <c r="E851" s="283" t="s">
        <v>2035</v>
      </c>
      <c r="F851" s="495" t="s">
        <v>2036</v>
      </c>
      <c r="G851" s="495"/>
      <c r="H851" s="495"/>
      <c r="I851" s="495"/>
      <c r="J851" s="495" t="s">
        <v>2037</v>
      </c>
      <c r="K851" s="283" t="s">
        <v>422</v>
      </c>
      <c r="L851" s="283" t="s">
        <v>101</v>
      </c>
      <c r="M851" s="422" t="s">
        <v>330</v>
      </c>
      <c r="N851" s="422" t="s">
        <v>671</v>
      </c>
      <c r="O851" s="422"/>
      <c r="P851" s="283" t="s">
        <v>2038</v>
      </c>
      <c r="Q851" s="283" t="s">
        <v>2039</v>
      </c>
      <c r="R851" s="422"/>
      <c r="S851" s="283"/>
      <c r="T851" s="283" t="s">
        <v>106</v>
      </c>
      <c r="U851" s="283"/>
      <c r="V851" s="283"/>
      <c r="W851" s="283" t="s">
        <v>135</v>
      </c>
      <c r="X851" s="283" t="s">
        <v>108</v>
      </c>
      <c r="Y851" s="283" t="s">
        <v>136</v>
      </c>
      <c r="Z851" s="422" t="s">
        <v>108</v>
      </c>
      <c r="AA851" s="283" t="s">
        <v>2040</v>
      </c>
      <c r="AB851" s="283" t="s">
        <v>2001</v>
      </c>
      <c r="AC851" s="404"/>
    </row>
    <row r="852" customHeight="1" spans="1:29">
      <c r="A852" s="311">
        <v>850</v>
      </c>
      <c r="B852" s="281" t="s">
        <v>1974</v>
      </c>
      <c r="C852" s="283" t="s">
        <v>2023</v>
      </c>
      <c r="D852" s="422" t="s">
        <v>94</v>
      </c>
      <c r="E852" s="283" t="s">
        <v>2041</v>
      </c>
      <c r="F852" s="495"/>
      <c r="G852" s="495"/>
      <c r="H852" s="495"/>
      <c r="I852" s="495"/>
      <c r="J852" s="495" t="s">
        <v>2042</v>
      </c>
      <c r="K852" s="283" t="s">
        <v>422</v>
      </c>
      <c r="L852" s="283" t="s">
        <v>101</v>
      </c>
      <c r="M852" s="422" t="s">
        <v>330</v>
      </c>
      <c r="N852" s="422" t="s">
        <v>671</v>
      </c>
      <c r="O852" s="422"/>
      <c r="P852" s="283">
        <v>0.2695</v>
      </c>
      <c r="Q852" s="283">
        <v>0.54</v>
      </c>
      <c r="R852" s="422"/>
      <c r="S852" s="283"/>
      <c r="T852" s="283" t="s">
        <v>106</v>
      </c>
      <c r="U852" s="283"/>
      <c r="V852" s="283"/>
      <c r="W852" s="283" t="s">
        <v>135</v>
      </c>
      <c r="X852" s="283" t="s">
        <v>108</v>
      </c>
      <c r="Y852" s="283" t="s">
        <v>136</v>
      </c>
      <c r="Z852" s="422" t="s">
        <v>108</v>
      </c>
      <c r="AA852" s="283">
        <v>0.35</v>
      </c>
      <c r="AB852" s="283" t="s">
        <v>2001</v>
      </c>
      <c r="AC852" s="404"/>
    </row>
    <row r="853" customHeight="1" spans="1:29">
      <c r="A853" s="311">
        <v>851</v>
      </c>
      <c r="B853" s="281" t="s">
        <v>1974</v>
      </c>
      <c r="C853" s="283" t="s">
        <v>2023</v>
      </c>
      <c r="D853" s="422" t="s">
        <v>94</v>
      </c>
      <c r="E853" s="283" t="s">
        <v>2043</v>
      </c>
      <c r="F853" s="495"/>
      <c r="G853" s="495"/>
      <c r="H853" s="495"/>
      <c r="I853" s="495"/>
      <c r="J853" s="495" t="s">
        <v>2044</v>
      </c>
      <c r="K853" s="283" t="s">
        <v>422</v>
      </c>
      <c r="L853" s="283" t="s">
        <v>101</v>
      </c>
      <c r="M853" s="422" t="s">
        <v>330</v>
      </c>
      <c r="N853" s="422" t="s">
        <v>671</v>
      </c>
      <c r="O853" s="422"/>
      <c r="P853" s="283">
        <v>0.293</v>
      </c>
      <c r="Q853" s="283">
        <v>0.58</v>
      </c>
      <c r="R853" s="422"/>
      <c r="S853" s="283"/>
      <c r="T853" s="283" t="s">
        <v>106</v>
      </c>
      <c r="U853" s="283"/>
      <c r="V853" s="283"/>
      <c r="W853" s="283" t="s">
        <v>135</v>
      </c>
      <c r="X853" s="283" t="s">
        <v>108</v>
      </c>
      <c r="Y853" s="283" t="s">
        <v>136</v>
      </c>
      <c r="Z853" s="422" t="s">
        <v>108</v>
      </c>
      <c r="AA853" s="283">
        <v>0.38</v>
      </c>
      <c r="AB853" s="283" t="s">
        <v>2001</v>
      </c>
      <c r="AC853" s="404"/>
    </row>
    <row r="854" customHeight="1" spans="1:29">
      <c r="A854" s="311">
        <v>852</v>
      </c>
      <c r="B854" s="281" t="s">
        <v>1974</v>
      </c>
      <c r="C854" s="283" t="s">
        <v>2023</v>
      </c>
      <c r="D854" s="422" t="s">
        <v>94</v>
      </c>
      <c r="E854" s="283" t="s">
        <v>2045</v>
      </c>
      <c r="F854" s="495"/>
      <c r="G854" s="495"/>
      <c r="H854" s="495"/>
      <c r="I854" s="495"/>
      <c r="J854" s="495" t="s">
        <v>2046</v>
      </c>
      <c r="K854" s="283" t="s">
        <v>422</v>
      </c>
      <c r="L854" s="283" t="s">
        <v>101</v>
      </c>
      <c r="M854" s="422" t="s">
        <v>330</v>
      </c>
      <c r="N854" s="422" t="s">
        <v>671</v>
      </c>
      <c r="O854" s="422"/>
      <c r="P854" s="283">
        <v>0.2695</v>
      </c>
      <c r="Q854" s="283">
        <v>0.54</v>
      </c>
      <c r="R854" s="422"/>
      <c r="S854" s="283"/>
      <c r="T854" s="283" t="s">
        <v>106</v>
      </c>
      <c r="U854" s="283"/>
      <c r="V854" s="283"/>
      <c r="W854" s="283" t="s">
        <v>135</v>
      </c>
      <c r="X854" s="283" t="s">
        <v>108</v>
      </c>
      <c r="Y854" s="283" t="s">
        <v>136</v>
      </c>
      <c r="Z854" s="422" t="s">
        <v>108</v>
      </c>
      <c r="AA854" s="283">
        <v>0.35</v>
      </c>
      <c r="AB854" s="283" t="s">
        <v>2001</v>
      </c>
      <c r="AC854" s="404"/>
    </row>
    <row r="855" customHeight="1" spans="1:29">
      <c r="A855" s="311">
        <v>853</v>
      </c>
      <c r="B855" s="281" t="s">
        <v>1974</v>
      </c>
      <c r="C855" s="283" t="s">
        <v>2023</v>
      </c>
      <c r="D855" s="422" t="s">
        <v>94</v>
      </c>
      <c r="E855" s="283" t="s">
        <v>2047</v>
      </c>
      <c r="F855" s="495"/>
      <c r="G855" s="495"/>
      <c r="H855" s="495"/>
      <c r="I855" s="495"/>
      <c r="J855" s="495" t="s">
        <v>2048</v>
      </c>
      <c r="K855" s="283" t="s">
        <v>422</v>
      </c>
      <c r="L855" s="283" t="s">
        <v>101</v>
      </c>
      <c r="M855" s="422" t="s">
        <v>330</v>
      </c>
      <c r="N855" s="422" t="s">
        <v>671</v>
      </c>
      <c r="O855" s="422"/>
      <c r="P855" s="283" t="s">
        <v>2049</v>
      </c>
      <c r="Q855" s="283" t="s">
        <v>2050</v>
      </c>
      <c r="R855" s="422"/>
      <c r="S855" s="283"/>
      <c r="T855" s="283" t="s">
        <v>106</v>
      </c>
      <c r="U855" s="283"/>
      <c r="V855" s="283"/>
      <c r="W855" s="283" t="s">
        <v>135</v>
      </c>
      <c r="X855" s="283" t="s">
        <v>108</v>
      </c>
      <c r="Y855" s="283" t="s">
        <v>136</v>
      </c>
      <c r="Z855" s="422" t="s">
        <v>108</v>
      </c>
      <c r="AA855" s="283" t="s">
        <v>2051</v>
      </c>
      <c r="AB855" s="283" t="s">
        <v>2001</v>
      </c>
      <c r="AC855" s="404"/>
    </row>
    <row r="856" customHeight="1" spans="1:29">
      <c r="A856" s="311">
        <v>854</v>
      </c>
      <c r="B856" s="281" t="s">
        <v>1974</v>
      </c>
      <c r="C856" s="283" t="s">
        <v>2023</v>
      </c>
      <c r="D856" s="422" t="s">
        <v>94</v>
      </c>
      <c r="E856" s="283" t="s">
        <v>2052</v>
      </c>
      <c r="F856" s="495"/>
      <c r="G856" s="495"/>
      <c r="H856" s="495"/>
      <c r="I856" s="495"/>
      <c r="J856" s="495" t="s">
        <v>2053</v>
      </c>
      <c r="K856" s="283" t="s">
        <v>422</v>
      </c>
      <c r="L856" s="283" t="s">
        <v>101</v>
      </c>
      <c r="M856" s="422" t="s">
        <v>330</v>
      </c>
      <c r="N856" s="422" t="s">
        <v>671</v>
      </c>
      <c r="O856" s="422"/>
      <c r="P856" s="283">
        <v>15</v>
      </c>
      <c r="Q856" s="283">
        <v>30</v>
      </c>
      <c r="R856" s="422"/>
      <c r="S856" s="283"/>
      <c r="T856" s="283" t="s">
        <v>106</v>
      </c>
      <c r="U856" s="283"/>
      <c r="V856" s="283"/>
      <c r="W856" s="283" t="s">
        <v>135</v>
      </c>
      <c r="X856" s="283" t="s">
        <v>108</v>
      </c>
      <c r="Y856" s="283" t="s">
        <v>136</v>
      </c>
      <c r="Z856" s="422" t="s">
        <v>108</v>
      </c>
      <c r="AA856" s="283">
        <v>19.5</v>
      </c>
      <c r="AB856" s="283" t="s">
        <v>2001</v>
      </c>
      <c r="AC856" s="404"/>
    </row>
    <row r="857" customHeight="1" spans="1:29">
      <c r="A857" s="311">
        <v>855</v>
      </c>
      <c r="B857" s="281" t="s">
        <v>1974</v>
      </c>
      <c r="C857" s="283" t="s">
        <v>2023</v>
      </c>
      <c r="D857" s="422" t="s">
        <v>94</v>
      </c>
      <c r="E857" s="283" t="s">
        <v>2054</v>
      </c>
      <c r="F857" s="495"/>
      <c r="G857" s="495"/>
      <c r="H857" s="495"/>
      <c r="I857" s="495"/>
      <c r="J857" s="495" t="s">
        <v>2055</v>
      </c>
      <c r="K857" s="283" t="s">
        <v>422</v>
      </c>
      <c r="L857" s="283" t="s">
        <v>101</v>
      </c>
      <c r="M857" s="422" t="s">
        <v>330</v>
      </c>
      <c r="N857" s="422" t="s">
        <v>671</v>
      </c>
      <c r="O857" s="422"/>
      <c r="P857" s="283">
        <v>0.35</v>
      </c>
      <c r="Q857" s="283">
        <v>0.7</v>
      </c>
      <c r="R857" s="422"/>
      <c r="S857" s="283"/>
      <c r="T857" s="283" t="s">
        <v>106</v>
      </c>
      <c r="U857" s="283"/>
      <c r="V857" s="283"/>
      <c r="W857" s="283" t="s">
        <v>135</v>
      </c>
      <c r="X857" s="283" t="s">
        <v>108</v>
      </c>
      <c r="Y857" s="283" t="s">
        <v>136</v>
      </c>
      <c r="Z857" s="422" t="s">
        <v>108</v>
      </c>
      <c r="AA857" s="283">
        <v>0.5</v>
      </c>
      <c r="AB857" s="283" t="s">
        <v>2001</v>
      </c>
      <c r="AC857" s="404"/>
    </row>
    <row r="858" customHeight="1" spans="1:29">
      <c r="A858" s="311">
        <v>856</v>
      </c>
      <c r="B858" s="281" t="s">
        <v>1974</v>
      </c>
      <c r="C858" s="283" t="s">
        <v>2023</v>
      </c>
      <c r="D858" s="422" t="s">
        <v>94</v>
      </c>
      <c r="E858" s="283" t="s">
        <v>2056</v>
      </c>
      <c r="F858" s="495"/>
      <c r="G858" s="495"/>
      <c r="H858" s="495"/>
      <c r="I858" s="495"/>
      <c r="J858" s="495" t="s">
        <v>2055</v>
      </c>
      <c r="K858" s="283" t="s">
        <v>422</v>
      </c>
      <c r="L858" s="283" t="s">
        <v>101</v>
      </c>
      <c r="M858" s="422" t="s">
        <v>330</v>
      </c>
      <c r="N858" s="422" t="s">
        <v>671</v>
      </c>
      <c r="O858" s="422"/>
      <c r="P858" s="283">
        <v>0.25</v>
      </c>
      <c r="Q858" s="283">
        <v>0.6</v>
      </c>
      <c r="R858" s="422"/>
      <c r="S858" s="283"/>
      <c r="T858" s="283" t="s">
        <v>106</v>
      </c>
      <c r="U858" s="283"/>
      <c r="V858" s="283"/>
      <c r="W858" s="283" t="s">
        <v>135</v>
      </c>
      <c r="X858" s="283" t="s">
        <v>108</v>
      </c>
      <c r="Y858" s="283" t="s">
        <v>136</v>
      </c>
      <c r="Z858" s="422" t="s">
        <v>108</v>
      </c>
      <c r="AA858" s="283">
        <v>0.35</v>
      </c>
      <c r="AB858" s="283" t="s">
        <v>2001</v>
      </c>
      <c r="AC858" s="404"/>
    </row>
    <row r="859" customHeight="1" spans="1:29">
      <c r="A859" s="311">
        <v>857</v>
      </c>
      <c r="B859" s="281" t="s">
        <v>1974</v>
      </c>
      <c r="C859" s="283" t="s">
        <v>2023</v>
      </c>
      <c r="D859" s="422" t="s">
        <v>94</v>
      </c>
      <c r="E859" s="283" t="s">
        <v>2054</v>
      </c>
      <c r="F859" s="495"/>
      <c r="G859" s="495"/>
      <c r="H859" s="495"/>
      <c r="I859" s="495"/>
      <c r="J859" s="495" t="s">
        <v>2055</v>
      </c>
      <c r="K859" s="283" t="s">
        <v>422</v>
      </c>
      <c r="L859" s="283" t="s">
        <v>101</v>
      </c>
      <c r="M859" s="422" t="s">
        <v>330</v>
      </c>
      <c r="N859" s="422" t="s">
        <v>671</v>
      </c>
      <c r="O859" s="422"/>
      <c r="P859" s="283">
        <v>4.784</v>
      </c>
      <c r="Q859" s="283">
        <v>9.8</v>
      </c>
      <c r="R859" s="422"/>
      <c r="S859" s="283"/>
      <c r="T859" s="283" t="s">
        <v>106</v>
      </c>
      <c r="U859" s="283"/>
      <c r="V859" s="283"/>
      <c r="W859" s="283" t="s">
        <v>135</v>
      </c>
      <c r="X859" s="283" t="s">
        <v>108</v>
      </c>
      <c r="Y859" s="283" t="s">
        <v>136</v>
      </c>
      <c r="Z859" s="422" t="s">
        <v>108</v>
      </c>
      <c r="AA859" s="283">
        <v>6.2</v>
      </c>
      <c r="AB859" s="283" t="s">
        <v>2001</v>
      </c>
      <c r="AC859" s="404"/>
    </row>
    <row r="860" customHeight="1" spans="1:29">
      <c r="A860" s="311">
        <v>858</v>
      </c>
      <c r="B860" s="281" t="s">
        <v>1974</v>
      </c>
      <c r="C860" s="283" t="s">
        <v>2023</v>
      </c>
      <c r="D860" s="422" t="s">
        <v>94</v>
      </c>
      <c r="E860" s="283" t="s">
        <v>2054</v>
      </c>
      <c r="F860" s="495"/>
      <c r="G860" s="495"/>
      <c r="H860" s="495"/>
      <c r="I860" s="495"/>
      <c r="J860" s="495" t="s">
        <v>2055</v>
      </c>
      <c r="K860" s="283" t="s">
        <v>422</v>
      </c>
      <c r="L860" s="283" t="s">
        <v>101</v>
      </c>
      <c r="M860" s="422" t="s">
        <v>330</v>
      </c>
      <c r="N860" s="422" t="s">
        <v>671</v>
      </c>
      <c r="O860" s="422"/>
      <c r="P860" s="283">
        <v>3.184</v>
      </c>
      <c r="Q860" s="283">
        <v>7.8</v>
      </c>
      <c r="R860" s="422"/>
      <c r="S860" s="283"/>
      <c r="T860" s="283" t="s">
        <v>106</v>
      </c>
      <c r="U860" s="283"/>
      <c r="V860" s="283"/>
      <c r="W860" s="283" t="s">
        <v>135</v>
      </c>
      <c r="X860" s="283" t="s">
        <v>108</v>
      </c>
      <c r="Y860" s="283" t="s">
        <v>136</v>
      </c>
      <c r="Z860" s="422" t="s">
        <v>108</v>
      </c>
      <c r="AA860" s="283">
        <v>4.2</v>
      </c>
      <c r="AB860" s="283" t="s">
        <v>2001</v>
      </c>
      <c r="AC860" s="404"/>
    </row>
    <row r="861" customHeight="1" spans="1:29">
      <c r="A861" s="311">
        <v>859</v>
      </c>
      <c r="B861" s="281" t="s">
        <v>1974</v>
      </c>
      <c r="C861" s="283" t="s">
        <v>2023</v>
      </c>
      <c r="D861" s="422" t="s">
        <v>94</v>
      </c>
      <c r="E861" s="283" t="s">
        <v>2054</v>
      </c>
      <c r="F861" s="495"/>
      <c r="G861" s="495"/>
      <c r="H861" s="495"/>
      <c r="I861" s="495"/>
      <c r="J861" s="495" t="s">
        <v>2055</v>
      </c>
      <c r="K861" s="283" t="s">
        <v>422</v>
      </c>
      <c r="L861" s="283" t="s">
        <v>101</v>
      </c>
      <c r="M861" s="422" t="s">
        <v>330</v>
      </c>
      <c r="N861" s="422" t="s">
        <v>671</v>
      </c>
      <c r="O861" s="422"/>
      <c r="P861" s="283">
        <v>2.384</v>
      </c>
      <c r="Q861" s="283">
        <v>6</v>
      </c>
      <c r="R861" s="422"/>
      <c r="S861" s="283"/>
      <c r="T861" s="283" t="s">
        <v>106</v>
      </c>
      <c r="U861" s="283"/>
      <c r="V861" s="283"/>
      <c r="W861" s="283" t="s">
        <v>135</v>
      </c>
      <c r="X861" s="283" t="s">
        <v>108</v>
      </c>
      <c r="Y861" s="283" t="s">
        <v>136</v>
      </c>
      <c r="Z861" s="422" t="s">
        <v>108</v>
      </c>
      <c r="AA861" s="283">
        <v>3</v>
      </c>
      <c r="AB861" s="283" t="s">
        <v>2001</v>
      </c>
      <c r="AC861" s="404"/>
    </row>
    <row r="862" customHeight="1" spans="1:29">
      <c r="A862" s="311">
        <v>860</v>
      </c>
      <c r="B862" s="281" t="s">
        <v>1974</v>
      </c>
      <c r="C862" s="283" t="s">
        <v>2023</v>
      </c>
      <c r="D862" s="422" t="s">
        <v>94</v>
      </c>
      <c r="E862" s="283" t="s">
        <v>2057</v>
      </c>
      <c r="F862" s="495"/>
      <c r="G862" s="495"/>
      <c r="H862" s="495"/>
      <c r="I862" s="495"/>
      <c r="J862" s="495" t="s">
        <v>2058</v>
      </c>
      <c r="K862" s="283" t="s">
        <v>422</v>
      </c>
      <c r="L862" s="283" t="s">
        <v>101</v>
      </c>
      <c r="M862" s="422" t="s">
        <v>330</v>
      </c>
      <c r="N862" s="422" t="s">
        <v>671</v>
      </c>
      <c r="O862" s="422"/>
      <c r="P862" s="283">
        <v>2.9</v>
      </c>
      <c r="Q862" s="514">
        <v>7</v>
      </c>
      <c r="R862" s="422"/>
      <c r="S862" s="283"/>
      <c r="T862" s="283" t="s">
        <v>106</v>
      </c>
      <c r="U862" s="283"/>
      <c r="V862" s="283"/>
      <c r="W862" s="283" t="s">
        <v>135</v>
      </c>
      <c r="X862" s="283" t="s">
        <v>108</v>
      </c>
      <c r="Y862" s="283" t="s">
        <v>136</v>
      </c>
      <c r="Z862" s="422" t="s">
        <v>108</v>
      </c>
      <c r="AA862" s="283">
        <v>4</v>
      </c>
      <c r="AB862" s="283" t="s">
        <v>2001</v>
      </c>
      <c r="AC862" s="404"/>
    </row>
    <row r="863" customHeight="1" spans="1:29">
      <c r="A863" s="311">
        <v>861</v>
      </c>
      <c r="B863" s="281" t="s">
        <v>1974</v>
      </c>
      <c r="C863" s="283" t="s">
        <v>2023</v>
      </c>
      <c r="D863" s="422" t="s">
        <v>94</v>
      </c>
      <c r="E863" s="283" t="s">
        <v>2059</v>
      </c>
      <c r="F863" s="495"/>
      <c r="G863" s="495"/>
      <c r="H863" s="495"/>
      <c r="I863" s="495"/>
      <c r="J863" s="495" t="s">
        <v>2060</v>
      </c>
      <c r="K863" s="283" t="s">
        <v>422</v>
      </c>
      <c r="L863" s="283" t="s">
        <v>101</v>
      </c>
      <c r="M863" s="422" t="s">
        <v>330</v>
      </c>
      <c r="N863" s="422" t="s">
        <v>671</v>
      </c>
      <c r="O863" s="422"/>
      <c r="P863" s="283">
        <v>3.3256</v>
      </c>
      <c r="Q863" s="283">
        <v>8</v>
      </c>
      <c r="R863" s="422"/>
      <c r="S863" s="283"/>
      <c r="T863" s="283" t="s">
        <v>106</v>
      </c>
      <c r="U863" s="283"/>
      <c r="V863" s="283"/>
      <c r="W863" s="283" t="s">
        <v>135</v>
      </c>
      <c r="X863" s="283" t="s">
        <v>108</v>
      </c>
      <c r="Y863" s="283" t="s">
        <v>136</v>
      </c>
      <c r="Z863" s="422" t="s">
        <v>108</v>
      </c>
      <c r="AA863" s="283">
        <v>5</v>
      </c>
      <c r="AB863" s="283" t="s">
        <v>2001</v>
      </c>
      <c r="AC863" s="404"/>
    </row>
    <row r="864" customHeight="1" spans="1:29">
      <c r="A864" s="311">
        <v>862</v>
      </c>
      <c r="B864" s="281" t="s">
        <v>1974</v>
      </c>
      <c r="C864" s="283" t="s">
        <v>2023</v>
      </c>
      <c r="D864" s="422" t="s">
        <v>94</v>
      </c>
      <c r="E864" s="283" t="s">
        <v>2059</v>
      </c>
      <c r="F864" s="495"/>
      <c r="G864" s="495"/>
      <c r="H864" s="495"/>
      <c r="I864" s="495"/>
      <c r="J864" s="495" t="s">
        <v>2061</v>
      </c>
      <c r="K864" s="283" t="s">
        <v>422</v>
      </c>
      <c r="L864" s="283" t="s">
        <v>101</v>
      </c>
      <c r="M864" s="422" t="s">
        <v>330</v>
      </c>
      <c r="N864" s="422" t="s">
        <v>671</v>
      </c>
      <c r="O864" s="422"/>
      <c r="P864" s="283">
        <v>6.6667</v>
      </c>
      <c r="Q864" s="283">
        <v>15</v>
      </c>
      <c r="R864" s="422"/>
      <c r="S864" s="283"/>
      <c r="T864" s="283" t="s">
        <v>106</v>
      </c>
      <c r="U864" s="283"/>
      <c r="V864" s="283"/>
      <c r="W864" s="283" t="s">
        <v>135</v>
      </c>
      <c r="X864" s="283" t="s">
        <v>108</v>
      </c>
      <c r="Y864" s="283" t="s">
        <v>136</v>
      </c>
      <c r="Z864" s="422" t="s">
        <v>108</v>
      </c>
      <c r="AA864" s="283">
        <v>8.7</v>
      </c>
      <c r="AB864" s="283" t="s">
        <v>2001</v>
      </c>
      <c r="AC864" s="404"/>
    </row>
    <row r="865" customHeight="1" spans="1:29">
      <c r="A865" s="311">
        <v>863</v>
      </c>
      <c r="B865" s="281" t="s">
        <v>1974</v>
      </c>
      <c r="C865" s="283" t="s">
        <v>2023</v>
      </c>
      <c r="D865" s="422" t="s">
        <v>94</v>
      </c>
      <c r="E865" s="283" t="s">
        <v>2062</v>
      </c>
      <c r="F865" s="495"/>
      <c r="G865" s="495"/>
      <c r="H865" s="495"/>
      <c r="I865" s="495"/>
      <c r="J865" s="495" t="s">
        <v>2063</v>
      </c>
      <c r="K865" s="283" t="s">
        <v>422</v>
      </c>
      <c r="L865" s="283" t="s">
        <v>101</v>
      </c>
      <c r="M865" s="422" t="s">
        <v>330</v>
      </c>
      <c r="N865" s="422" t="s">
        <v>671</v>
      </c>
      <c r="O865" s="422"/>
      <c r="P865" s="283">
        <v>5.9492</v>
      </c>
      <c r="Q865" s="283">
        <v>12</v>
      </c>
      <c r="R865" s="422"/>
      <c r="S865" s="283"/>
      <c r="T865" s="283" t="s">
        <v>106</v>
      </c>
      <c r="U865" s="283"/>
      <c r="V865" s="283"/>
      <c r="W865" s="283" t="s">
        <v>135</v>
      </c>
      <c r="X865" s="283" t="s">
        <v>108</v>
      </c>
      <c r="Y865" s="283" t="s">
        <v>136</v>
      </c>
      <c r="Z865" s="422" t="s">
        <v>108</v>
      </c>
      <c r="AA865" s="283">
        <v>8</v>
      </c>
      <c r="AB865" s="283" t="s">
        <v>2001</v>
      </c>
      <c r="AC865" s="404"/>
    </row>
    <row r="866" customHeight="1" spans="1:29">
      <c r="A866" s="311">
        <v>864</v>
      </c>
      <c r="B866" s="281" t="s">
        <v>1974</v>
      </c>
      <c r="C866" s="283" t="s">
        <v>2023</v>
      </c>
      <c r="D866" s="422" t="s">
        <v>94</v>
      </c>
      <c r="E866" s="283" t="s">
        <v>2062</v>
      </c>
      <c r="F866" s="495"/>
      <c r="G866" s="495"/>
      <c r="H866" s="495"/>
      <c r="I866" s="495"/>
      <c r="J866" s="495" t="s">
        <v>2064</v>
      </c>
      <c r="K866" s="283" t="s">
        <v>422</v>
      </c>
      <c r="L866" s="283" t="s">
        <v>101</v>
      </c>
      <c r="M866" s="422" t="s">
        <v>330</v>
      </c>
      <c r="N866" s="422" t="s">
        <v>671</v>
      </c>
      <c r="O866" s="422"/>
      <c r="P866" s="283">
        <v>2.2942</v>
      </c>
      <c r="Q866" s="283">
        <v>5</v>
      </c>
      <c r="R866" s="422"/>
      <c r="S866" s="283"/>
      <c r="T866" s="283" t="s">
        <v>106</v>
      </c>
      <c r="U866" s="283"/>
      <c r="V866" s="283"/>
      <c r="W866" s="283" t="s">
        <v>135</v>
      </c>
      <c r="X866" s="283" t="s">
        <v>108</v>
      </c>
      <c r="Y866" s="283" t="s">
        <v>136</v>
      </c>
      <c r="Z866" s="422" t="s">
        <v>108</v>
      </c>
      <c r="AA866" s="283">
        <v>3.2</v>
      </c>
      <c r="AB866" s="283" t="s">
        <v>2001</v>
      </c>
      <c r="AC866" s="404"/>
    </row>
    <row r="867" customHeight="1" spans="1:29">
      <c r="A867" s="311">
        <v>865</v>
      </c>
      <c r="B867" s="281" t="s">
        <v>1974</v>
      </c>
      <c r="C867" s="283" t="s">
        <v>1975</v>
      </c>
      <c r="D867" s="422" t="s">
        <v>94</v>
      </c>
      <c r="E867" s="283" t="s">
        <v>2065</v>
      </c>
      <c r="F867" s="495"/>
      <c r="G867" s="495"/>
      <c r="H867" s="495"/>
      <c r="I867" s="495"/>
      <c r="J867" s="495" t="s">
        <v>2066</v>
      </c>
      <c r="K867" s="283" t="s">
        <v>422</v>
      </c>
      <c r="L867" s="283" t="s">
        <v>101</v>
      </c>
      <c r="M867" s="422" t="s">
        <v>646</v>
      </c>
      <c r="N867" s="422" t="s">
        <v>671</v>
      </c>
      <c r="O867" s="422"/>
      <c r="P867" s="283" t="s">
        <v>2067</v>
      </c>
      <c r="Q867" s="283" t="s">
        <v>2068</v>
      </c>
      <c r="R867" s="422"/>
      <c r="S867" s="283"/>
      <c r="T867" s="283" t="s">
        <v>106</v>
      </c>
      <c r="U867" s="283"/>
      <c r="V867" s="283"/>
      <c r="W867" s="283" t="s">
        <v>135</v>
      </c>
      <c r="X867" s="283" t="s">
        <v>108</v>
      </c>
      <c r="Y867" s="283" t="s">
        <v>136</v>
      </c>
      <c r="Z867" s="422" t="s">
        <v>108</v>
      </c>
      <c r="AA867" s="283" t="s">
        <v>2069</v>
      </c>
      <c r="AB867" s="283" t="s">
        <v>2001</v>
      </c>
      <c r="AC867" s="404"/>
    </row>
    <row r="868" customHeight="1" spans="1:29">
      <c r="A868" s="311">
        <v>866</v>
      </c>
      <c r="B868" s="281" t="s">
        <v>1974</v>
      </c>
      <c r="C868" s="283" t="s">
        <v>1975</v>
      </c>
      <c r="D868" s="422" t="s">
        <v>94</v>
      </c>
      <c r="E868" s="283" t="s">
        <v>2070</v>
      </c>
      <c r="F868" s="495"/>
      <c r="G868" s="495"/>
      <c r="H868" s="495"/>
      <c r="I868" s="495"/>
      <c r="J868" s="495" t="s">
        <v>2071</v>
      </c>
      <c r="K868" s="283" t="s">
        <v>422</v>
      </c>
      <c r="L868" s="283" t="s">
        <v>101</v>
      </c>
      <c r="M868" s="422" t="s">
        <v>646</v>
      </c>
      <c r="N868" s="422" t="s">
        <v>671</v>
      </c>
      <c r="O868" s="422"/>
      <c r="P868" s="283">
        <v>10</v>
      </c>
      <c r="Q868" s="283">
        <v>20</v>
      </c>
      <c r="R868" s="422"/>
      <c r="S868" s="283"/>
      <c r="T868" s="283" t="s">
        <v>106</v>
      </c>
      <c r="U868" s="283"/>
      <c r="V868" s="283"/>
      <c r="W868" s="283" t="s">
        <v>135</v>
      </c>
      <c r="X868" s="283" t="s">
        <v>108</v>
      </c>
      <c r="Y868" s="283" t="s">
        <v>136</v>
      </c>
      <c r="Z868" s="422" t="s">
        <v>108</v>
      </c>
      <c r="AA868" s="283">
        <v>15</v>
      </c>
      <c r="AB868" s="283" t="s">
        <v>2001</v>
      </c>
      <c r="AC868" s="404"/>
    </row>
    <row r="869" customHeight="1" spans="1:29">
      <c r="A869" s="311">
        <v>867</v>
      </c>
      <c r="B869" s="281" t="s">
        <v>1974</v>
      </c>
      <c r="C869" s="283" t="s">
        <v>1975</v>
      </c>
      <c r="D869" s="422" t="s">
        <v>94</v>
      </c>
      <c r="E869" s="283" t="s">
        <v>2072</v>
      </c>
      <c r="F869" s="495"/>
      <c r="G869" s="495"/>
      <c r="H869" s="495"/>
      <c r="I869" s="495"/>
      <c r="J869" s="495" t="s">
        <v>2073</v>
      </c>
      <c r="K869" s="283" t="s">
        <v>422</v>
      </c>
      <c r="L869" s="283" t="s">
        <v>101</v>
      </c>
      <c r="M869" s="422" t="s">
        <v>330</v>
      </c>
      <c r="N869" s="422" t="s">
        <v>671</v>
      </c>
      <c r="O869" s="422"/>
      <c r="P869" s="283">
        <v>21.6</v>
      </c>
      <c r="Q869" s="283">
        <v>50</v>
      </c>
      <c r="R869" s="422"/>
      <c r="S869" s="283"/>
      <c r="T869" s="283" t="s">
        <v>106</v>
      </c>
      <c r="U869" s="283"/>
      <c r="V869" s="283"/>
      <c r="W869" s="283" t="s">
        <v>135</v>
      </c>
      <c r="X869" s="283" t="s">
        <v>108</v>
      </c>
      <c r="Y869" s="283" t="s">
        <v>136</v>
      </c>
      <c r="Z869" s="422" t="s">
        <v>108</v>
      </c>
      <c r="AA869" s="283">
        <v>30</v>
      </c>
      <c r="AB869" s="283" t="s">
        <v>2001</v>
      </c>
      <c r="AC869" s="404"/>
    </row>
    <row r="870" customHeight="1" spans="1:29">
      <c r="A870" s="311">
        <v>868</v>
      </c>
      <c r="B870" s="281" t="s">
        <v>1974</v>
      </c>
      <c r="C870" s="283" t="s">
        <v>1975</v>
      </c>
      <c r="D870" s="422" t="s">
        <v>94</v>
      </c>
      <c r="E870" s="283" t="s">
        <v>2074</v>
      </c>
      <c r="F870" s="495"/>
      <c r="G870" s="495"/>
      <c r="H870" s="495"/>
      <c r="I870" s="495"/>
      <c r="J870" s="495" t="s">
        <v>2075</v>
      </c>
      <c r="K870" s="283" t="s">
        <v>422</v>
      </c>
      <c r="L870" s="283" t="s">
        <v>101</v>
      </c>
      <c r="M870" s="422" t="s">
        <v>330</v>
      </c>
      <c r="N870" s="422" t="s">
        <v>671</v>
      </c>
      <c r="O870" s="422"/>
      <c r="P870" s="283" t="s">
        <v>2076</v>
      </c>
      <c r="Q870" s="283" t="s">
        <v>2077</v>
      </c>
      <c r="R870" s="422"/>
      <c r="S870" s="283"/>
      <c r="T870" s="283" t="s">
        <v>106</v>
      </c>
      <c r="U870" s="283"/>
      <c r="V870" s="283"/>
      <c r="W870" s="283" t="s">
        <v>135</v>
      </c>
      <c r="X870" s="283" t="s">
        <v>108</v>
      </c>
      <c r="Y870" s="283" t="s">
        <v>136</v>
      </c>
      <c r="Z870" s="422" t="s">
        <v>108</v>
      </c>
      <c r="AA870" s="283" t="s">
        <v>2078</v>
      </c>
      <c r="AB870" s="283" t="s">
        <v>2001</v>
      </c>
      <c r="AC870" s="404"/>
    </row>
    <row r="871" customHeight="1" spans="1:29">
      <c r="A871" s="311">
        <v>869</v>
      </c>
      <c r="B871" s="281" t="s">
        <v>1974</v>
      </c>
      <c r="C871" s="283" t="s">
        <v>1975</v>
      </c>
      <c r="D871" s="422" t="s">
        <v>94</v>
      </c>
      <c r="E871" s="283" t="s">
        <v>2079</v>
      </c>
      <c r="F871" s="495"/>
      <c r="G871" s="495"/>
      <c r="H871" s="495"/>
      <c r="I871" s="495"/>
      <c r="J871" s="495" t="s">
        <v>2080</v>
      </c>
      <c r="K871" s="283" t="s">
        <v>422</v>
      </c>
      <c r="L871" s="283" t="s">
        <v>101</v>
      </c>
      <c r="M871" s="422" t="s">
        <v>646</v>
      </c>
      <c r="N871" s="422" t="s">
        <v>671</v>
      </c>
      <c r="O871" s="422"/>
      <c r="P871" s="283" t="s">
        <v>2081</v>
      </c>
      <c r="Q871" s="535" t="s">
        <v>2082</v>
      </c>
      <c r="R871" s="422"/>
      <c r="S871" s="283"/>
      <c r="T871" s="283" t="s">
        <v>106</v>
      </c>
      <c r="U871" s="283"/>
      <c r="V871" s="283"/>
      <c r="W871" s="283" t="s">
        <v>107</v>
      </c>
      <c r="X871" s="283" t="s">
        <v>108</v>
      </c>
      <c r="Y871" s="283" t="s">
        <v>136</v>
      </c>
      <c r="Z871" s="422" t="s">
        <v>108</v>
      </c>
      <c r="AA871" s="535" t="s">
        <v>2083</v>
      </c>
      <c r="AB871" s="283" t="s">
        <v>2001</v>
      </c>
      <c r="AC871" s="404"/>
    </row>
    <row r="872" customHeight="1" spans="1:29">
      <c r="A872" s="311">
        <v>870</v>
      </c>
      <c r="B872" s="281" t="s">
        <v>1974</v>
      </c>
      <c r="C872" s="283" t="s">
        <v>1975</v>
      </c>
      <c r="D872" s="422" t="s">
        <v>94</v>
      </c>
      <c r="E872" s="283" t="s">
        <v>2084</v>
      </c>
      <c r="F872" s="495"/>
      <c r="G872" s="495"/>
      <c r="H872" s="495"/>
      <c r="I872" s="495"/>
      <c r="J872" s="495" t="s">
        <v>2085</v>
      </c>
      <c r="K872" s="283" t="s">
        <v>422</v>
      </c>
      <c r="L872" s="283" t="s">
        <v>101</v>
      </c>
      <c r="M872" s="422" t="s">
        <v>646</v>
      </c>
      <c r="N872" s="422" t="s">
        <v>671</v>
      </c>
      <c r="O872" s="422"/>
      <c r="P872" s="283" t="s">
        <v>2086</v>
      </c>
      <c r="Q872" s="283" t="s">
        <v>2087</v>
      </c>
      <c r="R872" s="422"/>
      <c r="S872" s="283"/>
      <c r="T872" s="283" t="s">
        <v>106</v>
      </c>
      <c r="U872" s="283"/>
      <c r="V872" s="283"/>
      <c r="W872" s="283" t="s">
        <v>107</v>
      </c>
      <c r="X872" s="283" t="s">
        <v>108</v>
      </c>
      <c r="Y872" s="283" t="s">
        <v>136</v>
      </c>
      <c r="Z872" s="422" t="s">
        <v>108</v>
      </c>
      <c r="AA872" s="283" t="s">
        <v>2088</v>
      </c>
      <c r="AB872" s="283" t="s">
        <v>2001</v>
      </c>
      <c r="AC872" s="404"/>
    </row>
    <row r="873" customHeight="1" spans="1:29">
      <c r="A873" s="311">
        <v>871</v>
      </c>
      <c r="B873" s="283" t="s">
        <v>1974</v>
      </c>
      <c r="C873" s="283" t="s">
        <v>1975</v>
      </c>
      <c r="D873" s="422" t="s">
        <v>94</v>
      </c>
      <c r="E873" s="283" t="s">
        <v>2089</v>
      </c>
      <c r="F873" s="495"/>
      <c r="G873" s="495"/>
      <c r="H873" s="495"/>
      <c r="I873" s="495"/>
      <c r="J873" s="495" t="s">
        <v>2090</v>
      </c>
      <c r="K873" s="283" t="s">
        <v>422</v>
      </c>
      <c r="L873" s="283" t="s">
        <v>101</v>
      </c>
      <c r="M873" s="422" t="s">
        <v>646</v>
      </c>
      <c r="N873" s="422" t="s">
        <v>671</v>
      </c>
      <c r="O873" s="422"/>
      <c r="P873" s="283" t="s">
        <v>2091</v>
      </c>
      <c r="Q873" s="283" t="s">
        <v>2082</v>
      </c>
      <c r="R873" s="422"/>
      <c r="S873" s="283"/>
      <c r="T873" s="283" t="s">
        <v>106</v>
      </c>
      <c r="U873" s="283"/>
      <c r="V873" s="283"/>
      <c r="W873" s="283" t="s">
        <v>107</v>
      </c>
      <c r="X873" s="283" t="s">
        <v>108</v>
      </c>
      <c r="Y873" s="283" t="s">
        <v>136</v>
      </c>
      <c r="Z873" s="422" t="s">
        <v>108</v>
      </c>
      <c r="AA873" s="283" t="s">
        <v>2092</v>
      </c>
      <c r="AB873" s="283" t="s">
        <v>2001</v>
      </c>
      <c r="AC873" s="404"/>
    </row>
    <row r="874" customHeight="1" spans="1:29">
      <c r="A874" s="311">
        <v>872</v>
      </c>
      <c r="B874" s="496" t="s">
        <v>2093</v>
      </c>
      <c r="C874" s="497" t="s">
        <v>2094</v>
      </c>
      <c r="D874" s="496" t="s">
        <v>94</v>
      </c>
      <c r="E874" s="498" t="s">
        <v>2095</v>
      </c>
      <c r="F874" s="496" t="s">
        <v>2096</v>
      </c>
      <c r="G874" s="496"/>
      <c r="H874" s="496"/>
      <c r="I874" s="496"/>
      <c r="J874" s="504" t="s">
        <v>2097</v>
      </c>
      <c r="K874" s="505" t="s">
        <v>100</v>
      </c>
      <c r="L874" s="505" t="s">
        <v>101</v>
      </c>
      <c r="M874" s="496" t="s">
        <v>682</v>
      </c>
      <c r="N874" s="496"/>
      <c r="O874" s="506">
        <v>42644</v>
      </c>
      <c r="P874" s="507">
        <f t="shared" ref="P874:P898" si="22">Q874*0.3</f>
        <v>9</v>
      </c>
      <c r="Q874" s="515">
        <f t="shared" ref="Q874:Q881" si="23">AA874*2</f>
        <v>30</v>
      </c>
      <c r="R874" s="496"/>
      <c r="S874" s="505"/>
      <c r="T874" s="505" t="s">
        <v>106</v>
      </c>
      <c r="U874" s="505"/>
      <c r="V874" s="505"/>
      <c r="W874" s="496" t="s">
        <v>135</v>
      </c>
      <c r="X874" s="516"/>
      <c r="Y874" s="496" t="s">
        <v>136</v>
      </c>
      <c r="Z874" s="511"/>
      <c r="AA874" s="519">
        <v>15</v>
      </c>
      <c r="AB874" s="496"/>
      <c r="AC874" s="502" t="s">
        <v>2098</v>
      </c>
    </row>
    <row r="875" customHeight="1" spans="1:29">
      <c r="A875" s="311">
        <v>873</v>
      </c>
      <c r="B875" s="496" t="s">
        <v>2093</v>
      </c>
      <c r="C875" s="497"/>
      <c r="D875" s="496" t="s">
        <v>94</v>
      </c>
      <c r="E875" s="498" t="s">
        <v>2099</v>
      </c>
      <c r="F875" s="496" t="s">
        <v>2096</v>
      </c>
      <c r="G875" s="496"/>
      <c r="H875" s="496"/>
      <c r="I875" s="496"/>
      <c r="J875" s="504" t="s">
        <v>2100</v>
      </c>
      <c r="K875" s="505" t="s">
        <v>100</v>
      </c>
      <c r="L875" s="505" t="s">
        <v>101</v>
      </c>
      <c r="M875" s="496" t="s">
        <v>682</v>
      </c>
      <c r="N875" s="496"/>
      <c r="O875" s="506">
        <v>42645</v>
      </c>
      <c r="P875" s="507">
        <f t="shared" si="22"/>
        <v>15</v>
      </c>
      <c r="Q875" s="515">
        <f t="shared" si="23"/>
        <v>50</v>
      </c>
      <c r="R875" s="496"/>
      <c r="S875" s="505"/>
      <c r="T875" s="505" t="s">
        <v>106</v>
      </c>
      <c r="U875" s="505"/>
      <c r="V875" s="505"/>
      <c r="W875" s="496" t="s">
        <v>135</v>
      </c>
      <c r="X875" s="516"/>
      <c r="Y875" s="496" t="s">
        <v>136</v>
      </c>
      <c r="Z875" s="511"/>
      <c r="AA875" s="519">
        <v>25</v>
      </c>
      <c r="AB875" s="496"/>
      <c r="AC875" s="502" t="s">
        <v>2101</v>
      </c>
    </row>
    <row r="876" customHeight="1" spans="1:29">
      <c r="A876" s="311">
        <v>874</v>
      </c>
      <c r="B876" s="496" t="s">
        <v>2093</v>
      </c>
      <c r="C876" s="497"/>
      <c r="D876" s="496" t="s">
        <v>94</v>
      </c>
      <c r="E876" s="498" t="s">
        <v>2102</v>
      </c>
      <c r="F876" s="496" t="s">
        <v>2096</v>
      </c>
      <c r="G876" s="496"/>
      <c r="H876" s="496"/>
      <c r="I876" s="496"/>
      <c r="J876" s="504" t="s">
        <v>2103</v>
      </c>
      <c r="K876" s="505" t="s">
        <v>100</v>
      </c>
      <c r="L876" s="505" t="s">
        <v>101</v>
      </c>
      <c r="M876" s="496" t="s">
        <v>682</v>
      </c>
      <c r="N876" s="496"/>
      <c r="O876" s="506">
        <v>42646</v>
      </c>
      <c r="P876" s="507">
        <f t="shared" si="22"/>
        <v>22.8</v>
      </c>
      <c r="Q876" s="515">
        <f t="shared" si="23"/>
        <v>76</v>
      </c>
      <c r="R876" s="496"/>
      <c r="S876" s="505"/>
      <c r="T876" s="505" t="s">
        <v>106</v>
      </c>
      <c r="U876" s="505"/>
      <c r="V876" s="505"/>
      <c r="W876" s="496" t="s">
        <v>135</v>
      </c>
      <c r="X876" s="516"/>
      <c r="Y876" s="496" t="s">
        <v>136</v>
      </c>
      <c r="Z876" s="511"/>
      <c r="AA876" s="519">
        <v>38</v>
      </c>
      <c r="AB876" s="496"/>
      <c r="AC876" s="502" t="s">
        <v>2104</v>
      </c>
    </row>
    <row r="877" customHeight="1" spans="1:29">
      <c r="A877" s="311">
        <v>875</v>
      </c>
      <c r="B877" s="496" t="s">
        <v>2093</v>
      </c>
      <c r="C877" s="497"/>
      <c r="D877" s="496" t="s">
        <v>94</v>
      </c>
      <c r="E877" s="499" t="s">
        <v>2105</v>
      </c>
      <c r="F877" s="496" t="s">
        <v>2096</v>
      </c>
      <c r="G877" s="496"/>
      <c r="H877" s="496"/>
      <c r="I877" s="496"/>
      <c r="J877" s="504" t="s">
        <v>2106</v>
      </c>
      <c r="K877" s="505" t="s">
        <v>100</v>
      </c>
      <c r="L877" s="505" t="s">
        <v>101</v>
      </c>
      <c r="M877" s="496" t="s">
        <v>682</v>
      </c>
      <c r="N877" s="496"/>
      <c r="O877" s="506">
        <v>42647</v>
      </c>
      <c r="P877" s="507">
        <f t="shared" si="22"/>
        <v>12</v>
      </c>
      <c r="Q877" s="515">
        <f t="shared" si="23"/>
        <v>40</v>
      </c>
      <c r="R877" s="496"/>
      <c r="S877" s="505"/>
      <c r="T877" s="505" t="s">
        <v>106</v>
      </c>
      <c r="U877" s="505"/>
      <c r="V877" s="505"/>
      <c r="W877" s="496" t="s">
        <v>135</v>
      </c>
      <c r="X877" s="516"/>
      <c r="Y877" s="496" t="s">
        <v>136</v>
      </c>
      <c r="Z877" s="511"/>
      <c r="AA877" s="519">
        <v>20</v>
      </c>
      <c r="AB877" s="496"/>
      <c r="AC877" s="497" t="s">
        <v>2107</v>
      </c>
    </row>
    <row r="878" customHeight="1" spans="1:29">
      <c r="A878" s="311">
        <v>876</v>
      </c>
      <c r="B878" s="496" t="s">
        <v>2093</v>
      </c>
      <c r="C878" s="500" t="s">
        <v>2108</v>
      </c>
      <c r="D878" s="496" t="s">
        <v>94</v>
      </c>
      <c r="E878" s="498" t="s">
        <v>2095</v>
      </c>
      <c r="F878" s="496" t="s">
        <v>227</v>
      </c>
      <c r="G878" s="496"/>
      <c r="H878" s="496"/>
      <c r="I878" s="496"/>
      <c r="J878" s="508" t="s">
        <v>2109</v>
      </c>
      <c r="K878" s="505" t="s">
        <v>100</v>
      </c>
      <c r="L878" s="505" t="s">
        <v>101</v>
      </c>
      <c r="M878" s="496" t="s">
        <v>703</v>
      </c>
      <c r="N878" s="496"/>
      <c r="O878" s="506">
        <v>42705</v>
      </c>
      <c r="P878" s="507">
        <f t="shared" si="22"/>
        <v>6</v>
      </c>
      <c r="Q878" s="515">
        <f t="shared" si="23"/>
        <v>20</v>
      </c>
      <c r="R878" s="496"/>
      <c r="S878" s="505"/>
      <c r="T878" s="505" t="s">
        <v>106</v>
      </c>
      <c r="U878" s="505"/>
      <c r="V878" s="505"/>
      <c r="W878" s="496" t="s">
        <v>135</v>
      </c>
      <c r="X878" s="516"/>
      <c r="Y878" s="496" t="s">
        <v>136</v>
      </c>
      <c r="Z878" s="511"/>
      <c r="AA878" s="520">
        <v>10</v>
      </c>
      <c r="AB878" s="496"/>
      <c r="AC878" s="521" t="s">
        <v>2110</v>
      </c>
    </row>
    <row r="879" customHeight="1" spans="1:29">
      <c r="A879" s="311">
        <v>877</v>
      </c>
      <c r="B879" s="496" t="s">
        <v>2093</v>
      </c>
      <c r="C879" s="500"/>
      <c r="D879" s="496" t="s">
        <v>94</v>
      </c>
      <c r="E879" s="498" t="s">
        <v>2099</v>
      </c>
      <c r="F879" s="496" t="s">
        <v>227</v>
      </c>
      <c r="G879" s="496"/>
      <c r="H879" s="496"/>
      <c r="I879" s="496"/>
      <c r="J879" s="508" t="s">
        <v>2111</v>
      </c>
      <c r="K879" s="505" t="s">
        <v>100</v>
      </c>
      <c r="L879" s="505" t="s">
        <v>101</v>
      </c>
      <c r="M879" s="496" t="s">
        <v>703</v>
      </c>
      <c r="N879" s="496"/>
      <c r="O879" s="506">
        <v>42706</v>
      </c>
      <c r="P879" s="507">
        <f t="shared" si="22"/>
        <v>10.8</v>
      </c>
      <c r="Q879" s="515">
        <f t="shared" si="23"/>
        <v>36</v>
      </c>
      <c r="R879" s="496"/>
      <c r="S879" s="505"/>
      <c r="T879" s="505" t="s">
        <v>106</v>
      </c>
      <c r="U879" s="505"/>
      <c r="V879" s="505"/>
      <c r="W879" s="496" t="s">
        <v>135</v>
      </c>
      <c r="X879" s="516"/>
      <c r="Y879" s="496" t="s">
        <v>136</v>
      </c>
      <c r="Z879" s="511"/>
      <c r="AA879" s="520">
        <v>18</v>
      </c>
      <c r="AB879" s="496"/>
      <c r="AC879" s="521" t="s">
        <v>2112</v>
      </c>
    </row>
    <row r="880" customHeight="1" spans="1:29">
      <c r="A880" s="311">
        <v>878</v>
      </c>
      <c r="B880" s="496" t="s">
        <v>2093</v>
      </c>
      <c r="C880" s="500"/>
      <c r="D880" s="496" t="s">
        <v>94</v>
      </c>
      <c r="E880" s="498" t="s">
        <v>2102</v>
      </c>
      <c r="F880" s="496" t="s">
        <v>227</v>
      </c>
      <c r="G880" s="496"/>
      <c r="H880" s="496"/>
      <c r="I880" s="496"/>
      <c r="J880" s="508" t="s">
        <v>2113</v>
      </c>
      <c r="K880" s="505" t="s">
        <v>100</v>
      </c>
      <c r="L880" s="505" t="s">
        <v>101</v>
      </c>
      <c r="M880" s="496" t="s">
        <v>703</v>
      </c>
      <c r="N880" s="496"/>
      <c r="O880" s="506">
        <v>42707</v>
      </c>
      <c r="P880" s="507">
        <f t="shared" si="22"/>
        <v>21</v>
      </c>
      <c r="Q880" s="515">
        <f t="shared" si="23"/>
        <v>70</v>
      </c>
      <c r="R880" s="496"/>
      <c r="S880" s="505"/>
      <c r="T880" s="505" t="s">
        <v>106</v>
      </c>
      <c r="U880" s="505"/>
      <c r="V880" s="505"/>
      <c r="W880" s="496" t="s">
        <v>135</v>
      </c>
      <c r="X880" s="516"/>
      <c r="Y880" s="496" t="s">
        <v>136</v>
      </c>
      <c r="Z880" s="511"/>
      <c r="AA880" s="520">
        <v>35</v>
      </c>
      <c r="AB880" s="496"/>
      <c r="AC880" s="521" t="s">
        <v>2114</v>
      </c>
    </row>
    <row r="881" customHeight="1" spans="1:29">
      <c r="A881" s="311">
        <v>879</v>
      </c>
      <c r="B881" s="496" t="s">
        <v>2093</v>
      </c>
      <c r="C881" s="501"/>
      <c r="D881" s="496" t="s">
        <v>94</v>
      </c>
      <c r="E881" s="499" t="s">
        <v>2105</v>
      </c>
      <c r="F881" s="496" t="s">
        <v>227</v>
      </c>
      <c r="G881" s="496"/>
      <c r="H881" s="496"/>
      <c r="I881" s="496"/>
      <c r="J881" s="508" t="s">
        <v>2115</v>
      </c>
      <c r="K881" s="505" t="s">
        <v>100</v>
      </c>
      <c r="L881" s="505" t="s">
        <v>101</v>
      </c>
      <c r="M881" s="496" t="s">
        <v>703</v>
      </c>
      <c r="N881" s="496"/>
      <c r="O881" s="506">
        <v>42708</v>
      </c>
      <c r="P881" s="507">
        <f t="shared" si="22"/>
        <v>9</v>
      </c>
      <c r="Q881" s="515">
        <f t="shared" si="23"/>
        <v>30</v>
      </c>
      <c r="R881" s="496"/>
      <c r="S881" s="505"/>
      <c r="T881" s="505" t="s">
        <v>106</v>
      </c>
      <c r="U881" s="505"/>
      <c r="V881" s="505"/>
      <c r="W881" s="496" t="s">
        <v>135</v>
      </c>
      <c r="X881" s="516"/>
      <c r="Y881" s="496" t="s">
        <v>136</v>
      </c>
      <c r="Z881" s="511"/>
      <c r="AA881" s="520">
        <v>15</v>
      </c>
      <c r="AB881" s="496"/>
      <c r="AC881" s="521" t="s">
        <v>2107</v>
      </c>
    </row>
    <row r="882" customHeight="1" spans="1:29">
      <c r="A882" s="311">
        <v>880</v>
      </c>
      <c r="B882" s="496" t="s">
        <v>2093</v>
      </c>
      <c r="C882" s="502" t="s">
        <v>2116</v>
      </c>
      <c r="D882" s="496" t="s">
        <v>94</v>
      </c>
      <c r="E882" s="498" t="s">
        <v>2095</v>
      </c>
      <c r="F882" s="496" t="s">
        <v>227</v>
      </c>
      <c r="G882" s="496"/>
      <c r="H882" s="496"/>
      <c r="I882" s="496"/>
      <c r="J882" s="508" t="s">
        <v>2117</v>
      </c>
      <c r="K882" s="505" t="s">
        <v>100</v>
      </c>
      <c r="L882" s="505" t="s">
        <v>101</v>
      </c>
      <c r="M882" s="496" t="s">
        <v>2118</v>
      </c>
      <c r="N882" s="496"/>
      <c r="O882" s="506">
        <v>42675</v>
      </c>
      <c r="P882" s="509">
        <f t="shared" si="22"/>
        <v>9</v>
      </c>
      <c r="Q882" s="517">
        <v>30</v>
      </c>
      <c r="R882" s="496"/>
      <c r="S882" s="505"/>
      <c r="T882" s="505" t="s">
        <v>106</v>
      </c>
      <c r="U882" s="505"/>
      <c r="V882" s="505"/>
      <c r="W882" s="496" t="s">
        <v>135</v>
      </c>
      <c r="X882" s="496"/>
      <c r="Y882" s="496" t="s">
        <v>136</v>
      </c>
      <c r="Z882" s="511"/>
      <c r="AA882" s="496">
        <f t="shared" ref="AA882:AA885" si="24">Q882*0.6</f>
        <v>18</v>
      </c>
      <c r="AB882" s="496"/>
      <c r="AC882" s="502" t="s">
        <v>2098</v>
      </c>
    </row>
    <row r="883" customHeight="1" spans="1:29">
      <c r="A883" s="311">
        <v>881</v>
      </c>
      <c r="B883" s="496" t="s">
        <v>2093</v>
      </c>
      <c r="C883" s="500"/>
      <c r="D883" s="496" t="s">
        <v>94</v>
      </c>
      <c r="E883" s="498" t="s">
        <v>2099</v>
      </c>
      <c r="F883" s="496" t="s">
        <v>227</v>
      </c>
      <c r="G883" s="496"/>
      <c r="H883" s="496"/>
      <c r="I883" s="496"/>
      <c r="J883" s="508" t="s">
        <v>2119</v>
      </c>
      <c r="K883" s="505" t="s">
        <v>100</v>
      </c>
      <c r="L883" s="505" t="s">
        <v>101</v>
      </c>
      <c r="M883" s="496" t="s">
        <v>2118</v>
      </c>
      <c r="N883" s="496"/>
      <c r="O883" s="506">
        <v>42676</v>
      </c>
      <c r="P883" s="509">
        <f t="shared" si="22"/>
        <v>15</v>
      </c>
      <c r="Q883" s="517">
        <v>50</v>
      </c>
      <c r="R883" s="496"/>
      <c r="S883" s="505"/>
      <c r="T883" s="505" t="s">
        <v>106</v>
      </c>
      <c r="U883" s="505"/>
      <c r="V883" s="505"/>
      <c r="W883" s="496" t="s">
        <v>135</v>
      </c>
      <c r="X883" s="496"/>
      <c r="Y883" s="496" t="s">
        <v>136</v>
      </c>
      <c r="Z883" s="511"/>
      <c r="AA883" s="496">
        <f t="shared" si="24"/>
        <v>30</v>
      </c>
      <c r="AB883" s="496"/>
      <c r="AC883" s="502" t="s">
        <v>2120</v>
      </c>
    </row>
    <row r="884" customHeight="1" spans="1:29">
      <c r="A884" s="311">
        <v>882</v>
      </c>
      <c r="B884" s="496" t="s">
        <v>2093</v>
      </c>
      <c r="C884" s="500"/>
      <c r="D884" s="496" t="s">
        <v>94</v>
      </c>
      <c r="E884" s="498" t="s">
        <v>2102</v>
      </c>
      <c r="F884" s="496" t="s">
        <v>227</v>
      </c>
      <c r="G884" s="496"/>
      <c r="H884" s="496"/>
      <c r="I884" s="496"/>
      <c r="J884" s="508" t="s">
        <v>2121</v>
      </c>
      <c r="K884" s="505" t="s">
        <v>100</v>
      </c>
      <c r="L884" s="505" t="s">
        <v>101</v>
      </c>
      <c r="M884" s="496" t="s">
        <v>2118</v>
      </c>
      <c r="N884" s="496"/>
      <c r="O884" s="506">
        <v>42677</v>
      </c>
      <c r="P884" s="509">
        <f t="shared" si="22"/>
        <v>22.8</v>
      </c>
      <c r="Q884" s="517">
        <v>76</v>
      </c>
      <c r="R884" s="496"/>
      <c r="S884" s="505"/>
      <c r="T884" s="505" t="s">
        <v>106</v>
      </c>
      <c r="U884" s="505"/>
      <c r="V884" s="505"/>
      <c r="W884" s="496" t="s">
        <v>135</v>
      </c>
      <c r="X884" s="496"/>
      <c r="Y884" s="496" t="s">
        <v>136</v>
      </c>
      <c r="Z884" s="511"/>
      <c r="AA884" s="496">
        <v>46</v>
      </c>
      <c r="AB884" s="496"/>
      <c r="AC884" s="502" t="s">
        <v>2122</v>
      </c>
    </row>
    <row r="885" customHeight="1" spans="1:29">
      <c r="A885" s="311">
        <v>883</v>
      </c>
      <c r="B885" s="496" t="s">
        <v>2093</v>
      </c>
      <c r="C885" s="501"/>
      <c r="D885" s="496" t="s">
        <v>94</v>
      </c>
      <c r="E885" s="499" t="s">
        <v>2105</v>
      </c>
      <c r="F885" s="496" t="s">
        <v>227</v>
      </c>
      <c r="G885" s="496"/>
      <c r="H885" s="496"/>
      <c r="I885" s="496"/>
      <c r="J885" s="508" t="s">
        <v>2123</v>
      </c>
      <c r="K885" s="505" t="s">
        <v>100</v>
      </c>
      <c r="L885" s="505" t="s">
        <v>101</v>
      </c>
      <c r="M885" s="496" t="s">
        <v>2118</v>
      </c>
      <c r="N885" s="496"/>
      <c r="O885" s="506">
        <v>42678</v>
      </c>
      <c r="P885" s="509">
        <f t="shared" si="22"/>
        <v>12</v>
      </c>
      <c r="Q885" s="517">
        <v>40</v>
      </c>
      <c r="R885" s="496"/>
      <c r="S885" s="505"/>
      <c r="T885" s="505" t="s">
        <v>106</v>
      </c>
      <c r="U885" s="505"/>
      <c r="V885" s="505"/>
      <c r="W885" s="496" t="s">
        <v>135</v>
      </c>
      <c r="X885" s="496"/>
      <c r="Y885" s="496" t="s">
        <v>136</v>
      </c>
      <c r="Z885" s="511"/>
      <c r="AA885" s="496">
        <f t="shared" si="24"/>
        <v>24</v>
      </c>
      <c r="AB885" s="496"/>
      <c r="AC885" s="511" t="s">
        <v>2107</v>
      </c>
    </row>
    <row r="886" customHeight="1" spans="1:29">
      <c r="A886" s="311">
        <v>884</v>
      </c>
      <c r="B886" s="496" t="s">
        <v>2093</v>
      </c>
      <c r="C886" s="502" t="s">
        <v>2124</v>
      </c>
      <c r="D886" s="496" t="s">
        <v>94</v>
      </c>
      <c r="E886" s="497" t="s">
        <v>2125</v>
      </c>
      <c r="F886" s="496"/>
      <c r="G886" s="496"/>
      <c r="H886" s="496"/>
      <c r="I886" s="496"/>
      <c r="J886" s="510" t="s">
        <v>2126</v>
      </c>
      <c r="K886" s="505" t="s">
        <v>100</v>
      </c>
      <c r="L886" s="505" t="s">
        <v>101</v>
      </c>
      <c r="M886" s="511" t="s">
        <v>2127</v>
      </c>
      <c r="N886" s="496"/>
      <c r="O886" s="496" t="s">
        <v>1323</v>
      </c>
      <c r="P886" s="509">
        <f t="shared" si="22"/>
        <v>6</v>
      </c>
      <c r="Q886" s="518">
        <v>20</v>
      </c>
      <c r="R886" s="496"/>
      <c r="S886" s="505"/>
      <c r="T886" s="505" t="s">
        <v>106</v>
      </c>
      <c r="U886" s="505"/>
      <c r="V886" s="505"/>
      <c r="W886" s="496" t="s">
        <v>135</v>
      </c>
      <c r="X886" s="496"/>
      <c r="Y886" s="496" t="s">
        <v>136</v>
      </c>
      <c r="Z886" s="511"/>
      <c r="AA886" s="496">
        <v>10</v>
      </c>
      <c r="AB886" s="496"/>
      <c r="AC886" s="511" t="s">
        <v>2128</v>
      </c>
    </row>
    <row r="887" customHeight="1" spans="1:29">
      <c r="A887" s="311">
        <v>885</v>
      </c>
      <c r="B887" s="496" t="s">
        <v>2093</v>
      </c>
      <c r="C887" s="500"/>
      <c r="D887" s="496" t="s">
        <v>94</v>
      </c>
      <c r="E887" s="497" t="s">
        <v>2129</v>
      </c>
      <c r="F887" s="496" t="s">
        <v>164</v>
      </c>
      <c r="G887" s="496"/>
      <c r="H887" s="496"/>
      <c r="I887" s="496"/>
      <c r="J887" s="510" t="s">
        <v>2130</v>
      </c>
      <c r="K887" s="505" t="s">
        <v>100</v>
      </c>
      <c r="L887" s="505" t="s">
        <v>101</v>
      </c>
      <c r="M887" s="511" t="s">
        <v>2127</v>
      </c>
      <c r="N887" s="496"/>
      <c r="O887" s="496" t="s">
        <v>1323</v>
      </c>
      <c r="P887" s="509">
        <f t="shared" si="22"/>
        <v>12</v>
      </c>
      <c r="Q887" s="515">
        <f t="shared" ref="Q887:Q899" si="25">AA887*2</f>
        <v>40</v>
      </c>
      <c r="R887" s="496"/>
      <c r="S887" s="505"/>
      <c r="T887" s="505" t="s">
        <v>106</v>
      </c>
      <c r="U887" s="505"/>
      <c r="V887" s="505"/>
      <c r="W887" s="496" t="s">
        <v>135</v>
      </c>
      <c r="X887" s="496"/>
      <c r="Y887" s="496" t="s">
        <v>136</v>
      </c>
      <c r="Z887" s="511"/>
      <c r="AA887" s="511">
        <v>20</v>
      </c>
      <c r="AB887" s="496"/>
      <c r="AC887" s="522" t="s">
        <v>2131</v>
      </c>
    </row>
    <row r="888" customHeight="1" spans="1:29">
      <c r="A888" s="311">
        <v>886</v>
      </c>
      <c r="B888" s="496" t="s">
        <v>2093</v>
      </c>
      <c r="C888" s="500"/>
      <c r="D888" s="496" t="s">
        <v>94</v>
      </c>
      <c r="E888" s="497" t="s">
        <v>2132</v>
      </c>
      <c r="F888" s="496" t="s">
        <v>164</v>
      </c>
      <c r="G888" s="496"/>
      <c r="H888" s="496"/>
      <c r="I888" s="496"/>
      <c r="J888" s="510" t="s">
        <v>2130</v>
      </c>
      <c r="K888" s="505" t="s">
        <v>100</v>
      </c>
      <c r="L888" s="505" t="s">
        <v>101</v>
      </c>
      <c r="M888" s="511" t="s">
        <v>2127</v>
      </c>
      <c r="N888" s="496"/>
      <c r="O888" s="496" t="s">
        <v>1323</v>
      </c>
      <c r="P888" s="509">
        <f t="shared" si="22"/>
        <v>30</v>
      </c>
      <c r="Q888" s="515">
        <f t="shared" si="25"/>
        <v>100</v>
      </c>
      <c r="R888" s="496"/>
      <c r="S888" s="505"/>
      <c r="T888" s="505" t="s">
        <v>106</v>
      </c>
      <c r="U888" s="505"/>
      <c r="V888" s="505"/>
      <c r="W888" s="496" t="s">
        <v>135</v>
      </c>
      <c r="X888" s="496"/>
      <c r="Y888" s="496" t="s">
        <v>136</v>
      </c>
      <c r="Z888" s="511"/>
      <c r="AA888" s="511">
        <v>50</v>
      </c>
      <c r="AB888" s="496"/>
      <c r="AC888" s="522" t="s">
        <v>2133</v>
      </c>
    </row>
    <row r="889" customHeight="1" spans="1:29">
      <c r="A889" s="311">
        <v>887</v>
      </c>
      <c r="B889" s="496" t="s">
        <v>2093</v>
      </c>
      <c r="C889" s="500"/>
      <c r="D889" s="496" t="s">
        <v>94</v>
      </c>
      <c r="E889" s="497" t="s">
        <v>2134</v>
      </c>
      <c r="F889" s="496" t="s">
        <v>164</v>
      </c>
      <c r="G889" s="496"/>
      <c r="H889" s="496"/>
      <c r="I889" s="496"/>
      <c r="J889" s="510" t="s">
        <v>2130</v>
      </c>
      <c r="K889" s="505" t="s">
        <v>100</v>
      </c>
      <c r="L889" s="505" t="s">
        <v>101</v>
      </c>
      <c r="M889" s="511" t="s">
        <v>2127</v>
      </c>
      <c r="N889" s="496"/>
      <c r="O889" s="496" t="s">
        <v>1323</v>
      </c>
      <c r="P889" s="509">
        <f t="shared" si="22"/>
        <v>48</v>
      </c>
      <c r="Q889" s="515">
        <f t="shared" si="25"/>
        <v>160</v>
      </c>
      <c r="R889" s="496"/>
      <c r="S889" s="505"/>
      <c r="T889" s="505" t="s">
        <v>106</v>
      </c>
      <c r="U889" s="505"/>
      <c r="V889" s="505"/>
      <c r="W889" s="496" t="s">
        <v>135</v>
      </c>
      <c r="X889" s="496"/>
      <c r="Y889" s="496" t="s">
        <v>136</v>
      </c>
      <c r="Z889" s="511"/>
      <c r="AA889" s="511">
        <v>80</v>
      </c>
      <c r="AB889" s="496"/>
      <c r="AC889" s="522" t="s">
        <v>2135</v>
      </c>
    </row>
    <row r="890" customHeight="1" spans="1:29">
      <c r="A890" s="311">
        <v>888</v>
      </c>
      <c r="B890" s="496" t="s">
        <v>2093</v>
      </c>
      <c r="C890" s="500"/>
      <c r="D890" s="496" t="s">
        <v>94</v>
      </c>
      <c r="E890" s="499" t="s">
        <v>2136</v>
      </c>
      <c r="F890" s="496" t="s">
        <v>1257</v>
      </c>
      <c r="G890" s="496"/>
      <c r="H890" s="496"/>
      <c r="I890" s="496"/>
      <c r="J890" s="510" t="s">
        <v>2137</v>
      </c>
      <c r="K890" s="505" t="s">
        <v>100</v>
      </c>
      <c r="L890" s="505" t="s">
        <v>101</v>
      </c>
      <c r="M890" s="511" t="s">
        <v>2127</v>
      </c>
      <c r="N890" s="496"/>
      <c r="O890" s="496" t="s">
        <v>1323</v>
      </c>
      <c r="P890" s="509">
        <f t="shared" si="22"/>
        <v>3</v>
      </c>
      <c r="Q890" s="515">
        <f t="shared" si="25"/>
        <v>10</v>
      </c>
      <c r="R890" s="496"/>
      <c r="S890" s="505"/>
      <c r="T890" s="505" t="s">
        <v>106</v>
      </c>
      <c r="U890" s="505"/>
      <c r="V890" s="505"/>
      <c r="W890" s="496" t="s">
        <v>135</v>
      </c>
      <c r="X890" s="496"/>
      <c r="Y890" s="496" t="s">
        <v>136</v>
      </c>
      <c r="Z890" s="511"/>
      <c r="AA890" s="511">
        <v>5</v>
      </c>
      <c r="AB890" s="496"/>
      <c r="AC890" s="522"/>
    </row>
    <row r="891" customHeight="1" spans="1:29">
      <c r="A891" s="311">
        <v>889</v>
      </c>
      <c r="B891" s="496" t="s">
        <v>2093</v>
      </c>
      <c r="C891" s="500"/>
      <c r="D891" s="496" t="s">
        <v>94</v>
      </c>
      <c r="E891" s="497" t="s">
        <v>2138</v>
      </c>
      <c r="F891" s="496" t="s">
        <v>227</v>
      </c>
      <c r="G891" s="496"/>
      <c r="H891" s="496"/>
      <c r="I891" s="496"/>
      <c r="J891" s="510" t="s">
        <v>2139</v>
      </c>
      <c r="K891" s="505" t="s">
        <v>100</v>
      </c>
      <c r="L891" s="505" t="s">
        <v>101</v>
      </c>
      <c r="M891" s="511" t="s">
        <v>2127</v>
      </c>
      <c r="N891" s="496"/>
      <c r="O891" s="496" t="s">
        <v>1323</v>
      </c>
      <c r="P891" s="509">
        <f t="shared" si="22"/>
        <v>9</v>
      </c>
      <c r="Q891" s="515">
        <f t="shared" si="25"/>
        <v>30</v>
      </c>
      <c r="R891" s="496"/>
      <c r="S891" s="505"/>
      <c r="T891" s="505" t="s">
        <v>106</v>
      </c>
      <c r="U891" s="505"/>
      <c r="V891" s="505"/>
      <c r="W891" s="496" t="s">
        <v>135</v>
      </c>
      <c r="X891" s="496"/>
      <c r="Y891" s="496" t="s">
        <v>136</v>
      </c>
      <c r="Z891" s="511"/>
      <c r="AA891" s="511">
        <v>15</v>
      </c>
      <c r="AB891" s="496"/>
      <c r="AC891" s="522"/>
    </row>
    <row r="892" customHeight="1" spans="1:29">
      <c r="A892" s="311">
        <v>890</v>
      </c>
      <c r="B892" s="496" t="s">
        <v>2093</v>
      </c>
      <c r="C892" s="501"/>
      <c r="D892" s="496" t="s">
        <v>94</v>
      </c>
      <c r="E892" s="499" t="s">
        <v>2140</v>
      </c>
      <c r="F892" s="496" t="s">
        <v>321</v>
      </c>
      <c r="G892" s="496"/>
      <c r="H892" s="496"/>
      <c r="I892" s="496"/>
      <c r="J892" s="510" t="s">
        <v>2141</v>
      </c>
      <c r="K892" s="505" t="s">
        <v>100</v>
      </c>
      <c r="L892" s="505" t="s">
        <v>101</v>
      </c>
      <c r="M892" s="511" t="s">
        <v>2127</v>
      </c>
      <c r="N892" s="496"/>
      <c r="O892" s="496" t="s">
        <v>1323</v>
      </c>
      <c r="P892" s="512">
        <f t="shared" si="22"/>
        <v>12</v>
      </c>
      <c r="Q892" s="496">
        <f t="shared" si="25"/>
        <v>40</v>
      </c>
      <c r="R892" s="496"/>
      <c r="S892" s="505"/>
      <c r="T892" s="505" t="s">
        <v>106</v>
      </c>
      <c r="U892" s="505"/>
      <c r="V892" s="505"/>
      <c r="W892" s="496" t="s">
        <v>135</v>
      </c>
      <c r="X892" s="496"/>
      <c r="Y892" s="496" t="s">
        <v>136</v>
      </c>
      <c r="Z892" s="511"/>
      <c r="AA892" s="511">
        <v>20</v>
      </c>
      <c r="AB892" s="496"/>
      <c r="AC892" s="522"/>
    </row>
    <row r="893" customHeight="1" spans="1:29">
      <c r="A893" s="311">
        <v>891</v>
      </c>
      <c r="B893" s="496" t="s">
        <v>2093</v>
      </c>
      <c r="C893" s="497" t="s">
        <v>2142</v>
      </c>
      <c r="D893" s="496" t="s">
        <v>94</v>
      </c>
      <c r="E893" s="497" t="s">
        <v>2143</v>
      </c>
      <c r="F893" s="496" t="s">
        <v>131</v>
      </c>
      <c r="G893" s="496"/>
      <c r="H893" s="496"/>
      <c r="I893" s="496"/>
      <c r="J893" s="510" t="s">
        <v>2144</v>
      </c>
      <c r="K893" s="505" t="s">
        <v>100</v>
      </c>
      <c r="L893" s="505" t="s">
        <v>101</v>
      </c>
      <c r="M893" s="511" t="s">
        <v>2127</v>
      </c>
      <c r="N893" s="496"/>
      <c r="O893" s="496" t="s">
        <v>1323</v>
      </c>
      <c r="P893" s="509">
        <f t="shared" si="22"/>
        <v>22.8</v>
      </c>
      <c r="Q893" s="515">
        <f t="shared" si="25"/>
        <v>76</v>
      </c>
      <c r="R893" s="496"/>
      <c r="S893" s="505"/>
      <c r="T893" s="505" t="s">
        <v>106</v>
      </c>
      <c r="U893" s="505"/>
      <c r="V893" s="505"/>
      <c r="W893" s="496" t="s">
        <v>135</v>
      </c>
      <c r="X893" s="496"/>
      <c r="Y893" s="496" t="s">
        <v>136</v>
      </c>
      <c r="Z893" s="511"/>
      <c r="AA893" s="511">
        <v>38</v>
      </c>
      <c r="AB893" s="511"/>
      <c r="AC893" s="522" t="s">
        <v>2131</v>
      </c>
    </row>
    <row r="894" customHeight="1" spans="1:29">
      <c r="A894" s="311">
        <v>892</v>
      </c>
      <c r="B894" s="496" t="s">
        <v>2093</v>
      </c>
      <c r="C894" s="497"/>
      <c r="D894" s="496" t="s">
        <v>94</v>
      </c>
      <c r="E894" s="497" t="s">
        <v>2145</v>
      </c>
      <c r="F894" s="496" t="s">
        <v>131</v>
      </c>
      <c r="G894" s="496"/>
      <c r="H894" s="496"/>
      <c r="I894" s="496"/>
      <c r="J894" s="510" t="s">
        <v>2144</v>
      </c>
      <c r="K894" s="505" t="s">
        <v>100</v>
      </c>
      <c r="L894" s="505" t="s">
        <v>101</v>
      </c>
      <c r="M894" s="511" t="s">
        <v>2127</v>
      </c>
      <c r="N894" s="496"/>
      <c r="O894" s="496" t="s">
        <v>1323</v>
      </c>
      <c r="P894" s="509">
        <f t="shared" si="22"/>
        <v>45</v>
      </c>
      <c r="Q894" s="515">
        <f t="shared" si="25"/>
        <v>150</v>
      </c>
      <c r="R894" s="496"/>
      <c r="S894" s="505"/>
      <c r="T894" s="505" t="s">
        <v>106</v>
      </c>
      <c r="U894" s="505"/>
      <c r="V894" s="505"/>
      <c r="W894" s="496" t="s">
        <v>135</v>
      </c>
      <c r="X894" s="496"/>
      <c r="Y894" s="496" t="s">
        <v>136</v>
      </c>
      <c r="Z894" s="511"/>
      <c r="AA894" s="511">
        <v>75</v>
      </c>
      <c r="AB894" s="511"/>
      <c r="AC894" s="522" t="s">
        <v>2133</v>
      </c>
    </row>
    <row r="895" customHeight="1" spans="1:29">
      <c r="A895" s="311">
        <v>893</v>
      </c>
      <c r="B895" s="496" t="s">
        <v>2093</v>
      </c>
      <c r="C895" s="497"/>
      <c r="D895" s="496" t="s">
        <v>94</v>
      </c>
      <c r="E895" s="497" t="s">
        <v>2146</v>
      </c>
      <c r="F895" s="496" t="s">
        <v>131</v>
      </c>
      <c r="G895" s="496"/>
      <c r="H895" s="496"/>
      <c r="I895" s="496"/>
      <c r="J895" s="510" t="s">
        <v>2144</v>
      </c>
      <c r="K895" s="505" t="s">
        <v>100</v>
      </c>
      <c r="L895" s="505" t="s">
        <v>101</v>
      </c>
      <c r="M895" s="511" t="s">
        <v>2127</v>
      </c>
      <c r="N895" s="496"/>
      <c r="O895" s="496" t="s">
        <v>1323</v>
      </c>
      <c r="P895" s="509">
        <f t="shared" si="22"/>
        <v>90</v>
      </c>
      <c r="Q895" s="515">
        <f t="shared" si="25"/>
        <v>300</v>
      </c>
      <c r="R895" s="496"/>
      <c r="S895" s="505"/>
      <c r="T895" s="505" t="s">
        <v>106</v>
      </c>
      <c r="U895" s="505"/>
      <c r="V895" s="505"/>
      <c r="W895" s="496" t="s">
        <v>135</v>
      </c>
      <c r="X895" s="496"/>
      <c r="Y895" s="496" t="s">
        <v>136</v>
      </c>
      <c r="Z895" s="511"/>
      <c r="AA895" s="511">
        <v>150</v>
      </c>
      <c r="AB895" s="511"/>
      <c r="AC895" s="522" t="s">
        <v>2147</v>
      </c>
    </row>
    <row r="896" customHeight="1" spans="1:29">
      <c r="A896" s="311">
        <v>894</v>
      </c>
      <c r="B896" s="496" t="s">
        <v>2093</v>
      </c>
      <c r="C896" s="497"/>
      <c r="D896" s="496" t="s">
        <v>94</v>
      </c>
      <c r="E896" s="499" t="s">
        <v>410</v>
      </c>
      <c r="F896" s="496" t="s">
        <v>131</v>
      </c>
      <c r="G896" s="496"/>
      <c r="H896" s="496"/>
      <c r="I896" s="496"/>
      <c r="J896" s="510" t="s">
        <v>2148</v>
      </c>
      <c r="K896" s="505" t="s">
        <v>100</v>
      </c>
      <c r="L896" s="505" t="s">
        <v>101</v>
      </c>
      <c r="M896" s="511" t="s">
        <v>2127</v>
      </c>
      <c r="N896" s="496"/>
      <c r="O896" s="496" t="s">
        <v>1323</v>
      </c>
      <c r="P896" s="509">
        <f t="shared" si="22"/>
        <v>9</v>
      </c>
      <c r="Q896" s="515">
        <f t="shared" si="25"/>
        <v>30</v>
      </c>
      <c r="R896" s="496"/>
      <c r="S896" s="505"/>
      <c r="T896" s="505" t="s">
        <v>106</v>
      </c>
      <c r="U896" s="505"/>
      <c r="V896" s="505"/>
      <c r="W896" s="496" t="s">
        <v>135</v>
      </c>
      <c r="X896" s="496"/>
      <c r="Y896" s="496" t="s">
        <v>136</v>
      </c>
      <c r="Z896" s="511"/>
      <c r="AA896" s="511">
        <v>15</v>
      </c>
      <c r="AB896" s="496"/>
      <c r="AC896" s="522"/>
    </row>
    <row r="897" customHeight="1" spans="1:29">
      <c r="A897" s="311">
        <v>895</v>
      </c>
      <c r="B897" s="496" t="s">
        <v>2093</v>
      </c>
      <c r="C897" s="497"/>
      <c r="D897" s="496" t="s">
        <v>94</v>
      </c>
      <c r="E897" s="499" t="s">
        <v>2149</v>
      </c>
      <c r="F897" s="496" t="s">
        <v>2150</v>
      </c>
      <c r="G897" s="496"/>
      <c r="H897" s="496"/>
      <c r="I897" s="496"/>
      <c r="J897" s="510" t="s">
        <v>2151</v>
      </c>
      <c r="K897" s="505" t="s">
        <v>100</v>
      </c>
      <c r="L897" s="505" t="s">
        <v>101</v>
      </c>
      <c r="M897" s="511" t="s">
        <v>2127</v>
      </c>
      <c r="N897" s="496"/>
      <c r="O897" s="496" t="s">
        <v>1323</v>
      </c>
      <c r="P897" s="507">
        <f t="shared" si="22"/>
        <v>10.8</v>
      </c>
      <c r="Q897" s="515">
        <f t="shared" si="25"/>
        <v>36</v>
      </c>
      <c r="R897" s="496"/>
      <c r="S897" s="505"/>
      <c r="T897" s="505" t="s">
        <v>106</v>
      </c>
      <c r="U897" s="505"/>
      <c r="V897" s="505"/>
      <c r="W897" s="496" t="s">
        <v>135</v>
      </c>
      <c r="X897" s="516"/>
      <c r="Y897" s="496" t="s">
        <v>136</v>
      </c>
      <c r="Z897" s="511"/>
      <c r="AA897" s="519">
        <v>18</v>
      </c>
      <c r="AB897" s="511"/>
      <c r="AC897" s="525"/>
    </row>
    <row r="898" customHeight="1" spans="1:29">
      <c r="A898" s="311">
        <v>896</v>
      </c>
      <c r="B898" s="496" t="s">
        <v>2093</v>
      </c>
      <c r="C898" s="497" t="s">
        <v>2152</v>
      </c>
      <c r="D898" s="496" t="s">
        <v>94</v>
      </c>
      <c r="E898" s="523" t="s">
        <v>2153</v>
      </c>
      <c r="F898" s="496" t="s">
        <v>227</v>
      </c>
      <c r="G898" s="496"/>
      <c r="H898" s="496"/>
      <c r="I898" s="496"/>
      <c r="J898" s="510" t="s">
        <v>2154</v>
      </c>
      <c r="K898" s="505" t="s">
        <v>100</v>
      </c>
      <c r="L898" s="505" t="s">
        <v>101</v>
      </c>
      <c r="M898" s="511" t="s">
        <v>2127</v>
      </c>
      <c r="N898" s="496"/>
      <c r="O898" s="506">
        <v>42705</v>
      </c>
      <c r="P898" s="507">
        <f t="shared" si="22"/>
        <v>10.8</v>
      </c>
      <c r="Q898" s="515">
        <f t="shared" si="25"/>
        <v>36</v>
      </c>
      <c r="R898" s="496"/>
      <c r="S898" s="505"/>
      <c r="T898" s="505" t="s">
        <v>106</v>
      </c>
      <c r="U898" s="505"/>
      <c r="V898" s="505"/>
      <c r="W898" s="496" t="s">
        <v>135</v>
      </c>
      <c r="X898" s="516"/>
      <c r="Y898" s="496" t="s">
        <v>136</v>
      </c>
      <c r="Z898" s="511"/>
      <c r="AA898" s="519">
        <v>18</v>
      </c>
      <c r="AB898" s="511"/>
      <c r="AC898" s="511" t="s">
        <v>2155</v>
      </c>
    </row>
    <row r="899" customHeight="1" spans="1:29">
      <c r="A899" s="311">
        <v>897</v>
      </c>
      <c r="B899" s="496" t="s">
        <v>2093</v>
      </c>
      <c r="C899" s="500"/>
      <c r="D899" s="496" t="s">
        <v>979</v>
      </c>
      <c r="E899" s="523" t="s">
        <v>2156</v>
      </c>
      <c r="F899" s="496" t="s">
        <v>227</v>
      </c>
      <c r="G899" s="496"/>
      <c r="H899" s="496"/>
      <c r="I899" s="496"/>
      <c r="J899" s="510" t="s">
        <v>2157</v>
      </c>
      <c r="K899" s="505" t="s">
        <v>422</v>
      </c>
      <c r="L899" s="505" t="s">
        <v>101</v>
      </c>
      <c r="M899" s="511" t="s">
        <v>2127</v>
      </c>
      <c r="N899" s="496"/>
      <c r="O899" s="496" t="s">
        <v>1323</v>
      </c>
      <c r="P899" s="507">
        <v>3</v>
      </c>
      <c r="Q899" s="515">
        <f t="shared" si="25"/>
        <v>11</v>
      </c>
      <c r="R899" s="496"/>
      <c r="S899" s="505"/>
      <c r="T899" s="505" t="s">
        <v>106</v>
      </c>
      <c r="U899" s="505"/>
      <c r="V899" s="505"/>
      <c r="W899" s="496" t="s">
        <v>135</v>
      </c>
      <c r="X899" s="516"/>
      <c r="Y899" s="496" t="s">
        <v>136</v>
      </c>
      <c r="Z899" s="511"/>
      <c r="AA899" s="515">
        <v>5.5</v>
      </c>
      <c r="AB899" s="511"/>
      <c r="AC899" s="526" t="s">
        <v>2158</v>
      </c>
    </row>
    <row r="900" customHeight="1" spans="1:29">
      <c r="A900" s="311">
        <v>898</v>
      </c>
      <c r="B900" s="496" t="s">
        <v>2093</v>
      </c>
      <c r="C900" s="501"/>
      <c r="D900" s="496" t="s">
        <v>979</v>
      </c>
      <c r="E900" s="523" t="s">
        <v>2159</v>
      </c>
      <c r="F900" s="496" t="s">
        <v>227</v>
      </c>
      <c r="G900" s="496"/>
      <c r="H900" s="496"/>
      <c r="I900" s="496"/>
      <c r="J900" s="510" t="s">
        <v>2160</v>
      </c>
      <c r="K900" s="505" t="s">
        <v>422</v>
      </c>
      <c r="L900" s="505" t="s">
        <v>101</v>
      </c>
      <c r="M900" s="511" t="s">
        <v>2127</v>
      </c>
      <c r="N900" s="496"/>
      <c r="O900" s="496" t="s">
        <v>1323</v>
      </c>
      <c r="P900" s="524">
        <v>1</v>
      </c>
      <c r="Q900" s="496">
        <v>2.5</v>
      </c>
      <c r="R900" s="496"/>
      <c r="S900" s="505"/>
      <c r="T900" s="505" t="s">
        <v>106</v>
      </c>
      <c r="U900" s="505"/>
      <c r="V900" s="505"/>
      <c r="W900" s="496" t="s">
        <v>135</v>
      </c>
      <c r="X900" s="516"/>
      <c r="Y900" s="496" t="s">
        <v>136</v>
      </c>
      <c r="Z900" s="511"/>
      <c r="AA900" s="519">
        <v>1.4</v>
      </c>
      <c r="AB900" s="511"/>
      <c r="AC900" s="526" t="s">
        <v>2161</v>
      </c>
    </row>
  </sheetData>
  <autoFilter ref="A1:AC900"/>
  <mergeCells count="216">
    <mergeCell ref="A1:I1"/>
    <mergeCell ref="B830:B832"/>
    <mergeCell ref="C874:C877"/>
    <mergeCell ref="C878:C881"/>
    <mergeCell ref="C882:C885"/>
    <mergeCell ref="C886:C892"/>
    <mergeCell ref="C893:C897"/>
    <mergeCell ref="C898:C900"/>
    <mergeCell ref="E830:E832"/>
    <mergeCell ref="F830:F832"/>
    <mergeCell ref="G830:G832"/>
    <mergeCell ref="H830:H832"/>
    <mergeCell ref="I830:I832"/>
    <mergeCell ref="J818:J821"/>
    <mergeCell ref="J824:J828"/>
    <mergeCell ref="J830:J832"/>
    <mergeCell ref="L511:L512"/>
    <mergeCell ref="M830:M832"/>
    <mergeCell ref="N830:N832"/>
    <mergeCell ref="O830:O832"/>
    <mergeCell ref="P830:P832"/>
    <mergeCell ref="Q830:Q832"/>
    <mergeCell ref="R518:R522"/>
    <mergeCell ref="R523:R525"/>
    <mergeCell ref="R526:R530"/>
    <mergeCell ref="R566:R568"/>
    <mergeCell ref="R570:R573"/>
    <mergeCell ref="R607:R608"/>
    <mergeCell ref="R830:R832"/>
    <mergeCell ref="S503:S507"/>
    <mergeCell ref="S508:S510"/>
    <mergeCell ref="S511:S512"/>
    <mergeCell ref="S513:S517"/>
    <mergeCell ref="S518:S522"/>
    <mergeCell ref="S523:S525"/>
    <mergeCell ref="S526:S530"/>
    <mergeCell ref="S531:S541"/>
    <mergeCell ref="S542:S543"/>
    <mergeCell ref="S545:S551"/>
    <mergeCell ref="S552:S558"/>
    <mergeCell ref="S559:S560"/>
    <mergeCell ref="S561:S562"/>
    <mergeCell ref="S563:S565"/>
    <mergeCell ref="S566:S568"/>
    <mergeCell ref="S570:S573"/>
    <mergeCell ref="S574:S577"/>
    <mergeCell ref="S581:S583"/>
    <mergeCell ref="S584:S585"/>
    <mergeCell ref="S586:S588"/>
    <mergeCell ref="S589:S591"/>
    <mergeCell ref="S592:S594"/>
    <mergeCell ref="S595:S597"/>
    <mergeCell ref="S598:S600"/>
    <mergeCell ref="S601:S606"/>
    <mergeCell ref="S607:S608"/>
    <mergeCell ref="S609:S611"/>
    <mergeCell ref="S614:S616"/>
    <mergeCell ref="S617:S618"/>
    <mergeCell ref="S622:S624"/>
    <mergeCell ref="S627:S629"/>
    <mergeCell ref="S631:S633"/>
    <mergeCell ref="S634:S637"/>
    <mergeCell ref="S638:S640"/>
    <mergeCell ref="S643:S645"/>
    <mergeCell ref="S647:S649"/>
    <mergeCell ref="S650:S652"/>
    <mergeCell ref="S653:S655"/>
    <mergeCell ref="S665:S668"/>
    <mergeCell ref="S669:S670"/>
    <mergeCell ref="S671:S672"/>
    <mergeCell ref="S677:S678"/>
    <mergeCell ref="S679:S682"/>
    <mergeCell ref="S685:S688"/>
    <mergeCell ref="S689:S692"/>
    <mergeCell ref="S818:S819"/>
    <mergeCell ref="S824:S829"/>
    <mergeCell ref="S830:S832"/>
    <mergeCell ref="T830:T832"/>
    <mergeCell ref="U518:U522"/>
    <mergeCell ref="U523:U525"/>
    <mergeCell ref="U526:U530"/>
    <mergeCell ref="U531:U541"/>
    <mergeCell ref="U542:U543"/>
    <mergeCell ref="U545:U551"/>
    <mergeCell ref="U552:U558"/>
    <mergeCell ref="U559:U560"/>
    <mergeCell ref="U561:U562"/>
    <mergeCell ref="U563:U565"/>
    <mergeCell ref="U566:U568"/>
    <mergeCell ref="U570:U573"/>
    <mergeCell ref="U574:U577"/>
    <mergeCell ref="U581:U583"/>
    <mergeCell ref="U584:U585"/>
    <mergeCell ref="U586:U588"/>
    <mergeCell ref="U589:U591"/>
    <mergeCell ref="U592:U594"/>
    <mergeCell ref="U595:U597"/>
    <mergeCell ref="U598:U600"/>
    <mergeCell ref="U601:U606"/>
    <mergeCell ref="U607:U608"/>
    <mergeCell ref="U609:U611"/>
    <mergeCell ref="U614:U616"/>
    <mergeCell ref="U617:U618"/>
    <mergeCell ref="U622:U624"/>
    <mergeCell ref="U627:U629"/>
    <mergeCell ref="U631:U633"/>
    <mergeCell ref="U634:U637"/>
    <mergeCell ref="U638:U640"/>
    <mergeCell ref="U643:U645"/>
    <mergeCell ref="U647:U649"/>
    <mergeCell ref="U650:U652"/>
    <mergeCell ref="U653:U655"/>
    <mergeCell ref="U665:U668"/>
    <mergeCell ref="U669:U670"/>
    <mergeCell ref="U671:U672"/>
    <mergeCell ref="U677:U678"/>
    <mergeCell ref="U679:U682"/>
    <mergeCell ref="U685:U688"/>
    <mergeCell ref="U689:U692"/>
    <mergeCell ref="U824:U829"/>
    <mergeCell ref="U830:U832"/>
    <mergeCell ref="V518:V522"/>
    <mergeCell ref="V523:V525"/>
    <mergeCell ref="V526:V530"/>
    <mergeCell ref="V531:V541"/>
    <mergeCell ref="V542:V543"/>
    <mergeCell ref="V545:V551"/>
    <mergeCell ref="V552:V558"/>
    <mergeCell ref="V559:V560"/>
    <mergeCell ref="V561:V562"/>
    <mergeCell ref="V563:V565"/>
    <mergeCell ref="V566:V568"/>
    <mergeCell ref="V570:V573"/>
    <mergeCell ref="V574:V577"/>
    <mergeCell ref="V581:V583"/>
    <mergeCell ref="V584:V585"/>
    <mergeCell ref="V586:V588"/>
    <mergeCell ref="V589:V591"/>
    <mergeCell ref="V592:V594"/>
    <mergeCell ref="V595:V597"/>
    <mergeCell ref="V598:V600"/>
    <mergeCell ref="V601:V606"/>
    <mergeCell ref="V607:V608"/>
    <mergeCell ref="V609:V611"/>
    <mergeCell ref="V614:V616"/>
    <mergeCell ref="V617:V618"/>
    <mergeCell ref="V622:V624"/>
    <mergeCell ref="V627:V629"/>
    <mergeCell ref="V631:V633"/>
    <mergeCell ref="V634:V637"/>
    <mergeCell ref="V638:V640"/>
    <mergeCell ref="V643:V645"/>
    <mergeCell ref="V647:V649"/>
    <mergeCell ref="V650:V652"/>
    <mergeCell ref="V653:V655"/>
    <mergeCell ref="V665:V668"/>
    <mergeCell ref="V669:V670"/>
    <mergeCell ref="V671:V672"/>
    <mergeCell ref="V677:V678"/>
    <mergeCell ref="V679:V682"/>
    <mergeCell ref="V685:V688"/>
    <mergeCell ref="V689:V692"/>
    <mergeCell ref="V824:V829"/>
    <mergeCell ref="V830:V832"/>
    <mergeCell ref="W509:W510"/>
    <mergeCell ref="W511:W512"/>
    <mergeCell ref="W513:W517"/>
    <mergeCell ref="W518:W522"/>
    <mergeCell ref="W523:W525"/>
    <mergeCell ref="W526:W530"/>
    <mergeCell ref="W531:W541"/>
    <mergeCell ref="W542:W543"/>
    <mergeCell ref="W545:W551"/>
    <mergeCell ref="W552:W558"/>
    <mergeCell ref="W559:W560"/>
    <mergeCell ref="W561:W562"/>
    <mergeCell ref="W563:W565"/>
    <mergeCell ref="W566:W568"/>
    <mergeCell ref="W570:W573"/>
    <mergeCell ref="W574:W577"/>
    <mergeCell ref="W581:W583"/>
    <mergeCell ref="W584:W585"/>
    <mergeCell ref="W586:W588"/>
    <mergeCell ref="W589:W591"/>
    <mergeCell ref="W592:W594"/>
    <mergeCell ref="W595:W597"/>
    <mergeCell ref="W598:W600"/>
    <mergeCell ref="W601:W606"/>
    <mergeCell ref="W607:W608"/>
    <mergeCell ref="W609:W611"/>
    <mergeCell ref="W614:W616"/>
    <mergeCell ref="W617:W618"/>
    <mergeCell ref="W622:W624"/>
    <mergeCell ref="W627:W629"/>
    <mergeCell ref="W631:W633"/>
    <mergeCell ref="W634:W637"/>
    <mergeCell ref="W638:W640"/>
    <mergeCell ref="W643:W645"/>
    <mergeCell ref="W647:W649"/>
    <mergeCell ref="W650:W652"/>
    <mergeCell ref="W653:W655"/>
    <mergeCell ref="W665:W668"/>
    <mergeCell ref="W669:W670"/>
    <mergeCell ref="W671:W672"/>
    <mergeCell ref="W677:W678"/>
    <mergeCell ref="W679:W682"/>
    <mergeCell ref="W685:W688"/>
    <mergeCell ref="W689:W692"/>
    <mergeCell ref="W830:W832"/>
    <mergeCell ref="Y830:Y832"/>
    <mergeCell ref="Z818:Z821"/>
    <mergeCell ref="Z830:Z832"/>
    <mergeCell ref="AB503:AB517"/>
    <mergeCell ref="AB818:AB821"/>
    <mergeCell ref="AB830:AB832"/>
    <mergeCell ref="AC503:AC517"/>
  </mergeCells>
  <conditionalFormatting sqref="L312:L313">
    <cfRule type="cellIs" dxfId="0" priority="1" stopIfTrue="1" operator="equal">
      <formula>"下架阶段"</formula>
    </cfRule>
    <cfRule type="cellIs" dxfId="1" priority="2" stopIfTrue="1" operator="equal">
      <formula>"运维阶段"</formula>
    </cfRule>
    <cfRule type="cellIs" dxfId="2" priority="3" stopIfTrue="1" operator="equal">
      <formula>"主推阶段"</formula>
    </cfRule>
  </conditionalFormatting>
  <conditionalFormatting sqref="L283:L295 L314 L298:L311">
    <cfRule type="cellIs" dxfId="3" priority="4" stopIfTrue="1" operator="equal">
      <formula>"下架阶段"</formula>
    </cfRule>
    <cfRule type="cellIs" dxfId="4" priority="5" stopIfTrue="1" operator="equal">
      <formula>"运维阶段"</formula>
    </cfRule>
    <cfRule type="cellIs" dxfId="5" priority="6" stopIfTrue="1" operator="equal">
      <formula>"主推阶段"</formula>
    </cfRule>
  </conditionalFormatting>
  <dataValidations count="3">
    <dataValidation type="list" allowBlank="1" showInputMessage="1" showErrorMessage="1" sqref="W148 G395:G398 W253:W271">
      <formula1>"A,B,C"</formula1>
    </dataValidation>
    <dataValidation type="list" allowBlank="1" showInputMessage="1" showErrorMessage="1" sqref="Y246 Y379 Y380 Y381 Y382 Y383 Y384 Y385 Y386 Y387 Y388 Y389 Y390 Y391 Y392 Y830 Y885 Y886 Y887 Y888 Y889 Y890 Y891 Y892 Y893 Y894 Y895 Y896 Y897 Y898 Y1:Y14 Y15:Y53 Y56:Y117 Y118:Y139 Y140:Y148 Y149:Y156 Y157:Y167 Y168:Y175 Y176:Y223 Y224:Y231 Y232:Y244 Y248:Y252 Y272:Y282 Y283:Y335 Y336:Y347 Y348:Y363 Y364:Y371 Y372:Y375 Y376:Y378 Y393:Y398 Y424:Y451 Y452:Y460 Y461:Y485 Y486:Y502 Y503:Y517 Y518:Y758 Y759:Y817 Y833:Y873 Y874:Y884 Y899:Y900 Y901:Y1048576">
      <formula1>"成本+预期利润,参照竞争对手,价值定价"</formula1>
    </dataValidation>
    <dataValidation type="list" allowBlank="1" showInputMessage="1" showErrorMessage="1" sqref="Y399:Y423 Y818:Y821 Y822:Y823 Y825:Y829">
      <formula1>"成本+预期利润,跟踪竞争对手,低价抢占市场,利润最大化,价值定价"</formula1>
    </dataValidation>
  </dataValidations>
  <hyperlinks>
    <hyperlink ref="Q13" location="Quantrader教育市场报价!A1" display="见sheet:Quantrader教育市场报价"/>
    <hyperlink ref="Q12" location="Quantrader机构市场报价!A1" display="见sheet:Quantrader机构市场报价"/>
    <hyperlink ref="Q9" location="GTA财经数据库报价方案!A1" display="见GTA财经数据库报价方案"/>
    <hyperlink ref="Q3" location="虚拟交易所机构产品定价!A1" display="#虚拟交易所机构产品定价!A1"/>
    <hyperlink ref="Q6" location="历史高频机构定价!A1" display="历史高频机构定价!A1"/>
    <hyperlink ref="AA13" location="Quantrader教育市场报价!A1" display="见sheet:Quantrader教育市场报价"/>
    <hyperlink ref="AA12" location="Quantrader机构市场报价!A1" display="见sheet:Quantrader机构市场报价"/>
    <hyperlink ref="AA9" location="GTA财经数据库报价方案!A1" display="见GTA财经数据库报价方案"/>
    <hyperlink ref="AA3" location="虚拟交易所机构产品定价!A1" display="#虚拟交易所机构产品定价!A1"/>
    <hyperlink ref="AB3" location="虚拟交易所机构产品定价!A1" display="#虚拟交易所机构产品定价!A1"/>
    <hyperlink ref="AA6" location="历史高频数据机构底价!A1" display="历史高频数据机构底价!A1"/>
    <hyperlink ref="AA7" location="历史高频学术定价!A1" display="历史高频学术定价!A1"/>
    <hyperlink ref="Q7" location="历史高频学术定价!A1" display="历史高频学术定价!A1"/>
    <hyperlink ref="Q8" location="实时行情数据报价!A1" display="实时行情定价"/>
    <hyperlink ref="AA8" location="实时行情数据底价!A1" display="实时行情数据底价"/>
    <hyperlink ref="AC48" location="Sheet1!A1" display="各子库报价见sheet：CSMAR各库报价"/>
    <hyperlink ref="Q53" location="Quantrader教育市场报价!A1" display="见sheet：Quantrader教育市场报价"/>
    <hyperlink ref="AC503:AC517" location="校园文化产品架构与价格体系列表!A1" display="校园文化工程类项目定价需依据工程量进行核算，策划与设计成本与价格请见附表“策划设计成本与价格核算模型”"/>
  </hyperlink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908"/>
  <sheetViews>
    <sheetView workbookViewId="0">
      <selection activeCell="M8" sqref="M8"/>
    </sheetView>
  </sheetViews>
  <sheetFormatPr defaultColWidth="9" defaultRowHeight="13.5"/>
  <cols>
    <col min="8" max="8" width="12.125" customWidth="1"/>
  </cols>
  <sheetData>
    <row r="1" ht="21" spans="1:11">
      <c r="A1" s="258" t="s">
        <v>2162</v>
      </c>
      <c r="B1" s="258"/>
      <c r="C1" s="258"/>
      <c r="D1" s="258"/>
      <c r="E1" s="258"/>
      <c r="F1" s="259"/>
      <c r="G1" s="260"/>
      <c r="H1" s="261"/>
      <c r="I1" s="274"/>
      <c r="J1" s="274"/>
      <c r="K1" s="274"/>
    </row>
    <row r="2" ht="28.5" spans="1:11">
      <c r="A2" s="262" t="s">
        <v>74</v>
      </c>
      <c r="B2" s="262" t="s">
        <v>2163</v>
      </c>
      <c r="C2" s="262" t="s">
        <v>2164</v>
      </c>
      <c r="D2" s="262" t="s">
        <v>2165</v>
      </c>
      <c r="E2" s="262" t="s">
        <v>2166</v>
      </c>
      <c r="F2" s="262" t="s">
        <v>2167</v>
      </c>
      <c r="G2" s="263" t="s">
        <v>2168</v>
      </c>
      <c r="H2" s="264" t="s">
        <v>2169</v>
      </c>
      <c r="I2" s="264" t="s">
        <v>67</v>
      </c>
      <c r="J2" s="264" t="s">
        <v>69</v>
      </c>
      <c r="K2" s="264" t="s">
        <v>71</v>
      </c>
    </row>
    <row r="3" ht="42.75" spans="1:11">
      <c r="A3" s="265">
        <v>1</v>
      </c>
      <c r="B3" s="265" t="s">
        <v>1245</v>
      </c>
      <c r="C3" s="265" t="s">
        <v>2170</v>
      </c>
      <c r="D3" s="266" t="s">
        <v>2171</v>
      </c>
      <c r="E3" s="266" t="s">
        <v>2172</v>
      </c>
      <c r="F3" s="267">
        <v>0.039</v>
      </c>
      <c r="G3" s="268">
        <v>2015.4</v>
      </c>
      <c r="H3" s="265">
        <v>0.0897</v>
      </c>
      <c r="I3" s="265" t="s">
        <v>1011</v>
      </c>
      <c r="J3" s="265" t="s">
        <v>1011</v>
      </c>
      <c r="K3" s="265" t="s">
        <v>106</v>
      </c>
    </row>
    <row r="4" ht="42.75" spans="1:11">
      <c r="A4" s="269">
        <v>2</v>
      </c>
      <c r="B4" s="269" t="s">
        <v>1245</v>
      </c>
      <c r="C4" s="269" t="s">
        <v>2170</v>
      </c>
      <c r="D4" s="270" t="s">
        <v>2173</v>
      </c>
      <c r="E4" s="270" t="s">
        <v>2174</v>
      </c>
      <c r="F4" s="271">
        <v>0.69</v>
      </c>
      <c r="G4" s="272">
        <v>2016.6</v>
      </c>
      <c r="H4" s="269">
        <v>1.587</v>
      </c>
      <c r="I4" s="269" t="s">
        <v>1011</v>
      </c>
      <c r="J4" s="269" t="s">
        <v>1011</v>
      </c>
      <c r="K4" s="269" t="s">
        <v>106</v>
      </c>
    </row>
    <row r="5" ht="42.75" spans="1:11">
      <c r="A5" s="269">
        <v>3</v>
      </c>
      <c r="B5" s="269" t="s">
        <v>1245</v>
      </c>
      <c r="C5" s="269" t="s">
        <v>2170</v>
      </c>
      <c r="D5" s="270" t="s">
        <v>2173</v>
      </c>
      <c r="E5" s="270" t="s">
        <v>2174</v>
      </c>
      <c r="F5" s="271">
        <v>0.29</v>
      </c>
      <c r="G5" s="272">
        <v>2016.6</v>
      </c>
      <c r="H5" s="269">
        <v>0.667</v>
      </c>
      <c r="I5" s="269" t="s">
        <v>1011</v>
      </c>
      <c r="J5" s="269" t="s">
        <v>1011</v>
      </c>
      <c r="K5" s="269" t="s">
        <v>106</v>
      </c>
    </row>
    <row r="6" ht="42.75" spans="1:11">
      <c r="A6" s="269">
        <v>4</v>
      </c>
      <c r="B6" s="269" t="s">
        <v>1245</v>
      </c>
      <c r="C6" s="269" t="s">
        <v>2170</v>
      </c>
      <c r="D6" s="270" t="s">
        <v>2175</v>
      </c>
      <c r="E6" s="270" t="s">
        <v>2174</v>
      </c>
      <c r="F6" s="271">
        <v>0.0131</v>
      </c>
      <c r="G6" s="272">
        <v>2016.6</v>
      </c>
      <c r="H6" s="269">
        <v>0.03013</v>
      </c>
      <c r="I6" s="269" t="s">
        <v>1011</v>
      </c>
      <c r="J6" s="269" t="s">
        <v>1011</v>
      </c>
      <c r="K6" s="269" t="s">
        <v>106</v>
      </c>
    </row>
    <row r="7" ht="42.75" spans="1:11">
      <c r="A7" s="269">
        <v>5</v>
      </c>
      <c r="B7" s="269" t="s">
        <v>1245</v>
      </c>
      <c r="C7" s="269" t="s">
        <v>2170</v>
      </c>
      <c r="D7" s="270" t="s">
        <v>2176</v>
      </c>
      <c r="E7" s="270" t="s">
        <v>2174</v>
      </c>
      <c r="F7" s="271">
        <v>0.0131</v>
      </c>
      <c r="G7" s="272">
        <v>2016.6</v>
      </c>
      <c r="H7" s="269">
        <v>0.03013</v>
      </c>
      <c r="I7" s="269" t="s">
        <v>1011</v>
      </c>
      <c r="J7" s="269" t="s">
        <v>1011</v>
      </c>
      <c r="K7" s="269" t="s">
        <v>106</v>
      </c>
    </row>
    <row r="8" ht="42.75" spans="1:11">
      <c r="A8" s="269">
        <v>6</v>
      </c>
      <c r="B8" s="269" t="s">
        <v>1245</v>
      </c>
      <c r="C8" s="269" t="s">
        <v>2170</v>
      </c>
      <c r="D8" s="270" t="s">
        <v>2177</v>
      </c>
      <c r="E8" s="270" t="s">
        <v>2174</v>
      </c>
      <c r="F8" s="271">
        <v>0.0131</v>
      </c>
      <c r="G8" s="272">
        <v>2016.6</v>
      </c>
      <c r="H8" s="269">
        <v>0.03013</v>
      </c>
      <c r="I8" s="269" t="s">
        <v>1011</v>
      </c>
      <c r="J8" s="269" t="s">
        <v>1011</v>
      </c>
      <c r="K8" s="269" t="s">
        <v>106</v>
      </c>
    </row>
    <row r="9" ht="42.75" spans="1:11">
      <c r="A9" s="269">
        <v>7</v>
      </c>
      <c r="B9" s="269" t="s">
        <v>1245</v>
      </c>
      <c r="C9" s="269" t="s">
        <v>2170</v>
      </c>
      <c r="D9" s="270" t="s">
        <v>2178</v>
      </c>
      <c r="E9" s="270" t="s">
        <v>2174</v>
      </c>
      <c r="F9" s="271">
        <v>0.01965</v>
      </c>
      <c r="G9" s="272">
        <v>2016.6</v>
      </c>
      <c r="H9" s="269">
        <v>0.045195</v>
      </c>
      <c r="I9" s="269" t="s">
        <v>1011</v>
      </c>
      <c r="J9" s="269" t="s">
        <v>1011</v>
      </c>
      <c r="K9" s="269" t="s">
        <v>106</v>
      </c>
    </row>
    <row r="10" ht="42.75" spans="1:11">
      <c r="A10" s="269">
        <v>8</v>
      </c>
      <c r="B10" s="269" t="s">
        <v>1245</v>
      </c>
      <c r="C10" s="269" t="s">
        <v>2170</v>
      </c>
      <c r="D10" s="270" t="s">
        <v>2179</v>
      </c>
      <c r="E10" s="270" t="s">
        <v>2174</v>
      </c>
      <c r="F10" s="271">
        <v>0.01965</v>
      </c>
      <c r="G10" s="272">
        <v>2016.6</v>
      </c>
      <c r="H10" s="269">
        <v>0.045195</v>
      </c>
      <c r="I10" s="269" t="s">
        <v>1011</v>
      </c>
      <c r="J10" s="269" t="s">
        <v>1011</v>
      </c>
      <c r="K10" s="269" t="s">
        <v>106</v>
      </c>
    </row>
    <row r="11" ht="42.75" spans="1:11">
      <c r="A11" s="269">
        <v>9</v>
      </c>
      <c r="B11" s="269" t="s">
        <v>1245</v>
      </c>
      <c r="C11" s="269" t="s">
        <v>2170</v>
      </c>
      <c r="D11" s="270" t="s">
        <v>2180</v>
      </c>
      <c r="E11" s="270" t="s">
        <v>2174</v>
      </c>
      <c r="F11" s="271">
        <v>0.01965</v>
      </c>
      <c r="G11" s="272">
        <v>2016.6</v>
      </c>
      <c r="H11" s="269">
        <v>0.045195</v>
      </c>
      <c r="I11" s="269" t="s">
        <v>1011</v>
      </c>
      <c r="J11" s="269" t="s">
        <v>1011</v>
      </c>
      <c r="K11" s="269" t="s">
        <v>106</v>
      </c>
    </row>
    <row r="12" ht="42.75" spans="1:11">
      <c r="A12" s="269">
        <v>10</v>
      </c>
      <c r="B12" s="269" t="s">
        <v>1245</v>
      </c>
      <c r="C12" s="269" t="s">
        <v>2170</v>
      </c>
      <c r="D12" s="270" t="s">
        <v>2181</v>
      </c>
      <c r="E12" s="270" t="s">
        <v>2174</v>
      </c>
      <c r="F12" s="271">
        <v>0.01965</v>
      </c>
      <c r="G12" s="272">
        <v>2016.6</v>
      </c>
      <c r="H12" s="269">
        <v>0.045195</v>
      </c>
      <c r="I12" s="269" t="s">
        <v>1011</v>
      </c>
      <c r="J12" s="269" t="s">
        <v>1011</v>
      </c>
      <c r="K12" s="269" t="s">
        <v>106</v>
      </c>
    </row>
    <row r="13" ht="42.75" spans="1:11">
      <c r="A13" s="269">
        <v>11</v>
      </c>
      <c r="B13" s="269" t="s">
        <v>1245</v>
      </c>
      <c r="C13" s="269" t="s">
        <v>2170</v>
      </c>
      <c r="D13" s="270" t="s">
        <v>2182</v>
      </c>
      <c r="E13" s="270" t="s">
        <v>2174</v>
      </c>
      <c r="F13" s="271">
        <v>0.0326</v>
      </c>
      <c r="G13" s="272">
        <v>2016.6</v>
      </c>
      <c r="H13" s="269">
        <v>0.07498</v>
      </c>
      <c r="I13" s="269" t="s">
        <v>1011</v>
      </c>
      <c r="J13" s="269" t="s">
        <v>1011</v>
      </c>
      <c r="K13" s="269" t="s">
        <v>106</v>
      </c>
    </row>
    <row r="14" ht="42.75" spans="1:11">
      <c r="A14" s="269">
        <v>12</v>
      </c>
      <c r="B14" s="269" t="s">
        <v>1245</v>
      </c>
      <c r="C14" s="269" t="s">
        <v>2170</v>
      </c>
      <c r="D14" s="270" t="s">
        <v>2183</v>
      </c>
      <c r="E14" s="270" t="s">
        <v>2174</v>
      </c>
      <c r="F14" s="271">
        <v>0.0326</v>
      </c>
      <c r="G14" s="272">
        <v>2016.6</v>
      </c>
      <c r="H14" s="269">
        <v>0.07498</v>
      </c>
      <c r="I14" s="269" t="s">
        <v>1011</v>
      </c>
      <c r="J14" s="269" t="s">
        <v>1011</v>
      </c>
      <c r="K14" s="269" t="s">
        <v>106</v>
      </c>
    </row>
    <row r="15" ht="42.75" spans="1:11">
      <c r="A15" s="269">
        <v>13</v>
      </c>
      <c r="B15" s="269" t="s">
        <v>1245</v>
      </c>
      <c r="C15" s="269" t="s">
        <v>2170</v>
      </c>
      <c r="D15" s="270" t="s">
        <v>2184</v>
      </c>
      <c r="E15" s="270" t="s">
        <v>2174</v>
      </c>
      <c r="F15" s="271">
        <v>0.0326</v>
      </c>
      <c r="G15" s="272">
        <v>2016.6</v>
      </c>
      <c r="H15" s="269">
        <v>0.07498</v>
      </c>
      <c r="I15" s="269" t="s">
        <v>1011</v>
      </c>
      <c r="J15" s="269" t="s">
        <v>1011</v>
      </c>
      <c r="K15" s="269" t="s">
        <v>106</v>
      </c>
    </row>
    <row r="16" ht="42.75" spans="1:11">
      <c r="A16" s="269">
        <v>14</v>
      </c>
      <c r="B16" s="269" t="s">
        <v>1245</v>
      </c>
      <c r="C16" s="269" t="s">
        <v>2170</v>
      </c>
      <c r="D16" s="270" t="s">
        <v>2185</v>
      </c>
      <c r="E16" s="270" t="s">
        <v>2174</v>
      </c>
      <c r="F16" s="271">
        <v>0.0326</v>
      </c>
      <c r="G16" s="272">
        <v>2016.6</v>
      </c>
      <c r="H16" s="269">
        <v>0.07498</v>
      </c>
      <c r="I16" s="269" t="s">
        <v>1011</v>
      </c>
      <c r="J16" s="269" t="s">
        <v>1011</v>
      </c>
      <c r="K16" s="269" t="s">
        <v>106</v>
      </c>
    </row>
    <row r="17" ht="42.75" spans="1:11">
      <c r="A17" s="269">
        <v>15</v>
      </c>
      <c r="B17" s="269" t="s">
        <v>1245</v>
      </c>
      <c r="C17" s="269" t="s">
        <v>2170</v>
      </c>
      <c r="D17" s="270" t="s">
        <v>2186</v>
      </c>
      <c r="E17" s="270" t="s">
        <v>2174</v>
      </c>
      <c r="F17" s="271">
        <v>0.04465</v>
      </c>
      <c r="G17" s="272">
        <v>2016.6</v>
      </c>
      <c r="H17" s="269">
        <v>0.102695</v>
      </c>
      <c r="I17" s="269" t="s">
        <v>1011</v>
      </c>
      <c r="J17" s="269" t="s">
        <v>1011</v>
      </c>
      <c r="K17" s="269" t="s">
        <v>106</v>
      </c>
    </row>
    <row r="18" ht="42.75" spans="1:11">
      <c r="A18" s="269">
        <v>16</v>
      </c>
      <c r="B18" s="269" t="s">
        <v>1245</v>
      </c>
      <c r="C18" s="269" t="s">
        <v>2170</v>
      </c>
      <c r="D18" s="270" t="s">
        <v>2187</v>
      </c>
      <c r="E18" s="270" t="s">
        <v>2174</v>
      </c>
      <c r="F18" s="271">
        <v>0.04465</v>
      </c>
      <c r="G18" s="272">
        <v>2016.6</v>
      </c>
      <c r="H18" s="269">
        <v>0.102695</v>
      </c>
      <c r="I18" s="269" t="s">
        <v>1011</v>
      </c>
      <c r="J18" s="269" t="s">
        <v>1011</v>
      </c>
      <c r="K18" s="269" t="s">
        <v>106</v>
      </c>
    </row>
    <row r="19" ht="42.75" spans="1:11">
      <c r="A19" s="269">
        <v>17</v>
      </c>
      <c r="B19" s="269" t="s">
        <v>1245</v>
      </c>
      <c r="C19" s="269" t="s">
        <v>2170</v>
      </c>
      <c r="D19" s="270" t="s">
        <v>2188</v>
      </c>
      <c r="E19" s="270" t="s">
        <v>2174</v>
      </c>
      <c r="F19" s="271">
        <v>0.06425</v>
      </c>
      <c r="G19" s="272">
        <v>2016.6</v>
      </c>
      <c r="H19" s="269">
        <v>0.147775</v>
      </c>
      <c r="I19" s="269" t="s">
        <v>1011</v>
      </c>
      <c r="J19" s="269" t="s">
        <v>1011</v>
      </c>
      <c r="K19" s="269" t="s">
        <v>106</v>
      </c>
    </row>
    <row r="20" ht="42.75" spans="1:11">
      <c r="A20" s="269">
        <v>18</v>
      </c>
      <c r="B20" s="269" t="s">
        <v>1245</v>
      </c>
      <c r="C20" s="269" t="s">
        <v>2170</v>
      </c>
      <c r="D20" s="270" t="s">
        <v>2189</v>
      </c>
      <c r="E20" s="270" t="s">
        <v>2174</v>
      </c>
      <c r="F20" s="271">
        <v>0.06425</v>
      </c>
      <c r="G20" s="272">
        <v>2016.6</v>
      </c>
      <c r="H20" s="269">
        <v>0.147775</v>
      </c>
      <c r="I20" s="269" t="s">
        <v>1011</v>
      </c>
      <c r="J20" s="269" t="s">
        <v>1011</v>
      </c>
      <c r="K20" s="269" t="s">
        <v>106</v>
      </c>
    </row>
    <row r="21" ht="42.75" spans="1:11">
      <c r="A21" s="269">
        <v>19</v>
      </c>
      <c r="B21" s="269" t="s">
        <v>1245</v>
      </c>
      <c r="C21" s="269" t="s">
        <v>2170</v>
      </c>
      <c r="D21" s="270" t="s">
        <v>2190</v>
      </c>
      <c r="E21" s="270" t="s">
        <v>2174</v>
      </c>
      <c r="F21" s="271">
        <v>0.0959</v>
      </c>
      <c r="G21" s="272">
        <v>2016.6</v>
      </c>
      <c r="H21" s="269">
        <v>0.22057</v>
      </c>
      <c r="I21" s="269" t="s">
        <v>1011</v>
      </c>
      <c r="J21" s="269" t="s">
        <v>1011</v>
      </c>
      <c r="K21" s="269" t="s">
        <v>106</v>
      </c>
    </row>
    <row r="22" ht="42.75" spans="1:11">
      <c r="A22" s="269">
        <v>20</v>
      </c>
      <c r="B22" s="269" t="s">
        <v>1245</v>
      </c>
      <c r="C22" s="269" t="s">
        <v>2170</v>
      </c>
      <c r="D22" s="270" t="s">
        <v>2191</v>
      </c>
      <c r="E22" s="270" t="s">
        <v>2174</v>
      </c>
      <c r="F22" s="271">
        <v>0.0959</v>
      </c>
      <c r="G22" s="272">
        <v>2016.6</v>
      </c>
      <c r="H22" s="269">
        <v>0.22057</v>
      </c>
      <c r="I22" s="269" t="s">
        <v>1011</v>
      </c>
      <c r="J22" s="269" t="s">
        <v>1011</v>
      </c>
      <c r="K22" s="269" t="s">
        <v>106</v>
      </c>
    </row>
    <row r="23" ht="42.75" spans="1:11">
      <c r="A23" s="269">
        <v>21</v>
      </c>
      <c r="B23" s="269" t="s">
        <v>1245</v>
      </c>
      <c r="C23" s="269" t="s">
        <v>2170</v>
      </c>
      <c r="D23" s="270" t="s">
        <v>2192</v>
      </c>
      <c r="E23" s="270" t="s">
        <v>2174</v>
      </c>
      <c r="F23" s="271">
        <v>0.2009</v>
      </c>
      <c r="G23" s="272">
        <v>2016.6</v>
      </c>
      <c r="H23" s="269">
        <v>0.46207</v>
      </c>
      <c r="I23" s="269" t="s">
        <v>1011</v>
      </c>
      <c r="J23" s="269" t="s">
        <v>1011</v>
      </c>
      <c r="K23" s="269" t="s">
        <v>106</v>
      </c>
    </row>
    <row r="24" ht="42.75" spans="1:11">
      <c r="A24" s="269">
        <v>22</v>
      </c>
      <c r="B24" s="269" t="s">
        <v>1245</v>
      </c>
      <c r="C24" s="269" t="s">
        <v>2170</v>
      </c>
      <c r="D24" s="270" t="s">
        <v>2193</v>
      </c>
      <c r="E24" s="270" t="s">
        <v>2174</v>
      </c>
      <c r="F24" s="271">
        <v>0.327</v>
      </c>
      <c r="G24" s="272">
        <v>2016.6</v>
      </c>
      <c r="H24" s="269">
        <v>0.7521</v>
      </c>
      <c r="I24" s="269" t="s">
        <v>1011</v>
      </c>
      <c r="J24" s="269" t="s">
        <v>1011</v>
      </c>
      <c r="K24" s="269" t="s">
        <v>106</v>
      </c>
    </row>
    <row r="25" ht="42.75" spans="1:11">
      <c r="A25" s="269">
        <v>23</v>
      </c>
      <c r="B25" s="269" t="s">
        <v>1245</v>
      </c>
      <c r="C25" s="269" t="s">
        <v>2170</v>
      </c>
      <c r="D25" s="273" t="s">
        <v>2194</v>
      </c>
      <c r="E25" s="269" t="s">
        <v>2195</v>
      </c>
      <c r="F25" s="271">
        <v>0.00065</v>
      </c>
      <c r="G25" s="272">
        <v>2016.5</v>
      </c>
      <c r="H25" s="269">
        <v>0.001495</v>
      </c>
      <c r="I25" s="269" t="s">
        <v>1011</v>
      </c>
      <c r="J25" s="269" t="s">
        <v>1011</v>
      </c>
      <c r="K25" s="269" t="s">
        <v>106</v>
      </c>
    </row>
    <row r="26" ht="42.75" spans="1:11">
      <c r="A26" s="269">
        <v>24</v>
      </c>
      <c r="B26" s="269" t="s">
        <v>1245</v>
      </c>
      <c r="C26" s="269" t="s">
        <v>2170</v>
      </c>
      <c r="D26" s="273" t="s">
        <v>2196</v>
      </c>
      <c r="E26" s="269" t="s">
        <v>2195</v>
      </c>
      <c r="F26" s="271">
        <v>0.0009</v>
      </c>
      <c r="G26" s="272">
        <v>2016.5</v>
      </c>
      <c r="H26" s="269">
        <v>0.00207</v>
      </c>
      <c r="I26" s="269" t="s">
        <v>1011</v>
      </c>
      <c r="J26" s="269" t="s">
        <v>1011</v>
      </c>
      <c r="K26" s="269" t="s">
        <v>106</v>
      </c>
    </row>
    <row r="27" ht="42.75" spans="1:11">
      <c r="A27" s="269">
        <v>25</v>
      </c>
      <c r="B27" s="269" t="s">
        <v>1245</v>
      </c>
      <c r="C27" s="269" t="s">
        <v>2170</v>
      </c>
      <c r="D27" s="273" t="s">
        <v>2197</v>
      </c>
      <c r="E27" s="269" t="s">
        <v>2195</v>
      </c>
      <c r="F27" s="271">
        <v>0.0012</v>
      </c>
      <c r="G27" s="272">
        <v>2016.5</v>
      </c>
      <c r="H27" s="269">
        <v>0.00276</v>
      </c>
      <c r="I27" s="269" t="s">
        <v>1011</v>
      </c>
      <c r="J27" s="269" t="s">
        <v>1011</v>
      </c>
      <c r="K27" s="269" t="s">
        <v>106</v>
      </c>
    </row>
    <row r="28" ht="42.75" spans="1:11">
      <c r="A28" s="269">
        <v>26</v>
      </c>
      <c r="B28" s="269" t="s">
        <v>1245</v>
      </c>
      <c r="C28" s="269" t="s">
        <v>2170</v>
      </c>
      <c r="D28" s="273" t="s">
        <v>2198</v>
      </c>
      <c r="E28" s="269" t="s">
        <v>2195</v>
      </c>
      <c r="F28" s="271">
        <v>0.000135</v>
      </c>
      <c r="G28" s="272">
        <v>2016.5</v>
      </c>
      <c r="H28" s="269">
        <v>0.0003105</v>
      </c>
      <c r="I28" s="269" t="s">
        <v>1011</v>
      </c>
      <c r="J28" s="269" t="s">
        <v>1011</v>
      </c>
      <c r="K28" s="269" t="s">
        <v>106</v>
      </c>
    </row>
    <row r="29" ht="42.75" spans="1:11">
      <c r="A29" s="269">
        <v>27</v>
      </c>
      <c r="B29" s="269" t="s">
        <v>1245</v>
      </c>
      <c r="C29" s="269" t="s">
        <v>2170</v>
      </c>
      <c r="D29" s="273" t="s">
        <v>2199</v>
      </c>
      <c r="E29" s="269" t="s">
        <v>2195</v>
      </c>
      <c r="F29" s="271">
        <v>9.5e-5</v>
      </c>
      <c r="G29" s="272">
        <v>2016.5</v>
      </c>
      <c r="H29" s="269">
        <v>0.0002185</v>
      </c>
      <c r="I29" s="269" t="s">
        <v>1011</v>
      </c>
      <c r="J29" s="269" t="s">
        <v>1011</v>
      </c>
      <c r="K29" s="269" t="s">
        <v>106</v>
      </c>
    </row>
    <row r="30" ht="42.75" spans="1:11">
      <c r="A30" s="269">
        <v>28</v>
      </c>
      <c r="B30" s="269" t="s">
        <v>1245</v>
      </c>
      <c r="C30" s="269" t="s">
        <v>2170</v>
      </c>
      <c r="D30" s="273" t="s">
        <v>2200</v>
      </c>
      <c r="E30" s="269" t="s">
        <v>2195</v>
      </c>
      <c r="F30" s="271">
        <v>9.5e-5</v>
      </c>
      <c r="G30" s="272">
        <v>2016.5</v>
      </c>
      <c r="H30" s="269">
        <v>0.0002185</v>
      </c>
      <c r="I30" s="269" t="s">
        <v>1011</v>
      </c>
      <c r="J30" s="269" t="s">
        <v>1011</v>
      </c>
      <c r="K30" s="269" t="s">
        <v>106</v>
      </c>
    </row>
    <row r="31" ht="42.75" spans="1:11">
      <c r="A31" s="269">
        <v>29</v>
      </c>
      <c r="B31" s="269" t="s">
        <v>1245</v>
      </c>
      <c r="C31" s="269" t="s">
        <v>2170</v>
      </c>
      <c r="D31" s="273" t="s">
        <v>2201</v>
      </c>
      <c r="E31" s="269" t="s">
        <v>2195</v>
      </c>
      <c r="F31" s="271">
        <v>9.5e-5</v>
      </c>
      <c r="G31" s="272">
        <v>2016.5</v>
      </c>
      <c r="H31" s="269">
        <v>0.0002185</v>
      </c>
      <c r="I31" s="269" t="s">
        <v>1011</v>
      </c>
      <c r="J31" s="269" t="s">
        <v>1011</v>
      </c>
      <c r="K31" s="269" t="s">
        <v>106</v>
      </c>
    </row>
    <row r="32" ht="42.75" spans="1:11">
      <c r="A32" s="269">
        <v>30</v>
      </c>
      <c r="B32" s="269" t="s">
        <v>1245</v>
      </c>
      <c r="C32" s="269" t="s">
        <v>2170</v>
      </c>
      <c r="D32" s="273" t="s">
        <v>2202</v>
      </c>
      <c r="E32" s="269" t="s">
        <v>2195</v>
      </c>
      <c r="F32" s="271">
        <v>9.5e-5</v>
      </c>
      <c r="G32" s="272">
        <v>2016.5</v>
      </c>
      <c r="H32" s="269">
        <v>0.0002185</v>
      </c>
      <c r="I32" s="269" t="s">
        <v>1011</v>
      </c>
      <c r="J32" s="269" t="s">
        <v>1011</v>
      </c>
      <c r="K32" s="269" t="s">
        <v>106</v>
      </c>
    </row>
    <row r="33" ht="42.75" spans="1:11">
      <c r="A33" s="269">
        <v>31</v>
      </c>
      <c r="B33" s="269" t="s">
        <v>1245</v>
      </c>
      <c r="C33" s="269" t="s">
        <v>2170</v>
      </c>
      <c r="D33" s="273" t="s">
        <v>2203</v>
      </c>
      <c r="E33" s="269" t="s">
        <v>2195</v>
      </c>
      <c r="F33" s="271">
        <v>9.5e-5</v>
      </c>
      <c r="G33" s="272">
        <v>2016.5</v>
      </c>
      <c r="H33" s="269">
        <v>0.0002185</v>
      </c>
      <c r="I33" s="269" t="s">
        <v>1011</v>
      </c>
      <c r="J33" s="269" t="s">
        <v>1011</v>
      </c>
      <c r="K33" s="269" t="s">
        <v>106</v>
      </c>
    </row>
    <row r="34" ht="42.75" spans="1:11">
      <c r="A34" s="269">
        <v>32</v>
      </c>
      <c r="B34" s="269" t="s">
        <v>1245</v>
      </c>
      <c r="C34" s="269" t="s">
        <v>2170</v>
      </c>
      <c r="D34" s="273" t="s">
        <v>2204</v>
      </c>
      <c r="E34" s="269" t="s">
        <v>2195</v>
      </c>
      <c r="F34" s="271">
        <v>9.5e-5</v>
      </c>
      <c r="G34" s="272">
        <v>2016.5</v>
      </c>
      <c r="H34" s="269">
        <v>0.0002185</v>
      </c>
      <c r="I34" s="269" t="s">
        <v>1011</v>
      </c>
      <c r="J34" s="269" t="s">
        <v>1011</v>
      </c>
      <c r="K34" s="269" t="s">
        <v>106</v>
      </c>
    </row>
    <row r="35" ht="42.75" spans="1:11">
      <c r="A35" s="269">
        <v>33</v>
      </c>
      <c r="B35" s="269" t="s">
        <v>1245</v>
      </c>
      <c r="C35" s="269" t="s">
        <v>2170</v>
      </c>
      <c r="D35" s="273" t="s">
        <v>2205</v>
      </c>
      <c r="E35" s="269" t="s">
        <v>2195</v>
      </c>
      <c r="F35" s="271">
        <v>0.000135</v>
      </c>
      <c r="G35" s="272">
        <v>2016.5</v>
      </c>
      <c r="H35" s="269">
        <v>0.0003105</v>
      </c>
      <c r="I35" s="269" t="s">
        <v>1011</v>
      </c>
      <c r="J35" s="269" t="s">
        <v>1011</v>
      </c>
      <c r="K35" s="269" t="s">
        <v>106</v>
      </c>
    </row>
    <row r="36" ht="42.75" spans="1:11">
      <c r="A36" s="269">
        <v>34</v>
      </c>
      <c r="B36" s="269" t="s">
        <v>1245</v>
      </c>
      <c r="C36" s="269" t="s">
        <v>2170</v>
      </c>
      <c r="D36" s="273" t="s">
        <v>2206</v>
      </c>
      <c r="E36" s="269" t="s">
        <v>2195</v>
      </c>
      <c r="F36" s="271">
        <v>0.000135</v>
      </c>
      <c r="G36" s="272">
        <v>2016.5</v>
      </c>
      <c r="H36" s="269">
        <v>0.0003105</v>
      </c>
      <c r="I36" s="269" t="s">
        <v>1011</v>
      </c>
      <c r="J36" s="269" t="s">
        <v>1011</v>
      </c>
      <c r="K36" s="269" t="s">
        <v>106</v>
      </c>
    </row>
    <row r="37" ht="42.75" spans="1:11">
      <c r="A37" s="269">
        <v>35</v>
      </c>
      <c r="B37" s="269" t="s">
        <v>1245</v>
      </c>
      <c r="C37" s="269" t="s">
        <v>2170</v>
      </c>
      <c r="D37" s="273" t="s">
        <v>2207</v>
      </c>
      <c r="E37" s="269" t="s">
        <v>2195</v>
      </c>
      <c r="F37" s="271">
        <v>0.000135</v>
      </c>
      <c r="G37" s="272">
        <v>2016.5</v>
      </c>
      <c r="H37" s="269">
        <v>0.0003105</v>
      </c>
      <c r="I37" s="269" t="s">
        <v>1011</v>
      </c>
      <c r="J37" s="269" t="s">
        <v>1011</v>
      </c>
      <c r="K37" s="269" t="s">
        <v>106</v>
      </c>
    </row>
    <row r="38" ht="42.75" spans="1:11">
      <c r="A38" s="269">
        <v>36</v>
      </c>
      <c r="B38" s="269" t="s">
        <v>1245</v>
      </c>
      <c r="C38" s="269" t="s">
        <v>2170</v>
      </c>
      <c r="D38" s="273" t="s">
        <v>2208</v>
      </c>
      <c r="E38" s="269" t="s">
        <v>2195</v>
      </c>
      <c r="F38" s="271">
        <v>0.000135</v>
      </c>
      <c r="G38" s="272">
        <v>2016.5</v>
      </c>
      <c r="H38" s="269">
        <v>0.0003105</v>
      </c>
      <c r="I38" s="269" t="s">
        <v>1011</v>
      </c>
      <c r="J38" s="269" t="s">
        <v>1011</v>
      </c>
      <c r="K38" s="269" t="s">
        <v>106</v>
      </c>
    </row>
    <row r="39" ht="42.75" spans="1:11">
      <c r="A39" s="269">
        <v>37</v>
      </c>
      <c r="B39" s="269" t="s">
        <v>1245</v>
      </c>
      <c r="C39" s="269" t="s">
        <v>2170</v>
      </c>
      <c r="D39" s="273" t="s">
        <v>2209</v>
      </c>
      <c r="E39" s="269" t="s">
        <v>2195</v>
      </c>
      <c r="F39" s="271">
        <v>0.000135</v>
      </c>
      <c r="G39" s="272">
        <v>2016.5</v>
      </c>
      <c r="H39" s="269">
        <v>0.0003105</v>
      </c>
      <c r="I39" s="269" t="s">
        <v>1011</v>
      </c>
      <c r="J39" s="269" t="s">
        <v>1011</v>
      </c>
      <c r="K39" s="269" t="s">
        <v>106</v>
      </c>
    </row>
    <row r="40" ht="42.75" spans="1:11">
      <c r="A40" s="269">
        <v>38</v>
      </c>
      <c r="B40" s="269" t="s">
        <v>1245</v>
      </c>
      <c r="C40" s="269" t="s">
        <v>2170</v>
      </c>
      <c r="D40" s="273" t="s">
        <v>2210</v>
      </c>
      <c r="E40" s="269" t="s">
        <v>2195</v>
      </c>
      <c r="F40" s="271">
        <v>0.000135</v>
      </c>
      <c r="G40" s="272">
        <v>2016.5</v>
      </c>
      <c r="H40" s="269">
        <v>0.0003105</v>
      </c>
      <c r="I40" s="269" t="s">
        <v>1011</v>
      </c>
      <c r="J40" s="269" t="s">
        <v>1011</v>
      </c>
      <c r="K40" s="269" t="s">
        <v>106</v>
      </c>
    </row>
    <row r="41" ht="71.25" spans="1:11">
      <c r="A41" s="269">
        <v>39</v>
      </c>
      <c r="B41" s="269" t="s">
        <v>1245</v>
      </c>
      <c r="C41" s="269" t="s">
        <v>2170</v>
      </c>
      <c r="D41" s="273" t="s">
        <v>2211</v>
      </c>
      <c r="E41" s="269" t="s">
        <v>2195</v>
      </c>
      <c r="F41" s="271">
        <v>0.0012</v>
      </c>
      <c r="G41" s="272">
        <v>2016.5</v>
      </c>
      <c r="H41" s="269">
        <v>0.00276</v>
      </c>
      <c r="I41" s="269" t="s">
        <v>1011</v>
      </c>
      <c r="J41" s="269" t="s">
        <v>1011</v>
      </c>
      <c r="K41" s="269" t="s">
        <v>106</v>
      </c>
    </row>
    <row r="42" ht="42.75" spans="1:11">
      <c r="A42" s="269">
        <v>40</v>
      </c>
      <c r="B42" s="269" t="s">
        <v>1245</v>
      </c>
      <c r="C42" s="269" t="s">
        <v>2170</v>
      </c>
      <c r="D42" s="273" t="s">
        <v>2212</v>
      </c>
      <c r="E42" s="269" t="s">
        <v>2195</v>
      </c>
      <c r="F42" s="271">
        <v>0.00175</v>
      </c>
      <c r="G42" s="272">
        <v>2016.5</v>
      </c>
      <c r="H42" s="269">
        <v>0.004025</v>
      </c>
      <c r="I42" s="269" t="s">
        <v>1011</v>
      </c>
      <c r="J42" s="269" t="s">
        <v>1011</v>
      </c>
      <c r="K42" s="269" t="s">
        <v>106</v>
      </c>
    </row>
    <row r="43" ht="42.75" spans="1:11">
      <c r="A43" s="269">
        <v>41</v>
      </c>
      <c r="B43" s="269" t="s">
        <v>1245</v>
      </c>
      <c r="C43" s="269" t="s">
        <v>2170</v>
      </c>
      <c r="D43" s="273" t="s">
        <v>2213</v>
      </c>
      <c r="E43" s="269" t="s">
        <v>2195</v>
      </c>
      <c r="F43" s="271">
        <v>0.0012</v>
      </c>
      <c r="G43" s="272">
        <v>2016.5</v>
      </c>
      <c r="H43" s="269">
        <v>0.00276</v>
      </c>
      <c r="I43" s="269" t="s">
        <v>1011</v>
      </c>
      <c r="J43" s="269" t="s">
        <v>1011</v>
      </c>
      <c r="K43" s="269" t="s">
        <v>106</v>
      </c>
    </row>
    <row r="44" ht="42.75" spans="1:11">
      <c r="A44" s="269">
        <v>42</v>
      </c>
      <c r="B44" s="269" t="s">
        <v>1245</v>
      </c>
      <c r="C44" s="269" t="s">
        <v>2170</v>
      </c>
      <c r="D44" s="273" t="s">
        <v>2214</v>
      </c>
      <c r="E44" s="269" t="s">
        <v>2195</v>
      </c>
      <c r="F44" s="271">
        <v>5e-5</v>
      </c>
      <c r="G44" s="272">
        <v>2016.5</v>
      </c>
      <c r="H44" s="269">
        <v>0.000115</v>
      </c>
      <c r="I44" s="269" t="s">
        <v>1011</v>
      </c>
      <c r="J44" s="269" t="s">
        <v>1011</v>
      </c>
      <c r="K44" s="269" t="s">
        <v>106</v>
      </c>
    </row>
    <row r="45" ht="57" spans="1:11">
      <c r="A45" s="269">
        <v>43</v>
      </c>
      <c r="B45" s="269" t="s">
        <v>1245</v>
      </c>
      <c r="C45" s="269" t="s">
        <v>2170</v>
      </c>
      <c r="D45" s="273" t="s">
        <v>2215</v>
      </c>
      <c r="E45" s="269" t="s">
        <v>2195</v>
      </c>
      <c r="F45" s="271">
        <v>0.000135</v>
      </c>
      <c r="G45" s="272">
        <v>2016.5</v>
      </c>
      <c r="H45" s="269">
        <v>0.0003105</v>
      </c>
      <c r="I45" s="269" t="s">
        <v>1011</v>
      </c>
      <c r="J45" s="269" t="s">
        <v>1011</v>
      </c>
      <c r="K45" s="269" t="s">
        <v>106</v>
      </c>
    </row>
    <row r="46" ht="57" spans="1:11">
      <c r="A46" s="269">
        <v>44</v>
      </c>
      <c r="B46" s="269" t="s">
        <v>1245</v>
      </c>
      <c r="C46" s="269" t="s">
        <v>2170</v>
      </c>
      <c r="D46" s="273" t="s">
        <v>2216</v>
      </c>
      <c r="E46" s="269" t="s">
        <v>2195</v>
      </c>
      <c r="F46" s="271">
        <v>0.002375</v>
      </c>
      <c r="G46" s="272">
        <v>2016.5</v>
      </c>
      <c r="H46" s="269">
        <v>0.0054625</v>
      </c>
      <c r="I46" s="269" t="s">
        <v>1011</v>
      </c>
      <c r="J46" s="269" t="s">
        <v>1011</v>
      </c>
      <c r="K46" s="269" t="s">
        <v>106</v>
      </c>
    </row>
    <row r="47" ht="42.75" spans="1:11">
      <c r="A47" s="269">
        <v>45</v>
      </c>
      <c r="B47" s="269" t="s">
        <v>1245</v>
      </c>
      <c r="C47" s="269" t="s">
        <v>2170</v>
      </c>
      <c r="D47" s="273" t="s">
        <v>2217</v>
      </c>
      <c r="E47" s="269" t="s">
        <v>2195</v>
      </c>
      <c r="F47" s="271">
        <v>0.0003</v>
      </c>
      <c r="G47" s="272">
        <v>2016.5</v>
      </c>
      <c r="H47" s="269">
        <v>0.00069</v>
      </c>
      <c r="I47" s="269" t="s">
        <v>1011</v>
      </c>
      <c r="J47" s="269" t="s">
        <v>1011</v>
      </c>
      <c r="K47" s="269" t="s">
        <v>106</v>
      </c>
    </row>
    <row r="48" ht="42.75" spans="1:11">
      <c r="A48" s="269">
        <v>46</v>
      </c>
      <c r="B48" s="269" t="s">
        <v>1245</v>
      </c>
      <c r="C48" s="269" t="s">
        <v>2170</v>
      </c>
      <c r="D48" s="273" t="s">
        <v>2218</v>
      </c>
      <c r="E48" s="269" t="s">
        <v>2195</v>
      </c>
      <c r="F48" s="271">
        <v>0.0008</v>
      </c>
      <c r="G48" s="272">
        <v>2016.5</v>
      </c>
      <c r="H48" s="269">
        <v>0.00184</v>
      </c>
      <c r="I48" s="269" t="s">
        <v>1011</v>
      </c>
      <c r="J48" s="269" t="s">
        <v>1011</v>
      </c>
      <c r="K48" s="269" t="s">
        <v>106</v>
      </c>
    </row>
    <row r="49" ht="42.75" spans="1:11">
      <c r="A49" s="269">
        <v>47</v>
      </c>
      <c r="B49" s="269" t="s">
        <v>1245</v>
      </c>
      <c r="C49" s="269" t="s">
        <v>2170</v>
      </c>
      <c r="D49" s="273" t="s">
        <v>2219</v>
      </c>
      <c r="E49" s="269" t="s">
        <v>2195</v>
      </c>
      <c r="F49" s="271">
        <v>0.000768</v>
      </c>
      <c r="G49" s="272">
        <v>2016.5</v>
      </c>
      <c r="H49" s="269">
        <v>0.0017664</v>
      </c>
      <c r="I49" s="269" t="s">
        <v>1011</v>
      </c>
      <c r="J49" s="269" t="s">
        <v>1011</v>
      </c>
      <c r="K49" s="269" t="s">
        <v>106</v>
      </c>
    </row>
    <row r="50" ht="42.75" spans="1:11">
      <c r="A50" s="269">
        <v>48</v>
      </c>
      <c r="B50" s="269" t="s">
        <v>1245</v>
      </c>
      <c r="C50" s="269" t="s">
        <v>2170</v>
      </c>
      <c r="D50" s="273" t="s">
        <v>2220</v>
      </c>
      <c r="E50" s="269" t="s">
        <v>2195</v>
      </c>
      <c r="F50" s="271">
        <v>0.00045</v>
      </c>
      <c r="G50" s="272">
        <v>2016.5</v>
      </c>
      <c r="H50" s="269">
        <v>0.001035</v>
      </c>
      <c r="I50" s="269" t="s">
        <v>1011</v>
      </c>
      <c r="J50" s="269" t="s">
        <v>1011</v>
      </c>
      <c r="K50" s="269" t="s">
        <v>106</v>
      </c>
    </row>
    <row r="51" ht="42.75" spans="1:11">
      <c r="A51" s="269">
        <v>49</v>
      </c>
      <c r="B51" s="269" t="s">
        <v>1245</v>
      </c>
      <c r="C51" s="269" t="s">
        <v>2170</v>
      </c>
      <c r="D51" s="273" t="s">
        <v>2221</v>
      </c>
      <c r="E51" s="269" t="s">
        <v>2195</v>
      </c>
      <c r="F51" s="271">
        <v>0.00275</v>
      </c>
      <c r="G51" s="272">
        <v>2016.5</v>
      </c>
      <c r="H51" s="269">
        <v>0.006325</v>
      </c>
      <c r="I51" s="269" t="s">
        <v>1011</v>
      </c>
      <c r="J51" s="269" t="s">
        <v>1011</v>
      </c>
      <c r="K51" s="269" t="s">
        <v>106</v>
      </c>
    </row>
    <row r="52" ht="57" spans="1:11">
      <c r="A52" s="269">
        <v>50</v>
      </c>
      <c r="B52" s="269" t="s">
        <v>1245</v>
      </c>
      <c r="C52" s="269" t="s">
        <v>2170</v>
      </c>
      <c r="D52" s="273" t="s">
        <v>2222</v>
      </c>
      <c r="E52" s="269" t="s">
        <v>2195</v>
      </c>
      <c r="F52" s="271">
        <v>0.0015</v>
      </c>
      <c r="G52" s="272">
        <v>2016.5</v>
      </c>
      <c r="H52" s="269">
        <v>0.00345</v>
      </c>
      <c r="I52" s="269" t="s">
        <v>1011</v>
      </c>
      <c r="J52" s="269" t="s">
        <v>1011</v>
      </c>
      <c r="K52" s="269" t="s">
        <v>106</v>
      </c>
    </row>
    <row r="53" ht="42.75" spans="1:11">
      <c r="A53" s="269">
        <v>51</v>
      </c>
      <c r="B53" s="269" t="s">
        <v>1245</v>
      </c>
      <c r="C53" s="269" t="s">
        <v>2170</v>
      </c>
      <c r="D53" s="273" t="s">
        <v>2223</v>
      </c>
      <c r="E53" s="269" t="s">
        <v>2195</v>
      </c>
      <c r="F53" s="271">
        <v>0.0004</v>
      </c>
      <c r="G53" s="272">
        <v>2016.5</v>
      </c>
      <c r="H53" s="269">
        <v>0.00092</v>
      </c>
      <c r="I53" s="269" t="s">
        <v>1011</v>
      </c>
      <c r="J53" s="269" t="s">
        <v>1011</v>
      </c>
      <c r="K53" s="269" t="s">
        <v>106</v>
      </c>
    </row>
    <row r="54" ht="42.75" spans="1:11">
      <c r="A54" s="269">
        <v>52</v>
      </c>
      <c r="B54" s="269" t="s">
        <v>1245</v>
      </c>
      <c r="C54" s="269" t="s">
        <v>2170</v>
      </c>
      <c r="D54" s="273" t="s">
        <v>2224</v>
      </c>
      <c r="E54" s="269" t="s">
        <v>2195</v>
      </c>
      <c r="F54" s="271">
        <v>9.5e-5</v>
      </c>
      <c r="G54" s="272">
        <v>2016.5</v>
      </c>
      <c r="H54" s="269">
        <v>0.0002185</v>
      </c>
      <c r="I54" s="269" t="s">
        <v>1011</v>
      </c>
      <c r="J54" s="269" t="s">
        <v>1011</v>
      </c>
      <c r="K54" s="269" t="s">
        <v>106</v>
      </c>
    </row>
    <row r="55" ht="42.75" spans="1:11">
      <c r="A55" s="269">
        <v>53</v>
      </c>
      <c r="B55" s="269" t="s">
        <v>1245</v>
      </c>
      <c r="C55" s="269" t="s">
        <v>2170</v>
      </c>
      <c r="D55" s="273" t="s">
        <v>2225</v>
      </c>
      <c r="E55" s="269" t="s">
        <v>2195</v>
      </c>
      <c r="F55" s="271">
        <v>9.5e-5</v>
      </c>
      <c r="G55" s="272">
        <v>2016.5</v>
      </c>
      <c r="H55" s="269">
        <v>0.0002185</v>
      </c>
      <c r="I55" s="269" t="s">
        <v>1011</v>
      </c>
      <c r="J55" s="269" t="s">
        <v>1011</v>
      </c>
      <c r="K55" s="269" t="s">
        <v>106</v>
      </c>
    </row>
    <row r="56" ht="42.75" spans="1:11">
      <c r="A56" s="269">
        <v>54</v>
      </c>
      <c r="B56" s="269" t="s">
        <v>1245</v>
      </c>
      <c r="C56" s="269" t="s">
        <v>2170</v>
      </c>
      <c r="D56" s="273" t="s">
        <v>2226</v>
      </c>
      <c r="E56" s="269" t="s">
        <v>2195</v>
      </c>
      <c r="F56" s="271">
        <v>9.5e-5</v>
      </c>
      <c r="G56" s="272">
        <v>2016.5</v>
      </c>
      <c r="H56" s="269">
        <v>0.0002185</v>
      </c>
      <c r="I56" s="269" t="s">
        <v>1011</v>
      </c>
      <c r="J56" s="269" t="s">
        <v>1011</v>
      </c>
      <c r="K56" s="269" t="s">
        <v>106</v>
      </c>
    </row>
    <row r="57" ht="42.75" spans="1:11">
      <c r="A57" s="269">
        <v>55</v>
      </c>
      <c r="B57" s="269" t="s">
        <v>1245</v>
      </c>
      <c r="C57" s="269" t="s">
        <v>2170</v>
      </c>
      <c r="D57" s="273" t="s">
        <v>2227</v>
      </c>
      <c r="E57" s="269" t="s">
        <v>2195</v>
      </c>
      <c r="F57" s="271">
        <v>9.5e-5</v>
      </c>
      <c r="G57" s="272">
        <v>2016.5</v>
      </c>
      <c r="H57" s="269">
        <v>0.0002185</v>
      </c>
      <c r="I57" s="269" t="s">
        <v>1011</v>
      </c>
      <c r="J57" s="269" t="s">
        <v>1011</v>
      </c>
      <c r="K57" s="269" t="s">
        <v>106</v>
      </c>
    </row>
    <row r="58" ht="42.75" spans="1:11">
      <c r="A58" s="269">
        <v>56</v>
      </c>
      <c r="B58" s="269" t="s">
        <v>1245</v>
      </c>
      <c r="C58" s="269" t="s">
        <v>2170</v>
      </c>
      <c r="D58" s="273" t="s">
        <v>2228</v>
      </c>
      <c r="E58" s="269" t="s">
        <v>2195</v>
      </c>
      <c r="F58" s="271">
        <v>9.5e-5</v>
      </c>
      <c r="G58" s="272">
        <v>2016.5</v>
      </c>
      <c r="H58" s="269">
        <v>0.0002185</v>
      </c>
      <c r="I58" s="269" t="s">
        <v>1011</v>
      </c>
      <c r="J58" s="269" t="s">
        <v>1011</v>
      </c>
      <c r="K58" s="269" t="s">
        <v>106</v>
      </c>
    </row>
    <row r="59" ht="42.75" spans="1:11">
      <c r="A59" s="269">
        <v>57</v>
      </c>
      <c r="B59" s="269" t="s">
        <v>1245</v>
      </c>
      <c r="C59" s="269" t="s">
        <v>2170</v>
      </c>
      <c r="D59" s="273" t="s">
        <v>2229</v>
      </c>
      <c r="E59" s="269" t="s">
        <v>2195</v>
      </c>
      <c r="F59" s="271">
        <v>9.5e-5</v>
      </c>
      <c r="G59" s="272">
        <v>2016.5</v>
      </c>
      <c r="H59" s="269">
        <v>0.0002185</v>
      </c>
      <c r="I59" s="269" t="s">
        <v>1011</v>
      </c>
      <c r="J59" s="269" t="s">
        <v>1011</v>
      </c>
      <c r="K59" s="269" t="s">
        <v>106</v>
      </c>
    </row>
    <row r="60" ht="42.75" spans="1:11">
      <c r="A60" s="269">
        <v>58</v>
      </c>
      <c r="B60" s="269" t="s">
        <v>1245</v>
      </c>
      <c r="C60" s="269" t="s">
        <v>2170</v>
      </c>
      <c r="D60" s="273" t="s">
        <v>2230</v>
      </c>
      <c r="E60" s="269" t="s">
        <v>2195</v>
      </c>
      <c r="F60" s="271">
        <v>8e-5</v>
      </c>
      <c r="G60" s="272">
        <v>2016.5</v>
      </c>
      <c r="H60" s="269">
        <v>0.000184</v>
      </c>
      <c r="I60" s="269" t="s">
        <v>1011</v>
      </c>
      <c r="J60" s="269" t="s">
        <v>1011</v>
      </c>
      <c r="K60" s="269" t="s">
        <v>106</v>
      </c>
    </row>
    <row r="61" ht="42.75" spans="1:11">
      <c r="A61" s="269">
        <v>59</v>
      </c>
      <c r="B61" s="269" t="s">
        <v>1245</v>
      </c>
      <c r="C61" s="269" t="s">
        <v>2170</v>
      </c>
      <c r="D61" s="273" t="s">
        <v>2231</v>
      </c>
      <c r="E61" s="269" t="s">
        <v>2195</v>
      </c>
      <c r="F61" s="271">
        <v>0.0024</v>
      </c>
      <c r="G61" s="272">
        <v>2016.5</v>
      </c>
      <c r="H61" s="269">
        <v>0.00552</v>
      </c>
      <c r="I61" s="269" t="s">
        <v>1011</v>
      </c>
      <c r="J61" s="269" t="s">
        <v>1011</v>
      </c>
      <c r="K61" s="269" t="s">
        <v>106</v>
      </c>
    </row>
    <row r="62" ht="42.75" spans="1:11">
      <c r="A62" s="269">
        <v>60</v>
      </c>
      <c r="B62" s="269" t="s">
        <v>1245</v>
      </c>
      <c r="C62" s="269" t="s">
        <v>2170</v>
      </c>
      <c r="D62" s="273" t="s">
        <v>2232</v>
      </c>
      <c r="E62" s="269" t="s">
        <v>2195</v>
      </c>
      <c r="F62" s="271">
        <v>0.0014</v>
      </c>
      <c r="G62" s="272">
        <v>2016.5</v>
      </c>
      <c r="H62" s="269">
        <v>0.00322</v>
      </c>
      <c r="I62" s="269" t="s">
        <v>1011</v>
      </c>
      <c r="J62" s="269" t="s">
        <v>1011</v>
      </c>
      <c r="K62" s="269" t="s">
        <v>106</v>
      </c>
    </row>
    <row r="63" ht="57" spans="1:11">
      <c r="A63" s="269">
        <v>61</v>
      </c>
      <c r="B63" s="269" t="s">
        <v>1245</v>
      </c>
      <c r="C63" s="269" t="s">
        <v>2170</v>
      </c>
      <c r="D63" s="273" t="s">
        <v>2233</v>
      </c>
      <c r="E63" s="269" t="s">
        <v>2195</v>
      </c>
      <c r="F63" s="271">
        <v>0.0011</v>
      </c>
      <c r="G63" s="272">
        <v>2016.5</v>
      </c>
      <c r="H63" s="269">
        <v>0.00253</v>
      </c>
      <c r="I63" s="269" t="s">
        <v>1011</v>
      </c>
      <c r="J63" s="269" t="s">
        <v>1011</v>
      </c>
      <c r="K63" s="269" t="s">
        <v>106</v>
      </c>
    </row>
    <row r="64" ht="57" spans="1:11">
      <c r="A64" s="269">
        <v>62</v>
      </c>
      <c r="B64" s="269" t="s">
        <v>1245</v>
      </c>
      <c r="C64" s="269" t="s">
        <v>2170</v>
      </c>
      <c r="D64" s="273" t="s">
        <v>2234</v>
      </c>
      <c r="E64" s="269" t="s">
        <v>2195</v>
      </c>
      <c r="F64" s="271">
        <v>0.00075</v>
      </c>
      <c r="G64" s="272">
        <v>2016.5</v>
      </c>
      <c r="H64" s="269">
        <v>0.001725</v>
      </c>
      <c r="I64" s="269" t="s">
        <v>1011</v>
      </c>
      <c r="J64" s="269" t="s">
        <v>1011</v>
      </c>
      <c r="K64" s="269" t="s">
        <v>106</v>
      </c>
    </row>
    <row r="65" ht="57" spans="1:11">
      <c r="A65" s="269">
        <v>63</v>
      </c>
      <c r="B65" s="269" t="s">
        <v>1245</v>
      </c>
      <c r="C65" s="269" t="s">
        <v>2170</v>
      </c>
      <c r="D65" s="273" t="s">
        <v>2235</v>
      </c>
      <c r="E65" s="269" t="s">
        <v>2195</v>
      </c>
      <c r="F65" s="271">
        <v>0.00055</v>
      </c>
      <c r="G65" s="272">
        <v>2016.5</v>
      </c>
      <c r="H65" s="269">
        <v>0.001265</v>
      </c>
      <c r="I65" s="269" t="s">
        <v>1011</v>
      </c>
      <c r="J65" s="269" t="s">
        <v>1011</v>
      </c>
      <c r="K65" s="269" t="s">
        <v>106</v>
      </c>
    </row>
    <row r="66" ht="57" spans="1:11">
      <c r="A66" s="269">
        <v>64</v>
      </c>
      <c r="B66" s="269" t="s">
        <v>1245</v>
      </c>
      <c r="C66" s="269" t="s">
        <v>2170</v>
      </c>
      <c r="D66" s="273" t="s">
        <v>2236</v>
      </c>
      <c r="E66" s="269" t="s">
        <v>2195</v>
      </c>
      <c r="F66" s="271">
        <v>0.0004</v>
      </c>
      <c r="G66" s="272">
        <v>2016.5</v>
      </c>
      <c r="H66" s="269">
        <v>0.00092</v>
      </c>
      <c r="I66" s="269" t="s">
        <v>1011</v>
      </c>
      <c r="J66" s="269" t="s">
        <v>1011</v>
      </c>
      <c r="K66" s="269" t="s">
        <v>106</v>
      </c>
    </row>
    <row r="67" ht="42.75" spans="1:11">
      <c r="A67" s="269">
        <v>65</v>
      </c>
      <c r="B67" s="269" t="s">
        <v>1245</v>
      </c>
      <c r="C67" s="269" t="s">
        <v>2170</v>
      </c>
      <c r="D67" s="273" t="s">
        <v>2237</v>
      </c>
      <c r="E67" s="269" t="s">
        <v>2195</v>
      </c>
      <c r="F67" s="271">
        <v>0.00045</v>
      </c>
      <c r="G67" s="272">
        <v>2016.5</v>
      </c>
      <c r="H67" s="269">
        <v>0.001035</v>
      </c>
      <c r="I67" s="269" t="s">
        <v>1011</v>
      </c>
      <c r="J67" s="269" t="s">
        <v>1011</v>
      </c>
      <c r="K67" s="269" t="s">
        <v>106</v>
      </c>
    </row>
    <row r="68" ht="42.75" spans="1:11">
      <c r="A68" s="269">
        <v>66</v>
      </c>
      <c r="B68" s="269" t="s">
        <v>1245</v>
      </c>
      <c r="C68" s="269" t="s">
        <v>2170</v>
      </c>
      <c r="D68" s="273" t="s">
        <v>2238</v>
      </c>
      <c r="E68" s="269" t="s">
        <v>2195</v>
      </c>
      <c r="F68" s="271">
        <v>0.00025</v>
      </c>
      <c r="G68" s="272">
        <v>2016.5</v>
      </c>
      <c r="H68" s="269">
        <v>0.000575</v>
      </c>
      <c r="I68" s="269" t="s">
        <v>1011</v>
      </c>
      <c r="J68" s="269" t="s">
        <v>1011</v>
      </c>
      <c r="K68" s="269" t="s">
        <v>106</v>
      </c>
    </row>
    <row r="69" ht="42.75" spans="1:11">
      <c r="A69" s="269">
        <v>67</v>
      </c>
      <c r="B69" s="269" t="s">
        <v>1245</v>
      </c>
      <c r="C69" s="269" t="s">
        <v>2170</v>
      </c>
      <c r="D69" s="273" t="s">
        <v>2239</v>
      </c>
      <c r="E69" s="269" t="s">
        <v>2195</v>
      </c>
      <c r="F69" s="271">
        <v>0.00075</v>
      </c>
      <c r="G69" s="272">
        <v>2016.5</v>
      </c>
      <c r="H69" s="269">
        <v>0.001725</v>
      </c>
      <c r="I69" s="269" t="s">
        <v>1011</v>
      </c>
      <c r="J69" s="269" t="s">
        <v>1011</v>
      </c>
      <c r="K69" s="269" t="s">
        <v>106</v>
      </c>
    </row>
    <row r="70" ht="57" spans="1:11">
      <c r="A70" s="269">
        <v>68</v>
      </c>
      <c r="B70" s="269" t="s">
        <v>1245</v>
      </c>
      <c r="C70" s="269" t="s">
        <v>2170</v>
      </c>
      <c r="D70" s="273" t="s">
        <v>2240</v>
      </c>
      <c r="E70" s="269" t="s">
        <v>2195</v>
      </c>
      <c r="F70" s="271">
        <v>0.0012</v>
      </c>
      <c r="G70" s="272">
        <v>2016.5</v>
      </c>
      <c r="H70" s="269">
        <v>0.00276</v>
      </c>
      <c r="I70" s="269" t="s">
        <v>1011</v>
      </c>
      <c r="J70" s="269" t="s">
        <v>1011</v>
      </c>
      <c r="K70" s="269" t="s">
        <v>106</v>
      </c>
    </row>
    <row r="71" ht="57" spans="1:11">
      <c r="A71" s="269">
        <v>69</v>
      </c>
      <c r="B71" s="269" t="s">
        <v>1245</v>
      </c>
      <c r="C71" s="269" t="s">
        <v>2170</v>
      </c>
      <c r="D71" s="273" t="s">
        <v>2241</v>
      </c>
      <c r="E71" s="269" t="s">
        <v>2195</v>
      </c>
      <c r="F71" s="271">
        <v>0.0018</v>
      </c>
      <c r="G71" s="272">
        <v>2016.5</v>
      </c>
      <c r="H71" s="269">
        <v>0.00414</v>
      </c>
      <c r="I71" s="269" t="s">
        <v>1011</v>
      </c>
      <c r="J71" s="269" t="s">
        <v>1011</v>
      </c>
      <c r="K71" s="269" t="s">
        <v>106</v>
      </c>
    </row>
    <row r="72" ht="42.75" spans="1:11">
      <c r="A72" s="269">
        <v>70</v>
      </c>
      <c r="B72" s="269" t="s">
        <v>1245</v>
      </c>
      <c r="C72" s="269" t="s">
        <v>2170</v>
      </c>
      <c r="D72" s="273" t="s">
        <v>2242</v>
      </c>
      <c r="E72" s="269" t="s">
        <v>2195</v>
      </c>
      <c r="F72" s="271">
        <v>0.0011</v>
      </c>
      <c r="G72" s="272">
        <v>2016.5</v>
      </c>
      <c r="H72" s="269">
        <v>0.00253</v>
      </c>
      <c r="I72" s="269" t="s">
        <v>1011</v>
      </c>
      <c r="J72" s="269" t="s">
        <v>1011</v>
      </c>
      <c r="K72" s="269" t="s">
        <v>106</v>
      </c>
    </row>
    <row r="73" ht="42.75" spans="1:11">
      <c r="A73" s="269">
        <v>71</v>
      </c>
      <c r="B73" s="269" t="s">
        <v>1245</v>
      </c>
      <c r="C73" s="269" t="s">
        <v>2170</v>
      </c>
      <c r="D73" s="273" t="s">
        <v>2243</v>
      </c>
      <c r="E73" s="269" t="s">
        <v>2195</v>
      </c>
      <c r="F73" s="271">
        <v>0.0007</v>
      </c>
      <c r="G73" s="272">
        <v>2016.5</v>
      </c>
      <c r="H73" s="269">
        <v>0.00161</v>
      </c>
      <c r="I73" s="269" t="s">
        <v>1011</v>
      </c>
      <c r="J73" s="269" t="s">
        <v>1011</v>
      </c>
      <c r="K73" s="269" t="s">
        <v>106</v>
      </c>
    </row>
    <row r="74" ht="42.75" spans="1:11">
      <c r="A74" s="269">
        <v>72</v>
      </c>
      <c r="B74" s="269" t="s">
        <v>1245</v>
      </c>
      <c r="C74" s="269" t="s">
        <v>2170</v>
      </c>
      <c r="D74" s="273" t="s">
        <v>2244</v>
      </c>
      <c r="E74" s="269" t="s">
        <v>2195</v>
      </c>
      <c r="F74" s="271">
        <v>0.00048</v>
      </c>
      <c r="G74" s="272">
        <v>2016.5</v>
      </c>
      <c r="H74" s="269">
        <v>0.001104</v>
      </c>
      <c r="I74" s="269" t="s">
        <v>1011</v>
      </c>
      <c r="J74" s="269" t="s">
        <v>1011</v>
      </c>
      <c r="K74" s="269" t="s">
        <v>106</v>
      </c>
    </row>
    <row r="75" ht="42.75" spans="1:11">
      <c r="A75" s="269">
        <v>73</v>
      </c>
      <c r="B75" s="269" t="s">
        <v>1245</v>
      </c>
      <c r="C75" s="269" t="s">
        <v>2170</v>
      </c>
      <c r="D75" s="273" t="s">
        <v>2245</v>
      </c>
      <c r="E75" s="269" t="s">
        <v>2195</v>
      </c>
      <c r="F75" s="271">
        <v>0.00035</v>
      </c>
      <c r="G75" s="272">
        <v>2016.5</v>
      </c>
      <c r="H75" s="269">
        <v>0.000805</v>
      </c>
      <c r="I75" s="269" t="s">
        <v>1011</v>
      </c>
      <c r="J75" s="269" t="s">
        <v>1011</v>
      </c>
      <c r="K75" s="269" t="s">
        <v>106</v>
      </c>
    </row>
    <row r="76" ht="42.75" spans="1:11">
      <c r="A76" s="269">
        <v>74</v>
      </c>
      <c r="B76" s="269" t="s">
        <v>1245</v>
      </c>
      <c r="C76" s="269" t="s">
        <v>2170</v>
      </c>
      <c r="D76" s="273" t="s">
        <v>2246</v>
      </c>
      <c r="E76" s="269" t="s">
        <v>2195</v>
      </c>
      <c r="F76" s="271">
        <v>0.0007</v>
      </c>
      <c r="G76" s="272">
        <v>2016.5</v>
      </c>
      <c r="H76" s="269">
        <v>0.00161</v>
      </c>
      <c r="I76" s="269" t="s">
        <v>1011</v>
      </c>
      <c r="J76" s="269" t="s">
        <v>1011</v>
      </c>
      <c r="K76" s="269" t="s">
        <v>106</v>
      </c>
    </row>
    <row r="77" ht="42.75" spans="1:11">
      <c r="A77" s="269">
        <v>75</v>
      </c>
      <c r="B77" s="269" t="s">
        <v>1245</v>
      </c>
      <c r="C77" s="269" t="s">
        <v>2170</v>
      </c>
      <c r="D77" s="273" t="s">
        <v>2247</v>
      </c>
      <c r="E77" s="269" t="s">
        <v>2195</v>
      </c>
      <c r="F77" s="271">
        <v>0.001</v>
      </c>
      <c r="G77" s="272">
        <v>2016.5</v>
      </c>
      <c r="H77" s="269">
        <v>0.0023</v>
      </c>
      <c r="I77" s="269" t="s">
        <v>1011</v>
      </c>
      <c r="J77" s="269" t="s">
        <v>1011</v>
      </c>
      <c r="K77" s="269" t="s">
        <v>106</v>
      </c>
    </row>
    <row r="78" ht="42.75" spans="1:11">
      <c r="A78" s="269">
        <v>76</v>
      </c>
      <c r="B78" s="269" t="s">
        <v>1245</v>
      </c>
      <c r="C78" s="269" t="s">
        <v>2170</v>
      </c>
      <c r="D78" s="273" t="s">
        <v>2248</v>
      </c>
      <c r="E78" s="269" t="s">
        <v>2195</v>
      </c>
      <c r="F78" s="271">
        <v>0.00135</v>
      </c>
      <c r="G78" s="272">
        <v>2016.5</v>
      </c>
      <c r="H78" s="269">
        <v>0.003105</v>
      </c>
      <c r="I78" s="269" t="s">
        <v>1011</v>
      </c>
      <c r="J78" s="269" t="s">
        <v>1011</v>
      </c>
      <c r="K78" s="269" t="s">
        <v>106</v>
      </c>
    </row>
    <row r="79" ht="42.75" spans="1:11">
      <c r="A79" s="269">
        <v>77</v>
      </c>
      <c r="B79" s="269" t="s">
        <v>1245</v>
      </c>
      <c r="C79" s="269" t="s">
        <v>2170</v>
      </c>
      <c r="D79" s="273" t="s">
        <v>2249</v>
      </c>
      <c r="E79" s="269" t="s">
        <v>2195</v>
      </c>
      <c r="F79" s="271">
        <v>0.002</v>
      </c>
      <c r="G79" s="272">
        <v>2016.5</v>
      </c>
      <c r="H79" s="269">
        <v>0.0046</v>
      </c>
      <c r="I79" s="269" t="s">
        <v>1011</v>
      </c>
      <c r="J79" s="269" t="s">
        <v>1011</v>
      </c>
      <c r="K79" s="269" t="s">
        <v>106</v>
      </c>
    </row>
    <row r="80" ht="42.75" spans="1:11">
      <c r="A80" s="269">
        <v>78</v>
      </c>
      <c r="B80" s="269" t="s">
        <v>1245</v>
      </c>
      <c r="C80" s="269" t="s">
        <v>2170</v>
      </c>
      <c r="D80" s="273" t="s">
        <v>2250</v>
      </c>
      <c r="E80" s="269" t="s">
        <v>2195</v>
      </c>
      <c r="F80" s="271">
        <v>0.00045</v>
      </c>
      <c r="G80" s="272">
        <v>2016.5</v>
      </c>
      <c r="H80" s="269">
        <v>0.001035</v>
      </c>
      <c r="I80" s="269" t="s">
        <v>1011</v>
      </c>
      <c r="J80" s="269" t="s">
        <v>1011</v>
      </c>
      <c r="K80" s="269" t="s">
        <v>106</v>
      </c>
    </row>
    <row r="81" ht="42.75" spans="1:11">
      <c r="A81" s="269">
        <v>79</v>
      </c>
      <c r="B81" s="269" t="s">
        <v>1245</v>
      </c>
      <c r="C81" s="269" t="s">
        <v>2170</v>
      </c>
      <c r="D81" s="273" t="s">
        <v>2251</v>
      </c>
      <c r="E81" s="269" t="s">
        <v>2195</v>
      </c>
      <c r="F81" s="271">
        <v>0.0009</v>
      </c>
      <c r="G81" s="272">
        <v>2016.5</v>
      </c>
      <c r="H81" s="269">
        <v>0.00207</v>
      </c>
      <c r="I81" s="269" t="s">
        <v>1011</v>
      </c>
      <c r="J81" s="269" t="s">
        <v>1011</v>
      </c>
      <c r="K81" s="269" t="s">
        <v>106</v>
      </c>
    </row>
    <row r="82" ht="42.75" spans="1:11">
      <c r="A82" s="269">
        <v>80</v>
      </c>
      <c r="B82" s="269" t="s">
        <v>1245</v>
      </c>
      <c r="C82" s="269" t="s">
        <v>2170</v>
      </c>
      <c r="D82" s="273" t="s">
        <v>2252</v>
      </c>
      <c r="E82" s="269" t="s">
        <v>2195</v>
      </c>
      <c r="F82" s="271">
        <v>0.0022</v>
      </c>
      <c r="G82" s="272">
        <v>2016.5</v>
      </c>
      <c r="H82" s="269">
        <v>0.00506</v>
      </c>
      <c r="I82" s="269" t="s">
        <v>1011</v>
      </c>
      <c r="J82" s="269" t="s">
        <v>1011</v>
      </c>
      <c r="K82" s="269" t="s">
        <v>106</v>
      </c>
    </row>
    <row r="83" ht="42.75" spans="1:11">
      <c r="A83" s="269">
        <v>81</v>
      </c>
      <c r="B83" s="269" t="s">
        <v>1245</v>
      </c>
      <c r="C83" s="269" t="s">
        <v>2170</v>
      </c>
      <c r="D83" s="273" t="s">
        <v>2253</v>
      </c>
      <c r="E83" s="269" t="s">
        <v>2195</v>
      </c>
      <c r="F83" s="271">
        <v>0.00105</v>
      </c>
      <c r="G83" s="272">
        <v>2016.5</v>
      </c>
      <c r="H83" s="269">
        <v>0.002415</v>
      </c>
      <c r="I83" s="269" t="s">
        <v>1011</v>
      </c>
      <c r="J83" s="269" t="s">
        <v>1011</v>
      </c>
      <c r="K83" s="269" t="s">
        <v>106</v>
      </c>
    </row>
    <row r="84" ht="57" spans="1:11">
      <c r="A84" s="269">
        <v>82</v>
      </c>
      <c r="B84" s="269" t="s">
        <v>1245</v>
      </c>
      <c r="C84" s="269" t="s">
        <v>2170</v>
      </c>
      <c r="D84" s="273" t="s">
        <v>2254</v>
      </c>
      <c r="E84" s="269" t="s">
        <v>2195</v>
      </c>
      <c r="F84" s="271">
        <v>0.001</v>
      </c>
      <c r="G84" s="272">
        <v>2016.5</v>
      </c>
      <c r="H84" s="269">
        <v>0.0023</v>
      </c>
      <c r="I84" s="269" t="s">
        <v>1011</v>
      </c>
      <c r="J84" s="269" t="s">
        <v>1011</v>
      </c>
      <c r="K84" s="269" t="s">
        <v>106</v>
      </c>
    </row>
    <row r="85" ht="42.75" spans="1:11">
      <c r="A85" s="269">
        <v>83</v>
      </c>
      <c r="B85" s="269" t="s">
        <v>1245</v>
      </c>
      <c r="C85" s="269" t="s">
        <v>2170</v>
      </c>
      <c r="D85" s="273" t="s">
        <v>2255</v>
      </c>
      <c r="E85" s="269" t="s">
        <v>2195</v>
      </c>
      <c r="F85" s="271">
        <v>0.00165</v>
      </c>
      <c r="G85" s="272">
        <v>2016.5</v>
      </c>
      <c r="H85" s="269">
        <v>0.003795</v>
      </c>
      <c r="I85" s="269" t="s">
        <v>1011</v>
      </c>
      <c r="J85" s="269" t="s">
        <v>1011</v>
      </c>
      <c r="K85" s="269" t="s">
        <v>106</v>
      </c>
    </row>
    <row r="86" ht="42.75" spans="1:11">
      <c r="A86" s="269">
        <v>84</v>
      </c>
      <c r="B86" s="269" t="s">
        <v>1245</v>
      </c>
      <c r="C86" s="269" t="s">
        <v>2170</v>
      </c>
      <c r="D86" s="273" t="s">
        <v>2256</v>
      </c>
      <c r="E86" s="269" t="s">
        <v>2195</v>
      </c>
      <c r="F86" s="271">
        <v>0.00035</v>
      </c>
      <c r="G86" s="272">
        <v>2016.5</v>
      </c>
      <c r="H86" s="269">
        <v>0.000805</v>
      </c>
      <c r="I86" s="269" t="s">
        <v>1011</v>
      </c>
      <c r="J86" s="269" t="s">
        <v>1011</v>
      </c>
      <c r="K86" s="269" t="s">
        <v>106</v>
      </c>
    </row>
    <row r="87" ht="42.75" spans="1:11">
      <c r="A87" s="269">
        <v>85</v>
      </c>
      <c r="B87" s="269" t="s">
        <v>1245</v>
      </c>
      <c r="C87" s="269" t="s">
        <v>2170</v>
      </c>
      <c r="D87" s="273" t="s">
        <v>2257</v>
      </c>
      <c r="E87" s="269" t="s">
        <v>2195</v>
      </c>
      <c r="F87" s="271">
        <v>0.00048</v>
      </c>
      <c r="G87" s="272">
        <v>2016.5</v>
      </c>
      <c r="H87" s="269">
        <v>0.001104</v>
      </c>
      <c r="I87" s="269" t="s">
        <v>1011</v>
      </c>
      <c r="J87" s="269" t="s">
        <v>1011</v>
      </c>
      <c r="K87" s="269" t="s">
        <v>106</v>
      </c>
    </row>
    <row r="88" ht="42.75" spans="1:11">
      <c r="A88" s="269">
        <v>86</v>
      </c>
      <c r="B88" s="269" t="s">
        <v>1245</v>
      </c>
      <c r="C88" s="269" t="s">
        <v>2170</v>
      </c>
      <c r="D88" s="273" t="s">
        <v>2258</v>
      </c>
      <c r="E88" s="269" t="s">
        <v>2195</v>
      </c>
      <c r="F88" s="271">
        <v>0.0007</v>
      </c>
      <c r="G88" s="272">
        <v>2016.5</v>
      </c>
      <c r="H88" s="269">
        <v>0.00161</v>
      </c>
      <c r="I88" s="269" t="s">
        <v>1011</v>
      </c>
      <c r="J88" s="269" t="s">
        <v>1011</v>
      </c>
      <c r="K88" s="269" t="s">
        <v>106</v>
      </c>
    </row>
    <row r="89" ht="42.75" spans="1:11">
      <c r="A89" s="269">
        <v>87</v>
      </c>
      <c r="B89" s="269" t="s">
        <v>1245</v>
      </c>
      <c r="C89" s="269" t="s">
        <v>2170</v>
      </c>
      <c r="D89" s="273" t="s">
        <v>2259</v>
      </c>
      <c r="E89" s="269" t="s">
        <v>2195</v>
      </c>
      <c r="F89" s="271">
        <v>0.0011</v>
      </c>
      <c r="G89" s="272">
        <v>2016.5</v>
      </c>
      <c r="H89" s="269">
        <v>0.00253</v>
      </c>
      <c r="I89" s="269" t="s">
        <v>1011</v>
      </c>
      <c r="J89" s="269" t="s">
        <v>1011</v>
      </c>
      <c r="K89" s="269" t="s">
        <v>106</v>
      </c>
    </row>
    <row r="90" ht="42.75" spans="1:11">
      <c r="A90" s="269">
        <v>88</v>
      </c>
      <c r="B90" s="269" t="s">
        <v>1245</v>
      </c>
      <c r="C90" s="269" t="s">
        <v>2170</v>
      </c>
      <c r="D90" s="273" t="s">
        <v>2260</v>
      </c>
      <c r="E90" s="269" t="s">
        <v>2195</v>
      </c>
      <c r="F90" s="271">
        <v>0.00165</v>
      </c>
      <c r="G90" s="272">
        <v>2016.5</v>
      </c>
      <c r="H90" s="269">
        <v>0.003795</v>
      </c>
      <c r="I90" s="269" t="s">
        <v>1011</v>
      </c>
      <c r="J90" s="269" t="s">
        <v>1011</v>
      </c>
      <c r="K90" s="269" t="s">
        <v>106</v>
      </c>
    </row>
    <row r="91" ht="42.75" spans="1:11">
      <c r="A91" s="269">
        <v>89</v>
      </c>
      <c r="B91" s="269" t="s">
        <v>1245</v>
      </c>
      <c r="C91" s="269" t="s">
        <v>2170</v>
      </c>
      <c r="D91" s="273" t="s">
        <v>2261</v>
      </c>
      <c r="E91" s="269" t="s">
        <v>2195</v>
      </c>
      <c r="F91" s="271">
        <v>0.0035</v>
      </c>
      <c r="G91" s="272">
        <v>2016.5</v>
      </c>
      <c r="H91" s="269">
        <v>0.00805</v>
      </c>
      <c r="I91" s="269" t="s">
        <v>1011</v>
      </c>
      <c r="J91" s="269" t="s">
        <v>1011</v>
      </c>
      <c r="K91" s="269" t="s">
        <v>106</v>
      </c>
    </row>
    <row r="92" ht="42.75" spans="1:11">
      <c r="A92" s="269">
        <v>90</v>
      </c>
      <c r="B92" s="269" t="s">
        <v>1245</v>
      </c>
      <c r="C92" s="269" t="s">
        <v>2170</v>
      </c>
      <c r="D92" s="273" t="s">
        <v>2262</v>
      </c>
      <c r="E92" s="269" t="s">
        <v>2195</v>
      </c>
      <c r="F92" s="271">
        <v>0.0059</v>
      </c>
      <c r="G92" s="272">
        <v>2016.5</v>
      </c>
      <c r="H92" s="269">
        <v>0.01357</v>
      </c>
      <c r="I92" s="269" t="s">
        <v>1011</v>
      </c>
      <c r="J92" s="269" t="s">
        <v>1011</v>
      </c>
      <c r="K92" s="269" t="s">
        <v>106</v>
      </c>
    </row>
    <row r="93" ht="42.75" spans="1:11">
      <c r="A93" s="269">
        <v>91</v>
      </c>
      <c r="B93" s="269" t="s">
        <v>1245</v>
      </c>
      <c r="C93" s="269" t="s">
        <v>2170</v>
      </c>
      <c r="D93" s="273" t="s">
        <v>2263</v>
      </c>
      <c r="E93" s="269" t="s">
        <v>2195</v>
      </c>
      <c r="F93" s="271">
        <v>0.0016</v>
      </c>
      <c r="G93" s="272">
        <v>2016.5</v>
      </c>
      <c r="H93" s="269">
        <v>0.00368</v>
      </c>
      <c r="I93" s="269" t="s">
        <v>1011</v>
      </c>
      <c r="J93" s="269" t="s">
        <v>1011</v>
      </c>
      <c r="K93" s="269" t="s">
        <v>106</v>
      </c>
    </row>
    <row r="94" ht="42.75" spans="1:11">
      <c r="A94" s="269">
        <v>92</v>
      </c>
      <c r="B94" s="269" t="s">
        <v>1245</v>
      </c>
      <c r="C94" s="269" t="s">
        <v>2170</v>
      </c>
      <c r="D94" s="273" t="s">
        <v>2264</v>
      </c>
      <c r="E94" s="269" t="s">
        <v>2195</v>
      </c>
      <c r="F94" s="271">
        <v>0.001</v>
      </c>
      <c r="G94" s="272">
        <v>2016.5</v>
      </c>
      <c r="H94" s="269">
        <v>0.0023</v>
      </c>
      <c r="I94" s="269" t="s">
        <v>1011</v>
      </c>
      <c r="J94" s="269" t="s">
        <v>1011</v>
      </c>
      <c r="K94" s="269" t="s">
        <v>106</v>
      </c>
    </row>
    <row r="95" ht="42.75" spans="1:11">
      <c r="A95" s="269">
        <v>93</v>
      </c>
      <c r="B95" s="269" t="s">
        <v>1245</v>
      </c>
      <c r="C95" s="269" t="s">
        <v>2170</v>
      </c>
      <c r="D95" s="273" t="s">
        <v>2265</v>
      </c>
      <c r="E95" s="269" t="s">
        <v>2195</v>
      </c>
      <c r="F95" s="271">
        <v>0.0007</v>
      </c>
      <c r="G95" s="272">
        <v>2016.5</v>
      </c>
      <c r="H95" s="269">
        <v>0.00161</v>
      </c>
      <c r="I95" s="269" t="s">
        <v>1011</v>
      </c>
      <c r="J95" s="269" t="s">
        <v>1011</v>
      </c>
      <c r="K95" s="269" t="s">
        <v>106</v>
      </c>
    </row>
    <row r="96" ht="57" spans="1:11">
      <c r="A96" s="269">
        <v>94</v>
      </c>
      <c r="B96" s="269" t="s">
        <v>1245</v>
      </c>
      <c r="C96" s="269" t="s">
        <v>2170</v>
      </c>
      <c r="D96" s="273" t="s">
        <v>2266</v>
      </c>
      <c r="E96" s="269" t="s">
        <v>2195</v>
      </c>
      <c r="F96" s="271">
        <v>0.0018</v>
      </c>
      <c r="G96" s="272">
        <v>2016.5</v>
      </c>
      <c r="H96" s="269">
        <v>0.00414</v>
      </c>
      <c r="I96" s="269" t="s">
        <v>1011</v>
      </c>
      <c r="J96" s="269" t="s">
        <v>1011</v>
      </c>
      <c r="K96" s="269" t="s">
        <v>106</v>
      </c>
    </row>
    <row r="97" ht="57" spans="1:11">
      <c r="A97" s="269">
        <v>95</v>
      </c>
      <c r="B97" s="269" t="s">
        <v>1245</v>
      </c>
      <c r="C97" s="269" t="s">
        <v>2170</v>
      </c>
      <c r="D97" s="273" t="s">
        <v>2267</v>
      </c>
      <c r="E97" s="269" t="s">
        <v>2195</v>
      </c>
      <c r="F97" s="271">
        <v>0.0024</v>
      </c>
      <c r="G97" s="272">
        <v>2016.5</v>
      </c>
      <c r="H97" s="269">
        <v>0.00552</v>
      </c>
      <c r="I97" s="269" t="s">
        <v>1011</v>
      </c>
      <c r="J97" s="269" t="s">
        <v>1011</v>
      </c>
      <c r="K97" s="269" t="s">
        <v>106</v>
      </c>
    </row>
    <row r="98" ht="57" spans="1:11">
      <c r="A98" s="269">
        <v>96</v>
      </c>
      <c r="B98" s="269" t="s">
        <v>1245</v>
      </c>
      <c r="C98" s="269" t="s">
        <v>2170</v>
      </c>
      <c r="D98" s="273" t="s">
        <v>2268</v>
      </c>
      <c r="E98" s="269" t="s">
        <v>2195</v>
      </c>
      <c r="F98" s="271">
        <v>0.00115</v>
      </c>
      <c r="G98" s="272">
        <v>2016.5</v>
      </c>
      <c r="H98" s="269">
        <v>0.002645</v>
      </c>
      <c r="I98" s="269" t="s">
        <v>1011</v>
      </c>
      <c r="J98" s="269" t="s">
        <v>1011</v>
      </c>
      <c r="K98" s="269" t="s">
        <v>106</v>
      </c>
    </row>
    <row r="99" ht="42.75" spans="1:11">
      <c r="A99" s="269">
        <v>97</v>
      </c>
      <c r="B99" s="269" t="s">
        <v>1245</v>
      </c>
      <c r="C99" s="269" t="s">
        <v>2170</v>
      </c>
      <c r="D99" s="273" t="s">
        <v>2269</v>
      </c>
      <c r="E99" s="269" t="s">
        <v>2195</v>
      </c>
      <c r="F99" s="271">
        <v>0.0005</v>
      </c>
      <c r="G99" s="272">
        <v>2016.5</v>
      </c>
      <c r="H99" s="269">
        <v>0.00115</v>
      </c>
      <c r="I99" s="269" t="s">
        <v>1011</v>
      </c>
      <c r="J99" s="269" t="s">
        <v>1011</v>
      </c>
      <c r="K99" s="269" t="s">
        <v>106</v>
      </c>
    </row>
    <row r="100" ht="42.75" spans="1:11">
      <c r="A100" s="269">
        <v>98</v>
      </c>
      <c r="B100" s="269" t="s">
        <v>1245</v>
      </c>
      <c r="C100" s="269" t="s">
        <v>2170</v>
      </c>
      <c r="D100" s="273" t="s">
        <v>2270</v>
      </c>
      <c r="E100" s="269" t="s">
        <v>2195</v>
      </c>
      <c r="F100" s="271">
        <v>0.00018</v>
      </c>
      <c r="G100" s="272">
        <v>2016.5</v>
      </c>
      <c r="H100" s="269">
        <v>0.000414</v>
      </c>
      <c r="I100" s="269" t="s">
        <v>1011</v>
      </c>
      <c r="J100" s="269" t="s">
        <v>1011</v>
      </c>
      <c r="K100" s="269" t="s">
        <v>106</v>
      </c>
    </row>
    <row r="101" ht="42.75" spans="1:11">
      <c r="A101" s="269">
        <v>99</v>
      </c>
      <c r="B101" s="269" t="s">
        <v>1245</v>
      </c>
      <c r="C101" s="269" t="s">
        <v>2170</v>
      </c>
      <c r="D101" s="273" t="s">
        <v>2271</v>
      </c>
      <c r="E101" s="269" t="s">
        <v>2195</v>
      </c>
      <c r="F101" s="271">
        <v>0.00035</v>
      </c>
      <c r="G101" s="272">
        <v>2016.5</v>
      </c>
      <c r="H101" s="269">
        <v>0.000805</v>
      </c>
      <c r="I101" s="269" t="s">
        <v>1011</v>
      </c>
      <c r="J101" s="269" t="s">
        <v>1011</v>
      </c>
      <c r="K101" s="269" t="s">
        <v>106</v>
      </c>
    </row>
    <row r="102" ht="42.75" spans="1:11">
      <c r="A102" s="269">
        <v>100</v>
      </c>
      <c r="B102" s="269" t="s">
        <v>1245</v>
      </c>
      <c r="C102" s="269" t="s">
        <v>2170</v>
      </c>
      <c r="D102" s="273" t="s">
        <v>2272</v>
      </c>
      <c r="E102" s="269" t="s">
        <v>2195</v>
      </c>
      <c r="F102" s="271">
        <v>0.00048</v>
      </c>
      <c r="G102" s="272">
        <v>2016.5</v>
      </c>
      <c r="H102" s="269">
        <v>0.001104</v>
      </c>
      <c r="I102" s="269" t="s">
        <v>1011</v>
      </c>
      <c r="J102" s="269" t="s">
        <v>1011</v>
      </c>
      <c r="K102" s="269" t="s">
        <v>106</v>
      </c>
    </row>
    <row r="103" ht="42.75" spans="1:11">
      <c r="A103" s="269">
        <v>101</v>
      </c>
      <c r="B103" s="269" t="s">
        <v>1245</v>
      </c>
      <c r="C103" s="269" t="s">
        <v>2170</v>
      </c>
      <c r="D103" s="273" t="s">
        <v>2273</v>
      </c>
      <c r="E103" s="269" t="s">
        <v>2195</v>
      </c>
      <c r="F103" s="271">
        <v>0.00048</v>
      </c>
      <c r="G103" s="272">
        <v>2016.5</v>
      </c>
      <c r="H103" s="269">
        <v>0.001104</v>
      </c>
      <c r="I103" s="269" t="s">
        <v>1011</v>
      </c>
      <c r="J103" s="269" t="s">
        <v>1011</v>
      </c>
      <c r="K103" s="269" t="s">
        <v>106</v>
      </c>
    </row>
    <row r="104" ht="42.75" spans="1:11">
      <c r="A104" s="269">
        <v>102</v>
      </c>
      <c r="B104" s="269" t="s">
        <v>1245</v>
      </c>
      <c r="C104" s="269" t="s">
        <v>2170</v>
      </c>
      <c r="D104" s="273" t="s">
        <v>2274</v>
      </c>
      <c r="E104" s="269" t="s">
        <v>2195</v>
      </c>
      <c r="F104" s="271">
        <v>0.00065</v>
      </c>
      <c r="G104" s="272">
        <v>2016.5</v>
      </c>
      <c r="H104" s="269">
        <v>0.001495</v>
      </c>
      <c r="I104" s="269" t="s">
        <v>1011</v>
      </c>
      <c r="J104" s="269" t="s">
        <v>1011</v>
      </c>
      <c r="K104" s="269" t="s">
        <v>106</v>
      </c>
    </row>
    <row r="105" ht="42.75" spans="1:11">
      <c r="A105" s="269">
        <v>103</v>
      </c>
      <c r="B105" s="269" t="s">
        <v>1245</v>
      </c>
      <c r="C105" s="269" t="s">
        <v>2170</v>
      </c>
      <c r="D105" s="273" t="s">
        <v>2275</v>
      </c>
      <c r="E105" s="269" t="s">
        <v>2195</v>
      </c>
      <c r="F105" s="271">
        <v>0.0006</v>
      </c>
      <c r="G105" s="272">
        <v>2016.5</v>
      </c>
      <c r="H105" s="269">
        <v>0.00138</v>
      </c>
      <c r="I105" s="269" t="s">
        <v>1011</v>
      </c>
      <c r="J105" s="269" t="s">
        <v>1011</v>
      </c>
      <c r="K105" s="269" t="s">
        <v>106</v>
      </c>
    </row>
    <row r="106" ht="42.75" spans="1:11">
      <c r="A106" s="269">
        <v>104</v>
      </c>
      <c r="B106" s="269" t="s">
        <v>1245</v>
      </c>
      <c r="C106" s="269" t="s">
        <v>2170</v>
      </c>
      <c r="D106" s="273" t="s">
        <v>2276</v>
      </c>
      <c r="E106" s="269" t="s">
        <v>2195</v>
      </c>
      <c r="F106" s="271">
        <v>0.00055</v>
      </c>
      <c r="G106" s="272">
        <v>2016.5</v>
      </c>
      <c r="H106" s="269">
        <v>0.001265</v>
      </c>
      <c r="I106" s="269" t="s">
        <v>1011</v>
      </c>
      <c r="J106" s="269" t="s">
        <v>1011</v>
      </c>
      <c r="K106" s="269" t="s">
        <v>106</v>
      </c>
    </row>
    <row r="107" ht="42.75" spans="1:11">
      <c r="A107" s="269">
        <v>105</v>
      </c>
      <c r="B107" s="269" t="s">
        <v>1245</v>
      </c>
      <c r="C107" s="269" t="s">
        <v>2170</v>
      </c>
      <c r="D107" s="273" t="s">
        <v>2277</v>
      </c>
      <c r="E107" s="269" t="s">
        <v>2195</v>
      </c>
      <c r="F107" s="271">
        <v>0.00065</v>
      </c>
      <c r="G107" s="272">
        <v>2016.5</v>
      </c>
      <c r="H107" s="269">
        <v>0.001495</v>
      </c>
      <c r="I107" s="269" t="s">
        <v>1011</v>
      </c>
      <c r="J107" s="269" t="s">
        <v>1011</v>
      </c>
      <c r="K107" s="269" t="s">
        <v>106</v>
      </c>
    </row>
    <row r="108" ht="42.75" spans="1:11">
      <c r="A108" s="269">
        <v>106</v>
      </c>
      <c r="B108" s="269" t="s">
        <v>1245</v>
      </c>
      <c r="C108" s="269" t="s">
        <v>2170</v>
      </c>
      <c r="D108" s="273" t="s">
        <v>2278</v>
      </c>
      <c r="E108" s="269" t="s">
        <v>2195</v>
      </c>
      <c r="F108" s="271">
        <v>0.00025</v>
      </c>
      <c r="G108" s="272">
        <v>2016.5</v>
      </c>
      <c r="H108" s="269">
        <v>0.000575</v>
      </c>
      <c r="I108" s="269" t="s">
        <v>1011</v>
      </c>
      <c r="J108" s="269" t="s">
        <v>1011</v>
      </c>
      <c r="K108" s="269" t="s">
        <v>106</v>
      </c>
    </row>
    <row r="109" ht="42.75" spans="1:11">
      <c r="A109" s="269">
        <v>107</v>
      </c>
      <c r="B109" s="269" t="s">
        <v>1245</v>
      </c>
      <c r="C109" s="269" t="s">
        <v>2170</v>
      </c>
      <c r="D109" s="273" t="s">
        <v>2279</v>
      </c>
      <c r="E109" s="269" t="s">
        <v>2195</v>
      </c>
      <c r="F109" s="271">
        <v>0.000264</v>
      </c>
      <c r="G109" s="272">
        <v>2016.5</v>
      </c>
      <c r="H109" s="269">
        <v>0.0006072</v>
      </c>
      <c r="I109" s="269" t="s">
        <v>1011</v>
      </c>
      <c r="J109" s="269" t="s">
        <v>1011</v>
      </c>
      <c r="K109" s="269" t="s">
        <v>106</v>
      </c>
    </row>
    <row r="110" ht="42.75" spans="1:11">
      <c r="A110" s="269">
        <v>108</v>
      </c>
      <c r="B110" s="269" t="s">
        <v>1245</v>
      </c>
      <c r="C110" s="269" t="s">
        <v>2170</v>
      </c>
      <c r="D110" s="273" t="s">
        <v>2280</v>
      </c>
      <c r="E110" s="269" t="s">
        <v>2195</v>
      </c>
      <c r="F110" s="271">
        <v>0.00195</v>
      </c>
      <c r="G110" s="272">
        <v>2016.5</v>
      </c>
      <c r="H110" s="269">
        <v>0.004485</v>
      </c>
      <c r="I110" s="269" t="s">
        <v>1011</v>
      </c>
      <c r="J110" s="269" t="s">
        <v>1011</v>
      </c>
      <c r="K110" s="269" t="s">
        <v>106</v>
      </c>
    </row>
    <row r="111" ht="57" spans="1:11">
      <c r="A111" s="269">
        <v>109</v>
      </c>
      <c r="B111" s="269" t="s">
        <v>1245</v>
      </c>
      <c r="C111" s="269" t="s">
        <v>2170</v>
      </c>
      <c r="D111" s="273" t="s">
        <v>2281</v>
      </c>
      <c r="E111" s="269" t="s">
        <v>2195</v>
      </c>
      <c r="F111" s="271">
        <v>0.005</v>
      </c>
      <c r="G111" s="272">
        <v>2016.5</v>
      </c>
      <c r="H111" s="269">
        <v>0.0115</v>
      </c>
      <c r="I111" s="269" t="s">
        <v>1011</v>
      </c>
      <c r="J111" s="269" t="s">
        <v>1011</v>
      </c>
      <c r="K111" s="269" t="s">
        <v>106</v>
      </c>
    </row>
    <row r="112" ht="42.75" spans="1:11">
      <c r="A112" s="269">
        <v>110</v>
      </c>
      <c r="B112" s="269" t="s">
        <v>1245</v>
      </c>
      <c r="C112" s="269" t="s">
        <v>2170</v>
      </c>
      <c r="D112" s="273" t="s">
        <v>2282</v>
      </c>
      <c r="E112" s="269" t="s">
        <v>2195</v>
      </c>
      <c r="F112" s="271">
        <v>0.0009</v>
      </c>
      <c r="G112" s="272">
        <v>2016.5</v>
      </c>
      <c r="H112" s="269">
        <v>0.00207</v>
      </c>
      <c r="I112" s="269" t="s">
        <v>1011</v>
      </c>
      <c r="J112" s="269" t="s">
        <v>1011</v>
      </c>
      <c r="K112" s="269" t="s">
        <v>106</v>
      </c>
    </row>
    <row r="113" ht="42.75" spans="1:11">
      <c r="A113" s="269">
        <v>111</v>
      </c>
      <c r="B113" s="269" t="s">
        <v>1245</v>
      </c>
      <c r="C113" s="269" t="s">
        <v>2170</v>
      </c>
      <c r="D113" s="273" t="s">
        <v>2283</v>
      </c>
      <c r="E113" s="269" t="s">
        <v>2195</v>
      </c>
      <c r="F113" s="271">
        <v>0.00045</v>
      </c>
      <c r="G113" s="272">
        <v>2016.5</v>
      </c>
      <c r="H113" s="269">
        <v>0.001035</v>
      </c>
      <c r="I113" s="269" t="s">
        <v>1011</v>
      </c>
      <c r="J113" s="269" t="s">
        <v>1011</v>
      </c>
      <c r="K113" s="269" t="s">
        <v>106</v>
      </c>
    </row>
    <row r="114" ht="42.75" spans="1:11">
      <c r="A114" s="269">
        <v>112</v>
      </c>
      <c r="B114" s="269" t="s">
        <v>1245</v>
      </c>
      <c r="C114" s="269" t="s">
        <v>2170</v>
      </c>
      <c r="D114" s="273" t="s">
        <v>2284</v>
      </c>
      <c r="E114" s="269" t="s">
        <v>2195</v>
      </c>
      <c r="F114" s="271">
        <v>0.0012</v>
      </c>
      <c r="G114" s="272">
        <v>2016.5</v>
      </c>
      <c r="H114" s="269">
        <v>0.00276</v>
      </c>
      <c r="I114" s="269" t="s">
        <v>1011</v>
      </c>
      <c r="J114" s="269" t="s">
        <v>1011</v>
      </c>
      <c r="K114" s="269" t="s">
        <v>106</v>
      </c>
    </row>
    <row r="115" ht="42.75" spans="1:11">
      <c r="A115" s="269">
        <v>113</v>
      </c>
      <c r="B115" s="269" t="s">
        <v>1245</v>
      </c>
      <c r="C115" s="269" t="s">
        <v>2170</v>
      </c>
      <c r="D115" s="273" t="s">
        <v>2285</v>
      </c>
      <c r="E115" s="269" t="s">
        <v>2195</v>
      </c>
      <c r="F115" s="271">
        <v>0.0018</v>
      </c>
      <c r="G115" s="272">
        <v>2016.5</v>
      </c>
      <c r="H115" s="269">
        <v>0.00414</v>
      </c>
      <c r="I115" s="269" t="s">
        <v>1011</v>
      </c>
      <c r="J115" s="269" t="s">
        <v>1011</v>
      </c>
      <c r="K115" s="269" t="s">
        <v>106</v>
      </c>
    </row>
    <row r="116" ht="42.75" spans="1:11">
      <c r="A116" s="269">
        <v>114</v>
      </c>
      <c r="B116" s="269" t="s">
        <v>1245</v>
      </c>
      <c r="C116" s="269" t="s">
        <v>2170</v>
      </c>
      <c r="D116" s="273" t="s">
        <v>2286</v>
      </c>
      <c r="E116" s="269" t="s">
        <v>2195</v>
      </c>
      <c r="F116" s="271">
        <v>0.00165</v>
      </c>
      <c r="G116" s="272">
        <v>2016.5</v>
      </c>
      <c r="H116" s="269">
        <v>0.003795</v>
      </c>
      <c r="I116" s="269" t="s">
        <v>1011</v>
      </c>
      <c r="J116" s="269" t="s">
        <v>1011</v>
      </c>
      <c r="K116" s="269" t="s">
        <v>106</v>
      </c>
    </row>
    <row r="117" ht="42.75" spans="1:11">
      <c r="A117" s="269">
        <v>115</v>
      </c>
      <c r="B117" s="269" t="s">
        <v>1245</v>
      </c>
      <c r="C117" s="269" t="s">
        <v>2170</v>
      </c>
      <c r="D117" s="273" t="s">
        <v>2287</v>
      </c>
      <c r="E117" s="269" t="s">
        <v>2195</v>
      </c>
      <c r="F117" s="271">
        <v>0.0061</v>
      </c>
      <c r="G117" s="272">
        <v>2016.5</v>
      </c>
      <c r="H117" s="269">
        <v>0.01403</v>
      </c>
      <c r="I117" s="269" t="s">
        <v>1011</v>
      </c>
      <c r="J117" s="269" t="s">
        <v>1011</v>
      </c>
      <c r="K117" s="269" t="s">
        <v>106</v>
      </c>
    </row>
    <row r="118" ht="42.75" spans="1:11">
      <c r="A118" s="269">
        <v>116</v>
      </c>
      <c r="B118" s="269" t="s">
        <v>1245</v>
      </c>
      <c r="C118" s="269" t="s">
        <v>2170</v>
      </c>
      <c r="D118" s="273" t="s">
        <v>2288</v>
      </c>
      <c r="E118" s="269" t="s">
        <v>2195</v>
      </c>
      <c r="F118" s="271">
        <v>0.0082</v>
      </c>
      <c r="G118" s="272">
        <v>2016.5</v>
      </c>
      <c r="H118" s="269">
        <v>0.01886</v>
      </c>
      <c r="I118" s="269" t="s">
        <v>1011</v>
      </c>
      <c r="J118" s="269" t="s">
        <v>1011</v>
      </c>
      <c r="K118" s="269" t="s">
        <v>106</v>
      </c>
    </row>
    <row r="119" ht="42.75" spans="1:11">
      <c r="A119" s="269">
        <v>117</v>
      </c>
      <c r="B119" s="269" t="s">
        <v>1245</v>
      </c>
      <c r="C119" s="269" t="s">
        <v>2170</v>
      </c>
      <c r="D119" s="273" t="s">
        <v>2289</v>
      </c>
      <c r="E119" s="269" t="s">
        <v>2195</v>
      </c>
      <c r="F119" s="271">
        <v>0.0055</v>
      </c>
      <c r="G119" s="272">
        <v>2016.5</v>
      </c>
      <c r="H119" s="269">
        <v>0.01265</v>
      </c>
      <c r="I119" s="269" t="s">
        <v>1011</v>
      </c>
      <c r="J119" s="269" t="s">
        <v>1011</v>
      </c>
      <c r="K119" s="269" t="s">
        <v>106</v>
      </c>
    </row>
    <row r="120" ht="42.75" spans="1:11">
      <c r="A120" s="269">
        <v>118</v>
      </c>
      <c r="B120" s="269" t="s">
        <v>1245</v>
      </c>
      <c r="C120" s="269" t="s">
        <v>2170</v>
      </c>
      <c r="D120" s="273" t="s">
        <v>2290</v>
      </c>
      <c r="E120" s="269" t="s">
        <v>2195</v>
      </c>
      <c r="F120" s="271">
        <v>0.0082</v>
      </c>
      <c r="G120" s="272">
        <v>2016.5</v>
      </c>
      <c r="H120" s="269">
        <v>0.01886</v>
      </c>
      <c r="I120" s="269" t="s">
        <v>1011</v>
      </c>
      <c r="J120" s="269" t="s">
        <v>1011</v>
      </c>
      <c r="K120" s="269" t="s">
        <v>106</v>
      </c>
    </row>
    <row r="121" ht="42.75" spans="1:11">
      <c r="A121" s="269">
        <v>119</v>
      </c>
      <c r="B121" s="269" t="s">
        <v>1245</v>
      </c>
      <c r="C121" s="269" t="s">
        <v>2170</v>
      </c>
      <c r="D121" s="273" t="s">
        <v>2291</v>
      </c>
      <c r="E121" s="269" t="s">
        <v>2195</v>
      </c>
      <c r="F121" s="271">
        <v>0.0012</v>
      </c>
      <c r="G121" s="272">
        <v>2016.5</v>
      </c>
      <c r="H121" s="269">
        <v>0.00276</v>
      </c>
      <c r="I121" s="269" t="s">
        <v>1011</v>
      </c>
      <c r="J121" s="269" t="s">
        <v>1011</v>
      </c>
      <c r="K121" s="269" t="s">
        <v>106</v>
      </c>
    </row>
    <row r="122" ht="42.75" spans="1:11">
      <c r="A122" s="269">
        <v>120</v>
      </c>
      <c r="B122" s="269" t="s">
        <v>1245</v>
      </c>
      <c r="C122" s="269" t="s">
        <v>2170</v>
      </c>
      <c r="D122" s="273" t="s">
        <v>2292</v>
      </c>
      <c r="E122" s="269" t="s">
        <v>2195</v>
      </c>
      <c r="F122" s="271">
        <v>0.0018</v>
      </c>
      <c r="G122" s="272">
        <v>2016.5</v>
      </c>
      <c r="H122" s="269">
        <v>0.00414</v>
      </c>
      <c r="I122" s="269" t="s">
        <v>1011</v>
      </c>
      <c r="J122" s="269" t="s">
        <v>1011</v>
      </c>
      <c r="K122" s="269" t="s">
        <v>106</v>
      </c>
    </row>
    <row r="123" ht="57" spans="1:11">
      <c r="A123" s="269">
        <v>121</v>
      </c>
      <c r="B123" s="269" t="s">
        <v>1245</v>
      </c>
      <c r="C123" s="269" t="s">
        <v>2170</v>
      </c>
      <c r="D123" s="273" t="s">
        <v>2293</v>
      </c>
      <c r="E123" s="269" t="s">
        <v>2195</v>
      </c>
      <c r="F123" s="271">
        <v>0.0005</v>
      </c>
      <c r="G123" s="272">
        <v>2016.5</v>
      </c>
      <c r="H123" s="269">
        <v>0.00115</v>
      </c>
      <c r="I123" s="269" t="s">
        <v>1011</v>
      </c>
      <c r="J123" s="269" t="s">
        <v>1011</v>
      </c>
      <c r="K123" s="269" t="s">
        <v>106</v>
      </c>
    </row>
    <row r="124" ht="42.75" spans="1:11">
      <c r="A124" s="269">
        <v>122</v>
      </c>
      <c r="B124" s="269" t="s">
        <v>1245</v>
      </c>
      <c r="C124" s="269" t="s">
        <v>2170</v>
      </c>
      <c r="D124" s="273" t="s">
        <v>2294</v>
      </c>
      <c r="E124" s="269" t="s">
        <v>2195</v>
      </c>
      <c r="F124" s="271">
        <v>0.002</v>
      </c>
      <c r="G124" s="272">
        <v>2016.5</v>
      </c>
      <c r="H124" s="269">
        <v>0.0046</v>
      </c>
      <c r="I124" s="269" t="s">
        <v>1011</v>
      </c>
      <c r="J124" s="269" t="s">
        <v>1011</v>
      </c>
      <c r="K124" s="269" t="s">
        <v>106</v>
      </c>
    </row>
    <row r="125" ht="42.75" spans="1:11">
      <c r="A125" s="269">
        <v>123</v>
      </c>
      <c r="B125" s="269" t="s">
        <v>1245</v>
      </c>
      <c r="C125" s="269" t="s">
        <v>2170</v>
      </c>
      <c r="D125" s="273" t="s">
        <v>2295</v>
      </c>
      <c r="E125" s="269" t="s">
        <v>2195</v>
      </c>
      <c r="F125" s="271">
        <v>0.0011</v>
      </c>
      <c r="G125" s="272">
        <v>2016.5</v>
      </c>
      <c r="H125" s="269">
        <v>0.00253</v>
      </c>
      <c r="I125" s="269" t="s">
        <v>1011</v>
      </c>
      <c r="J125" s="269" t="s">
        <v>1011</v>
      </c>
      <c r="K125" s="269" t="s">
        <v>106</v>
      </c>
    </row>
    <row r="126" ht="42.75" spans="1:11">
      <c r="A126" s="269">
        <v>124</v>
      </c>
      <c r="B126" s="269" t="s">
        <v>1245</v>
      </c>
      <c r="C126" s="269" t="s">
        <v>2170</v>
      </c>
      <c r="D126" s="273" t="s">
        <v>2296</v>
      </c>
      <c r="E126" s="269" t="s">
        <v>2195</v>
      </c>
      <c r="F126" s="271">
        <v>0.0012</v>
      </c>
      <c r="G126" s="272">
        <v>2016.5</v>
      </c>
      <c r="H126" s="269">
        <v>0.00276</v>
      </c>
      <c r="I126" s="269" t="s">
        <v>1011</v>
      </c>
      <c r="J126" s="269" t="s">
        <v>1011</v>
      </c>
      <c r="K126" s="269" t="s">
        <v>106</v>
      </c>
    </row>
    <row r="127" ht="42.75" spans="1:11">
      <c r="A127" s="269">
        <v>125</v>
      </c>
      <c r="B127" s="269" t="s">
        <v>1245</v>
      </c>
      <c r="C127" s="269" t="s">
        <v>2170</v>
      </c>
      <c r="D127" s="273" t="s">
        <v>2297</v>
      </c>
      <c r="E127" s="269" t="s">
        <v>2195</v>
      </c>
      <c r="F127" s="271">
        <v>0.00252</v>
      </c>
      <c r="G127" s="272">
        <v>2016.5</v>
      </c>
      <c r="H127" s="269">
        <v>0.005796</v>
      </c>
      <c r="I127" s="269" t="s">
        <v>1011</v>
      </c>
      <c r="J127" s="269" t="s">
        <v>1011</v>
      </c>
      <c r="K127" s="269" t="s">
        <v>106</v>
      </c>
    </row>
    <row r="128" ht="42.75" spans="1:11">
      <c r="A128" s="269">
        <v>126</v>
      </c>
      <c r="B128" s="269" t="s">
        <v>1245</v>
      </c>
      <c r="C128" s="269" t="s">
        <v>2170</v>
      </c>
      <c r="D128" s="273" t="s">
        <v>2298</v>
      </c>
      <c r="E128" s="269" t="s">
        <v>2195</v>
      </c>
      <c r="F128" s="271">
        <v>0.0025</v>
      </c>
      <c r="G128" s="272">
        <v>2016.5</v>
      </c>
      <c r="H128" s="269">
        <v>0.00575</v>
      </c>
      <c r="I128" s="269" t="s">
        <v>1011</v>
      </c>
      <c r="J128" s="269" t="s">
        <v>1011</v>
      </c>
      <c r="K128" s="269" t="s">
        <v>106</v>
      </c>
    </row>
    <row r="129" ht="42.75" spans="1:11">
      <c r="A129" s="269">
        <v>127</v>
      </c>
      <c r="B129" s="269" t="s">
        <v>1245</v>
      </c>
      <c r="C129" s="269" t="s">
        <v>2170</v>
      </c>
      <c r="D129" s="273" t="s">
        <v>2299</v>
      </c>
      <c r="E129" s="269" t="s">
        <v>2195</v>
      </c>
      <c r="F129" s="271">
        <v>0.001</v>
      </c>
      <c r="G129" s="272">
        <v>2016.5</v>
      </c>
      <c r="H129" s="269">
        <v>0.0023</v>
      </c>
      <c r="I129" s="269" t="s">
        <v>1011</v>
      </c>
      <c r="J129" s="269" t="s">
        <v>1011</v>
      </c>
      <c r="K129" s="269" t="s">
        <v>106</v>
      </c>
    </row>
    <row r="130" ht="42.75" spans="1:11">
      <c r="A130" s="269">
        <v>128</v>
      </c>
      <c r="B130" s="269" t="s">
        <v>1245</v>
      </c>
      <c r="C130" s="269" t="s">
        <v>2170</v>
      </c>
      <c r="D130" s="273" t="s">
        <v>2300</v>
      </c>
      <c r="E130" s="269" t="s">
        <v>2195</v>
      </c>
      <c r="F130" s="271">
        <v>0.00135</v>
      </c>
      <c r="G130" s="272">
        <v>2016.5</v>
      </c>
      <c r="H130" s="269">
        <v>0.003105</v>
      </c>
      <c r="I130" s="269" t="s">
        <v>1011</v>
      </c>
      <c r="J130" s="269" t="s">
        <v>1011</v>
      </c>
      <c r="K130" s="269" t="s">
        <v>106</v>
      </c>
    </row>
    <row r="131" ht="42.75" spans="1:11">
      <c r="A131" s="269">
        <v>129</v>
      </c>
      <c r="B131" s="269" t="s">
        <v>1245</v>
      </c>
      <c r="C131" s="269" t="s">
        <v>2170</v>
      </c>
      <c r="D131" s="273" t="s">
        <v>2301</v>
      </c>
      <c r="E131" s="269" t="s">
        <v>2195</v>
      </c>
      <c r="F131" s="271">
        <v>0.00075</v>
      </c>
      <c r="G131" s="272">
        <v>2016.5</v>
      </c>
      <c r="H131" s="269">
        <v>0.001725</v>
      </c>
      <c r="I131" s="269" t="s">
        <v>1011</v>
      </c>
      <c r="J131" s="269" t="s">
        <v>1011</v>
      </c>
      <c r="K131" s="269" t="s">
        <v>106</v>
      </c>
    </row>
    <row r="132" ht="42.75" spans="1:11">
      <c r="A132" s="269">
        <v>130</v>
      </c>
      <c r="B132" s="269" t="s">
        <v>1245</v>
      </c>
      <c r="C132" s="269" t="s">
        <v>2170</v>
      </c>
      <c r="D132" s="273" t="s">
        <v>2302</v>
      </c>
      <c r="E132" s="269" t="s">
        <v>2195</v>
      </c>
      <c r="F132" s="271">
        <v>0.00045</v>
      </c>
      <c r="G132" s="272">
        <v>2016.5</v>
      </c>
      <c r="H132" s="269">
        <v>0.001035</v>
      </c>
      <c r="I132" s="269" t="s">
        <v>1011</v>
      </c>
      <c r="J132" s="269" t="s">
        <v>1011</v>
      </c>
      <c r="K132" s="269" t="s">
        <v>106</v>
      </c>
    </row>
    <row r="133" ht="42.75" spans="1:11">
      <c r="A133" s="269">
        <v>131</v>
      </c>
      <c r="B133" s="269" t="s">
        <v>1245</v>
      </c>
      <c r="C133" s="269" t="s">
        <v>2170</v>
      </c>
      <c r="D133" s="273" t="s">
        <v>2303</v>
      </c>
      <c r="E133" s="269" t="s">
        <v>2195</v>
      </c>
      <c r="F133" s="271">
        <v>0.00015</v>
      </c>
      <c r="G133" s="272">
        <v>2016.5</v>
      </c>
      <c r="H133" s="269">
        <v>0.000345</v>
      </c>
      <c r="I133" s="269" t="s">
        <v>1011</v>
      </c>
      <c r="J133" s="269" t="s">
        <v>1011</v>
      </c>
      <c r="K133" s="269" t="s">
        <v>106</v>
      </c>
    </row>
    <row r="134" ht="42.75" spans="1:11">
      <c r="A134" s="269">
        <v>132</v>
      </c>
      <c r="B134" s="269" t="s">
        <v>1245</v>
      </c>
      <c r="C134" s="269" t="s">
        <v>2170</v>
      </c>
      <c r="D134" s="273" t="s">
        <v>2304</v>
      </c>
      <c r="E134" s="269" t="s">
        <v>2195</v>
      </c>
      <c r="F134" s="271">
        <v>0.0045</v>
      </c>
      <c r="G134" s="272">
        <v>2016.5</v>
      </c>
      <c r="H134" s="269">
        <v>0.01035</v>
      </c>
      <c r="I134" s="269" t="s">
        <v>1011</v>
      </c>
      <c r="J134" s="269" t="s">
        <v>1011</v>
      </c>
      <c r="K134" s="269" t="s">
        <v>106</v>
      </c>
    </row>
    <row r="135" ht="42.75" spans="1:11">
      <c r="A135" s="269">
        <v>133</v>
      </c>
      <c r="B135" s="269" t="s">
        <v>1245</v>
      </c>
      <c r="C135" s="269" t="s">
        <v>2170</v>
      </c>
      <c r="D135" s="273" t="s">
        <v>2305</v>
      </c>
      <c r="E135" s="269" t="s">
        <v>2195</v>
      </c>
      <c r="F135" s="271">
        <v>0.0012</v>
      </c>
      <c r="G135" s="272">
        <v>2016.5</v>
      </c>
      <c r="H135" s="269">
        <v>0.00276</v>
      </c>
      <c r="I135" s="269" t="s">
        <v>1011</v>
      </c>
      <c r="J135" s="269" t="s">
        <v>1011</v>
      </c>
      <c r="K135" s="269" t="s">
        <v>106</v>
      </c>
    </row>
    <row r="136" ht="42.75" spans="1:11">
      <c r="A136" s="269">
        <v>134</v>
      </c>
      <c r="B136" s="269" t="s">
        <v>1245</v>
      </c>
      <c r="C136" s="269" t="s">
        <v>2170</v>
      </c>
      <c r="D136" s="273" t="s">
        <v>2306</v>
      </c>
      <c r="E136" s="269" t="s">
        <v>2195</v>
      </c>
      <c r="F136" s="271">
        <v>0.0025</v>
      </c>
      <c r="G136" s="272">
        <v>2016.5</v>
      </c>
      <c r="H136" s="269">
        <v>0.00575</v>
      </c>
      <c r="I136" s="269" t="s">
        <v>1011</v>
      </c>
      <c r="J136" s="269" t="s">
        <v>1011</v>
      </c>
      <c r="K136" s="269" t="s">
        <v>106</v>
      </c>
    </row>
    <row r="137" ht="42.75" spans="1:11">
      <c r="A137" s="269">
        <v>135</v>
      </c>
      <c r="B137" s="269" t="s">
        <v>1245</v>
      </c>
      <c r="C137" s="269" t="s">
        <v>2170</v>
      </c>
      <c r="D137" s="273" t="s">
        <v>2307</v>
      </c>
      <c r="E137" s="269" t="s">
        <v>2195</v>
      </c>
      <c r="F137" s="271">
        <v>0.00065</v>
      </c>
      <c r="G137" s="272">
        <v>2016.5</v>
      </c>
      <c r="H137" s="269">
        <v>0.001495</v>
      </c>
      <c r="I137" s="269" t="s">
        <v>1011</v>
      </c>
      <c r="J137" s="269" t="s">
        <v>1011</v>
      </c>
      <c r="K137" s="269" t="s">
        <v>106</v>
      </c>
    </row>
    <row r="138" ht="42.75" spans="1:11">
      <c r="A138" s="269">
        <v>136</v>
      </c>
      <c r="B138" s="269" t="s">
        <v>1245</v>
      </c>
      <c r="C138" s="269" t="s">
        <v>2170</v>
      </c>
      <c r="D138" s="273" t="s">
        <v>2308</v>
      </c>
      <c r="E138" s="269" t="s">
        <v>2195</v>
      </c>
      <c r="F138" s="271">
        <v>0.0018</v>
      </c>
      <c r="G138" s="272">
        <v>2016.5</v>
      </c>
      <c r="H138" s="269">
        <v>0.00414</v>
      </c>
      <c r="I138" s="269" t="s">
        <v>1011</v>
      </c>
      <c r="J138" s="269" t="s">
        <v>1011</v>
      </c>
      <c r="K138" s="269" t="s">
        <v>106</v>
      </c>
    </row>
    <row r="139" ht="42.75" spans="1:11">
      <c r="A139" s="269">
        <v>137</v>
      </c>
      <c r="B139" s="269" t="s">
        <v>1245</v>
      </c>
      <c r="C139" s="269" t="s">
        <v>2170</v>
      </c>
      <c r="D139" s="273" t="s">
        <v>2309</v>
      </c>
      <c r="E139" s="269" t="s">
        <v>2195</v>
      </c>
      <c r="F139" s="271">
        <v>0.0018</v>
      </c>
      <c r="G139" s="272">
        <v>2016.5</v>
      </c>
      <c r="H139" s="269">
        <v>0.00414</v>
      </c>
      <c r="I139" s="269" t="s">
        <v>1011</v>
      </c>
      <c r="J139" s="269" t="s">
        <v>1011</v>
      </c>
      <c r="K139" s="269" t="s">
        <v>106</v>
      </c>
    </row>
    <row r="140" ht="57" spans="1:11">
      <c r="A140" s="269">
        <v>138</v>
      </c>
      <c r="B140" s="269" t="s">
        <v>1245</v>
      </c>
      <c r="C140" s="269" t="s">
        <v>2170</v>
      </c>
      <c r="D140" s="273" t="s">
        <v>2310</v>
      </c>
      <c r="E140" s="269" t="s">
        <v>2195</v>
      </c>
      <c r="F140" s="271">
        <v>0.00045</v>
      </c>
      <c r="G140" s="272">
        <v>2016.5</v>
      </c>
      <c r="H140" s="269">
        <v>0.001035</v>
      </c>
      <c r="I140" s="269" t="s">
        <v>1011</v>
      </c>
      <c r="J140" s="269" t="s">
        <v>1011</v>
      </c>
      <c r="K140" s="269" t="s">
        <v>106</v>
      </c>
    </row>
    <row r="141" ht="57" spans="1:11">
      <c r="A141" s="269">
        <v>139</v>
      </c>
      <c r="B141" s="269" t="s">
        <v>1245</v>
      </c>
      <c r="C141" s="269" t="s">
        <v>2170</v>
      </c>
      <c r="D141" s="273" t="s">
        <v>2311</v>
      </c>
      <c r="E141" s="269" t="s">
        <v>2195</v>
      </c>
      <c r="F141" s="271">
        <v>0.00023</v>
      </c>
      <c r="G141" s="272">
        <v>2016.5</v>
      </c>
      <c r="H141" s="269">
        <v>0.000529</v>
      </c>
      <c r="I141" s="269" t="s">
        <v>1011</v>
      </c>
      <c r="J141" s="269" t="s">
        <v>1011</v>
      </c>
      <c r="K141" s="269" t="s">
        <v>106</v>
      </c>
    </row>
    <row r="142" ht="85.5" spans="1:11">
      <c r="A142" s="269">
        <v>140</v>
      </c>
      <c r="B142" s="269" t="s">
        <v>1245</v>
      </c>
      <c r="C142" s="269" t="s">
        <v>2170</v>
      </c>
      <c r="D142" s="273" t="s">
        <v>2312</v>
      </c>
      <c r="E142" s="269" t="s">
        <v>2195</v>
      </c>
      <c r="F142" s="271">
        <v>0.0043</v>
      </c>
      <c r="G142" s="272">
        <v>2016.5</v>
      </c>
      <c r="H142" s="269">
        <v>0.00989</v>
      </c>
      <c r="I142" s="269" t="s">
        <v>1011</v>
      </c>
      <c r="J142" s="269" t="s">
        <v>1011</v>
      </c>
      <c r="K142" s="269" t="s">
        <v>106</v>
      </c>
    </row>
    <row r="143" ht="85.5" spans="1:11">
      <c r="A143" s="269">
        <v>141</v>
      </c>
      <c r="B143" s="269" t="s">
        <v>1245</v>
      </c>
      <c r="C143" s="269" t="s">
        <v>2170</v>
      </c>
      <c r="D143" s="273" t="s">
        <v>2313</v>
      </c>
      <c r="E143" s="269" t="s">
        <v>2195</v>
      </c>
      <c r="F143" s="271">
        <v>0.0043</v>
      </c>
      <c r="G143" s="272">
        <v>2016.5</v>
      </c>
      <c r="H143" s="269">
        <v>0.00989</v>
      </c>
      <c r="I143" s="269" t="s">
        <v>1011</v>
      </c>
      <c r="J143" s="269" t="s">
        <v>1011</v>
      </c>
      <c r="K143" s="269" t="s">
        <v>106</v>
      </c>
    </row>
    <row r="144" ht="85.5" spans="1:11">
      <c r="A144" s="269">
        <v>142</v>
      </c>
      <c r="B144" s="269" t="s">
        <v>1245</v>
      </c>
      <c r="C144" s="269" t="s">
        <v>2170</v>
      </c>
      <c r="D144" s="273" t="s">
        <v>2314</v>
      </c>
      <c r="E144" s="269" t="s">
        <v>2195</v>
      </c>
      <c r="F144" s="271">
        <v>0.0043</v>
      </c>
      <c r="G144" s="272">
        <v>2016.5</v>
      </c>
      <c r="H144" s="269">
        <v>0.00989</v>
      </c>
      <c r="I144" s="269" t="s">
        <v>1011</v>
      </c>
      <c r="J144" s="269" t="s">
        <v>1011</v>
      </c>
      <c r="K144" s="269" t="s">
        <v>106</v>
      </c>
    </row>
    <row r="145" ht="85.5" spans="1:11">
      <c r="A145" s="269">
        <v>143</v>
      </c>
      <c r="B145" s="269" t="s">
        <v>1245</v>
      </c>
      <c r="C145" s="269" t="s">
        <v>2170</v>
      </c>
      <c r="D145" s="273" t="s">
        <v>2315</v>
      </c>
      <c r="E145" s="269" t="s">
        <v>2195</v>
      </c>
      <c r="F145" s="271">
        <v>0.0043</v>
      </c>
      <c r="G145" s="272">
        <v>2016.5</v>
      </c>
      <c r="H145" s="269">
        <v>0.00989</v>
      </c>
      <c r="I145" s="269" t="s">
        <v>1011</v>
      </c>
      <c r="J145" s="269" t="s">
        <v>1011</v>
      </c>
      <c r="K145" s="269" t="s">
        <v>106</v>
      </c>
    </row>
    <row r="146" ht="85.5" spans="1:11">
      <c r="A146" s="269">
        <v>144</v>
      </c>
      <c r="B146" s="269" t="s">
        <v>1245</v>
      </c>
      <c r="C146" s="269" t="s">
        <v>2170</v>
      </c>
      <c r="D146" s="273" t="s">
        <v>2316</v>
      </c>
      <c r="E146" s="269" t="s">
        <v>2195</v>
      </c>
      <c r="F146" s="271">
        <v>0.0043</v>
      </c>
      <c r="G146" s="272">
        <v>2016.5</v>
      </c>
      <c r="H146" s="269">
        <v>0.00989</v>
      </c>
      <c r="I146" s="269" t="s">
        <v>1011</v>
      </c>
      <c r="J146" s="269" t="s">
        <v>1011</v>
      </c>
      <c r="K146" s="269" t="s">
        <v>106</v>
      </c>
    </row>
    <row r="147" ht="42.75" spans="1:11">
      <c r="A147" s="269">
        <v>145</v>
      </c>
      <c r="B147" s="269" t="s">
        <v>1245</v>
      </c>
      <c r="C147" s="269" t="s">
        <v>2170</v>
      </c>
      <c r="D147" s="273" t="s">
        <v>2317</v>
      </c>
      <c r="E147" s="269" t="s">
        <v>2195</v>
      </c>
      <c r="F147" s="271">
        <v>0.0012</v>
      </c>
      <c r="G147" s="272">
        <v>2016.5</v>
      </c>
      <c r="H147" s="269">
        <v>0.00276</v>
      </c>
      <c r="I147" s="269" t="s">
        <v>1011</v>
      </c>
      <c r="J147" s="269" t="s">
        <v>1011</v>
      </c>
      <c r="K147" s="269" t="s">
        <v>106</v>
      </c>
    </row>
    <row r="148" ht="85.5" spans="1:11">
      <c r="A148" s="269">
        <v>146</v>
      </c>
      <c r="B148" s="269" t="s">
        <v>1245</v>
      </c>
      <c r="C148" s="269" t="s">
        <v>2170</v>
      </c>
      <c r="D148" s="273" t="s">
        <v>2318</v>
      </c>
      <c r="E148" s="269" t="s">
        <v>2195</v>
      </c>
      <c r="F148" s="271">
        <v>0.0043</v>
      </c>
      <c r="G148" s="272">
        <v>2016.5</v>
      </c>
      <c r="H148" s="269">
        <v>0.00989</v>
      </c>
      <c r="I148" s="269" t="s">
        <v>1011</v>
      </c>
      <c r="J148" s="269" t="s">
        <v>1011</v>
      </c>
      <c r="K148" s="269" t="s">
        <v>106</v>
      </c>
    </row>
    <row r="149" ht="42.75" spans="1:11">
      <c r="A149" s="269">
        <v>147</v>
      </c>
      <c r="B149" s="269" t="s">
        <v>1245</v>
      </c>
      <c r="C149" s="269" t="s">
        <v>2170</v>
      </c>
      <c r="D149" s="273" t="s">
        <v>2319</v>
      </c>
      <c r="E149" s="269" t="s">
        <v>2195</v>
      </c>
      <c r="F149" s="271">
        <v>8e-5</v>
      </c>
      <c r="G149" s="272">
        <v>2016.5</v>
      </c>
      <c r="H149" s="269">
        <v>0.000184</v>
      </c>
      <c r="I149" s="269" t="s">
        <v>1011</v>
      </c>
      <c r="J149" s="269" t="s">
        <v>1011</v>
      </c>
      <c r="K149" s="269" t="s">
        <v>106</v>
      </c>
    </row>
    <row r="150" ht="42.75" spans="1:11">
      <c r="A150" s="269">
        <v>148</v>
      </c>
      <c r="B150" s="269" t="s">
        <v>1245</v>
      </c>
      <c r="C150" s="269" t="s">
        <v>2170</v>
      </c>
      <c r="D150" s="273" t="s">
        <v>2320</v>
      </c>
      <c r="E150" s="269" t="s">
        <v>2195</v>
      </c>
      <c r="F150" s="271">
        <v>8e-5</v>
      </c>
      <c r="G150" s="272">
        <v>2016.5</v>
      </c>
      <c r="H150" s="269">
        <v>0.000184</v>
      </c>
      <c r="I150" s="269" t="s">
        <v>1011</v>
      </c>
      <c r="J150" s="269" t="s">
        <v>1011</v>
      </c>
      <c r="K150" s="269" t="s">
        <v>106</v>
      </c>
    </row>
    <row r="151" ht="42.75" spans="1:11">
      <c r="A151" s="269">
        <v>149</v>
      </c>
      <c r="B151" s="269" t="s">
        <v>1245</v>
      </c>
      <c r="C151" s="269" t="s">
        <v>2170</v>
      </c>
      <c r="D151" s="273" t="s">
        <v>2321</v>
      </c>
      <c r="E151" s="269" t="s">
        <v>2195</v>
      </c>
      <c r="F151" s="271">
        <v>8e-5</v>
      </c>
      <c r="G151" s="272">
        <v>2016.5</v>
      </c>
      <c r="H151" s="269">
        <v>0.000184</v>
      </c>
      <c r="I151" s="269" t="s">
        <v>1011</v>
      </c>
      <c r="J151" s="269" t="s">
        <v>1011</v>
      </c>
      <c r="K151" s="269" t="s">
        <v>106</v>
      </c>
    </row>
    <row r="152" ht="42.75" spans="1:11">
      <c r="A152" s="269">
        <v>150</v>
      </c>
      <c r="B152" s="269" t="s">
        <v>1245</v>
      </c>
      <c r="C152" s="269" t="s">
        <v>2170</v>
      </c>
      <c r="D152" s="273" t="s">
        <v>2322</v>
      </c>
      <c r="E152" s="269" t="s">
        <v>2195</v>
      </c>
      <c r="F152" s="271">
        <v>8e-5</v>
      </c>
      <c r="G152" s="272">
        <v>2016.5</v>
      </c>
      <c r="H152" s="269">
        <v>0.000184</v>
      </c>
      <c r="I152" s="269" t="s">
        <v>1011</v>
      </c>
      <c r="J152" s="269" t="s">
        <v>1011</v>
      </c>
      <c r="K152" s="269" t="s">
        <v>106</v>
      </c>
    </row>
    <row r="153" ht="42.75" spans="1:11">
      <c r="A153" s="269">
        <v>151</v>
      </c>
      <c r="B153" s="269" t="s">
        <v>1245</v>
      </c>
      <c r="C153" s="269" t="s">
        <v>2170</v>
      </c>
      <c r="D153" s="273" t="s">
        <v>2323</v>
      </c>
      <c r="E153" s="269" t="s">
        <v>2195</v>
      </c>
      <c r="F153" s="271">
        <v>8e-5</v>
      </c>
      <c r="G153" s="272">
        <v>2016.5</v>
      </c>
      <c r="H153" s="269">
        <v>0.000184</v>
      </c>
      <c r="I153" s="269" t="s">
        <v>1011</v>
      </c>
      <c r="J153" s="269" t="s">
        <v>1011</v>
      </c>
      <c r="K153" s="269" t="s">
        <v>106</v>
      </c>
    </row>
    <row r="154" ht="42.75" spans="1:11">
      <c r="A154" s="269">
        <v>152</v>
      </c>
      <c r="B154" s="269" t="s">
        <v>1245</v>
      </c>
      <c r="C154" s="269" t="s">
        <v>2170</v>
      </c>
      <c r="D154" s="273" t="s">
        <v>2324</v>
      </c>
      <c r="E154" s="269" t="s">
        <v>2195</v>
      </c>
      <c r="F154" s="271">
        <v>8e-5</v>
      </c>
      <c r="G154" s="272">
        <v>2016.5</v>
      </c>
      <c r="H154" s="269">
        <v>0.000184</v>
      </c>
      <c r="I154" s="269" t="s">
        <v>1011</v>
      </c>
      <c r="J154" s="269" t="s">
        <v>1011</v>
      </c>
      <c r="K154" s="269" t="s">
        <v>106</v>
      </c>
    </row>
    <row r="155" ht="42.75" spans="1:11">
      <c r="A155" s="269">
        <v>153</v>
      </c>
      <c r="B155" s="269" t="s">
        <v>1245</v>
      </c>
      <c r="C155" s="269" t="s">
        <v>2170</v>
      </c>
      <c r="D155" s="273" t="s">
        <v>2325</v>
      </c>
      <c r="E155" s="269" t="s">
        <v>2195</v>
      </c>
      <c r="F155" s="271">
        <v>8e-5</v>
      </c>
      <c r="G155" s="272">
        <v>2016.5</v>
      </c>
      <c r="H155" s="269">
        <v>0.000184</v>
      </c>
      <c r="I155" s="269" t="s">
        <v>1011</v>
      </c>
      <c r="J155" s="269" t="s">
        <v>1011</v>
      </c>
      <c r="K155" s="269" t="s">
        <v>106</v>
      </c>
    </row>
    <row r="156" ht="42.75" spans="1:11">
      <c r="A156" s="269">
        <v>154</v>
      </c>
      <c r="B156" s="269" t="s">
        <v>1245</v>
      </c>
      <c r="C156" s="269" t="s">
        <v>2170</v>
      </c>
      <c r="D156" s="273" t="s">
        <v>2326</v>
      </c>
      <c r="E156" s="269" t="s">
        <v>2195</v>
      </c>
      <c r="F156" s="271">
        <v>8e-5</v>
      </c>
      <c r="G156" s="272">
        <v>2016.5</v>
      </c>
      <c r="H156" s="269">
        <v>0.000184</v>
      </c>
      <c r="I156" s="269" t="s">
        <v>1011</v>
      </c>
      <c r="J156" s="269" t="s">
        <v>1011</v>
      </c>
      <c r="K156" s="269" t="s">
        <v>106</v>
      </c>
    </row>
    <row r="157" ht="42.75" spans="1:11">
      <c r="A157" s="269">
        <v>155</v>
      </c>
      <c r="B157" s="269" t="s">
        <v>1245</v>
      </c>
      <c r="C157" s="269" t="s">
        <v>2170</v>
      </c>
      <c r="D157" s="273" t="s">
        <v>2327</v>
      </c>
      <c r="E157" s="269" t="s">
        <v>2195</v>
      </c>
      <c r="F157" s="271">
        <v>8e-5</v>
      </c>
      <c r="G157" s="272">
        <v>2016.5</v>
      </c>
      <c r="H157" s="269">
        <v>0.000184</v>
      </c>
      <c r="I157" s="269" t="s">
        <v>1011</v>
      </c>
      <c r="J157" s="269" t="s">
        <v>1011</v>
      </c>
      <c r="K157" s="269" t="s">
        <v>106</v>
      </c>
    </row>
    <row r="158" ht="57" spans="1:11">
      <c r="A158" s="269">
        <v>156</v>
      </c>
      <c r="B158" s="269" t="s">
        <v>1245</v>
      </c>
      <c r="C158" s="269" t="s">
        <v>2170</v>
      </c>
      <c r="D158" s="273" t="s">
        <v>2328</v>
      </c>
      <c r="E158" s="269" t="s">
        <v>2195</v>
      </c>
      <c r="F158" s="271">
        <v>0.00015</v>
      </c>
      <c r="G158" s="272">
        <v>2016.5</v>
      </c>
      <c r="H158" s="269">
        <v>0.000345</v>
      </c>
      <c r="I158" s="269" t="s">
        <v>1011</v>
      </c>
      <c r="J158" s="269" t="s">
        <v>1011</v>
      </c>
      <c r="K158" s="269" t="s">
        <v>106</v>
      </c>
    </row>
    <row r="159" ht="57" spans="1:11">
      <c r="A159" s="269">
        <v>157</v>
      </c>
      <c r="B159" s="269" t="s">
        <v>1245</v>
      </c>
      <c r="C159" s="269" t="s">
        <v>2170</v>
      </c>
      <c r="D159" s="273" t="s">
        <v>2329</v>
      </c>
      <c r="E159" s="269" t="s">
        <v>2195</v>
      </c>
      <c r="F159" s="271">
        <v>0.00015</v>
      </c>
      <c r="G159" s="272">
        <v>2016.5</v>
      </c>
      <c r="H159" s="269">
        <v>0.000345</v>
      </c>
      <c r="I159" s="269" t="s">
        <v>1011</v>
      </c>
      <c r="J159" s="269" t="s">
        <v>1011</v>
      </c>
      <c r="K159" s="269" t="s">
        <v>106</v>
      </c>
    </row>
    <row r="160" ht="57" spans="1:11">
      <c r="A160" s="269">
        <v>158</v>
      </c>
      <c r="B160" s="269" t="s">
        <v>1245</v>
      </c>
      <c r="C160" s="269" t="s">
        <v>2170</v>
      </c>
      <c r="D160" s="273" t="s">
        <v>2330</v>
      </c>
      <c r="E160" s="269" t="s">
        <v>2195</v>
      </c>
      <c r="F160" s="271">
        <v>0.00015</v>
      </c>
      <c r="G160" s="272">
        <v>2016.5</v>
      </c>
      <c r="H160" s="269">
        <v>0.000345</v>
      </c>
      <c r="I160" s="269" t="s">
        <v>1011</v>
      </c>
      <c r="J160" s="269" t="s">
        <v>1011</v>
      </c>
      <c r="K160" s="269" t="s">
        <v>106</v>
      </c>
    </row>
    <row r="161" ht="57" spans="1:11">
      <c r="A161" s="269">
        <v>159</v>
      </c>
      <c r="B161" s="269" t="s">
        <v>1245</v>
      </c>
      <c r="C161" s="269" t="s">
        <v>2170</v>
      </c>
      <c r="D161" s="273" t="s">
        <v>2331</v>
      </c>
      <c r="E161" s="269" t="s">
        <v>2195</v>
      </c>
      <c r="F161" s="271">
        <v>0.00015</v>
      </c>
      <c r="G161" s="272">
        <v>2016.5</v>
      </c>
      <c r="H161" s="269">
        <v>0.000345</v>
      </c>
      <c r="I161" s="269" t="s">
        <v>1011</v>
      </c>
      <c r="J161" s="269" t="s">
        <v>1011</v>
      </c>
      <c r="K161" s="269" t="s">
        <v>106</v>
      </c>
    </row>
    <row r="162" ht="57" spans="1:11">
      <c r="A162" s="269">
        <v>160</v>
      </c>
      <c r="B162" s="269" t="s">
        <v>1245</v>
      </c>
      <c r="C162" s="269" t="s">
        <v>2170</v>
      </c>
      <c r="D162" s="273" t="s">
        <v>2332</v>
      </c>
      <c r="E162" s="269" t="s">
        <v>2195</v>
      </c>
      <c r="F162" s="271">
        <v>0.00015</v>
      </c>
      <c r="G162" s="272">
        <v>2016.5</v>
      </c>
      <c r="H162" s="269">
        <v>0.000345</v>
      </c>
      <c r="I162" s="269" t="s">
        <v>1011</v>
      </c>
      <c r="J162" s="269" t="s">
        <v>1011</v>
      </c>
      <c r="K162" s="269" t="s">
        <v>106</v>
      </c>
    </row>
    <row r="163" ht="42.75" spans="1:11">
      <c r="A163" s="269">
        <v>161</v>
      </c>
      <c r="B163" s="269" t="s">
        <v>1245</v>
      </c>
      <c r="C163" s="269" t="s">
        <v>2170</v>
      </c>
      <c r="D163" s="273" t="s">
        <v>2333</v>
      </c>
      <c r="E163" s="269" t="s">
        <v>2195</v>
      </c>
      <c r="F163" s="271">
        <v>8e-5</v>
      </c>
      <c r="G163" s="272">
        <v>2016.5</v>
      </c>
      <c r="H163" s="269">
        <v>0.000184</v>
      </c>
      <c r="I163" s="269" t="s">
        <v>1011</v>
      </c>
      <c r="J163" s="269" t="s">
        <v>1011</v>
      </c>
      <c r="K163" s="269" t="s">
        <v>106</v>
      </c>
    </row>
    <row r="164" ht="42.75" spans="1:11">
      <c r="A164" s="269">
        <v>162</v>
      </c>
      <c r="B164" s="269" t="s">
        <v>1245</v>
      </c>
      <c r="C164" s="269" t="s">
        <v>2170</v>
      </c>
      <c r="D164" s="273" t="s">
        <v>2334</v>
      </c>
      <c r="E164" s="269" t="s">
        <v>2195</v>
      </c>
      <c r="F164" s="271">
        <v>8e-5</v>
      </c>
      <c r="G164" s="272">
        <v>2016.5</v>
      </c>
      <c r="H164" s="269">
        <v>0.000184</v>
      </c>
      <c r="I164" s="269" t="s">
        <v>1011</v>
      </c>
      <c r="J164" s="269" t="s">
        <v>1011</v>
      </c>
      <c r="K164" s="269" t="s">
        <v>106</v>
      </c>
    </row>
    <row r="165" ht="42.75" spans="1:11">
      <c r="A165" s="269">
        <v>163</v>
      </c>
      <c r="B165" s="269" t="s">
        <v>1245</v>
      </c>
      <c r="C165" s="269" t="s">
        <v>2170</v>
      </c>
      <c r="D165" s="273" t="s">
        <v>2335</v>
      </c>
      <c r="E165" s="269" t="s">
        <v>2195</v>
      </c>
      <c r="F165" s="271">
        <v>8e-5</v>
      </c>
      <c r="G165" s="272">
        <v>2016.5</v>
      </c>
      <c r="H165" s="269">
        <v>0.000184</v>
      </c>
      <c r="I165" s="269" t="s">
        <v>1011</v>
      </c>
      <c r="J165" s="269" t="s">
        <v>1011</v>
      </c>
      <c r="K165" s="269" t="s">
        <v>106</v>
      </c>
    </row>
    <row r="166" ht="42.75" spans="1:11">
      <c r="A166" s="269">
        <v>164</v>
      </c>
      <c r="B166" s="269" t="s">
        <v>1245</v>
      </c>
      <c r="C166" s="269" t="s">
        <v>2170</v>
      </c>
      <c r="D166" s="273" t="s">
        <v>2336</v>
      </c>
      <c r="E166" s="269" t="s">
        <v>2195</v>
      </c>
      <c r="F166" s="271">
        <v>8e-5</v>
      </c>
      <c r="G166" s="272">
        <v>2016.5</v>
      </c>
      <c r="H166" s="269">
        <v>0.000184</v>
      </c>
      <c r="I166" s="269" t="s">
        <v>1011</v>
      </c>
      <c r="J166" s="269" t="s">
        <v>1011</v>
      </c>
      <c r="K166" s="269" t="s">
        <v>106</v>
      </c>
    </row>
    <row r="167" ht="42.75" spans="1:11">
      <c r="A167" s="269">
        <v>165</v>
      </c>
      <c r="B167" s="269" t="s">
        <v>1245</v>
      </c>
      <c r="C167" s="269" t="s">
        <v>2170</v>
      </c>
      <c r="D167" s="273" t="s">
        <v>2337</v>
      </c>
      <c r="E167" s="269" t="s">
        <v>2195</v>
      </c>
      <c r="F167" s="271">
        <v>8e-5</v>
      </c>
      <c r="G167" s="272">
        <v>2016.5</v>
      </c>
      <c r="H167" s="269">
        <v>0.000184</v>
      </c>
      <c r="I167" s="269" t="s">
        <v>1011</v>
      </c>
      <c r="J167" s="269" t="s">
        <v>1011</v>
      </c>
      <c r="K167" s="269" t="s">
        <v>106</v>
      </c>
    </row>
    <row r="168" ht="42.75" spans="1:11">
      <c r="A168" s="269">
        <v>166</v>
      </c>
      <c r="B168" s="269" t="s">
        <v>1245</v>
      </c>
      <c r="C168" s="269" t="s">
        <v>2170</v>
      </c>
      <c r="D168" s="273" t="s">
        <v>2338</v>
      </c>
      <c r="E168" s="269" t="s">
        <v>2195</v>
      </c>
      <c r="F168" s="271">
        <v>8e-5</v>
      </c>
      <c r="G168" s="272">
        <v>2016.5</v>
      </c>
      <c r="H168" s="269">
        <v>0.000184</v>
      </c>
      <c r="I168" s="269" t="s">
        <v>1011</v>
      </c>
      <c r="J168" s="269" t="s">
        <v>1011</v>
      </c>
      <c r="K168" s="269" t="s">
        <v>106</v>
      </c>
    </row>
    <row r="169" ht="42.75" spans="1:11">
      <c r="A169" s="269">
        <v>167</v>
      </c>
      <c r="B169" s="269" t="s">
        <v>1245</v>
      </c>
      <c r="C169" s="269" t="s">
        <v>2170</v>
      </c>
      <c r="D169" s="273" t="s">
        <v>2339</v>
      </c>
      <c r="E169" s="269" t="s">
        <v>2195</v>
      </c>
      <c r="F169" s="271">
        <v>8e-5</v>
      </c>
      <c r="G169" s="272">
        <v>2016.5</v>
      </c>
      <c r="H169" s="269">
        <v>0.000184</v>
      </c>
      <c r="I169" s="269" t="s">
        <v>1011</v>
      </c>
      <c r="J169" s="269" t="s">
        <v>1011</v>
      </c>
      <c r="K169" s="269" t="s">
        <v>106</v>
      </c>
    </row>
    <row r="170" ht="42.75" spans="1:11">
      <c r="A170" s="269">
        <v>168</v>
      </c>
      <c r="B170" s="269" t="s">
        <v>1245</v>
      </c>
      <c r="C170" s="269" t="s">
        <v>2170</v>
      </c>
      <c r="D170" s="273" t="s">
        <v>2340</v>
      </c>
      <c r="E170" s="269" t="s">
        <v>2195</v>
      </c>
      <c r="F170" s="271">
        <v>8e-5</v>
      </c>
      <c r="G170" s="272">
        <v>2016.5</v>
      </c>
      <c r="H170" s="269">
        <v>0.000184</v>
      </c>
      <c r="I170" s="269" t="s">
        <v>1011</v>
      </c>
      <c r="J170" s="269" t="s">
        <v>1011</v>
      </c>
      <c r="K170" s="269" t="s">
        <v>106</v>
      </c>
    </row>
    <row r="171" ht="42.75" spans="1:11">
      <c r="A171" s="269">
        <v>169</v>
      </c>
      <c r="B171" s="269" t="s">
        <v>1245</v>
      </c>
      <c r="C171" s="269" t="s">
        <v>2170</v>
      </c>
      <c r="D171" s="273" t="s">
        <v>2341</v>
      </c>
      <c r="E171" s="269" t="s">
        <v>2195</v>
      </c>
      <c r="F171" s="271">
        <v>8e-5</v>
      </c>
      <c r="G171" s="272">
        <v>2016.5</v>
      </c>
      <c r="H171" s="269">
        <v>0.000184</v>
      </c>
      <c r="I171" s="269" t="s">
        <v>1011</v>
      </c>
      <c r="J171" s="269" t="s">
        <v>1011</v>
      </c>
      <c r="K171" s="269" t="s">
        <v>106</v>
      </c>
    </row>
    <row r="172" ht="42.75" spans="1:11">
      <c r="A172" s="269">
        <v>170</v>
      </c>
      <c r="B172" s="269" t="s">
        <v>1245</v>
      </c>
      <c r="C172" s="269" t="s">
        <v>2170</v>
      </c>
      <c r="D172" s="273" t="s">
        <v>2342</v>
      </c>
      <c r="E172" s="269" t="s">
        <v>2195</v>
      </c>
      <c r="F172" s="271">
        <v>8e-5</v>
      </c>
      <c r="G172" s="272">
        <v>2016.5</v>
      </c>
      <c r="H172" s="269">
        <v>0.000184</v>
      </c>
      <c r="I172" s="269" t="s">
        <v>1011</v>
      </c>
      <c r="J172" s="269" t="s">
        <v>1011</v>
      </c>
      <c r="K172" s="269" t="s">
        <v>106</v>
      </c>
    </row>
    <row r="173" ht="42.75" spans="1:11">
      <c r="A173" s="269">
        <v>171</v>
      </c>
      <c r="B173" s="269" t="s">
        <v>1245</v>
      </c>
      <c r="C173" s="269" t="s">
        <v>2170</v>
      </c>
      <c r="D173" s="273" t="s">
        <v>2343</v>
      </c>
      <c r="E173" s="269" t="s">
        <v>2195</v>
      </c>
      <c r="F173" s="271">
        <v>8e-5</v>
      </c>
      <c r="G173" s="272">
        <v>2016.5</v>
      </c>
      <c r="H173" s="269">
        <v>0.000184</v>
      </c>
      <c r="I173" s="269" t="s">
        <v>1011</v>
      </c>
      <c r="J173" s="269" t="s">
        <v>1011</v>
      </c>
      <c r="K173" s="269" t="s">
        <v>106</v>
      </c>
    </row>
    <row r="174" ht="85.5" spans="1:11">
      <c r="A174" s="269">
        <v>172</v>
      </c>
      <c r="B174" s="269" t="s">
        <v>1245</v>
      </c>
      <c r="C174" s="269" t="s">
        <v>2170</v>
      </c>
      <c r="D174" s="273" t="s">
        <v>2344</v>
      </c>
      <c r="E174" s="269" t="s">
        <v>2195</v>
      </c>
      <c r="F174" s="271">
        <v>0.00012</v>
      </c>
      <c r="G174" s="272">
        <v>2016.5</v>
      </c>
      <c r="H174" s="269">
        <v>0.000276</v>
      </c>
      <c r="I174" s="269" t="s">
        <v>1011</v>
      </c>
      <c r="J174" s="269" t="s">
        <v>1011</v>
      </c>
      <c r="K174" s="269" t="s">
        <v>106</v>
      </c>
    </row>
    <row r="175" ht="71.25" spans="1:11">
      <c r="A175" s="269">
        <v>173</v>
      </c>
      <c r="B175" s="269" t="s">
        <v>1245</v>
      </c>
      <c r="C175" s="269" t="s">
        <v>2170</v>
      </c>
      <c r="D175" s="273" t="s">
        <v>2345</v>
      </c>
      <c r="E175" s="269" t="s">
        <v>2195</v>
      </c>
      <c r="F175" s="271">
        <v>0.00012</v>
      </c>
      <c r="G175" s="272">
        <v>2016.5</v>
      </c>
      <c r="H175" s="269">
        <v>0.000276</v>
      </c>
      <c r="I175" s="269" t="s">
        <v>1011</v>
      </c>
      <c r="J175" s="269" t="s">
        <v>1011</v>
      </c>
      <c r="K175" s="269" t="s">
        <v>106</v>
      </c>
    </row>
    <row r="176" ht="71.25" spans="1:11">
      <c r="A176" s="269">
        <v>174</v>
      </c>
      <c r="B176" s="269" t="s">
        <v>1245</v>
      </c>
      <c r="C176" s="269" t="s">
        <v>2170</v>
      </c>
      <c r="D176" s="273" t="s">
        <v>2346</v>
      </c>
      <c r="E176" s="269" t="s">
        <v>2195</v>
      </c>
      <c r="F176" s="271">
        <v>0.00012</v>
      </c>
      <c r="G176" s="272">
        <v>2016.5</v>
      </c>
      <c r="H176" s="269">
        <v>0.000276</v>
      </c>
      <c r="I176" s="269" t="s">
        <v>1011</v>
      </c>
      <c r="J176" s="269" t="s">
        <v>1011</v>
      </c>
      <c r="K176" s="269" t="s">
        <v>106</v>
      </c>
    </row>
    <row r="177" ht="71.25" spans="1:11">
      <c r="A177" s="269">
        <v>175</v>
      </c>
      <c r="B177" s="269" t="s">
        <v>1245</v>
      </c>
      <c r="C177" s="269" t="s">
        <v>2170</v>
      </c>
      <c r="D177" s="273" t="s">
        <v>2347</v>
      </c>
      <c r="E177" s="269" t="s">
        <v>2195</v>
      </c>
      <c r="F177" s="271">
        <v>0.00012</v>
      </c>
      <c r="G177" s="272">
        <v>2016.5</v>
      </c>
      <c r="H177" s="269">
        <v>0.000276</v>
      </c>
      <c r="I177" s="269" t="s">
        <v>1011</v>
      </c>
      <c r="J177" s="269" t="s">
        <v>1011</v>
      </c>
      <c r="K177" s="269" t="s">
        <v>106</v>
      </c>
    </row>
    <row r="178" ht="71.25" spans="1:11">
      <c r="A178" s="269">
        <v>176</v>
      </c>
      <c r="B178" s="269" t="s">
        <v>1245</v>
      </c>
      <c r="C178" s="269" t="s">
        <v>2170</v>
      </c>
      <c r="D178" s="273" t="s">
        <v>2348</v>
      </c>
      <c r="E178" s="269" t="s">
        <v>2195</v>
      </c>
      <c r="F178" s="271">
        <v>0.00012</v>
      </c>
      <c r="G178" s="272">
        <v>2016.5</v>
      </c>
      <c r="H178" s="269">
        <v>0.000276</v>
      </c>
      <c r="I178" s="269" t="s">
        <v>1011</v>
      </c>
      <c r="J178" s="269" t="s">
        <v>1011</v>
      </c>
      <c r="K178" s="269" t="s">
        <v>106</v>
      </c>
    </row>
    <row r="179" ht="71.25" spans="1:11">
      <c r="A179" s="269">
        <v>177</v>
      </c>
      <c r="B179" s="269" t="s">
        <v>1245</v>
      </c>
      <c r="C179" s="269" t="s">
        <v>2170</v>
      </c>
      <c r="D179" s="273" t="s">
        <v>2349</v>
      </c>
      <c r="E179" s="269" t="s">
        <v>2195</v>
      </c>
      <c r="F179" s="271">
        <v>0.00012</v>
      </c>
      <c r="G179" s="272">
        <v>2016.5</v>
      </c>
      <c r="H179" s="269">
        <v>0.000276</v>
      </c>
      <c r="I179" s="269" t="s">
        <v>1011</v>
      </c>
      <c r="J179" s="269" t="s">
        <v>1011</v>
      </c>
      <c r="K179" s="269" t="s">
        <v>106</v>
      </c>
    </row>
    <row r="180" ht="71.25" spans="1:11">
      <c r="A180" s="269">
        <v>178</v>
      </c>
      <c r="B180" s="269" t="s">
        <v>1245</v>
      </c>
      <c r="C180" s="269" t="s">
        <v>2170</v>
      </c>
      <c r="D180" s="273" t="s">
        <v>2350</v>
      </c>
      <c r="E180" s="269" t="s">
        <v>2195</v>
      </c>
      <c r="F180" s="271">
        <v>0.00012</v>
      </c>
      <c r="G180" s="272">
        <v>2016.5</v>
      </c>
      <c r="H180" s="269">
        <v>0.000276</v>
      </c>
      <c r="I180" s="269" t="s">
        <v>1011</v>
      </c>
      <c r="J180" s="269" t="s">
        <v>1011</v>
      </c>
      <c r="K180" s="269" t="s">
        <v>106</v>
      </c>
    </row>
    <row r="181" ht="71.25" spans="1:11">
      <c r="A181" s="269">
        <v>179</v>
      </c>
      <c r="B181" s="269" t="s">
        <v>1245</v>
      </c>
      <c r="C181" s="269" t="s">
        <v>2170</v>
      </c>
      <c r="D181" s="273" t="s">
        <v>2351</v>
      </c>
      <c r="E181" s="269" t="s">
        <v>2195</v>
      </c>
      <c r="F181" s="271">
        <v>0.00012</v>
      </c>
      <c r="G181" s="272">
        <v>2016.5</v>
      </c>
      <c r="H181" s="269">
        <v>0.000276</v>
      </c>
      <c r="I181" s="269" t="s">
        <v>1011</v>
      </c>
      <c r="J181" s="269" t="s">
        <v>1011</v>
      </c>
      <c r="K181" s="269" t="s">
        <v>106</v>
      </c>
    </row>
    <row r="182" ht="71.25" spans="1:11">
      <c r="A182" s="269">
        <v>180</v>
      </c>
      <c r="B182" s="269" t="s">
        <v>1245</v>
      </c>
      <c r="C182" s="269" t="s">
        <v>2170</v>
      </c>
      <c r="D182" s="273" t="s">
        <v>2352</v>
      </c>
      <c r="E182" s="269" t="s">
        <v>2195</v>
      </c>
      <c r="F182" s="271">
        <v>0.00012</v>
      </c>
      <c r="G182" s="272">
        <v>2016.5</v>
      </c>
      <c r="H182" s="269">
        <v>0.000276</v>
      </c>
      <c r="I182" s="269" t="s">
        <v>1011</v>
      </c>
      <c r="J182" s="269" t="s">
        <v>1011</v>
      </c>
      <c r="K182" s="269" t="s">
        <v>106</v>
      </c>
    </row>
    <row r="183" ht="71.25" spans="1:11">
      <c r="A183" s="269">
        <v>181</v>
      </c>
      <c r="B183" s="269" t="s">
        <v>1245</v>
      </c>
      <c r="C183" s="269" t="s">
        <v>2170</v>
      </c>
      <c r="D183" s="273" t="s">
        <v>2353</v>
      </c>
      <c r="E183" s="269" t="s">
        <v>2195</v>
      </c>
      <c r="F183" s="271">
        <v>0.00012</v>
      </c>
      <c r="G183" s="272">
        <v>2016.5</v>
      </c>
      <c r="H183" s="269">
        <v>0.000276</v>
      </c>
      <c r="I183" s="269" t="s">
        <v>1011</v>
      </c>
      <c r="J183" s="269" t="s">
        <v>1011</v>
      </c>
      <c r="K183" s="269" t="s">
        <v>106</v>
      </c>
    </row>
    <row r="184" ht="71.25" spans="1:11">
      <c r="A184" s="269">
        <v>182</v>
      </c>
      <c r="B184" s="269" t="s">
        <v>1245</v>
      </c>
      <c r="C184" s="269" t="s">
        <v>2170</v>
      </c>
      <c r="D184" s="273" t="s">
        <v>2354</v>
      </c>
      <c r="E184" s="269" t="s">
        <v>2195</v>
      </c>
      <c r="F184" s="271">
        <v>0.00012</v>
      </c>
      <c r="G184" s="272">
        <v>2016.5</v>
      </c>
      <c r="H184" s="269">
        <v>0.000276</v>
      </c>
      <c r="I184" s="269" t="s">
        <v>1011</v>
      </c>
      <c r="J184" s="269" t="s">
        <v>1011</v>
      </c>
      <c r="K184" s="269" t="s">
        <v>106</v>
      </c>
    </row>
    <row r="185" ht="71.25" spans="1:11">
      <c r="A185" s="269">
        <v>183</v>
      </c>
      <c r="B185" s="269" t="s">
        <v>1245</v>
      </c>
      <c r="C185" s="269" t="s">
        <v>2170</v>
      </c>
      <c r="D185" s="273" t="s">
        <v>2355</v>
      </c>
      <c r="E185" s="269" t="s">
        <v>2195</v>
      </c>
      <c r="F185" s="271">
        <v>0.0002</v>
      </c>
      <c r="G185" s="272">
        <v>2016.5</v>
      </c>
      <c r="H185" s="269">
        <v>0.00046</v>
      </c>
      <c r="I185" s="269" t="s">
        <v>1011</v>
      </c>
      <c r="J185" s="269" t="s">
        <v>1011</v>
      </c>
      <c r="K185" s="269" t="s">
        <v>106</v>
      </c>
    </row>
    <row r="186" ht="71.25" spans="1:11">
      <c r="A186" s="269">
        <v>184</v>
      </c>
      <c r="B186" s="269" t="s">
        <v>1245</v>
      </c>
      <c r="C186" s="269" t="s">
        <v>2170</v>
      </c>
      <c r="D186" s="273" t="s">
        <v>2356</v>
      </c>
      <c r="E186" s="269" t="s">
        <v>2195</v>
      </c>
      <c r="F186" s="271">
        <v>0.0002</v>
      </c>
      <c r="G186" s="272">
        <v>2016.5</v>
      </c>
      <c r="H186" s="269">
        <v>0.00046</v>
      </c>
      <c r="I186" s="269" t="s">
        <v>1011</v>
      </c>
      <c r="J186" s="269" t="s">
        <v>1011</v>
      </c>
      <c r="K186" s="269" t="s">
        <v>106</v>
      </c>
    </row>
    <row r="187" ht="71.25" spans="1:11">
      <c r="A187" s="269">
        <v>185</v>
      </c>
      <c r="B187" s="269" t="s">
        <v>1245</v>
      </c>
      <c r="C187" s="269" t="s">
        <v>2170</v>
      </c>
      <c r="D187" s="273" t="s">
        <v>2357</v>
      </c>
      <c r="E187" s="269" t="s">
        <v>2195</v>
      </c>
      <c r="F187" s="271">
        <v>0.0002</v>
      </c>
      <c r="G187" s="272">
        <v>2016.5</v>
      </c>
      <c r="H187" s="269">
        <v>0.00046</v>
      </c>
      <c r="I187" s="269" t="s">
        <v>1011</v>
      </c>
      <c r="J187" s="269" t="s">
        <v>1011</v>
      </c>
      <c r="K187" s="269" t="s">
        <v>106</v>
      </c>
    </row>
    <row r="188" ht="71.25" spans="1:11">
      <c r="A188" s="269">
        <v>186</v>
      </c>
      <c r="B188" s="269" t="s">
        <v>1245</v>
      </c>
      <c r="C188" s="269" t="s">
        <v>2170</v>
      </c>
      <c r="D188" s="273" t="s">
        <v>2358</v>
      </c>
      <c r="E188" s="269" t="s">
        <v>2195</v>
      </c>
      <c r="F188" s="271">
        <v>0.0002</v>
      </c>
      <c r="G188" s="272">
        <v>2016.5</v>
      </c>
      <c r="H188" s="269">
        <v>0.00046</v>
      </c>
      <c r="I188" s="269" t="s">
        <v>1011</v>
      </c>
      <c r="J188" s="269" t="s">
        <v>1011</v>
      </c>
      <c r="K188" s="269" t="s">
        <v>106</v>
      </c>
    </row>
    <row r="189" ht="71.25" spans="1:11">
      <c r="A189" s="269">
        <v>187</v>
      </c>
      <c r="B189" s="269" t="s">
        <v>1245</v>
      </c>
      <c r="C189" s="269" t="s">
        <v>2170</v>
      </c>
      <c r="D189" s="273" t="s">
        <v>2359</v>
      </c>
      <c r="E189" s="269" t="s">
        <v>2195</v>
      </c>
      <c r="F189" s="271">
        <v>0.0002</v>
      </c>
      <c r="G189" s="272">
        <v>2016.5</v>
      </c>
      <c r="H189" s="269">
        <v>0.00046</v>
      </c>
      <c r="I189" s="269" t="s">
        <v>1011</v>
      </c>
      <c r="J189" s="269" t="s">
        <v>1011</v>
      </c>
      <c r="K189" s="269" t="s">
        <v>106</v>
      </c>
    </row>
    <row r="190" ht="71.25" spans="1:11">
      <c r="A190" s="269">
        <v>188</v>
      </c>
      <c r="B190" s="269" t="s">
        <v>1245</v>
      </c>
      <c r="C190" s="269" t="s">
        <v>2170</v>
      </c>
      <c r="D190" s="273" t="s">
        <v>2360</v>
      </c>
      <c r="E190" s="269" t="s">
        <v>2195</v>
      </c>
      <c r="F190" s="271">
        <v>0.0002</v>
      </c>
      <c r="G190" s="272">
        <v>2016.5</v>
      </c>
      <c r="H190" s="269">
        <v>0.00046</v>
      </c>
      <c r="I190" s="269" t="s">
        <v>1011</v>
      </c>
      <c r="J190" s="269" t="s">
        <v>1011</v>
      </c>
      <c r="K190" s="269" t="s">
        <v>106</v>
      </c>
    </row>
    <row r="191" ht="42.75" spans="1:11">
      <c r="A191" s="269">
        <v>189</v>
      </c>
      <c r="B191" s="269" t="s">
        <v>1245</v>
      </c>
      <c r="C191" s="269" t="s">
        <v>2170</v>
      </c>
      <c r="D191" s="273" t="s">
        <v>2361</v>
      </c>
      <c r="E191" s="269" t="s">
        <v>2195</v>
      </c>
      <c r="F191" s="271">
        <v>0.0004</v>
      </c>
      <c r="G191" s="272">
        <v>2016.5</v>
      </c>
      <c r="H191" s="269">
        <v>0.00092</v>
      </c>
      <c r="I191" s="269" t="s">
        <v>1011</v>
      </c>
      <c r="J191" s="269" t="s">
        <v>1011</v>
      </c>
      <c r="K191" s="269" t="s">
        <v>106</v>
      </c>
    </row>
    <row r="192" ht="71.25" spans="1:11">
      <c r="A192" s="269">
        <v>190</v>
      </c>
      <c r="B192" s="269" t="s">
        <v>1245</v>
      </c>
      <c r="C192" s="269" t="s">
        <v>2170</v>
      </c>
      <c r="D192" s="273" t="s">
        <v>2362</v>
      </c>
      <c r="E192" s="269" t="s">
        <v>2195</v>
      </c>
      <c r="F192" s="271">
        <v>0.00012</v>
      </c>
      <c r="G192" s="272">
        <v>2016.5</v>
      </c>
      <c r="H192" s="269">
        <v>0.000276</v>
      </c>
      <c r="I192" s="269" t="s">
        <v>1011</v>
      </c>
      <c r="J192" s="269" t="s">
        <v>1011</v>
      </c>
      <c r="K192" s="269" t="s">
        <v>106</v>
      </c>
    </row>
    <row r="193" ht="71.25" spans="1:11">
      <c r="A193" s="269">
        <v>191</v>
      </c>
      <c r="B193" s="269" t="s">
        <v>1245</v>
      </c>
      <c r="C193" s="269" t="s">
        <v>2170</v>
      </c>
      <c r="D193" s="273" t="s">
        <v>2363</v>
      </c>
      <c r="E193" s="269" t="s">
        <v>2195</v>
      </c>
      <c r="F193" s="271">
        <v>0.00012</v>
      </c>
      <c r="G193" s="272">
        <v>2016.5</v>
      </c>
      <c r="H193" s="269">
        <v>0.000276</v>
      </c>
      <c r="I193" s="269" t="s">
        <v>1011</v>
      </c>
      <c r="J193" s="269" t="s">
        <v>1011</v>
      </c>
      <c r="K193" s="269" t="s">
        <v>106</v>
      </c>
    </row>
    <row r="194" ht="71.25" spans="1:11">
      <c r="A194" s="269">
        <v>192</v>
      </c>
      <c r="B194" s="269" t="s">
        <v>1245</v>
      </c>
      <c r="C194" s="269" t="s">
        <v>2170</v>
      </c>
      <c r="D194" s="273" t="s">
        <v>2364</v>
      </c>
      <c r="E194" s="269" t="s">
        <v>2195</v>
      </c>
      <c r="F194" s="271">
        <v>0.00012</v>
      </c>
      <c r="G194" s="272">
        <v>2016.5</v>
      </c>
      <c r="H194" s="269">
        <v>0.000276</v>
      </c>
      <c r="I194" s="269" t="s">
        <v>1011</v>
      </c>
      <c r="J194" s="269" t="s">
        <v>1011</v>
      </c>
      <c r="K194" s="269" t="s">
        <v>106</v>
      </c>
    </row>
    <row r="195" ht="71.25" spans="1:11">
      <c r="A195" s="269">
        <v>193</v>
      </c>
      <c r="B195" s="269" t="s">
        <v>1245</v>
      </c>
      <c r="C195" s="269" t="s">
        <v>2170</v>
      </c>
      <c r="D195" s="273" t="s">
        <v>2365</v>
      </c>
      <c r="E195" s="269" t="s">
        <v>2195</v>
      </c>
      <c r="F195" s="271">
        <v>0.00012</v>
      </c>
      <c r="G195" s="272">
        <v>2016.5</v>
      </c>
      <c r="H195" s="269">
        <v>0.000276</v>
      </c>
      <c r="I195" s="269" t="s">
        <v>1011</v>
      </c>
      <c r="J195" s="269" t="s">
        <v>1011</v>
      </c>
      <c r="K195" s="269" t="s">
        <v>106</v>
      </c>
    </row>
    <row r="196" ht="71.25" spans="1:11">
      <c r="A196" s="269">
        <v>194</v>
      </c>
      <c r="B196" s="269" t="s">
        <v>1245</v>
      </c>
      <c r="C196" s="269" t="s">
        <v>2170</v>
      </c>
      <c r="D196" s="273" t="s">
        <v>2366</v>
      </c>
      <c r="E196" s="269" t="s">
        <v>2195</v>
      </c>
      <c r="F196" s="271">
        <v>0.00012</v>
      </c>
      <c r="G196" s="272">
        <v>2016.5</v>
      </c>
      <c r="H196" s="269">
        <v>0.000276</v>
      </c>
      <c r="I196" s="269" t="s">
        <v>1011</v>
      </c>
      <c r="J196" s="269" t="s">
        <v>1011</v>
      </c>
      <c r="K196" s="269" t="s">
        <v>106</v>
      </c>
    </row>
    <row r="197" ht="71.25" spans="1:11">
      <c r="A197" s="269">
        <v>195</v>
      </c>
      <c r="B197" s="269" t="s">
        <v>1245</v>
      </c>
      <c r="C197" s="269" t="s">
        <v>2170</v>
      </c>
      <c r="D197" s="273" t="s">
        <v>2367</v>
      </c>
      <c r="E197" s="269" t="s">
        <v>2195</v>
      </c>
      <c r="F197" s="271">
        <v>0.00012</v>
      </c>
      <c r="G197" s="272">
        <v>2016.5</v>
      </c>
      <c r="H197" s="269">
        <v>0.000276</v>
      </c>
      <c r="I197" s="269" t="s">
        <v>1011</v>
      </c>
      <c r="J197" s="269" t="s">
        <v>1011</v>
      </c>
      <c r="K197" s="269" t="s">
        <v>106</v>
      </c>
    </row>
    <row r="198" ht="71.25" spans="1:11">
      <c r="A198" s="269">
        <v>196</v>
      </c>
      <c r="B198" s="269" t="s">
        <v>1245</v>
      </c>
      <c r="C198" s="269" t="s">
        <v>2170</v>
      </c>
      <c r="D198" s="273" t="s">
        <v>2368</v>
      </c>
      <c r="E198" s="269" t="s">
        <v>2195</v>
      </c>
      <c r="F198" s="271">
        <v>0.00012</v>
      </c>
      <c r="G198" s="272">
        <v>2016.5</v>
      </c>
      <c r="H198" s="269">
        <v>0.000276</v>
      </c>
      <c r="I198" s="269" t="s">
        <v>1011</v>
      </c>
      <c r="J198" s="269" t="s">
        <v>1011</v>
      </c>
      <c r="K198" s="269" t="s">
        <v>106</v>
      </c>
    </row>
    <row r="199" ht="85.5" spans="1:11">
      <c r="A199" s="269">
        <v>197</v>
      </c>
      <c r="B199" s="269" t="s">
        <v>1245</v>
      </c>
      <c r="C199" s="269" t="s">
        <v>2170</v>
      </c>
      <c r="D199" s="273" t="s">
        <v>2369</v>
      </c>
      <c r="E199" s="269" t="s">
        <v>2195</v>
      </c>
      <c r="F199" s="271">
        <v>0.00012</v>
      </c>
      <c r="G199" s="272">
        <v>2016.5</v>
      </c>
      <c r="H199" s="269">
        <v>0.000276</v>
      </c>
      <c r="I199" s="269" t="s">
        <v>1011</v>
      </c>
      <c r="J199" s="269" t="s">
        <v>1011</v>
      </c>
      <c r="K199" s="269" t="s">
        <v>106</v>
      </c>
    </row>
    <row r="200" ht="71.25" spans="1:11">
      <c r="A200" s="269">
        <v>198</v>
      </c>
      <c r="B200" s="269" t="s">
        <v>1245</v>
      </c>
      <c r="C200" s="269" t="s">
        <v>2170</v>
      </c>
      <c r="D200" s="273" t="s">
        <v>2370</v>
      </c>
      <c r="E200" s="269" t="s">
        <v>2195</v>
      </c>
      <c r="F200" s="271">
        <v>0.00012</v>
      </c>
      <c r="G200" s="272">
        <v>2016.5</v>
      </c>
      <c r="H200" s="269">
        <v>0.000276</v>
      </c>
      <c r="I200" s="269" t="s">
        <v>1011</v>
      </c>
      <c r="J200" s="269" t="s">
        <v>1011</v>
      </c>
      <c r="K200" s="269" t="s">
        <v>106</v>
      </c>
    </row>
    <row r="201" ht="42.75" spans="1:11">
      <c r="A201" s="269">
        <v>199</v>
      </c>
      <c r="B201" s="269" t="s">
        <v>1245</v>
      </c>
      <c r="C201" s="269" t="s">
        <v>2170</v>
      </c>
      <c r="D201" s="273" t="s">
        <v>2371</v>
      </c>
      <c r="E201" s="269" t="s">
        <v>2195</v>
      </c>
      <c r="F201" s="271">
        <v>0.0001</v>
      </c>
      <c r="G201" s="272">
        <v>2016.5</v>
      </c>
      <c r="H201" s="269">
        <v>0.00023</v>
      </c>
      <c r="I201" s="269" t="s">
        <v>1011</v>
      </c>
      <c r="J201" s="269" t="s">
        <v>1011</v>
      </c>
      <c r="K201" s="269" t="s">
        <v>106</v>
      </c>
    </row>
    <row r="202" ht="42.75" spans="1:11">
      <c r="A202" s="269">
        <v>200</v>
      </c>
      <c r="B202" s="269" t="s">
        <v>1245</v>
      </c>
      <c r="C202" s="269" t="s">
        <v>2170</v>
      </c>
      <c r="D202" s="273" t="s">
        <v>2372</v>
      </c>
      <c r="E202" s="269" t="s">
        <v>2195</v>
      </c>
      <c r="F202" s="271">
        <v>0.0001</v>
      </c>
      <c r="G202" s="272">
        <v>2016.5</v>
      </c>
      <c r="H202" s="269">
        <v>0.00023</v>
      </c>
      <c r="I202" s="269" t="s">
        <v>1011</v>
      </c>
      <c r="J202" s="269" t="s">
        <v>1011</v>
      </c>
      <c r="K202" s="269" t="s">
        <v>106</v>
      </c>
    </row>
    <row r="203" ht="42.75" spans="1:11">
      <c r="A203" s="269">
        <v>201</v>
      </c>
      <c r="B203" s="269" t="s">
        <v>1245</v>
      </c>
      <c r="C203" s="269" t="s">
        <v>2170</v>
      </c>
      <c r="D203" s="273" t="s">
        <v>2373</v>
      </c>
      <c r="E203" s="269" t="s">
        <v>2195</v>
      </c>
      <c r="F203" s="271">
        <v>0.0001</v>
      </c>
      <c r="G203" s="272">
        <v>2016.5</v>
      </c>
      <c r="H203" s="269">
        <v>0.00023</v>
      </c>
      <c r="I203" s="269" t="s">
        <v>1011</v>
      </c>
      <c r="J203" s="269" t="s">
        <v>1011</v>
      </c>
      <c r="K203" s="269" t="s">
        <v>106</v>
      </c>
    </row>
    <row r="204" ht="42.75" spans="1:11">
      <c r="A204" s="269">
        <v>202</v>
      </c>
      <c r="B204" s="269" t="s">
        <v>1245</v>
      </c>
      <c r="C204" s="269" t="s">
        <v>2170</v>
      </c>
      <c r="D204" s="273" t="s">
        <v>2374</v>
      </c>
      <c r="E204" s="269" t="s">
        <v>2195</v>
      </c>
      <c r="F204" s="271">
        <v>0.0001</v>
      </c>
      <c r="G204" s="272">
        <v>2016.5</v>
      </c>
      <c r="H204" s="269">
        <v>0.00023</v>
      </c>
      <c r="I204" s="269" t="s">
        <v>1011</v>
      </c>
      <c r="J204" s="269" t="s">
        <v>1011</v>
      </c>
      <c r="K204" s="269" t="s">
        <v>106</v>
      </c>
    </row>
    <row r="205" ht="71.25" spans="1:11">
      <c r="A205" s="269">
        <v>203</v>
      </c>
      <c r="B205" s="269" t="s">
        <v>1245</v>
      </c>
      <c r="C205" s="269" t="s">
        <v>2170</v>
      </c>
      <c r="D205" s="273" t="s">
        <v>2375</v>
      </c>
      <c r="E205" s="269" t="s">
        <v>2195</v>
      </c>
      <c r="F205" s="271">
        <v>0.0002</v>
      </c>
      <c r="G205" s="272">
        <v>2016.5</v>
      </c>
      <c r="H205" s="269">
        <v>0.00046</v>
      </c>
      <c r="I205" s="269" t="s">
        <v>1011</v>
      </c>
      <c r="J205" s="269" t="s">
        <v>1011</v>
      </c>
      <c r="K205" s="269" t="s">
        <v>106</v>
      </c>
    </row>
    <row r="206" ht="71.25" spans="1:11">
      <c r="A206" s="269">
        <v>204</v>
      </c>
      <c r="B206" s="269" t="s">
        <v>1245</v>
      </c>
      <c r="C206" s="269" t="s">
        <v>2170</v>
      </c>
      <c r="D206" s="273" t="s">
        <v>2376</v>
      </c>
      <c r="E206" s="269" t="s">
        <v>2195</v>
      </c>
      <c r="F206" s="271">
        <v>0.00035</v>
      </c>
      <c r="G206" s="272">
        <v>2016.5</v>
      </c>
      <c r="H206" s="269">
        <v>0.000805</v>
      </c>
      <c r="I206" s="269" t="s">
        <v>1011</v>
      </c>
      <c r="J206" s="269" t="s">
        <v>1011</v>
      </c>
      <c r="K206" s="269" t="s">
        <v>106</v>
      </c>
    </row>
    <row r="207" ht="71.25" spans="1:11">
      <c r="A207" s="269">
        <v>205</v>
      </c>
      <c r="B207" s="269" t="s">
        <v>1245</v>
      </c>
      <c r="C207" s="269" t="s">
        <v>2170</v>
      </c>
      <c r="D207" s="273" t="s">
        <v>2377</v>
      </c>
      <c r="E207" s="269" t="s">
        <v>2195</v>
      </c>
      <c r="F207" s="271">
        <v>0.00035</v>
      </c>
      <c r="G207" s="272">
        <v>2016.5</v>
      </c>
      <c r="H207" s="269">
        <v>0.000805</v>
      </c>
      <c r="I207" s="269" t="s">
        <v>1011</v>
      </c>
      <c r="J207" s="269" t="s">
        <v>1011</v>
      </c>
      <c r="K207" s="269" t="s">
        <v>106</v>
      </c>
    </row>
    <row r="208" ht="71.25" spans="1:11">
      <c r="A208" s="269">
        <v>206</v>
      </c>
      <c r="B208" s="269" t="s">
        <v>1245</v>
      </c>
      <c r="C208" s="269" t="s">
        <v>2170</v>
      </c>
      <c r="D208" s="273" t="s">
        <v>2378</v>
      </c>
      <c r="E208" s="269" t="s">
        <v>2195</v>
      </c>
      <c r="F208" s="271">
        <v>0.00035</v>
      </c>
      <c r="G208" s="272">
        <v>2016.5</v>
      </c>
      <c r="H208" s="269">
        <v>0.000805</v>
      </c>
      <c r="I208" s="269" t="s">
        <v>1011</v>
      </c>
      <c r="J208" s="269" t="s">
        <v>1011</v>
      </c>
      <c r="K208" s="269" t="s">
        <v>106</v>
      </c>
    </row>
    <row r="209" ht="71.25" spans="1:11">
      <c r="A209" s="269">
        <v>207</v>
      </c>
      <c r="B209" s="269" t="s">
        <v>1245</v>
      </c>
      <c r="C209" s="269" t="s">
        <v>2170</v>
      </c>
      <c r="D209" s="273" t="s">
        <v>2379</v>
      </c>
      <c r="E209" s="269" t="s">
        <v>2195</v>
      </c>
      <c r="F209" s="271">
        <v>0.00035</v>
      </c>
      <c r="G209" s="272">
        <v>2016.5</v>
      </c>
      <c r="H209" s="269">
        <v>0.000805</v>
      </c>
      <c r="I209" s="269" t="s">
        <v>1011</v>
      </c>
      <c r="J209" s="269" t="s">
        <v>1011</v>
      </c>
      <c r="K209" s="269" t="s">
        <v>106</v>
      </c>
    </row>
    <row r="210" ht="71.25" spans="1:11">
      <c r="A210" s="269">
        <v>208</v>
      </c>
      <c r="B210" s="269" t="s">
        <v>1245</v>
      </c>
      <c r="C210" s="269" t="s">
        <v>2170</v>
      </c>
      <c r="D210" s="273" t="s">
        <v>2380</v>
      </c>
      <c r="E210" s="269" t="s">
        <v>2195</v>
      </c>
      <c r="F210" s="271">
        <v>0.00035</v>
      </c>
      <c r="G210" s="272">
        <v>2016.5</v>
      </c>
      <c r="H210" s="269">
        <v>0.000805</v>
      </c>
      <c r="I210" s="269" t="s">
        <v>1011</v>
      </c>
      <c r="J210" s="269" t="s">
        <v>1011</v>
      </c>
      <c r="K210" s="269" t="s">
        <v>106</v>
      </c>
    </row>
    <row r="211" ht="71.25" spans="1:11">
      <c r="A211" s="269">
        <v>209</v>
      </c>
      <c r="B211" s="269" t="s">
        <v>1245</v>
      </c>
      <c r="C211" s="269" t="s">
        <v>2170</v>
      </c>
      <c r="D211" s="273" t="s">
        <v>2381</v>
      </c>
      <c r="E211" s="269" t="s">
        <v>2195</v>
      </c>
      <c r="F211" s="271">
        <v>0.00035</v>
      </c>
      <c r="G211" s="272">
        <v>2016.5</v>
      </c>
      <c r="H211" s="269">
        <v>0.000805</v>
      </c>
      <c r="I211" s="269" t="s">
        <v>1011</v>
      </c>
      <c r="J211" s="269" t="s">
        <v>1011</v>
      </c>
      <c r="K211" s="269" t="s">
        <v>106</v>
      </c>
    </row>
    <row r="212" ht="71.25" spans="1:11">
      <c r="A212" s="269">
        <v>210</v>
      </c>
      <c r="B212" s="269" t="s">
        <v>1245</v>
      </c>
      <c r="C212" s="269" t="s">
        <v>2170</v>
      </c>
      <c r="D212" s="273" t="s">
        <v>2382</v>
      </c>
      <c r="E212" s="269" t="s">
        <v>2195</v>
      </c>
      <c r="F212" s="271">
        <v>0.0003</v>
      </c>
      <c r="G212" s="272">
        <v>2016.5</v>
      </c>
      <c r="H212" s="269">
        <v>0.00069</v>
      </c>
      <c r="I212" s="269" t="s">
        <v>1011</v>
      </c>
      <c r="J212" s="269" t="s">
        <v>1011</v>
      </c>
      <c r="K212" s="269" t="s">
        <v>106</v>
      </c>
    </row>
    <row r="213" ht="71.25" spans="1:11">
      <c r="A213" s="269">
        <v>211</v>
      </c>
      <c r="B213" s="269" t="s">
        <v>1245</v>
      </c>
      <c r="C213" s="269" t="s">
        <v>2170</v>
      </c>
      <c r="D213" s="273" t="s">
        <v>2383</v>
      </c>
      <c r="E213" s="269" t="s">
        <v>2195</v>
      </c>
      <c r="F213" s="271">
        <v>0.00035</v>
      </c>
      <c r="G213" s="272">
        <v>2016.5</v>
      </c>
      <c r="H213" s="269">
        <v>0.000805</v>
      </c>
      <c r="I213" s="269" t="s">
        <v>1011</v>
      </c>
      <c r="J213" s="269" t="s">
        <v>1011</v>
      </c>
      <c r="K213" s="269" t="s">
        <v>106</v>
      </c>
    </row>
    <row r="214" ht="71.25" spans="1:11">
      <c r="A214" s="269">
        <v>212</v>
      </c>
      <c r="B214" s="269" t="s">
        <v>1245</v>
      </c>
      <c r="C214" s="269" t="s">
        <v>2170</v>
      </c>
      <c r="D214" s="273" t="s">
        <v>2384</v>
      </c>
      <c r="E214" s="269" t="s">
        <v>2195</v>
      </c>
      <c r="F214" s="271">
        <v>0.00035</v>
      </c>
      <c r="G214" s="272">
        <v>2016.5</v>
      </c>
      <c r="H214" s="269">
        <v>0.000805</v>
      </c>
      <c r="I214" s="269" t="s">
        <v>1011</v>
      </c>
      <c r="J214" s="269" t="s">
        <v>1011</v>
      </c>
      <c r="K214" s="269" t="s">
        <v>106</v>
      </c>
    </row>
    <row r="215" ht="71.25" spans="1:11">
      <c r="A215" s="269">
        <v>213</v>
      </c>
      <c r="B215" s="269" t="s">
        <v>1245</v>
      </c>
      <c r="C215" s="269" t="s">
        <v>2170</v>
      </c>
      <c r="D215" s="273" t="s">
        <v>2385</v>
      </c>
      <c r="E215" s="269" t="s">
        <v>2195</v>
      </c>
      <c r="F215" s="271">
        <v>0.00035</v>
      </c>
      <c r="G215" s="272">
        <v>2016.5</v>
      </c>
      <c r="H215" s="269">
        <v>0.000805</v>
      </c>
      <c r="I215" s="269" t="s">
        <v>1011</v>
      </c>
      <c r="J215" s="269" t="s">
        <v>1011</v>
      </c>
      <c r="K215" s="269" t="s">
        <v>106</v>
      </c>
    </row>
    <row r="216" ht="85.5" spans="1:11">
      <c r="A216" s="269">
        <v>214</v>
      </c>
      <c r="B216" s="269" t="s">
        <v>1245</v>
      </c>
      <c r="C216" s="269" t="s">
        <v>2170</v>
      </c>
      <c r="D216" s="273" t="s">
        <v>2386</v>
      </c>
      <c r="E216" s="269" t="s">
        <v>2195</v>
      </c>
      <c r="F216" s="271">
        <v>5.5e-5</v>
      </c>
      <c r="G216" s="272">
        <v>2016.5</v>
      </c>
      <c r="H216" s="269">
        <v>0.0001265</v>
      </c>
      <c r="I216" s="269" t="s">
        <v>1011</v>
      </c>
      <c r="J216" s="269" t="s">
        <v>1011</v>
      </c>
      <c r="K216" s="269" t="s">
        <v>106</v>
      </c>
    </row>
    <row r="217" ht="85.5" spans="1:11">
      <c r="A217" s="269">
        <v>215</v>
      </c>
      <c r="B217" s="269" t="s">
        <v>1245</v>
      </c>
      <c r="C217" s="269" t="s">
        <v>2170</v>
      </c>
      <c r="D217" s="273" t="s">
        <v>2387</v>
      </c>
      <c r="E217" s="269" t="s">
        <v>2195</v>
      </c>
      <c r="F217" s="271">
        <v>5.5e-5</v>
      </c>
      <c r="G217" s="272">
        <v>2016.5</v>
      </c>
      <c r="H217" s="269">
        <v>0.0001265</v>
      </c>
      <c r="I217" s="269" t="s">
        <v>1011</v>
      </c>
      <c r="J217" s="269" t="s">
        <v>1011</v>
      </c>
      <c r="K217" s="269" t="s">
        <v>106</v>
      </c>
    </row>
    <row r="218" ht="85.5" spans="1:11">
      <c r="A218" s="269">
        <v>216</v>
      </c>
      <c r="B218" s="269" t="s">
        <v>1245</v>
      </c>
      <c r="C218" s="269" t="s">
        <v>2170</v>
      </c>
      <c r="D218" s="273" t="s">
        <v>2388</v>
      </c>
      <c r="E218" s="269" t="s">
        <v>2195</v>
      </c>
      <c r="F218" s="271">
        <v>5.5e-5</v>
      </c>
      <c r="G218" s="272">
        <v>2016.5</v>
      </c>
      <c r="H218" s="269">
        <v>0.0001265</v>
      </c>
      <c r="I218" s="269" t="s">
        <v>1011</v>
      </c>
      <c r="J218" s="269" t="s">
        <v>1011</v>
      </c>
      <c r="K218" s="269" t="s">
        <v>106</v>
      </c>
    </row>
    <row r="219" ht="85.5" spans="1:11">
      <c r="A219" s="269">
        <v>217</v>
      </c>
      <c r="B219" s="269" t="s">
        <v>1245</v>
      </c>
      <c r="C219" s="269" t="s">
        <v>2170</v>
      </c>
      <c r="D219" s="273" t="s">
        <v>2389</v>
      </c>
      <c r="E219" s="269" t="s">
        <v>2195</v>
      </c>
      <c r="F219" s="271">
        <v>5.5e-5</v>
      </c>
      <c r="G219" s="272">
        <v>2016.5</v>
      </c>
      <c r="H219" s="269">
        <v>0.0001265</v>
      </c>
      <c r="I219" s="269" t="s">
        <v>1011</v>
      </c>
      <c r="J219" s="269" t="s">
        <v>1011</v>
      </c>
      <c r="K219" s="269" t="s">
        <v>106</v>
      </c>
    </row>
    <row r="220" ht="99.75" spans="1:11">
      <c r="A220" s="269">
        <v>218</v>
      </c>
      <c r="B220" s="269" t="s">
        <v>1245</v>
      </c>
      <c r="C220" s="269" t="s">
        <v>2170</v>
      </c>
      <c r="D220" s="273" t="s">
        <v>2390</v>
      </c>
      <c r="E220" s="269" t="s">
        <v>2195</v>
      </c>
      <c r="F220" s="271">
        <v>5.5e-5</v>
      </c>
      <c r="G220" s="272">
        <v>2016.5</v>
      </c>
      <c r="H220" s="269">
        <v>0.0001265</v>
      </c>
      <c r="I220" s="269" t="s">
        <v>1011</v>
      </c>
      <c r="J220" s="269" t="s">
        <v>1011</v>
      </c>
      <c r="K220" s="269" t="s">
        <v>106</v>
      </c>
    </row>
    <row r="221" ht="99.75" spans="1:11">
      <c r="A221" s="269">
        <v>219</v>
      </c>
      <c r="B221" s="269" t="s">
        <v>1245</v>
      </c>
      <c r="C221" s="269" t="s">
        <v>2170</v>
      </c>
      <c r="D221" s="273" t="s">
        <v>2391</v>
      </c>
      <c r="E221" s="269" t="s">
        <v>2195</v>
      </c>
      <c r="F221" s="271">
        <v>5.5e-5</v>
      </c>
      <c r="G221" s="272">
        <v>2016.5</v>
      </c>
      <c r="H221" s="269">
        <v>0.0001265</v>
      </c>
      <c r="I221" s="269" t="s">
        <v>1011</v>
      </c>
      <c r="J221" s="269" t="s">
        <v>1011</v>
      </c>
      <c r="K221" s="269" t="s">
        <v>106</v>
      </c>
    </row>
    <row r="222" ht="85.5" spans="1:11">
      <c r="A222" s="269">
        <v>220</v>
      </c>
      <c r="B222" s="269" t="s">
        <v>1245</v>
      </c>
      <c r="C222" s="269" t="s">
        <v>2170</v>
      </c>
      <c r="D222" s="273" t="s">
        <v>2392</v>
      </c>
      <c r="E222" s="269" t="s">
        <v>2195</v>
      </c>
      <c r="F222" s="271">
        <v>5.5e-5</v>
      </c>
      <c r="G222" s="272">
        <v>2016.5</v>
      </c>
      <c r="H222" s="269">
        <v>0.0001265</v>
      </c>
      <c r="I222" s="269" t="s">
        <v>1011</v>
      </c>
      <c r="J222" s="269" t="s">
        <v>1011</v>
      </c>
      <c r="K222" s="269" t="s">
        <v>106</v>
      </c>
    </row>
    <row r="223" ht="85.5" spans="1:11">
      <c r="A223" s="269">
        <v>221</v>
      </c>
      <c r="B223" s="269" t="s">
        <v>1245</v>
      </c>
      <c r="C223" s="269" t="s">
        <v>2170</v>
      </c>
      <c r="D223" s="273" t="s">
        <v>2393</v>
      </c>
      <c r="E223" s="269" t="s">
        <v>2195</v>
      </c>
      <c r="F223" s="271">
        <v>5.5e-5</v>
      </c>
      <c r="G223" s="272">
        <v>2016.5</v>
      </c>
      <c r="H223" s="269">
        <v>0.0001265</v>
      </c>
      <c r="I223" s="269" t="s">
        <v>1011</v>
      </c>
      <c r="J223" s="269" t="s">
        <v>1011</v>
      </c>
      <c r="K223" s="269" t="s">
        <v>106</v>
      </c>
    </row>
    <row r="224" ht="85.5" spans="1:11">
      <c r="A224" s="269">
        <v>222</v>
      </c>
      <c r="B224" s="269" t="s">
        <v>1245</v>
      </c>
      <c r="C224" s="269" t="s">
        <v>2170</v>
      </c>
      <c r="D224" s="273" t="s">
        <v>2394</v>
      </c>
      <c r="E224" s="269" t="s">
        <v>2195</v>
      </c>
      <c r="F224" s="271">
        <v>5.5e-5</v>
      </c>
      <c r="G224" s="272">
        <v>2016.5</v>
      </c>
      <c r="H224" s="269">
        <v>0.0001265</v>
      </c>
      <c r="I224" s="269" t="s">
        <v>1011</v>
      </c>
      <c r="J224" s="269" t="s">
        <v>1011</v>
      </c>
      <c r="K224" s="269" t="s">
        <v>106</v>
      </c>
    </row>
    <row r="225" ht="99.75" spans="1:11">
      <c r="A225" s="269">
        <v>223</v>
      </c>
      <c r="B225" s="269" t="s">
        <v>1245</v>
      </c>
      <c r="C225" s="269" t="s">
        <v>2170</v>
      </c>
      <c r="D225" s="273" t="s">
        <v>2395</v>
      </c>
      <c r="E225" s="269" t="s">
        <v>2195</v>
      </c>
      <c r="F225" s="271">
        <v>5.5e-5</v>
      </c>
      <c r="G225" s="272">
        <v>2016.5</v>
      </c>
      <c r="H225" s="269">
        <v>0.0001265</v>
      </c>
      <c r="I225" s="269" t="s">
        <v>1011</v>
      </c>
      <c r="J225" s="269" t="s">
        <v>1011</v>
      </c>
      <c r="K225" s="269" t="s">
        <v>106</v>
      </c>
    </row>
    <row r="226" ht="85.5" spans="1:11">
      <c r="A226" s="269">
        <v>224</v>
      </c>
      <c r="B226" s="269" t="s">
        <v>1245</v>
      </c>
      <c r="C226" s="269" t="s">
        <v>2170</v>
      </c>
      <c r="D226" s="273" t="s">
        <v>2396</v>
      </c>
      <c r="E226" s="269" t="s">
        <v>2195</v>
      </c>
      <c r="F226" s="271">
        <v>5.5e-5</v>
      </c>
      <c r="G226" s="272">
        <v>2016.5</v>
      </c>
      <c r="H226" s="269">
        <v>0.0001265</v>
      </c>
      <c r="I226" s="269" t="s">
        <v>1011</v>
      </c>
      <c r="J226" s="269" t="s">
        <v>1011</v>
      </c>
      <c r="K226" s="269" t="s">
        <v>106</v>
      </c>
    </row>
    <row r="227" ht="85.5" spans="1:11">
      <c r="A227" s="269">
        <v>225</v>
      </c>
      <c r="B227" s="269" t="s">
        <v>1245</v>
      </c>
      <c r="C227" s="269" t="s">
        <v>2170</v>
      </c>
      <c r="D227" s="273" t="s">
        <v>2397</v>
      </c>
      <c r="E227" s="269" t="s">
        <v>2195</v>
      </c>
      <c r="F227" s="271">
        <v>5.5e-5</v>
      </c>
      <c r="G227" s="272">
        <v>2016.5</v>
      </c>
      <c r="H227" s="269">
        <v>0.0001265</v>
      </c>
      <c r="I227" s="269" t="s">
        <v>1011</v>
      </c>
      <c r="J227" s="269" t="s">
        <v>1011</v>
      </c>
      <c r="K227" s="269" t="s">
        <v>106</v>
      </c>
    </row>
    <row r="228" ht="99.75" spans="1:11">
      <c r="A228" s="269">
        <v>226</v>
      </c>
      <c r="B228" s="269" t="s">
        <v>1245</v>
      </c>
      <c r="C228" s="269" t="s">
        <v>2170</v>
      </c>
      <c r="D228" s="273" t="s">
        <v>2398</v>
      </c>
      <c r="E228" s="269" t="s">
        <v>2195</v>
      </c>
      <c r="F228" s="271">
        <v>5.5e-5</v>
      </c>
      <c r="G228" s="272">
        <v>2016.5</v>
      </c>
      <c r="H228" s="269">
        <v>0.0001265</v>
      </c>
      <c r="I228" s="269" t="s">
        <v>1011</v>
      </c>
      <c r="J228" s="269" t="s">
        <v>1011</v>
      </c>
      <c r="K228" s="269" t="s">
        <v>106</v>
      </c>
    </row>
    <row r="229" ht="85.5" spans="1:11">
      <c r="A229" s="269">
        <v>227</v>
      </c>
      <c r="B229" s="269" t="s">
        <v>1245</v>
      </c>
      <c r="C229" s="269" t="s">
        <v>2170</v>
      </c>
      <c r="D229" s="273" t="s">
        <v>2399</v>
      </c>
      <c r="E229" s="269" t="s">
        <v>2195</v>
      </c>
      <c r="F229" s="271">
        <v>5.5e-5</v>
      </c>
      <c r="G229" s="272">
        <v>2016.5</v>
      </c>
      <c r="H229" s="269">
        <v>0.0001265</v>
      </c>
      <c r="I229" s="269" t="s">
        <v>1011</v>
      </c>
      <c r="J229" s="269" t="s">
        <v>1011</v>
      </c>
      <c r="K229" s="269" t="s">
        <v>106</v>
      </c>
    </row>
    <row r="230" ht="85.5" spans="1:11">
      <c r="A230" s="269">
        <v>228</v>
      </c>
      <c r="B230" s="269" t="s">
        <v>1245</v>
      </c>
      <c r="C230" s="269" t="s">
        <v>2170</v>
      </c>
      <c r="D230" s="273" t="s">
        <v>2400</v>
      </c>
      <c r="E230" s="269" t="s">
        <v>2195</v>
      </c>
      <c r="F230" s="271">
        <v>5.5e-5</v>
      </c>
      <c r="G230" s="272">
        <v>2016.5</v>
      </c>
      <c r="H230" s="269">
        <v>0.0001265</v>
      </c>
      <c r="I230" s="269" t="s">
        <v>1011</v>
      </c>
      <c r="J230" s="269" t="s">
        <v>1011</v>
      </c>
      <c r="K230" s="269" t="s">
        <v>106</v>
      </c>
    </row>
    <row r="231" ht="42.75" spans="1:11">
      <c r="A231" s="269">
        <v>229</v>
      </c>
      <c r="B231" s="269" t="s">
        <v>1245</v>
      </c>
      <c r="C231" s="269" t="s">
        <v>2170</v>
      </c>
      <c r="D231" s="273" t="s">
        <v>2401</v>
      </c>
      <c r="E231" s="269" t="s">
        <v>2195</v>
      </c>
      <c r="F231" s="271">
        <v>0.0005</v>
      </c>
      <c r="G231" s="272">
        <v>2016.5</v>
      </c>
      <c r="H231" s="269">
        <v>0.00115</v>
      </c>
      <c r="I231" s="269" t="s">
        <v>1011</v>
      </c>
      <c r="J231" s="269" t="s">
        <v>1011</v>
      </c>
      <c r="K231" s="269" t="s">
        <v>106</v>
      </c>
    </row>
    <row r="232" ht="85.5" spans="1:11">
      <c r="A232" s="269">
        <v>230</v>
      </c>
      <c r="B232" s="269" t="s">
        <v>1245</v>
      </c>
      <c r="C232" s="269" t="s">
        <v>2170</v>
      </c>
      <c r="D232" s="273" t="s">
        <v>2402</v>
      </c>
      <c r="E232" s="269" t="s">
        <v>2195</v>
      </c>
      <c r="F232" s="271">
        <v>0.00012</v>
      </c>
      <c r="G232" s="272">
        <v>2016.5</v>
      </c>
      <c r="H232" s="269">
        <v>0.000276</v>
      </c>
      <c r="I232" s="269" t="s">
        <v>1011</v>
      </c>
      <c r="J232" s="269" t="s">
        <v>1011</v>
      </c>
      <c r="K232" s="269" t="s">
        <v>106</v>
      </c>
    </row>
    <row r="233" ht="85.5" spans="1:11">
      <c r="A233" s="269">
        <v>231</v>
      </c>
      <c r="B233" s="269" t="s">
        <v>1245</v>
      </c>
      <c r="C233" s="269" t="s">
        <v>2170</v>
      </c>
      <c r="D233" s="273" t="s">
        <v>2403</v>
      </c>
      <c r="E233" s="269" t="s">
        <v>2195</v>
      </c>
      <c r="F233" s="271">
        <v>0.00012</v>
      </c>
      <c r="G233" s="272">
        <v>2016.5</v>
      </c>
      <c r="H233" s="269">
        <v>0.000276</v>
      </c>
      <c r="I233" s="269" t="s">
        <v>1011</v>
      </c>
      <c r="J233" s="269" t="s">
        <v>1011</v>
      </c>
      <c r="K233" s="269" t="s">
        <v>106</v>
      </c>
    </row>
    <row r="234" ht="57" spans="1:11">
      <c r="A234" s="269">
        <v>232</v>
      </c>
      <c r="B234" s="269" t="s">
        <v>1245</v>
      </c>
      <c r="C234" s="269" t="s">
        <v>2170</v>
      </c>
      <c r="D234" s="273" t="s">
        <v>2404</v>
      </c>
      <c r="E234" s="269" t="s">
        <v>2195</v>
      </c>
      <c r="F234" s="271">
        <v>0.00012</v>
      </c>
      <c r="G234" s="272">
        <v>2016.5</v>
      </c>
      <c r="H234" s="269">
        <v>0.000276</v>
      </c>
      <c r="I234" s="269" t="s">
        <v>1011</v>
      </c>
      <c r="J234" s="269" t="s">
        <v>1011</v>
      </c>
      <c r="K234" s="269" t="s">
        <v>106</v>
      </c>
    </row>
    <row r="235" ht="57" spans="1:11">
      <c r="A235" s="269">
        <v>233</v>
      </c>
      <c r="B235" s="269" t="s">
        <v>1245</v>
      </c>
      <c r="C235" s="269" t="s">
        <v>2170</v>
      </c>
      <c r="D235" s="273" t="s">
        <v>2405</v>
      </c>
      <c r="E235" s="269" t="s">
        <v>2195</v>
      </c>
      <c r="F235" s="271">
        <v>0.00012</v>
      </c>
      <c r="G235" s="272">
        <v>2016.5</v>
      </c>
      <c r="H235" s="269">
        <v>0.000276</v>
      </c>
      <c r="I235" s="269" t="s">
        <v>1011</v>
      </c>
      <c r="J235" s="269" t="s">
        <v>1011</v>
      </c>
      <c r="K235" s="269" t="s">
        <v>106</v>
      </c>
    </row>
    <row r="236" ht="57" spans="1:11">
      <c r="A236" s="269">
        <v>234</v>
      </c>
      <c r="B236" s="269" t="s">
        <v>1245</v>
      </c>
      <c r="C236" s="269" t="s">
        <v>2170</v>
      </c>
      <c r="D236" s="273" t="s">
        <v>2406</v>
      </c>
      <c r="E236" s="269" t="s">
        <v>2195</v>
      </c>
      <c r="F236" s="271">
        <v>0.00012</v>
      </c>
      <c r="G236" s="272">
        <v>2016.5</v>
      </c>
      <c r="H236" s="269">
        <v>0.000276</v>
      </c>
      <c r="I236" s="269" t="s">
        <v>1011</v>
      </c>
      <c r="J236" s="269" t="s">
        <v>1011</v>
      </c>
      <c r="K236" s="269" t="s">
        <v>106</v>
      </c>
    </row>
    <row r="237" ht="57" spans="1:11">
      <c r="A237" s="269">
        <v>235</v>
      </c>
      <c r="B237" s="269" t="s">
        <v>1245</v>
      </c>
      <c r="C237" s="269" t="s">
        <v>2170</v>
      </c>
      <c r="D237" s="273" t="s">
        <v>2407</v>
      </c>
      <c r="E237" s="269" t="s">
        <v>2195</v>
      </c>
      <c r="F237" s="271">
        <v>0.00012</v>
      </c>
      <c r="G237" s="272">
        <v>2016.5</v>
      </c>
      <c r="H237" s="269">
        <v>0.000276</v>
      </c>
      <c r="I237" s="269" t="s">
        <v>1011</v>
      </c>
      <c r="J237" s="269" t="s">
        <v>1011</v>
      </c>
      <c r="K237" s="269" t="s">
        <v>106</v>
      </c>
    </row>
    <row r="238" ht="57" spans="1:11">
      <c r="A238" s="269">
        <v>236</v>
      </c>
      <c r="B238" s="269" t="s">
        <v>1245</v>
      </c>
      <c r="C238" s="269" t="s">
        <v>2170</v>
      </c>
      <c r="D238" s="273" t="s">
        <v>2408</v>
      </c>
      <c r="E238" s="269" t="s">
        <v>2195</v>
      </c>
      <c r="F238" s="271">
        <v>0.00015</v>
      </c>
      <c r="G238" s="272">
        <v>2016.5</v>
      </c>
      <c r="H238" s="269">
        <v>0.000345</v>
      </c>
      <c r="I238" s="269" t="s">
        <v>1011</v>
      </c>
      <c r="J238" s="269" t="s">
        <v>1011</v>
      </c>
      <c r="K238" s="269" t="s">
        <v>106</v>
      </c>
    </row>
    <row r="239" ht="42.75" spans="1:11">
      <c r="A239" s="269">
        <v>237</v>
      </c>
      <c r="B239" s="269" t="s">
        <v>1245</v>
      </c>
      <c r="C239" s="269" t="s">
        <v>2170</v>
      </c>
      <c r="D239" s="273" t="s">
        <v>2409</v>
      </c>
      <c r="E239" s="269" t="s">
        <v>2195</v>
      </c>
      <c r="F239" s="271">
        <v>7e-5</v>
      </c>
      <c r="G239" s="272">
        <v>2016.5</v>
      </c>
      <c r="H239" s="269">
        <v>0.000161</v>
      </c>
      <c r="I239" s="269" t="s">
        <v>1011</v>
      </c>
      <c r="J239" s="269" t="s">
        <v>1011</v>
      </c>
      <c r="K239" s="269" t="s">
        <v>106</v>
      </c>
    </row>
    <row r="240" ht="85.5" spans="1:11">
      <c r="A240" s="269">
        <v>238</v>
      </c>
      <c r="B240" s="269" t="s">
        <v>1245</v>
      </c>
      <c r="C240" s="269" t="s">
        <v>2170</v>
      </c>
      <c r="D240" s="273" t="s">
        <v>2410</v>
      </c>
      <c r="E240" s="269" t="s">
        <v>2195</v>
      </c>
      <c r="F240" s="271">
        <v>0.00012</v>
      </c>
      <c r="G240" s="272">
        <v>2016.5</v>
      </c>
      <c r="H240" s="269">
        <v>0.000276</v>
      </c>
      <c r="I240" s="269" t="s">
        <v>1011</v>
      </c>
      <c r="J240" s="269" t="s">
        <v>1011</v>
      </c>
      <c r="K240" s="269" t="s">
        <v>106</v>
      </c>
    </row>
    <row r="241" ht="85.5" spans="1:11">
      <c r="A241" s="269">
        <v>239</v>
      </c>
      <c r="B241" s="269" t="s">
        <v>1245</v>
      </c>
      <c r="C241" s="269" t="s">
        <v>2170</v>
      </c>
      <c r="D241" s="273" t="s">
        <v>2411</v>
      </c>
      <c r="E241" s="269" t="s">
        <v>2195</v>
      </c>
      <c r="F241" s="271">
        <v>0.00012</v>
      </c>
      <c r="G241" s="272">
        <v>2016.5</v>
      </c>
      <c r="H241" s="269">
        <v>0.000276</v>
      </c>
      <c r="I241" s="269" t="s">
        <v>1011</v>
      </c>
      <c r="J241" s="269" t="s">
        <v>1011</v>
      </c>
      <c r="K241" s="269" t="s">
        <v>106</v>
      </c>
    </row>
    <row r="242" ht="85.5" spans="1:11">
      <c r="A242" s="269">
        <v>240</v>
      </c>
      <c r="B242" s="269" t="s">
        <v>1245</v>
      </c>
      <c r="C242" s="269" t="s">
        <v>2170</v>
      </c>
      <c r="D242" s="273" t="s">
        <v>2412</v>
      </c>
      <c r="E242" s="269" t="s">
        <v>2195</v>
      </c>
      <c r="F242" s="271">
        <v>0.00012</v>
      </c>
      <c r="G242" s="272">
        <v>2016.5</v>
      </c>
      <c r="H242" s="269">
        <v>0.000276</v>
      </c>
      <c r="I242" s="269" t="s">
        <v>1011</v>
      </c>
      <c r="J242" s="269" t="s">
        <v>1011</v>
      </c>
      <c r="K242" s="269" t="s">
        <v>106</v>
      </c>
    </row>
    <row r="243" ht="57" spans="1:11">
      <c r="A243" s="269">
        <v>241</v>
      </c>
      <c r="B243" s="269" t="s">
        <v>1245</v>
      </c>
      <c r="C243" s="269" t="s">
        <v>2170</v>
      </c>
      <c r="D243" s="273" t="s">
        <v>2413</v>
      </c>
      <c r="E243" s="269" t="s">
        <v>2195</v>
      </c>
      <c r="F243" s="271">
        <v>0.00012</v>
      </c>
      <c r="G243" s="272">
        <v>2016.5</v>
      </c>
      <c r="H243" s="269">
        <v>0.000276</v>
      </c>
      <c r="I243" s="269" t="s">
        <v>1011</v>
      </c>
      <c r="J243" s="269" t="s">
        <v>1011</v>
      </c>
      <c r="K243" s="269" t="s">
        <v>106</v>
      </c>
    </row>
    <row r="244" ht="57" spans="1:11">
      <c r="A244" s="269">
        <v>242</v>
      </c>
      <c r="B244" s="269" t="s">
        <v>1245</v>
      </c>
      <c r="C244" s="269" t="s">
        <v>2170</v>
      </c>
      <c r="D244" s="273" t="s">
        <v>2414</v>
      </c>
      <c r="E244" s="269" t="s">
        <v>2195</v>
      </c>
      <c r="F244" s="271">
        <v>0.00012</v>
      </c>
      <c r="G244" s="272">
        <v>2016.5</v>
      </c>
      <c r="H244" s="269">
        <v>0.000276</v>
      </c>
      <c r="I244" s="269" t="s">
        <v>1011</v>
      </c>
      <c r="J244" s="269" t="s">
        <v>1011</v>
      </c>
      <c r="K244" s="269" t="s">
        <v>106</v>
      </c>
    </row>
    <row r="245" ht="57" spans="1:11">
      <c r="A245" s="269">
        <v>243</v>
      </c>
      <c r="B245" s="269" t="s">
        <v>1245</v>
      </c>
      <c r="C245" s="269" t="s">
        <v>2170</v>
      </c>
      <c r="D245" s="273" t="s">
        <v>2415</v>
      </c>
      <c r="E245" s="269" t="s">
        <v>2195</v>
      </c>
      <c r="F245" s="271">
        <v>0.00012</v>
      </c>
      <c r="G245" s="272">
        <v>2016.5</v>
      </c>
      <c r="H245" s="269">
        <v>0.000276</v>
      </c>
      <c r="I245" s="269" t="s">
        <v>1011</v>
      </c>
      <c r="J245" s="269" t="s">
        <v>1011</v>
      </c>
      <c r="K245" s="269" t="s">
        <v>106</v>
      </c>
    </row>
    <row r="246" ht="57" spans="1:11">
      <c r="A246" s="269">
        <v>244</v>
      </c>
      <c r="B246" s="269" t="s">
        <v>1245</v>
      </c>
      <c r="C246" s="269" t="s">
        <v>2170</v>
      </c>
      <c r="D246" s="273" t="s">
        <v>2416</v>
      </c>
      <c r="E246" s="269" t="s">
        <v>2195</v>
      </c>
      <c r="F246" s="271">
        <v>0.0008</v>
      </c>
      <c r="G246" s="272">
        <v>2016.5</v>
      </c>
      <c r="H246" s="269">
        <v>0.00184</v>
      </c>
      <c r="I246" s="269" t="s">
        <v>1011</v>
      </c>
      <c r="J246" s="269" t="s">
        <v>1011</v>
      </c>
      <c r="K246" s="269" t="s">
        <v>106</v>
      </c>
    </row>
    <row r="247" ht="57" spans="1:11">
      <c r="A247" s="269">
        <v>245</v>
      </c>
      <c r="B247" s="269" t="s">
        <v>1245</v>
      </c>
      <c r="C247" s="269" t="s">
        <v>2170</v>
      </c>
      <c r="D247" s="273" t="s">
        <v>2417</v>
      </c>
      <c r="E247" s="269" t="s">
        <v>2195</v>
      </c>
      <c r="F247" s="271">
        <v>0.0009</v>
      </c>
      <c r="G247" s="272">
        <v>2016.5</v>
      </c>
      <c r="H247" s="269">
        <v>0.00207</v>
      </c>
      <c r="I247" s="269" t="s">
        <v>1011</v>
      </c>
      <c r="J247" s="269" t="s">
        <v>1011</v>
      </c>
      <c r="K247" s="269" t="s">
        <v>106</v>
      </c>
    </row>
    <row r="248" ht="85.5" spans="1:11">
      <c r="A248" s="269">
        <v>246</v>
      </c>
      <c r="B248" s="269" t="s">
        <v>1245</v>
      </c>
      <c r="C248" s="269" t="s">
        <v>2170</v>
      </c>
      <c r="D248" s="273" t="s">
        <v>2418</v>
      </c>
      <c r="E248" s="269" t="s">
        <v>2195</v>
      </c>
      <c r="F248" s="271">
        <v>0.0002</v>
      </c>
      <c r="G248" s="272">
        <v>2016.5</v>
      </c>
      <c r="H248" s="269">
        <v>0.00046</v>
      </c>
      <c r="I248" s="269" t="s">
        <v>1011</v>
      </c>
      <c r="J248" s="269" t="s">
        <v>1011</v>
      </c>
      <c r="K248" s="269" t="s">
        <v>106</v>
      </c>
    </row>
    <row r="249" ht="42.75" spans="1:11">
      <c r="A249" s="269">
        <v>247</v>
      </c>
      <c r="B249" s="269" t="s">
        <v>1245</v>
      </c>
      <c r="C249" s="269" t="s">
        <v>2170</v>
      </c>
      <c r="D249" s="273" t="s">
        <v>2419</v>
      </c>
      <c r="E249" s="269" t="s">
        <v>2195</v>
      </c>
      <c r="F249" s="271">
        <v>0.0045</v>
      </c>
      <c r="G249" s="272">
        <v>2016.5</v>
      </c>
      <c r="H249" s="269">
        <v>0.01035</v>
      </c>
      <c r="I249" s="269" t="s">
        <v>1011</v>
      </c>
      <c r="J249" s="269" t="s">
        <v>1011</v>
      </c>
      <c r="K249" s="269" t="s">
        <v>106</v>
      </c>
    </row>
    <row r="250" ht="42.75" spans="1:11">
      <c r="A250" s="269">
        <v>248</v>
      </c>
      <c r="B250" s="269" t="s">
        <v>1245</v>
      </c>
      <c r="C250" s="269" t="s">
        <v>2170</v>
      </c>
      <c r="D250" s="273" t="s">
        <v>2420</v>
      </c>
      <c r="E250" s="269" t="s">
        <v>2195</v>
      </c>
      <c r="F250" s="271">
        <v>0.00043</v>
      </c>
      <c r="G250" s="272">
        <v>2016.5</v>
      </c>
      <c r="H250" s="269">
        <v>0.000989</v>
      </c>
      <c r="I250" s="269" t="s">
        <v>1011</v>
      </c>
      <c r="J250" s="269" t="s">
        <v>1011</v>
      </c>
      <c r="K250" s="269" t="s">
        <v>106</v>
      </c>
    </row>
    <row r="251" ht="57" spans="1:11">
      <c r="A251" s="269">
        <v>249</v>
      </c>
      <c r="B251" s="269" t="s">
        <v>1245</v>
      </c>
      <c r="C251" s="269" t="s">
        <v>2170</v>
      </c>
      <c r="D251" s="273" t="s">
        <v>2421</v>
      </c>
      <c r="E251" s="269" t="s">
        <v>2195</v>
      </c>
      <c r="F251" s="271">
        <v>0.00018</v>
      </c>
      <c r="G251" s="272">
        <v>2016.5</v>
      </c>
      <c r="H251" s="269">
        <v>0.000414</v>
      </c>
      <c r="I251" s="269" t="s">
        <v>1011</v>
      </c>
      <c r="J251" s="269" t="s">
        <v>1011</v>
      </c>
      <c r="K251" s="269" t="s">
        <v>106</v>
      </c>
    </row>
    <row r="252" ht="71.25" spans="1:11">
      <c r="A252" s="269">
        <v>250</v>
      </c>
      <c r="B252" s="269" t="s">
        <v>1245</v>
      </c>
      <c r="C252" s="269" t="s">
        <v>2170</v>
      </c>
      <c r="D252" s="273" t="s">
        <v>2422</v>
      </c>
      <c r="E252" s="269" t="s">
        <v>2195</v>
      </c>
      <c r="F252" s="271">
        <v>6e-5</v>
      </c>
      <c r="G252" s="272">
        <v>2016.5</v>
      </c>
      <c r="H252" s="269">
        <v>0.000138</v>
      </c>
      <c r="I252" s="269" t="s">
        <v>1011</v>
      </c>
      <c r="J252" s="269" t="s">
        <v>1011</v>
      </c>
      <c r="K252" s="269" t="s">
        <v>106</v>
      </c>
    </row>
    <row r="253" ht="71.25" spans="1:11">
      <c r="A253" s="269">
        <v>251</v>
      </c>
      <c r="B253" s="269" t="s">
        <v>1245</v>
      </c>
      <c r="C253" s="269" t="s">
        <v>2170</v>
      </c>
      <c r="D253" s="273" t="s">
        <v>2423</v>
      </c>
      <c r="E253" s="269" t="s">
        <v>2195</v>
      </c>
      <c r="F253" s="271">
        <v>7e-5</v>
      </c>
      <c r="G253" s="272">
        <v>2016.5</v>
      </c>
      <c r="H253" s="269">
        <v>0.000161</v>
      </c>
      <c r="I253" s="269" t="s">
        <v>1011</v>
      </c>
      <c r="J253" s="269" t="s">
        <v>1011</v>
      </c>
      <c r="K253" s="269" t="s">
        <v>106</v>
      </c>
    </row>
    <row r="254" ht="71.25" spans="1:11">
      <c r="A254" s="269">
        <v>252</v>
      </c>
      <c r="B254" s="269" t="s">
        <v>1245</v>
      </c>
      <c r="C254" s="269" t="s">
        <v>2170</v>
      </c>
      <c r="D254" s="273" t="s">
        <v>2424</v>
      </c>
      <c r="E254" s="269" t="s">
        <v>2195</v>
      </c>
      <c r="F254" s="271">
        <v>8.5e-5</v>
      </c>
      <c r="G254" s="272">
        <v>2016.5</v>
      </c>
      <c r="H254" s="269">
        <v>0.0001955</v>
      </c>
      <c r="I254" s="269" t="s">
        <v>1011</v>
      </c>
      <c r="J254" s="269" t="s">
        <v>1011</v>
      </c>
      <c r="K254" s="269" t="s">
        <v>106</v>
      </c>
    </row>
    <row r="255" ht="71.25" spans="1:11">
      <c r="A255" s="269">
        <v>253</v>
      </c>
      <c r="B255" s="269" t="s">
        <v>1245</v>
      </c>
      <c r="C255" s="269" t="s">
        <v>2170</v>
      </c>
      <c r="D255" s="273" t="s">
        <v>2425</v>
      </c>
      <c r="E255" s="269" t="s">
        <v>2195</v>
      </c>
      <c r="F255" s="271">
        <v>0.00012</v>
      </c>
      <c r="G255" s="272">
        <v>2016.5</v>
      </c>
      <c r="H255" s="269">
        <v>0.000276</v>
      </c>
      <c r="I255" s="269" t="s">
        <v>1011</v>
      </c>
      <c r="J255" s="269" t="s">
        <v>1011</v>
      </c>
      <c r="K255" s="269" t="s">
        <v>106</v>
      </c>
    </row>
    <row r="256" ht="42.75" spans="1:11">
      <c r="A256" s="269">
        <v>254</v>
      </c>
      <c r="B256" s="269" t="s">
        <v>1245</v>
      </c>
      <c r="C256" s="269" t="s">
        <v>2170</v>
      </c>
      <c r="D256" s="273" t="s">
        <v>2426</v>
      </c>
      <c r="E256" s="269" t="s">
        <v>2195</v>
      </c>
      <c r="F256" s="271">
        <v>6e-5</v>
      </c>
      <c r="G256" s="272">
        <v>2016.5</v>
      </c>
      <c r="H256" s="269">
        <v>0.000138</v>
      </c>
      <c r="I256" s="269" t="s">
        <v>1011</v>
      </c>
      <c r="J256" s="269" t="s">
        <v>1011</v>
      </c>
      <c r="K256" s="269" t="s">
        <v>106</v>
      </c>
    </row>
    <row r="257" ht="57" spans="1:11">
      <c r="A257" s="269">
        <v>255</v>
      </c>
      <c r="B257" s="269" t="s">
        <v>1245</v>
      </c>
      <c r="C257" s="269" t="s">
        <v>2170</v>
      </c>
      <c r="D257" s="273" t="s">
        <v>2427</v>
      </c>
      <c r="E257" s="269" t="s">
        <v>2195</v>
      </c>
      <c r="F257" s="271">
        <v>7e-5</v>
      </c>
      <c r="G257" s="272">
        <v>2016.5</v>
      </c>
      <c r="H257" s="269">
        <v>0.000161</v>
      </c>
      <c r="I257" s="269" t="s">
        <v>1011</v>
      </c>
      <c r="J257" s="269" t="s">
        <v>1011</v>
      </c>
      <c r="K257" s="269" t="s">
        <v>106</v>
      </c>
    </row>
    <row r="258" ht="57" spans="1:11">
      <c r="A258" s="269">
        <v>256</v>
      </c>
      <c r="B258" s="269" t="s">
        <v>1245</v>
      </c>
      <c r="C258" s="269" t="s">
        <v>2170</v>
      </c>
      <c r="D258" s="273" t="s">
        <v>2428</v>
      </c>
      <c r="E258" s="269" t="s">
        <v>2195</v>
      </c>
      <c r="F258" s="271">
        <v>9e-5</v>
      </c>
      <c r="G258" s="272">
        <v>2016.5</v>
      </c>
      <c r="H258" s="269">
        <v>0.000207</v>
      </c>
      <c r="I258" s="269" t="s">
        <v>1011</v>
      </c>
      <c r="J258" s="269" t="s">
        <v>1011</v>
      </c>
      <c r="K258" s="269" t="s">
        <v>106</v>
      </c>
    </row>
    <row r="259" ht="57" spans="1:11">
      <c r="A259" s="269">
        <v>257</v>
      </c>
      <c r="B259" s="269" t="s">
        <v>1245</v>
      </c>
      <c r="C259" s="269" t="s">
        <v>2170</v>
      </c>
      <c r="D259" s="273" t="s">
        <v>2429</v>
      </c>
      <c r="E259" s="269" t="s">
        <v>2195</v>
      </c>
      <c r="F259" s="271">
        <v>0.00011</v>
      </c>
      <c r="G259" s="272">
        <v>2016.5</v>
      </c>
      <c r="H259" s="269">
        <v>0.000253</v>
      </c>
      <c r="I259" s="269" t="s">
        <v>1011</v>
      </c>
      <c r="J259" s="269" t="s">
        <v>1011</v>
      </c>
      <c r="K259" s="269" t="s">
        <v>106</v>
      </c>
    </row>
    <row r="260" ht="71.25" spans="1:11">
      <c r="A260" s="269">
        <v>258</v>
      </c>
      <c r="B260" s="269" t="s">
        <v>1245</v>
      </c>
      <c r="C260" s="269" t="s">
        <v>2170</v>
      </c>
      <c r="D260" s="273" t="s">
        <v>2430</v>
      </c>
      <c r="E260" s="269" t="s">
        <v>2195</v>
      </c>
      <c r="F260" s="271">
        <v>5e-5</v>
      </c>
      <c r="G260" s="272">
        <v>2016.5</v>
      </c>
      <c r="H260" s="269">
        <v>0.000115</v>
      </c>
      <c r="I260" s="269" t="s">
        <v>1011</v>
      </c>
      <c r="J260" s="269" t="s">
        <v>1011</v>
      </c>
      <c r="K260" s="269" t="s">
        <v>106</v>
      </c>
    </row>
    <row r="261" ht="71.25" spans="1:11">
      <c r="A261" s="269">
        <v>259</v>
      </c>
      <c r="B261" s="269" t="s">
        <v>1245</v>
      </c>
      <c r="C261" s="269" t="s">
        <v>2170</v>
      </c>
      <c r="D261" s="273" t="s">
        <v>2431</v>
      </c>
      <c r="E261" s="269" t="s">
        <v>2195</v>
      </c>
      <c r="F261" s="271">
        <v>0.00022</v>
      </c>
      <c r="G261" s="272">
        <v>2016.5</v>
      </c>
      <c r="H261" s="269">
        <v>0.000506</v>
      </c>
      <c r="I261" s="269" t="s">
        <v>1011</v>
      </c>
      <c r="J261" s="269" t="s">
        <v>1011</v>
      </c>
      <c r="K261" s="269" t="s">
        <v>106</v>
      </c>
    </row>
    <row r="262" ht="71.25" spans="1:11">
      <c r="A262" s="269">
        <v>260</v>
      </c>
      <c r="B262" s="269" t="s">
        <v>1245</v>
      </c>
      <c r="C262" s="269" t="s">
        <v>2170</v>
      </c>
      <c r="D262" s="273" t="s">
        <v>2432</v>
      </c>
      <c r="E262" s="269" t="s">
        <v>2195</v>
      </c>
      <c r="F262" s="271">
        <v>6e-5</v>
      </c>
      <c r="G262" s="272">
        <v>2016.5</v>
      </c>
      <c r="H262" s="269">
        <v>0.000138</v>
      </c>
      <c r="I262" s="269" t="s">
        <v>1011</v>
      </c>
      <c r="J262" s="269" t="s">
        <v>1011</v>
      </c>
      <c r="K262" s="269" t="s">
        <v>106</v>
      </c>
    </row>
    <row r="263" ht="71.25" spans="1:11">
      <c r="A263" s="269">
        <v>261</v>
      </c>
      <c r="B263" s="269" t="s">
        <v>1245</v>
      </c>
      <c r="C263" s="269" t="s">
        <v>2170</v>
      </c>
      <c r="D263" s="273" t="s">
        <v>2433</v>
      </c>
      <c r="E263" s="269" t="s">
        <v>2195</v>
      </c>
      <c r="F263" s="271">
        <v>8e-5</v>
      </c>
      <c r="G263" s="272">
        <v>2016.5</v>
      </c>
      <c r="H263" s="269">
        <v>0.000184</v>
      </c>
      <c r="I263" s="269" t="s">
        <v>1011</v>
      </c>
      <c r="J263" s="269" t="s">
        <v>1011</v>
      </c>
      <c r="K263" s="269" t="s">
        <v>106</v>
      </c>
    </row>
    <row r="264" ht="85.5" spans="1:11">
      <c r="A264" s="269">
        <v>262</v>
      </c>
      <c r="B264" s="269" t="s">
        <v>1245</v>
      </c>
      <c r="C264" s="269" t="s">
        <v>2170</v>
      </c>
      <c r="D264" s="273" t="s">
        <v>2434</v>
      </c>
      <c r="E264" s="269" t="s">
        <v>2195</v>
      </c>
      <c r="F264" s="271">
        <v>0.0003</v>
      </c>
      <c r="G264" s="272">
        <v>2016.5</v>
      </c>
      <c r="H264" s="269">
        <v>0.00069</v>
      </c>
      <c r="I264" s="269" t="s">
        <v>1011</v>
      </c>
      <c r="J264" s="269" t="s">
        <v>1011</v>
      </c>
      <c r="K264" s="269" t="s">
        <v>106</v>
      </c>
    </row>
    <row r="265" ht="42.75" spans="1:11">
      <c r="A265" s="269">
        <v>263</v>
      </c>
      <c r="B265" s="269" t="s">
        <v>1245</v>
      </c>
      <c r="C265" s="269" t="s">
        <v>2170</v>
      </c>
      <c r="D265" s="273" t="s">
        <v>2435</v>
      </c>
      <c r="E265" s="269" t="s">
        <v>2195</v>
      </c>
      <c r="F265" s="271">
        <v>0.0012</v>
      </c>
      <c r="G265" s="272">
        <v>2016.5</v>
      </c>
      <c r="H265" s="269">
        <v>0.00276</v>
      </c>
      <c r="I265" s="269" t="s">
        <v>1011</v>
      </c>
      <c r="J265" s="269" t="s">
        <v>1011</v>
      </c>
      <c r="K265" s="269" t="s">
        <v>106</v>
      </c>
    </row>
    <row r="266" ht="42.75" spans="1:11">
      <c r="A266" s="269">
        <v>264</v>
      </c>
      <c r="B266" s="269" t="s">
        <v>1245</v>
      </c>
      <c r="C266" s="269" t="s">
        <v>2170</v>
      </c>
      <c r="D266" s="273" t="s">
        <v>2436</v>
      </c>
      <c r="E266" s="269" t="s">
        <v>2195</v>
      </c>
      <c r="F266" s="271">
        <v>0.0015</v>
      </c>
      <c r="G266" s="272">
        <v>2016.5</v>
      </c>
      <c r="H266" s="269">
        <v>0.00345</v>
      </c>
      <c r="I266" s="269" t="s">
        <v>1011</v>
      </c>
      <c r="J266" s="269" t="s">
        <v>1011</v>
      </c>
      <c r="K266" s="269" t="s">
        <v>106</v>
      </c>
    </row>
    <row r="267" ht="42.75" spans="1:11">
      <c r="A267" s="269">
        <v>265</v>
      </c>
      <c r="B267" s="269" t="s">
        <v>1245</v>
      </c>
      <c r="C267" s="269" t="s">
        <v>2170</v>
      </c>
      <c r="D267" s="273" t="s">
        <v>2437</v>
      </c>
      <c r="E267" s="269" t="s">
        <v>2195</v>
      </c>
      <c r="F267" s="271">
        <v>0.0024</v>
      </c>
      <c r="G267" s="272">
        <v>2016.5</v>
      </c>
      <c r="H267" s="269">
        <v>0.00552</v>
      </c>
      <c r="I267" s="269" t="s">
        <v>1011</v>
      </c>
      <c r="J267" s="269" t="s">
        <v>1011</v>
      </c>
      <c r="K267" s="269" t="s">
        <v>106</v>
      </c>
    </row>
    <row r="268" ht="42.75" spans="1:11">
      <c r="A268" s="269">
        <v>266</v>
      </c>
      <c r="B268" s="269" t="s">
        <v>1245</v>
      </c>
      <c r="C268" s="269" t="s">
        <v>2170</v>
      </c>
      <c r="D268" s="273" t="s">
        <v>2438</v>
      </c>
      <c r="E268" s="269" t="s">
        <v>2195</v>
      </c>
      <c r="F268" s="271">
        <v>0.003</v>
      </c>
      <c r="G268" s="272">
        <v>2016.5</v>
      </c>
      <c r="H268" s="269">
        <v>0.0069</v>
      </c>
      <c r="I268" s="269" t="s">
        <v>1011</v>
      </c>
      <c r="J268" s="269" t="s">
        <v>1011</v>
      </c>
      <c r="K268" s="269" t="s">
        <v>106</v>
      </c>
    </row>
    <row r="269" ht="42.75" spans="1:11">
      <c r="A269" s="269">
        <v>267</v>
      </c>
      <c r="B269" s="269" t="s">
        <v>1245</v>
      </c>
      <c r="C269" s="269" t="s">
        <v>2170</v>
      </c>
      <c r="D269" s="273" t="s">
        <v>2439</v>
      </c>
      <c r="E269" s="269" t="s">
        <v>2195</v>
      </c>
      <c r="F269" s="271">
        <v>0.0018</v>
      </c>
      <c r="G269" s="272">
        <v>2016.5</v>
      </c>
      <c r="H269" s="269">
        <v>0.00414</v>
      </c>
      <c r="I269" s="269" t="s">
        <v>1011</v>
      </c>
      <c r="J269" s="269" t="s">
        <v>1011</v>
      </c>
      <c r="K269" s="269" t="s">
        <v>106</v>
      </c>
    </row>
    <row r="270" ht="42.75" spans="1:11">
      <c r="A270" s="269">
        <v>268</v>
      </c>
      <c r="B270" s="269" t="s">
        <v>1245</v>
      </c>
      <c r="C270" s="269" t="s">
        <v>2170</v>
      </c>
      <c r="D270" s="273" t="s">
        <v>2440</v>
      </c>
      <c r="E270" s="269" t="s">
        <v>2195</v>
      </c>
      <c r="F270" s="271">
        <v>0.0032</v>
      </c>
      <c r="G270" s="272">
        <v>2016.5</v>
      </c>
      <c r="H270" s="269">
        <v>0.00736</v>
      </c>
      <c r="I270" s="269" t="s">
        <v>1011</v>
      </c>
      <c r="J270" s="269" t="s">
        <v>1011</v>
      </c>
      <c r="K270" s="269" t="s">
        <v>106</v>
      </c>
    </row>
    <row r="271" ht="85.5" spans="1:11">
      <c r="A271" s="269">
        <v>269</v>
      </c>
      <c r="B271" s="269" t="s">
        <v>1245</v>
      </c>
      <c r="C271" s="269" t="s">
        <v>2170</v>
      </c>
      <c r="D271" s="273" t="s">
        <v>2441</v>
      </c>
      <c r="E271" s="269" t="s">
        <v>2195</v>
      </c>
      <c r="F271" s="271">
        <v>0.0003</v>
      </c>
      <c r="G271" s="272">
        <v>2016.5</v>
      </c>
      <c r="H271" s="269">
        <v>0.00069</v>
      </c>
      <c r="I271" s="269" t="s">
        <v>1011</v>
      </c>
      <c r="J271" s="269" t="s">
        <v>1011</v>
      </c>
      <c r="K271" s="269" t="s">
        <v>106</v>
      </c>
    </row>
    <row r="272" ht="85.5" spans="1:11">
      <c r="A272" s="269">
        <v>270</v>
      </c>
      <c r="B272" s="269" t="s">
        <v>1245</v>
      </c>
      <c r="C272" s="269" t="s">
        <v>2170</v>
      </c>
      <c r="D272" s="273" t="s">
        <v>2442</v>
      </c>
      <c r="E272" s="269" t="s">
        <v>2195</v>
      </c>
      <c r="F272" s="271">
        <v>0.0003</v>
      </c>
      <c r="G272" s="272">
        <v>2016.5</v>
      </c>
      <c r="H272" s="269">
        <v>0.00069</v>
      </c>
      <c r="I272" s="269" t="s">
        <v>1011</v>
      </c>
      <c r="J272" s="269" t="s">
        <v>1011</v>
      </c>
      <c r="K272" s="269" t="s">
        <v>106</v>
      </c>
    </row>
    <row r="273" ht="85.5" spans="1:11">
      <c r="A273" s="269">
        <v>271</v>
      </c>
      <c r="B273" s="269" t="s">
        <v>1245</v>
      </c>
      <c r="C273" s="269" t="s">
        <v>2170</v>
      </c>
      <c r="D273" s="273" t="s">
        <v>2443</v>
      </c>
      <c r="E273" s="269" t="s">
        <v>2195</v>
      </c>
      <c r="F273" s="271">
        <v>0.0003</v>
      </c>
      <c r="G273" s="272">
        <v>2016.5</v>
      </c>
      <c r="H273" s="269">
        <v>0.00069</v>
      </c>
      <c r="I273" s="269" t="s">
        <v>1011</v>
      </c>
      <c r="J273" s="269" t="s">
        <v>1011</v>
      </c>
      <c r="K273" s="269" t="s">
        <v>106</v>
      </c>
    </row>
    <row r="274" ht="85.5" spans="1:11">
      <c r="A274" s="269">
        <v>272</v>
      </c>
      <c r="B274" s="269" t="s">
        <v>1245</v>
      </c>
      <c r="C274" s="269" t="s">
        <v>2170</v>
      </c>
      <c r="D274" s="273" t="s">
        <v>2444</v>
      </c>
      <c r="E274" s="269" t="s">
        <v>2195</v>
      </c>
      <c r="F274" s="271">
        <v>0.0003</v>
      </c>
      <c r="G274" s="272">
        <v>2016.5</v>
      </c>
      <c r="H274" s="269">
        <v>0.00069</v>
      </c>
      <c r="I274" s="269" t="s">
        <v>1011</v>
      </c>
      <c r="J274" s="269" t="s">
        <v>1011</v>
      </c>
      <c r="K274" s="269" t="s">
        <v>106</v>
      </c>
    </row>
    <row r="275" ht="85.5" spans="1:11">
      <c r="A275" s="269">
        <v>273</v>
      </c>
      <c r="B275" s="269" t="s">
        <v>1245</v>
      </c>
      <c r="C275" s="269" t="s">
        <v>2170</v>
      </c>
      <c r="D275" s="273" t="s">
        <v>2445</v>
      </c>
      <c r="E275" s="269" t="s">
        <v>2195</v>
      </c>
      <c r="F275" s="271">
        <v>0.0003</v>
      </c>
      <c r="G275" s="272">
        <v>2016.5</v>
      </c>
      <c r="H275" s="269">
        <v>0.00069</v>
      </c>
      <c r="I275" s="269" t="s">
        <v>1011</v>
      </c>
      <c r="J275" s="269" t="s">
        <v>1011</v>
      </c>
      <c r="K275" s="269" t="s">
        <v>106</v>
      </c>
    </row>
    <row r="276" ht="85.5" spans="1:11">
      <c r="A276" s="269">
        <v>274</v>
      </c>
      <c r="B276" s="269" t="s">
        <v>1245</v>
      </c>
      <c r="C276" s="269" t="s">
        <v>2170</v>
      </c>
      <c r="D276" s="273" t="s">
        <v>2446</v>
      </c>
      <c r="E276" s="269" t="s">
        <v>2195</v>
      </c>
      <c r="F276" s="271">
        <v>0.0003</v>
      </c>
      <c r="G276" s="272">
        <v>2016.5</v>
      </c>
      <c r="H276" s="269">
        <v>0.00069</v>
      </c>
      <c r="I276" s="269" t="s">
        <v>1011</v>
      </c>
      <c r="J276" s="269" t="s">
        <v>1011</v>
      </c>
      <c r="K276" s="269" t="s">
        <v>106</v>
      </c>
    </row>
    <row r="277" ht="85.5" spans="1:11">
      <c r="A277" s="269">
        <v>275</v>
      </c>
      <c r="B277" s="269" t="s">
        <v>1245</v>
      </c>
      <c r="C277" s="269" t="s">
        <v>2170</v>
      </c>
      <c r="D277" s="273" t="s">
        <v>2447</v>
      </c>
      <c r="E277" s="269" t="s">
        <v>2195</v>
      </c>
      <c r="F277" s="271">
        <v>0.0003</v>
      </c>
      <c r="G277" s="272">
        <v>2016.5</v>
      </c>
      <c r="H277" s="269">
        <v>0.00069</v>
      </c>
      <c r="I277" s="269" t="s">
        <v>1011</v>
      </c>
      <c r="J277" s="269" t="s">
        <v>1011</v>
      </c>
      <c r="K277" s="269" t="s">
        <v>106</v>
      </c>
    </row>
    <row r="278" ht="85.5" spans="1:11">
      <c r="A278" s="269">
        <v>276</v>
      </c>
      <c r="B278" s="269" t="s">
        <v>1245</v>
      </c>
      <c r="C278" s="269" t="s">
        <v>2170</v>
      </c>
      <c r="D278" s="273" t="s">
        <v>2448</v>
      </c>
      <c r="E278" s="269" t="s">
        <v>2195</v>
      </c>
      <c r="F278" s="271">
        <v>0.0003</v>
      </c>
      <c r="G278" s="272">
        <v>2016.5</v>
      </c>
      <c r="H278" s="269">
        <v>0.00069</v>
      </c>
      <c r="I278" s="269" t="s">
        <v>1011</v>
      </c>
      <c r="J278" s="269" t="s">
        <v>1011</v>
      </c>
      <c r="K278" s="269" t="s">
        <v>106</v>
      </c>
    </row>
    <row r="279" ht="85.5" spans="1:11">
      <c r="A279" s="269">
        <v>277</v>
      </c>
      <c r="B279" s="269" t="s">
        <v>1245</v>
      </c>
      <c r="C279" s="269" t="s">
        <v>2170</v>
      </c>
      <c r="D279" s="273" t="s">
        <v>2449</v>
      </c>
      <c r="E279" s="269" t="s">
        <v>2195</v>
      </c>
      <c r="F279" s="271">
        <v>0.0003</v>
      </c>
      <c r="G279" s="272">
        <v>2016.5</v>
      </c>
      <c r="H279" s="269">
        <v>0.00069</v>
      </c>
      <c r="I279" s="269" t="s">
        <v>1011</v>
      </c>
      <c r="J279" s="269" t="s">
        <v>1011</v>
      </c>
      <c r="K279" s="269" t="s">
        <v>106</v>
      </c>
    </row>
    <row r="280" ht="85.5" spans="1:11">
      <c r="A280" s="269">
        <v>278</v>
      </c>
      <c r="B280" s="269" t="s">
        <v>1245</v>
      </c>
      <c r="C280" s="269" t="s">
        <v>2170</v>
      </c>
      <c r="D280" s="273" t="s">
        <v>2450</v>
      </c>
      <c r="E280" s="269" t="s">
        <v>2195</v>
      </c>
      <c r="F280" s="271">
        <v>0.0003</v>
      </c>
      <c r="G280" s="272">
        <v>2016.5</v>
      </c>
      <c r="H280" s="269">
        <v>0.00069</v>
      </c>
      <c r="I280" s="269" t="s">
        <v>1011</v>
      </c>
      <c r="J280" s="269" t="s">
        <v>1011</v>
      </c>
      <c r="K280" s="269" t="s">
        <v>106</v>
      </c>
    </row>
    <row r="281" ht="85.5" spans="1:11">
      <c r="A281" s="269">
        <v>279</v>
      </c>
      <c r="B281" s="269" t="s">
        <v>1245</v>
      </c>
      <c r="C281" s="269" t="s">
        <v>2170</v>
      </c>
      <c r="D281" s="273" t="s">
        <v>2451</v>
      </c>
      <c r="E281" s="269" t="s">
        <v>2195</v>
      </c>
      <c r="F281" s="271">
        <v>0.0003</v>
      </c>
      <c r="G281" s="272">
        <v>2016.5</v>
      </c>
      <c r="H281" s="269">
        <v>0.00069</v>
      </c>
      <c r="I281" s="269" t="s">
        <v>1011</v>
      </c>
      <c r="J281" s="269" t="s">
        <v>1011</v>
      </c>
      <c r="K281" s="269" t="s">
        <v>106</v>
      </c>
    </row>
    <row r="282" ht="57" spans="1:11">
      <c r="A282" s="269">
        <v>280</v>
      </c>
      <c r="B282" s="269" t="s">
        <v>1245</v>
      </c>
      <c r="C282" s="269" t="s">
        <v>2170</v>
      </c>
      <c r="D282" s="273" t="s">
        <v>2452</v>
      </c>
      <c r="E282" s="269" t="s">
        <v>2195</v>
      </c>
      <c r="F282" s="271">
        <v>0.00016</v>
      </c>
      <c r="G282" s="272">
        <v>2016.5</v>
      </c>
      <c r="H282" s="269">
        <v>0.000368</v>
      </c>
      <c r="I282" s="269" t="s">
        <v>1011</v>
      </c>
      <c r="J282" s="269" t="s">
        <v>1011</v>
      </c>
      <c r="K282" s="269" t="s">
        <v>106</v>
      </c>
    </row>
    <row r="283" ht="42.75" spans="1:11">
      <c r="A283" s="269">
        <v>281</v>
      </c>
      <c r="B283" s="269" t="s">
        <v>1245</v>
      </c>
      <c r="C283" s="269" t="s">
        <v>2170</v>
      </c>
      <c r="D283" s="273" t="s">
        <v>2453</v>
      </c>
      <c r="E283" s="269" t="s">
        <v>2195</v>
      </c>
      <c r="F283" s="271">
        <v>0.0033</v>
      </c>
      <c r="G283" s="272">
        <v>2016.5</v>
      </c>
      <c r="H283" s="269">
        <v>0.00759</v>
      </c>
      <c r="I283" s="269" t="s">
        <v>1011</v>
      </c>
      <c r="J283" s="269" t="s">
        <v>1011</v>
      </c>
      <c r="K283" s="269" t="s">
        <v>106</v>
      </c>
    </row>
    <row r="284" ht="85.5" spans="1:11">
      <c r="A284" s="269">
        <v>282</v>
      </c>
      <c r="B284" s="269" t="s">
        <v>1245</v>
      </c>
      <c r="C284" s="269" t="s">
        <v>2170</v>
      </c>
      <c r="D284" s="273" t="s">
        <v>2454</v>
      </c>
      <c r="E284" s="269" t="s">
        <v>2195</v>
      </c>
      <c r="F284" s="271">
        <v>0.0003</v>
      </c>
      <c r="G284" s="272">
        <v>2016.5</v>
      </c>
      <c r="H284" s="269">
        <v>0.00069</v>
      </c>
      <c r="I284" s="269" t="s">
        <v>1011</v>
      </c>
      <c r="J284" s="269" t="s">
        <v>1011</v>
      </c>
      <c r="K284" s="269" t="s">
        <v>106</v>
      </c>
    </row>
    <row r="285" ht="42.75" spans="1:11">
      <c r="A285" s="269">
        <v>283</v>
      </c>
      <c r="B285" s="269" t="s">
        <v>1245</v>
      </c>
      <c r="C285" s="269" t="s">
        <v>2170</v>
      </c>
      <c r="D285" s="273" t="s">
        <v>2455</v>
      </c>
      <c r="E285" s="269" t="s">
        <v>2195</v>
      </c>
      <c r="F285" s="271">
        <v>0.0012</v>
      </c>
      <c r="G285" s="272">
        <v>2016.5</v>
      </c>
      <c r="H285" s="269">
        <v>0.00276</v>
      </c>
      <c r="I285" s="269" t="s">
        <v>1011</v>
      </c>
      <c r="J285" s="269" t="s">
        <v>1011</v>
      </c>
      <c r="K285" s="269" t="s">
        <v>106</v>
      </c>
    </row>
    <row r="286" ht="42.75" spans="1:11">
      <c r="A286" s="269">
        <v>284</v>
      </c>
      <c r="B286" s="269" t="s">
        <v>1245</v>
      </c>
      <c r="C286" s="269" t="s">
        <v>2170</v>
      </c>
      <c r="D286" s="273" t="s">
        <v>2456</v>
      </c>
      <c r="E286" s="269" t="s">
        <v>2195</v>
      </c>
      <c r="F286" s="271">
        <v>0.0012</v>
      </c>
      <c r="G286" s="272">
        <v>2016.5</v>
      </c>
      <c r="H286" s="269">
        <v>0.00276</v>
      </c>
      <c r="I286" s="269" t="s">
        <v>1011</v>
      </c>
      <c r="J286" s="269" t="s">
        <v>1011</v>
      </c>
      <c r="K286" s="269" t="s">
        <v>106</v>
      </c>
    </row>
    <row r="287" ht="42.75" spans="1:11">
      <c r="A287" s="269">
        <v>285</v>
      </c>
      <c r="B287" s="269" t="s">
        <v>1245</v>
      </c>
      <c r="C287" s="269" t="s">
        <v>2170</v>
      </c>
      <c r="D287" s="273" t="s">
        <v>2457</v>
      </c>
      <c r="E287" s="269" t="s">
        <v>2195</v>
      </c>
      <c r="F287" s="271">
        <v>0.0012</v>
      </c>
      <c r="G287" s="272">
        <v>2016.5</v>
      </c>
      <c r="H287" s="269">
        <v>0.00276</v>
      </c>
      <c r="I287" s="269" t="s">
        <v>1011</v>
      </c>
      <c r="J287" s="269" t="s">
        <v>1011</v>
      </c>
      <c r="K287" s="269" t="s">
        <v>106</v>
      </c>
    </row>
    <row r="288" ht="42.75" spans="1:11">
      <c r="A288" s="269">
        <v>286</v>
      </c>
      <c r="B288" s="269" t="s">
        <v>1245</v>
      </c>
      <c r="C288" s="269" t="s">
        <v>2170</v>
      </c>
      <c r="D288" s="273" t="s">
        <v>2458</v>
      </c>
      <c r="E288" s="269" t="s">
        <v>2195</v>
      </c>
      <c r="F288" s="271">
        <v>0.0012</v>
      </c>
      <c r="G288" s="272">
        <v>2016.5</v>
      </c>
      <c r="H288" s="269">
        <v>0.00276</v>
      </c>
      <c r="I288" s="269" t="s">
        <v>1011</v>
      </c>
      <c r="J288" s="269" t="s">
        <v>1011</v>
      </c>
      <c r="K288" s="269" t="s">
        <v>106</v>
      </c>
    </row>
    <row r="289" ht="42.75" spans="1:11">
      <c r="A289" s="269">
        <v>287</v>
      </c>
      <c r="B289" s="269" t="s">
        <v>1245</v>
      </c>
      <c r="C289" s="269" t="s">
        <v>2170</v>
      </c>
      <c r="D289" s="273" t="s">
        <v>2459</v>
      </c>
      <c r="E289" s="269" t="s">
        <v>2195</v>
      </c>
      <c r="F289" s="271">
        <v>0.0012</v>
      </c>
      <c r="G289" s="272">
        <v>2016.5</v>
      </c>
      <c r="H289" s="269">
        <v>0.00276</v>
      </c>
      <c r="I289" s="269" t="s">
        <v>1011</v>
      </c>
      <c r="J289" s="269" t="s">
        <v>1011</v>
      </c>
      <c r="K289" s="269" t="s">
        <v>106</v>
      </c>
    </row>
    <row r="290" ht="42.75" spans="1:11">
      <c r="A290" s="269">
        <v>288</v>
      </c>
      <c r="B290" s="269" t="s">
        <v>1245</v>
      </c>
      <c r="C290" s="269" t="s">
        <v>2170</v>
      </c>
      <c r="D290" s="273" t="s">
        <v>2460</v>
      </c>
      <c r="E290" s="269" t="s">
        <v>2195</v>
      </c>
      <c r="F290" s="271">
        <v>0.0012</v>
      </c>
      <c r="G290" s="272">
        <v>2016.5</v>
      </c>
      <c r="H290" s="269">
        <v>0.00276</v>
      </c>
      <c r="I290" s="269" t="s">
        <v>1011</v>
      </c>
      <c r="J290" s="269" t="s">
        <v>1011</v>
      </c>
      <c r="K290" s="269" t="s">
        <v>106</v>
      </c>
    </row>
    <row r="291" ht="85.5" spans="1:11">
      <c r="A291" s="269">
        <v>289</v>
      </c>
      <c r="B291" s="269" t="s">
        <v>1245</v>
      </c>
      <c r="C291" s="269" t="s">
        <v>2170</v>
      </c>
      <c r="D291" s="273" t="s">
        <v>2461</v>
      </c>
      <c r="E291" s="269" t="s">
        <v>2195</v>
      </c>
      <c r="F291" s="271">
        <v>0.0003</v>
      </c>
      <c r="G291" s="272">
        <v>2016.5</v>
      </c>
      <c r="H291" s="269">
        <v>0.00069</v>
      </c>
      <c r="I291" s="269" t="s">
        <v>1011</v>
      </c>
      <c r="J291" s="269" t="s">
        <v>1011</v>
      </c>
      <c r="K291" s="269" t="s">
        <v>106</v>
      </c>
    </row>
    <row r="292" ht="42.75" spans="1:11">
      <c r="A292" s="269">
        <v>290</v>
      </c>
      <c r="B292" s="269" t="s">
        <v>1245</v>
      </c>
      <c r="C292" s="269" t="s">
        <v>2170</v>
      </c>
      <c r="D292" s="273" t="s">
        <v>2462</v>
      </c>
      <c r="E292" s="269" t="s">
        <v>2195</v>
      </c>
      <c r="F292" s="271">
        <v>0.0012</v>
      </c>
      <c r="G292" s="272">
        <v>2016.5</v>
      </c>
      <c r="H292" s="269">
        <v>0.00276</v>
      </c>
      <c r="I292" s="269" t="s">
        <v>1011</v>
      </c>
      <c r="J292" s="269" t="s">
        <v>1011</v>
      </c>
      <c r="K292" s="269" t="s">
        <v>106</v>
      </c>
    </row>
    <row r="293" ht="42.75" spans="1:11">
      <c r="A293" s="269">
        <v>291</v>
      </c>
      <c r="B293" s="269" t="s">
        <v>1245</v>
      </c>
      <c r="C293" s="269" t="s">
        <v>2170</v>
      </c>
      <c r="D293" s="273" t="s">
        <v>2463</v>
      </c>
      <c r="E293" s="269" t="s">
        <v>2195</v>
      </c>
      <c r="F293" s="271">
        <v>0.0012</v>
      </c>
      <c r="G293" s="272">
        <v>2016.5</v>
      </c>
      <c r="H293" s="269">
        <v>0.00276</v>
      </c>
      <c r="I293" s="269" t="s">
        <v>1011</v>
      </c>
      <c r="J293" s="269" t="s">
        <v>1011</v>
      </c>
      <c r="K293" s="269" t="s">
        <v>106</v>
      </c>
    </row>
    <row r="294" ht="42.75" spans="1:11">
      <c r="A294" s="269">
        <v>292</v>
      </c>
      <c r="B294" s="269" t="s">
        <v>1245</v>
      </c>
      <c r="C294" s="269" t="s">
        <v>2170</v>
      </c>
      <c r="D294" s="273" t="s">
        <v>2464</v>
      </c>
      <c r="E294" s="269" t="s">
        <v>2195</v>
      </c>
      <c r="F294" s="271">
        <v>0.0012</v>
      </c>
      <c r="G294" s="272">
        <v>2016.5</v>
      </c>
      <c r="H294" s="269">
        <v>0.00276</v>
      </c>
      <c r="I294" s="269" t="s">
        <v>1011</v>
      </c>
      <c r="J294" s="269" t="s">
        <v>1011</v>
      </c>
      <c r="K294" s="269" t="s">
        <v>106</v>
      </c>
    </row>
    <row r="295" ht="42.75" spans="1:11">
      <c r="A295" s="269">
        <v>293</v>
      </c>
      <c r="B295" s="269" t="s">
        <v>1245</v>
      </c>
      <c r="C295" s="269" t="s">
        <v>2170</v>
      </c>
      <c r="D295" s="273" t="s">
        <v>2465</v>
      </c>
      <c r="E295" s="269" t="s">
        <v>2195</v>
      </c>
      <c r="F295" s="271">
        <v>0.0012</v>
      </c>
      <c r="G295" s="272">
        <v>2016.5</v>
      </c>
      <c r="H295" s="269">
        <v>0.00276</v>
      </c>
      <c r="I295" s="269" t="s">
        <v>1011</v>
      </c>
      <c r="J295" s="269" t="s">
        <v>1011</v>
      </c>
      <c r="K295" s="269" t="s">
        <v>106</v>
      </c>
    </row>
    <row r="296" ht="42.75" spans="1:11">
      <c r="A296" s="269">
        <v>294</v>
      </c>
      <c r="B296" s="269" t="s">
        <v>1245</v>
      </c>
      <c r="C296" s="269" t="s">
        <v>2170</v>
      </c>
      <c r="D296" s="273" t="s">
        <v>2466</v>
      </c>
      <c r="E296" s="269" t="s">
        <v>2195</v>
      </c>
      <c r="F296" s="271">
        <v>0.0012</v>
      </c>
      <c r="G296" s="272">
        <v>2016.5</v>
      </c>
      <c r="H296" s="269">
        <v>0.00276</v>
      </c>
      <c r="I296" s="269" t="s">
        <v>1011</v>
      </c>
      <c r="J296" s="269" t="s">
        <v>1011</v>
      </c>
      <c r="K296" s="269" t="s">
        <v>106</v>
      </c>
    </row>
    <row r="297" ht="42.75" spans="1:11">
      <c r="A297" s="269">
        <v>295</v>
      </c>
      <c r="B297" s="269" t="s">
        <v>1245</v>
      </c>
      <c r="C297" s="269" t="s">
        <v>2170</v>
      </c>
      <c r="D297" s="273" t="s">
        <v>2467</v>
      </c>
      <c r="E297" s="269" t="s">
        <v>2195</v>
      </c>
      <c r="F297" s="271">
        <v>0.0012</v>
      </c>
      <c r="G297" s="272">
        <v>2016.5</v>
      </c>
      <c r="H297" s="269">
        <v>0.00276</v>
      </c>
      <c r="I297" s="269" t="s">
        <v>1011</v>
      </c>
      <c r="J297" s="269" t="s">
        <v>1011</v>
      </c>
      <c r="K297" s="269" t="s">
        <v>106</v>
      </c>
    </row>
    <row r="298" ht="42.75" spans="1:11">
      <c r="A298" s="269">
        <v>296</v>
      </c>
      <c r="B298" s="269" t="s">
        <v>1245</v>
      </c>
      <c r="C298" s="269" t="s">
        <v>2170</v>
      </c>
      <c r="D298" s="273" t="s">
        <v>2468</v>
      </c>
      <c r="E298" s="269" t="s">
        <v>2195</v>
      </c>
      <c r="F298" s="271">
        <v>0.0012</v>
      </c>
      <c r="G298" s="272">
        <v>2016.5</v>
      </c>
      <c r="H298" s="269">
        <v>0.00276</v>
      </c>
      <c r="I298" s="269" t="s">
        <v>1011</v>
      </c>
      <c r="J298" s="269" t="s">
        <v>1011</v>
      </c>
      <c r="K298" s="269" t="s">
        <v>106</v>
      </c>
    </row>
    <row r="299" ht="42.75" spans="1:11">
      <c r="A299" s="269">
        <v>297</v>
      </c>
      <c r="B299" s="269" t="s">
        <v>1245</v>
      </c>
      <c r="C299" s="269" t="s">
        <v>2170</v>
      </c>
      <c r="D299" s="273" t="s">
        <v>2469</v>
      </c>
      <c r="E299" s="269" t="s">
        <v>2195</v>
      </c>
      <c r="F299" s="271">
        <v>0.0012</v>
      </c>
      <c r="G299" s="272">
        <v>2016.5</v>
      </c>
      <c r="H299" s="269">
        <v>0.00276</v>
      </c>
      <c r="I299" s="269" t="s">
        <v>1011</v>
      </c>
      <c r="J299" s="269" t="s">
        <v>1011</v>
      </c>
      <c r="K299" s="269" t="s">
        <v>106</v>
      </c>
    </row>
    <row r="300" ht="42.75" spans="1:11">
      <c r="A300" s="269">
        <v>298</v>
      </c>
      <c r="B300" s="269" t="s">
        <v>1245</v>
      </c>
      <c r="C300" s="269" t="s">
        <v>2170</v>
      </c>
      <c r="D300" s="273" t="s">
        <v>2470</v>
      </c>
      <c r="E300" s="269" t="s">
        <v>2195</v>
      </c>
      <c r="F300" s="271">
        <v>0.0012</v>
      </c>
      <c r="G300" s="272">
        <v>2016.5</v>
      </c>
      <c r="H300" s="269">
        <v>0.00276</v>
      </c>
      <c r="I300" s="269" t="s">
        <v>1011</v>
      </c>
      <c r="J300" s="269" t="s">
        <v>1011</v>
      </c>
      <c r="K300" s="269" t="s">
        <v>106</v>
      </c>
    </row>
    <row r="301" ht="42.75" spans="1:11">
      <c r="A301" s="269">
        <v>299</v>
      </c>
      <c r="B301" s="269" t="s">
        <v>1245</v>
      </c>
      <c r="C301" s="269" t="s">
        <v>2170</v>
      </c>
      <c r="D301" s="273" t="s">
        <v>2471</v>
      </c>
      <c r="E301" s="269" t="s">
        <v>2195</v>
      </c>
      <c r="F301" s="271">
        <v>0.0004</v>
      </c>
      <c r="G301" s="272">
        <v>2016.5</v>
      </c>
      <c r="H301" s="269">
        <v>0.00092</v>
      </c>
      <c r="I301" s="269" t="s">
        <v>1011</v>
      </c>
      <c r="J301" s="269" t="s">
        <v>1011</v>
      </c>
      <c r="K301" s="269" t="s">
        <v>106</v>
      </c>
    </row>
    <row r="302" ht="42.75" spans="1:11">
      <c r="A302" s="269">
        <v>300</v>
      </c>
      <c r="B302" s="269" t="s">
        <v>1245</v>
      </c>
      <c r="C302" s="269" t="s">
        <v>2170</v>
      </c>
      <c r="D302" s="273" t="s">
        <v>2472</v>
      </c>
      <c r="E302" s="269" t="s">
        <v>2195</v>
      </c>
      <c r="F302" s="271">
        <v>0.0015</v>
      </c>
      <c r="G302" s="272">
        <v>2016.5</v>
      </c>
      <c r="H302" s="269">
        <v>0.00345</v>
      </c>
      <c r="I302" s="269" t="s">
        <v>1011</v>
      </c>
      <c r="J302" s="269" t="s">
        <v>1011</v>
      </c>
      <c r="K302" s="269" t="s">
        <v>106</v>
      </c>
    </row>
    <row r="303" ht="42.75" spans="1:11">
      <c r="A303" s="269">
        <v>301</v>
      </c>
      <c r="B303" s="269" t="s">
        <v>1245</v>
      </c>
      <c r="C303" s="269" t="s">
        <v>2170</v>
      </c>
      <c r="D303" s="273" t="s">
        <v>2473</v>
      </c>
      <c r="E303" s="269" t="s">
        <v>2195</v>
      </c>
      <c r="F303" s="271">
        <v>0.0009</v>
      </c>
      <c r="G303" s="272">
        <v>2016.5</v>
      </c>
      <c r="H303" s="269">
        <v>0.00207</v>
      </c>
      <c r="I303" s="269" t="s">
        <v>1011</v>
      </c>
      <c r="J303" s="269" t="s">
        <v>1011</v>
      </c>
      <c r="K303" s="269" t="s">
        <v>106</v>
      </c>
    </row>
    <row r="304" ht="42.75" spans="1:11">
      <c r="A304" s="269">
        <v>302</v>
      </c>
      <c r="B304" s="269" t="s">
        <v>1245</v>
      </c>
      <c r="C304" s="269" t="s">
        <v>2170</v>
      </c>
      <c r="D304" s="273" t="s">
        <v>2474</v>
      </c>
      <c r="E304" s="269" t="s">
        <v>2195</v>
      </c>
      <c r="F304" s="271">
        <v>0.00025</v>
      </c>
      <c r="G304" s="272">
        <v>2016.5</v>
      </c>
      <c r="H304" s="269">
        <v>0.000575</v>
      </c>
      <c r="I304" s="269" t="s">
        <v>1011</v>
      </c>
      <c r="J304" s="269" t="s">
        <v>1011</v>
      </c>
      <c r="K304" s="269" t="s">
        <v>106</v>
      </c>
    </row>
    <row r="305" ht="42.75" spans="1:11">
      <c r="A305" s="269">
        <v>303</v>
      </c>
      <c r="B305" s="269" t="s">
        <v>1245</v>
      </c>
      <c r="C305" s="269" t="s">
        <v>2170</v>
      </c>
      <c r="D305" s="273" t="s">
        <v>2475</v>
      </c>
      <c r="E305" s="269" t="s">
        <v>2195</v>
      </c>
      <c r="F305" s="271">
        <v>0.0018</v>
      </c>
      <c r="G305" s="272">
        <v>2016.5</v>
      </c>
      <c r="H305" s="269">
        <v>0.00414</v>
      </c>
      <c r="I305" s="269" t="s">
        <v>1011</v>
      </c>
      <c r="J305" s="269" t="s">
        <v>1011</v>
      </c>
      <c r="K305" s="269" t="s">
        <v>106</v>
      </c>
    </row>
    <row r="306" ht="42.75" spans="1:11">
      <c r="A306" s="269">
        <v>304</v>
      </c>
      <c r="B306" s="269" t="s">
        <v>1245</v>
      </c>
      <c r="C306" s="269" t="s">
        <v>2170</v>
      </c>
      <c r="D306" s="273" t="s">
        <v>2476</v>
      </c>
      <c r="E306" s="269" t="s">
        <v>2195</v>
      </c>
      <c r="F306" s="271">
        <v>0.005</v>
      </c>
      <c r="G306" s="272">
        <v>2016.5</v>
      </c>
      <c r="H306" s="269">
        <v>0.0115</v>
      </c>
      <c r="I306" s="269" t="s">
        <v>1011</v>
      </c>
      <c r="J306" s="269" t="s">
        <v>1011</v>
      </c>
      <c r="K306" s="269" t="s">
        <v>106</v>
      </c>
    </row>
    <row r="307" ht="42.75" spans="1:11">
      <c r="A307" s="269">
        <v>305</v>
      </c>
      <c r="B307" s="269" t="s">
        <v>1245</v>
      </c>
      <c r="C307" s="269" t="s">
        <v>2170</v>
      </c>
      <c r="D307" s="273" t="s">
        <v>2477</v>
      </c>
      <c r="E307" s="269" t="s">
        <v>2195</v>
      </c>
      <c r="F307" s="271">
        <v>0.0016</v>
      </c>
      <c r="G307" s="272">
        <v>2016.5</v>
      </c>
      <c r="H307" s="269">
        <v>0.00368</v>
      </c>
      <c r="I307" s="269" t="s">
        <v>1011</v>
      </c>
      <c r="J307" s="269" t="s">
        <v>1011</v>
      </c>
      <c r="K307" s="269" t="s">
        <v>106</v>
      </c>
    </row>
    <row r="308" ht="42.75" spans="1:11">
      <c r="A308" s="269">
        <v>306</v>
      </c>
      <c r="B308" s="269" t="s">
        <v>1245</v>
      </c>
      <c r="C308" s="269" t="s">
        <v>2170</v>
      </c>
      <c r="D308" s="273" t="s">
        <v>2478</v>
      </c>
      <c r="E308" s="269" t="s">
        <v>2195</v>
      </c>
      <c r="F308" s="271">
        <v>0.0016</v>
      </c>
      <c r="G308" s="272">
        <v>2016.5</v>
      </c>
      <c r="H308" s="269">
        <v>0.00368</v>
      </c>
      <c r="I308" s="269" t="s">
        <v>1011</v>
      </c>
      <c r="J308" s="269" t="s">
        <v>1011</v>
      </c>
      <c r="K308" s="269" t="s">
        <v>106</v>
      </c>
    </row>
    <row r="309" ht="42.75" spans="1:11">
      <c r="A309" s="269">
        <v>307</v>
      </c>
      <c r="B309" s="269" t="s">
        <v>1245</v>
      </c>
      <c r="C309" s="269" t="s">
        <v>2170</v>
      </c>
      <c r="D309" s="273" t="s">
        <v>2479</v>
      </c>
      <c r="E309" s="269" t="s">
        <v>2195</v>
      </c>
      <c r="F309" s="271">
        <v>0.00025</v>
      </c>
      <c r="G309" s="272">
        <v>2016.5</v>
      </c>
      <c r="H309" s="269">
        <v>0.000575</v>
      </c>
      <c r="I309" s="269" t="s">
        <v>1011</v>
      </c>
      <c r="J309" s="269" t="s">
        <v>1011</v>
      </c>
      <c r="K309" s="269" t="s">
        <v>106</v>
      </c>
    </row>
    <row r="310" ht="42.75" spans="1:11">
      <c r="A310" s="269">
        <v>308</v>
      </c>
      <c r="B310" s="269" t="s">
        <v>1245</v>
      </c>
      <c r="C310" s="269" t="s">
        <v>2170</v>
      </c>
      <c r="D310" s="273" t="s">
        <v>2480</v>
      </c>
      <c r="E310" s="269" t="s">
        <v>2195</v>
      </c>
      <c r="F310" s="271">
        <v>0.0005</v>
      </c>
      <c r="G310" s="272">
        <v>2016.5</v>
      </c>
      <c r="H310" s="269">
        <v>0.00115</v>
      </c>
      <c r="I310" s="269" t="s">
        <v>1011</v>
      </c>
      <c r="J310" s="269" t="s">
        <v>1011</v>
      </c>
      <c r="K310" s="269" t="s">
        <v>106</v>
      </c>
    </row>
    <row r="311" ht="42.75" spans="1:11">
      <c r="A311" s="269">
        <v>309</v>
      </c>
      <c r="B311" s="269" t="s">
        <v>1245</v>
      </c>
      <c r="C311" s="269" t="s">
        <v>2170</v>
      </c>
      <c r="D311" s="273" t="s">
        <v>2481</v>
      </c>
      <c r="E311" s="269" t="s">
        <v>2195</v>
      </c>
      <c r="F311" s="271">
        <v>0.0005</v>
      </c>
      <c r="G311" s="272">
        <v>2016.5</v>
      </c>
      <c r="H311" s="269">
        <v>0.00115</v>
      </c>
      <c r="I311" s="269" t="s">
        <v>1011</v>
      </c>
      <c r="J311" s="269" t="s">
        <v>1011</v>
      </c>
      <c r="K311" s="269" t="s">
        <v>106</v>
      </c>
    </row>
    <row r="312" ht="42.75" spans="1:11">
      <c r="A312" s="269">
        <v>310</v>
      </c>
      <c r="B312" s="269" t="s">
        <v>1245</v>
      </c>
      <c r="C312" s="269" t="s">
        <v>2170</v>
      </c>
      <c r="D312" s="273" t="s">
        <v>2482</v>
      </c>
      <c r="E312" s="269" t="s">
        <v>2195</v>
      </c>
      <c r="F312" s="271">
        <v>0.0018</v>
      </c>
      <c r="G312" s="272">
        <v>2016.5</v>
      </c>
      <c r="H312" s="269">
        <v>0.00414</v>
      </c>
      <c r="I312" s="269" t="s">
        <v>1011</v>
      </c>
      <c r="J312" s="269" t="s">
        <v>1011</v>
      </c>
      <c r="K312" s="269" t="s">
        <v>106</v>
      </c>
    </row>
    <row r="313" ht="42.75" spans="1:11">
      <c r="A313" s="269">
        <v>311</v>
      </c>
      <c r="B313" s="269" t="s">
        <v>1245</v>
      </c>
      <c r="C313" s="269" t="s">
        <v>2170</v>
      </c>
      <c r="D313" s="273" t="s">
        <v>2483</v>
      </c>
      <c r="E313" s="269" t="s">
        <v>2195</v>
      </c>
      <c r="F313" s="271">
        <v>0.0005</v>
      </c>
      <c r="G313" s="272">
        <v>2016.5</v>
      </c>
      <c r="H313" s="269">
        <v>0.00115</v>
      </c>
      <c r="I313" s="269" t="s">
        <v>1011</v>
      </c>
      <c r="J313" s="269" t="s">
        <v>1011</v>
      </c>
      <c r="K313" s="269" t="s">
        <v>106</v>
      </c>
    </row>
    <row r="314" ht="42.75" spans="1:11">
      <c r="A314" s="269">
        <v>312</v>
      </c>
      <c r="B314" s="269" t="s">
        <v>1245</v>
      </c>
      <c r="C314" s="269" t="s">
        <v>2170</v>
      </c>
      <c r="D314" s="273" t="s">
        <v>2484</v>
      </c>
      <c r="E314" s="269" t="s">
        <v>2195</v>
      </c>
      <c r="F314" s="271">
        <v>0.0006</v>
      </c>
      <c r="G314" s="272">
        <v>2016.5</v>
      </c>
      <c r="H314" s="269">
        <v>0.00138</v>
      </c>
      <c r="I314" s="269" t="s">
        <v>1011</v>
      </c>
      <c r="J314" s="269" t="s">
        <v>1011</v>
      </c>
      <c r="K314" s="269" t="s">
        <v>106</v>
      </c>
    </row>
    <row r="315" ht="42.75" spans="1:11">
      <c r="A315" s="269">
        <v>313</v>
      </c>
      <c r="B315" s="269" t="s">
        <v>1245</v>
      </c>
      <c r="C315" s="269" t="s">
        <v>2170</v>
      </c>
      <c r="D315" s="273" t="s">
        <v>2485</v>
      </c>
      <c r="E315" s="269" t="s">
        <v>2195</v>
      </c>
      <c r="F315" s="271">
        <v>0.0008</v>
      </c>
      <c r="G315" s="272">
        <v>2016.5</v>
      </c>
      <c r="H315" s="269">
        <v>0.00184</v>
      </c>
      <c r="I315" s="269" t="s">
        <v>1011</v>
      </c>
      <c r="J315" s="269" t="s">
        <v>1011</v>
      </c>
      <c r="K315" s="269" t="s">
        <v>106</v>
      </c>
    </row>
    <row r="316" ht="57" spans="1:11">
      <c r="A316" s="269">
        <v>314</v>
      </c>
      <c r="B316" s="269" t="s">
        <v>1245</v>
      </c>
      <c r="C316" s="269" t="s">
        <v>2170</v>
      </c>
      <c r="D316" s="273" t="s">
        <v>2486</v>
      </c>
      <c r="E316" s="269" t="s">
        <v>2195</v>
      </c>
      <c r="F316" s="271">
        <v>0.0035</v>
      </c>
      <c r="G316" s="272">
        <v>2016.5</v>
      </c>
      <c r="H316" s="269">
        <v>0.00805</v>
      </c>
      <c r="I316" s="269" t="s">
        <v>1011</v>
      </c>
      <c r="J316" s="269" t="s">
        <v>1011</v>
      </c>
      <c r="K316" s="269" t="s">
        <v>106</v>
      </c>
    </row>
    <row r="317" ht="57" spans="1:11">
      <c r="A317" s="269">
        <v>315</v>
      </c>
      <c r="B317" s="269" t="s">
        <v>1245</v>
      </c>
      <c r="C317" s="269" t="s">
        <v>2170</v>
      </c>
      <c r="D317" s="273" t="s">
        <v>2487</v>
      </c>
      <c r="E317" s="269" t="s">
        <v>2195</v>
      </c>
      <c r="F317" s="271">
        <v>0.0025</v>
      </c>
      <c r="G317" s="272">
        <v>2016.5</v>
      </c>
      <c r="H317" s="269">
        <v>0.00575</v>
      </c>
      <c r="I317" s="269" t="s">
        <v>1011</v>
      </c>
      <c r="J317" s="269" t="s">
        <v>1011</v>
      </c>
      <c r="K317" s="269" t="s">
        <v>106</v>
      </c>
    </row>
    <row r="318" ht="57" spans="1:11">
      <c r="A318" s="269">
        <v>316</v>
      </c>
      <c r="B318" s="269" t="s">
        <v>1245</v>
      </c>
      <c r="C318" s="269" t="s">
        <v>2170</v>
      </c>
      <c r="D318" s="273" t="s">
        <v>2488</v>
      </c>
      <c r="E318" s="269" t="s">
        <v>2195</v>
      </c>
      <c r="F318" s="271">
        <v>0.0015</v>
      </c>
      <c r="G318" s="272">
        <v>2016.5</v>
      </c>
      <c r="H318" s="269">
        <v>0.00345</v>
      </c>
      <c r="I318" s="269" t="s">
        <v>1011</v>
      </c>
      <c r="J318" s="269" t="s">
        <v>1011</v>
      </c>
      <c r="K318" s="269" t="s">
        <v>106</v>
      </c>
    </row>
    <row r="319" ht="57" spans="1:11">
      <c r="A319" s="269">
        <v>317</v>
      </c>
      <c r="B319" s="269" t="s">
        <v>1245</v>
      </c>
      <c r="C319" s="269" t="s">
        <v>2170</v>
      </c>
      <c r="D319" s="273" t="s">
        <v>2489</v>
      </c>
      <c r="E319" s="269" t="s">
        <v>2195</v>
      </c>
      <c r="F319" s="271">
        <v>0.001</v>
      </c>
      <c r="G319" s="272">
        <v>2016.5</v>
      </c>
      <c r="H319" s="269">
        <v>0.0023</v>
      </c>
      <c r="I319" s="269" t="s">
        <v>1011</v>
      </c>
      <c r="J319" s="269" t="s">
        <v>1011</v>
      </c>
      <c r="K319" s="269" t="s">
        <v>106</v>
      </c>
    </row>
    <row r="320" ht="57" spans="1:11">
      <c r="A320" s="269">
        <v>318</v>
      </c>
      <c r="B320" s="269" t="s">
        <v>1245</v>
      </c>
      <c r="C320" s="269" t="s">
        <v>2170</v>
      </c>
      <c r="D320" s="273" t="s">
        <v>2490</v>
      </c>
      <c r="E320" s="269" t="s">
        <v>2195</v>
      </c>
      <c r="F320" s="271">
        <v>0.0008</v>
      </c>
      <c r="G320" s="272">
        <v>2016.5</v>
      </c>
      <c r="H320" s="269">
        <v>0.00184</v>
      </c>
      <c r="I320" s="269" t="s">
        <v>1011</v>
      </c>
      <c r="J320" s="269" t="s">
        <v>1011</v>
      </c>
      <c r="K320" s="269" t="s">
        <v>106</v>
      </c>
    </row>
    <row r="321" ht="57" spans="1:11">
      <c r="A321" s="269">
        <v>319</v>
      </c>
      <c r="B321" s="269" t="s">
        <v>1245</v>
      </c>
      <c r="C321" s="269" t="s">
        <v>2170</v>
      </c>
      <c r="D321" s="273" t="s">
        <v>2491</v>
      </c>
      <c r="E321" s="269" t="s">
        <v>2195</v>
      </c>
      <c r="F321" s="271">
        <v>0.0006</v>
      </c>
      <c r="G321" s="272">
        <v>2016.5</v>
      </c>
      <c r="H321" s="269">
        <v>0.00138</v>
      </c>
      <c r="I321" s="269" t="s">
        <v>1011</v>
      </c>
      <c r="J321" s="269" t="s">
        <v>1011</v>
      </c>
      <c r="K321" s="269" t="s">
        <v>106</v>
      </c>
    </row>
    <row r="322" ht="42.75" spans="1:11">
      <c r="A322" s="269">
        <v>320</v>
      </c>
      <c r="B322" s="269" t="s">
        <v>1245</v>
      </c>
      <c r="C322" s="269" t="s">
        <v>2170</v>
      </c>
      <c r="D322" s="273" t="s">
        <v>2492</v>
      </c>
      <c r="E322" s="269" t="s">
        <v>2195</v>
      </c>
      <c r="F322" s="271">
        <v>5e-5</v>
      </c>
      <c r="G322" s="272">
        <v>2016.5</v>
      </c>
      <c r="H322" s="269">
        <v>0.000115</v>
      </c>
      <c r="I322" s="269" t="s">
        <v>1011</v>
      </c>
      <c r="J322" s="269" t="s">
        <v>1011</v>
      </c>
      <c r="K322" s="269" t="s">
        <v>106</v>
      </c>
    </row>
    <row r="323" ht="42.75" spans="1:11">
      <c r="A323" s="269">
        <v>321</v>
      </c>
      <c r="B323" s="269" t="s">
        <v>1245</v>
      </c>
      <c r="C323" s="269" t="s">
        <v>2170</v>
      </c>
      <c r="D323" s="273" t="s">
        <v>2493</v>
      </c>
      <c r="E323" s="269" t="s">
        <v>2195</v>
      </c>
      <c r="F323" s="271">
        <v>0.00045</v>
      </c>
      <c r="G323" s="272">
        <v>2016.5</v>
      </c>
      <c r="H323" s="269">
        <v>0.001035</v>
      </c>
      <c r="I323" s="269" t="s">
        <v>1011</v>
      </c>
      <c r="J323" s="269" t="s">
        <v>1011</v>
      </c>
      <c r="K323" s="269" t="s">
        <v>106</v>
      </c>
    </row>
    <row r="324" ht="71.25" spans="1:11">
      <c r="A324" s="269">
        <v>322</v>
      </c>
      <c r="B324" s="269" t="s">
        <v>1245</v>
      </c>
      <c r="C324" s="269" t="s">
        <v>2170</v>
      </c>
      <c r="D324" s="273" t="s">
        <v>2494</v>
      </c>
      <c r="E324" s="269" t="s">
        <v>2195</v>
      </c>
      <c r="F324" s="271">
        <v>0.0035</v>
      </c>
      <c r="G324" s="272">
        <v>2016.5</v>
      </c>
      <c r="H324" s="269">
        <v>0.00805</v>
      </c>
      <c r="I324" s="269" t="s">
        <v>1011</v>
      </c>
      <c r="J324" s="269" t="s">
        <v>1011</v>
      </c>
      <c r="K324" s="269" t="s">
        <v>106</v>
      </c>
    </row>
    <row r="325" ht="42.75" spans="1:11">
      <c r="A325" s="269">
        <v>323</v>
      </c>
      <c r="B325" s="269" t="s">
        <v>1245</v>
      </c>
      <c r="C325" s="269" t="s">
        <v>2170</v>
      </c>
      <c r="D325" s="273" t="s">
        <v>2495</v>
      </c>
      <c r="E325" s="269" t="s">
        <v>2195</v>
      </c>
      <c r="F325" s="271">
        <v>0.003</v>
      </c>
      <c r="G325" s="272">
        <v>2016.5</v>
      </c>
      <c r="H325" s="269">
        <v>0.0069</v>
      </c>
      <c r="I325" s="269" t="s">
        <v>1011</v>
      </c>
      <c r="J325" s="269" t="s">
        <v>1011</v>
      </c>
      <c r="K325" s="269" t="s">
        <v>106</v>
      </c>
    </row>
    <row r="326" ht="42.75" spans="1:11">
      <c r="A326" s="269">
        <v>324</v>
      </c>
      <c r="B326" s="269" t="s">
        <v>1245</v>
      </c>
      <c r="C326" s="269" t="s">
        <v>2170</v>
      </c>
      <c r="D326" s="273" t="s">
        <v>2496</v>
      </c>
      <c r="E326" s="269" t="s">
        <v>2195</v>
      </c>
      <c r="F326" s="271">
        <v>0.0026</v>
      </c>
      <c r="G326" s="272">
        <v>2016.5</v>
      </c>
      <c r="H326" s="269">
        <v>0.00598</v>
      </c>
      <c r="I326" s="269" t="s">
        <v>1011</v>
      </c>
      <c r="J326" s="269" t="s">
        <v>1011</v>
      </c>
      <c r="K326" s="269" t="s">
        <v>106</v>
      </c>
    </row>
    <row r="327" ht="42.75" spans="1:11">
      <c r="A327" s="269">
        <v>325</v>
      </c>
      <c r="B327" s="269" t="s">
        <v>1245</v>
      </c>
      <c r="C327" s="269" t="s">
        <v>2170</v>
      </c>
      <c r="D327" s="273" t="s">
        <v>2497</v>
      </c>
      <c r="E327" s="269" t="s">
        <v>2195</v>
      </c>
      <c r="F327" s="271">
        <v>0.0002</v>
      </c>
      <c r="G327" s="272">
        <v>2016.5</v>
      </c>
      <c r="H327" s="269">
        <v>0.00046</v>
      </c>
      <c r="I327" s="269" t="s">
        <v>1011</v>
      </c>
      <c r="J327" s="269" t="s">
        <v>1011</v>
      </c>
      <c r="K327" s="269" t="s">
        <v>106</v>
      </c>
    </row>
    <row r="328" ht="42.75" spans="1:11">
      <c r="A328" s="269">
        <v>326</v>
      </c>
      <c r="B328" s="269" t="s">
        <v>1245</v>
      </c>
      <c r="C328" s="269" t="s">
        <v>2170</v>
      </c>
      <c r="D328" s="273" t="s">
        <v>2498</v>
      </c>
      <c r="E328" s="269" t="s">
        <v>2195</v>
      </c>
      <c r="F328" s="271">
        <v>0.0002</v>
      </c>
      <c r="G328" s="272">
        <v>2016.5</v>
      </c>
      <c r="H328" s="269">
        <v>0.00046</v>
      </c>
      <c r="I328" s="269" t="s">
        <v>1011</v>
      </c>
      <c r="J328" s="269" t="s">
        <v>1011</v>
      </c>
      <c r="K328" s="269" t="s">
        <v>106</v>
      </c>
    </row>
    <row r="329" ht="42.75" spans="1:11">
      <c r="A329" s="269">
        <v>327</v>
      </c>
      <c r="B329" s="269" t="s">
        <v>1245</v>
      </c>
      <c r="C329" s="269" t="s">
        <v>2170</v>
      </c>
      <c r="D329" s="273" t="s">
        <v>2499</v>
      </c>
      <c r="E329" s="269" t="s">
        <v>2195</v>
      </c>
      <c r="F329" s="271">
        <v>0.0002</v>
      </c>
      <c r="G329" s="272">
        <v>2016.5</v>
      </c>
      <c r="H329" s="269">
        <v>0.00046</v>
      </c>
      <c r="I329" s="269" t="s">
        <v>1011</v>
      </c>
      <c r="J329" s="269" t="s">
        <v>1011</v>
      </c>
      <c r="K329" s="269" t="s">
        <v>106</v>
      </c>
    </row>
    <row r="330" ht="42.75" spans="1:11">
      <c r="A330" s="269">
        <v>328</v>
      </c>
      <c r="B330" s="269" t="s">
        <v>1245</v>
      </c>
      <c r="C330" s="269" t="s">
        <v>2170</v>
      </c>
      <c r="D330" s="273" t="s">
        <v>2500</v>
      </c>
      <c r="E330" s="269" t="s">
        <v>2195</v>
      </c>
      <c r="F330" s="271">
        <v>0.0002</v>
      </c>
      <c r="G330" s="272">
        <v>2016.5</v>
      </c>
      <c r="H330" s="269">
        <v>0.00046</v>
      </c>
      <c r="I330" s="269" t="s">
        <v>1011</v>
      </c>
      <c r="J330" s="269" t="s">
        <v>1011</v>
      </c>
      <c r="K330" s="269" t="s">
        <v>106</v>
      </c>
    </row>
    <row r="331" ht="42.75" spans="1:11">
      <c r="A331" s="269">
        <v>329</v>
      </c>
      <c r="B331" s="269" t="s">
        <v>1245</v>
      </c>
      <c r="C331" s="269" t="s">
        <v>2170</v>
      </c>
      <c r="D331" s="273" t="s">
        <v>2501</v>
      </c>
      <c r="E331" s="269" t="s">
        <v>2195</v>
      </c>
      <c r="F331" s="271">
        <v>0.0002</v>
      </c>
      <c r="G331" s="272">
        <v>2016.5</v>
      </c>
      <c r="H331" s="269">
        <v>0.00046</v>
      </c>
      <c r="I331" s="269" t="s">
        <v>1011</v>
      </c>
      <c r="J331" s="269" t="s">
        <v>1011</v>
      </c>
      <c r="K331" s="269" t="s">
        <v>106</v>
      </c>
    </row>
    <row r="332" ht="42.75" spans="1:11">
      <c r="A332" s="269">
        <v>330</v>
      </c>
      <c r="B332" s="269" t="s">
        <v>1245</v>
      </c>
      <c r="C332" s="269" t="s">
        <v>2170</v>
      </c>
      <c r="D332" s="273" t="s">
        <v>2502</v>
      </c>
      <c r="E332" s="269" t="s">
        <v>2195</v>
      </c>
      <c r="F332" s="271">
        <v>8.5e-5</v>
      </c>
      <c r="G332" s="272">
        <v>2016.5</v>
      </c>
      <c r="H332" s="269">
        <v>0.0001955</v>
      </c>
      <c r="I332" s="269" t="s">
        <v>1011</v>
      </c>
      <c r="J332" s="269" t="s">
        <v>1011</v>
      </c>
      <c r="K332" s="269" t="s">
        <v>106</v>
      </c>
    </row>
    <row r="333" ht="42.75" spans="1:11">
      <c r="A333" s="269">
        <v>331</v>
      </c>
      <c r="B333" s="269" t="s">
        <v>1245</v>
      </c>
      <c r="C333" s="269" t="s">
        <v>2170</v>
      </c>
      <c r="D333" s="273" t="s">
        <v>2503</v>
      </c>
      <c r="E333" s="269" t="s">
        <v>2195</v>
      </c>
      <c r="F333" s="271">
        <v>0.00012</v>
      </c>
      <c r="G333" s="272">
        <v>2016.5</v>
      </c>
      <c r="H333" s="269">
        <v>0.000276</v>
      </c>
      <c r="I333" s="269" t="s">
        <v>1011</v>
      </c>
      <c r="J333" s="269" t="s">
        <v>1011</v>
      </c>
      <c r="K333" s="269" t="s">
        <v>106</v>
      </c>
    </row>
    <row r="334" ht="42.75" spans="1:11">
      <c r="A334" s="269">
        <v>332</v>
      </c>
      <c r="B334" s="269" t="s">
        <v>1245</v>
      </c>
      <c r="C334" s="269" t="s">
        <v>2170</v>
      </c>
      <c r="D334" s="273" t="s">
        <v>2504</v>
      </c>
      <c r="E334" s="269" t="s">
        <v>2195</v>
      </c>
      <c r="F334" s="271">
        <v>0.0002</v>
      </c>
      <c r="G334" s="272">
        <v>2016.5</v>
      </c>
      <c r="H334" s="269">
        <v>0.00046</v>
      </c>
      <c r="I334" s="269" t="s">
        <v>1011</v>
      </c>
      <c r="J334" s="269" t="s">
        <v>1011</v>
      </c>
      <c r="K334" s="269" t="s">
        <v>106</v>
      </c>
    </row>
    <row r="335" ht="42.75" spans="1:11">
      <c r="A335" s="269">
        <v>333</v>
      </c>
      <c r="B335" s="269" t="s">
        <v>1245</v>
      </c>
      <c r="C335" s="269" t="s">
        <v>2170</v>
      </c>
      <c r="D335" s="273" t="s">
        <v>2505</v>
      </c>
      <c r="E335" s="269" t="s">
        <v>2195</v>
      </c>
      <c r="F335" s="271">
        <v>0.005</v>
      </c>
      <c r="G335" s="272">
        <v>2016.5</v>
      </c>
      <c r="H335" s="269">
        <v>0.0115</v>
      </c>
      <c r="I335" s="269" t="s">
        <v>1011</v>
      </c>
      <c r="J335" s="269" t="s">
        <v>1011</v>
      </c>
      <c r="K335" s="269" t="s">
        <v>106</v>
      </c>
    </row>
    <row r="336" ht="57" spans="1:11">
      <c r="A336" s="269">
        <v>334</v>
      </c>
      <c r="B336" s="269" t="s">
        <v>1245</v>
      </c>
      <c r="C336" s="269" t="s">
        <v>2170</v>
      </c>
      <c r="D336" s="273" t="s">
        <v>2506</v>
      </c>
      <c r="E336" s="269" t="s">
        <v>2195</v>
      </c>
      <c r="F336" s="271">
        <v>0.0015</v>
      </c>
      <c r="G336" s="272">
        <v>2016.5</v>
      </c>
      <c r="H336" s="269">
        <v>0.00345</v>
      </c>
      <c r="I336" s="269" t="s">
        <v>1011</v>
      </c>
      <c r="J336" s="269" t="s">
        <v>1011</v>
      </c>
      <c r="K336" s="269" t="s">
        <v>106</v>
      </c>
    </row>
    <row r="337" ht="57" spans="1:11">
      <c r="A337" s="269">
        <v>335</v>
      </c>
      <c r="B337" s="269" t="s">
        <v>1245</v>
      </c>
      <c r="C337" s="269" t="s">
        <v>2170</v>
      </c>
      <c r="D337" s="273" t="s">
        <v>2507</v>
      </c>
      <c r="E337" s="269" t="s">
        <v>2195</v>
      </c>
      <c r="F337" s="271">
        <v>0.0011</v>
      </c>
      <c r="G337" s="272">
        <v>2016.5</v>
      </c>
      <c r="H337" s="269">
        <v>0.00253</v>
      </c>
      <c r="I337" s="269" t="s">
        <v>1011</v>
      </c>
      <c r="J337" s="269" t="s">
        <v>1011</v>
      </c>
      <c r="K337" s="269" t="s">
        <v>106</v>
      </c>
    </row>
    <row r="338" ht="42.75" spans="1:11">
      <c r="A338" s="269">
        <v>336</v>
      </c>
      <c r="B338" s="269" t="s">
        <v>1245</v>
      </c>
      <c r="C338" s="269" t="s">
        <v>2170</v>
      </c>
      <c r="D338" s="273" t="s">
        <v>2508</v>
      </c>
      <c r="E338" s="269" t="s">
        <v>2195</v>
      </c>
      <c r="F338" s="271">
        <v>0.0006</v>
      </c>
      <c r="G338" s="272">
        <v>2016.5</v>
      </c>
      <c r="H338" s="269">
        <v>0.00138</v>
      </c>
      <c r="I338" s="269" t="s">
        <v>1011</v>
      </c>
      <c r="J338" s="269" t="s">
        <v>1011</v>
      </c>
      <c r="K338" s="269" t="s">
        <v>106</v>
      </c>
    </row>
    <row r="339" ht="57" spans="1:11">
      <c r="A339" s="269">
        <v>337</v>
      </c>
      <c r="B339" s="269" t="s">
        <v>1245</v>
      </c>
      <c r="C339" s="269" t="s">
        <v>2170</v>
      </c>
      <c r="D339" s="273" t="s">
        <v>2509</v>
      </c>
      <c r="E339" s="269" t="s">
        <v>2195</v>
      </c>
      <c r="F339" s="271">
        <v>0.001</v>
      </c>
      <c r="G339" s="272">
        <v>2016.5</v>
      </c>
      <c r="H339" s="269">
        <v>0.0023</v>
      </c>
      <c r="I339" s="269" t="s">
        <v>1011</v>
      </c>
      <c r="J339" s="269" t="s">
        <v>1011</v>
      </c>
      <c r="K339" s="269" t="s">
        <v>106</v>
      </c>
    </row>
    <row r="340" ht="57" spans="1:11">
      <c r="A340" s="269">
        <v>338</v>
      </c>
      <c r="B340" s="269" t="s">
        <v>1245</v>
      </c>
      <c r="C340" s="269" t="s">
        <v>2170</v>
      </c>
      <c r="D340" s="273" t="s">
        <v>2510</v>
      </c>
      <c r="E340" s="269" t="s">
        <v>2195</v>
      </c>
      <c r="F340" s="271">
        <v>0.0012</v>
      </c>
      <c r="G340" s="272">
        <v>2016.5</v>
      </c>
      <c r="H340" s="269">
        <v>0.00276</v>
      </c>
      <c r="I340" s="269" t="s">
        <v>1011</v>
      </c>
      <c r="J340" s="269" t="s">
        <v>1011</v>
      </c>
      <c r="K340" s="269" t="s">
        <v>106</v>
      </c>
    </row>
    <row r="341" ht="57" spans="1:11">
      <c r="A341" s="269">
        <v>339</v>
      </c>
      <c r="B341" s="269" t="s">
        <v>1245</v>
      </c>
      <c r="C341" s="269" t="s">
        <v>2170</v>
      </c>
      <c r="D341" s="273" t="s">
        <v>2511</v>
      </c>
      <c r="E341" s="269" t="s">
        <v>2195</v>
      </c>
      <c r="F341" s="271">
        <v>0.0017</v>
      </c>
      <c r="G341" s="272">
        <v>2016.5</v>
      </c>
      <c r="H341" s="269">
        <v>0.00391</v>
      </c>
      <c r="I341" s="269" t="s">
        <v>1011</v>
      </c>
      <c r="J341" s="269" t="s">
        <v>1011</v>
      </c>
      <c r="K341" s="269" t="s">
        <v>106</v>
      </c>
    </row>
    <row r="342" ht="42.75" spans="1:11">
      <c r="A342" s="269">
        <v>340</v>
      </c>
      <c r="B342" s="269" t="s">
        <v>1245</v>
      </c>
      <c r="C342" s="269" t="s">
        <v>2170</v>
      </c>
      <c r="D342" s="273" t="s">
        <v>2512</v>
      </c>
      <c r="E342" s="269" t="s">
        <v>2195</v>
      </c>
      <c r="F342" s="271">
        <v>5e-5</v>
      </c>
      <c r="G342" s="272">
        <v>2016.5</v>
      </c>
      <c r="H342" s="269">
        <v>0.000115</v>
      </c>
      <c r="I342" s="269" t="s">
        <v>1011</v>
      </c>
      <c r="J342" s="269" t="s">
        <v>1011</v>
      </c>
      <c r="K342" s="269" t="s">
        <v>106</v>
      </c>
    </row>
    <row r="343" ht="42.75" spans="1:11">
      <c r="A343" s="269">
        <v>341</v>
      </c>
      <c r="B343" s="269" t="s">
        <v>1245</v>
      </c>
      <c r="C343" s="269" t="s">
        <v>2170</v>
      </c>
      <c r="D343" s="273" t="s">
        <v>2513</v>
      </c>
      <c r="E343" s="269" t="s">
        <v>2195</v>
      </c>
      <c r="F343" s="271">
        <v>0.0006</v>
      </c>
      <c r="G343" s="272">
        <v>2016.5</v>
      </c>
      <c r="H343" s="269">
        <v>0.00138</v>
      </c>
      <c r="I343" s="269" t="s">
        <v>1011</v>
      </c>
      <c r="J343" s="269" t="s">
        <v>1011</v>
      </c>
      <c r="K343" s="269" t="s">
        <v>106</v>
      </c>
    </row>
    <row r="344" ht="42.75" spans="1:11">
      <c r="A344" s="269">
        <v>342</v>
      </c>
      <c r="B344" s="269" t="s">
        <v>1245</v>
      </c>
      <c r="C344" s="269" t="s">
        <v>2170</v>
      </c>
      <c r="D344" s="273" t="s">
        <v>2514</v>
      </c>
      <c r="E344" s="269" t="s">
        <v>2195</v>
      </c>
      <c r="F344" s="271">
        <v>0.0008</v>
      </c>
      <c r="G344" s="272">
        <v>2016.5</v>
      </c>
      <c r="H344" s="269">
        <v>0.00184</v>
      </c>
      <c r="I344" s="269" t="s">
        <v>1011</v>
      </c>
      <c r="J344" s="269" t="s">
        <v>1011</v>
      </c>
      <c r="K344" s="269" t="s">
        <v>106</v>
      </c>
    </row>
    <row r="345" ht="42.75" spans="1:11">
      <c r="A345" s="269">
        <v>343</v>
      </c>
      <c r="B345" s="269" t="s">
        <v>1245</v>
      </c>
      <c r="C345" s="269" t="s">
        <v>2170</v>
      </c>
      <c r="D345" s="273" t="s">
        <v>2515</v>
      </c>
      <c r="E345" s="269" t="s">
        <v>2195</v>
      </c>
      <c r="F345" s="271">
        <v>0.0025</v>
      </c>
      <c r="G345" s="272">
        <v>2016.5</v>
      </c>
      <c r="H345" s="269">
        <v>0.00575</v>
      </c>
      <c r="I345" s="269" t="s">
        <v>1011</v>
      </c>
      <c r="J345" s="269" t="s">
        <v>1011</v>
      </c>
      <c r="K345" s="269" t="s">
        <v>106</v>
      </c>
    </row>
    <row r="346" ht="42.75" spans="1:11">
      <c r="A346" s="269">
        <v>344</v>
      </c>
      <c r="B346" s="269" t="s">
        <v>1245</v>
      </c>
      <c r="C346" s="269" t="s">
        <v>2170</v>
      </c>
      <c r="D346" s="273" t="s">
        <v>2516</v>
      </c>
      <c r="E346" s="269" t="s">
        <v>2195</v>
      </c>
      <c r="F346" s="271">
        <v>0.0028</v>
      </c>
      <c r="G346" s="272">
        <v>2016.5</v>
      </c>
      <c r="H346" s="269">
        <v>0.00644</v>
      </c>
      <c r="I346" s="269" t="s">
        <v>1011</v>
      </c>
      <c r="J346" s="269" t="s">
        <v>1011</v>
      </c>
      <c r="K346" s="269" t="s">
        <v>106</v>
      </c>
    </row>
    <row r="347" ht="42.75" spans="1:11">
      <c r="A347" s="269">
        <v>345</v>
      </c>
      <c r="B347" s="269" t="s">
        <v>1245</v>
      </c>
      <c r="C347" s="269" t="s">
        <v>2170</v>
      </c>
      <c r="D347" s="273" t="s">
        <v>2517</v>
      </c>
      <c r="E347" s="269" t="s">
        <v>2195</v>
      </c>
      <c r="F347" s="271">
        <v>0.00035</v>
      </c>
      <c r="G347" s="272">
        <v>2016.5</v>
      </c>
      <c r="H347" s="269">
        <v>0.000805</v>
      </c>
      <c r="I347" s="269" t="s">
        <v>1011</v>
      </c>
      <c r="J347" s="269" t="s">
        <v>1011</v>
      </c>
      <c r="K347" s="269" t="s">
        <v>106</v>
      </c>
    </row>
    <row r="348" ht="42.75" spans="1:11">
      <c r="A348" s="269">
        <v>346</v>
      </c>
      <c r="B348" s="269" t="s">
        <v>1245</v>
      </c>
      <c r="C348" s="269" t="s">
        <v>2170</v>
      </c>
      <c r="D348" s="273" t="s">
        <v>2518</v>
      </c>
      <c r="E348" s="269" t="s">
        <v>2195</v>
      </c>
      <c r="F348" s="271">
        <v>0.0018</v>
      </c>
      <c r="G348" s="272">
        <v>2016.5</v>
      </c>
      <c r="H348" s="269">
        <v>0.00414</v>
      </c>
      <c r="I348" s="269" t="s">
        <v>1011</v>
      </c>
      <c r="J348" s="269" t="s">
        <v>1011</v>
      </c>
      <c r="K348" s="269" t="s">
        <v>106</v>
      </c>
    </row>
    <row r="349" ht="42.75" spans="1:11">
      <c r="A349" s="269">
        <v>347</v>
      </c>
      <c r="B349" s="269" t="s">
        <v>1245</v>
      </c>
      <c r="C349" s="269" t="s">
        <v>2170</v>
      </c>
      <c r="D349" s="273" t="s">
        <v>2519</v>
      </c>
      <c r="E349" s="269" t="s">
        <v>2195</v>
      </c>
      <c r="F349" s="271">
        <v>0.00065</v>
      </c>
      <c r="G349" s="272">
        <v>2016.5</v>
      </c>
      <c r="H349" s="269">
        <v>0.001495</v>
      </c>
      <c r="I349" s="269" t="s">
        <v>1011</v>
      </c>
      <c r="J349" s="269" t="s">
        <v>1011</v>
      </c>
      <c r="K349" s="269" t="s">
        <v>106</v>
      </c>
    </row>
    <row r="350" ht="57" spans="1:11">
      <c r="A350" s="269">
        <v>348</v>
      </c>
      <c r="B350" s="269" t="s">
        <v>1245</v>
      </c>
      <c r="C350" s="269" t="s">
        <v>2170</v>
      </c>
      <c r="D350" s="273" t="s">
        <v>2520</v>
      </c>
      <c r="E350" s="269" t="s">
        <v>2195</v>
      </c>
      <c r="F350" s="271">
        <v>0.0018</v>
      </c>
      <c r="G350" s="272">
        <v>2016.5</v>
      </c>
      <c r="H350" s="269">
        <v>0.00414</v>
      </c>
      <c r="I350" s="269" t="s">
        <v>1011</v>
      </c>
      <c r="J350" s="269" t="s">
        <v>1011</v>
      </c>
      <c r="K350" s="269" t="s">
        <v>106</v>
      </c>
    </row>
    <row r="351" ht="42.75" spans="1:11">
      <c r="A351" s="269">
        <v>349</v>
      </c>
      <c r="B351" s="269" t="s">
        <v>1245</v>
      </c>
      <c r="C351" s="269" t="s">
        <v>2170</v>
      </c>
      <c r="D351" s="273" t="s">
        <v>2521</v>
      </c>
      <c r="E351" s="269" t="s">
        <v>2195</v>
      </c>
      <c r="F351" s="271">
        <v>0.002</v>
      </c>
      <c r="G351" s="272">
        <v>2016.5</v>
      </c>
      <c r="H351" s="269">
        <v>0.0046</v>
      </c>
      <c r="I351" s="269" t="s">
        <v>1011</v>
      </c>
      <c r="J351" s="269" t="s">
        <v>1011</v>
      </c>
      <c r="K351" s="269" t="s">
        <v>106</v>
      </c>
    </row>
    <row r="352" ht="57" spans="1:11">
      <c r="A352" s="269">
        <v>350</v>
      </c>
      <c r="B352" s="269" t="s">
        <v>1245</v>
      </c>
      <c r="C352" s="269" t="s">
        <v>2170</v>
      </c>
      <c r="D352" s="273" t="s">
        <v>2522</v>
      </c>
      <c r="E352" s="269" t="s">
        <v>2195</v>
      </c>
      <c r="F352" s="271">
        <v>0.0015</v>
      </c>
      <c r="G352" s="272">
        <v>2016.5</v>
      </c>
      <c r="H352" s="269">
        <v>0.00345</v>
      </c>
      <c r="I352" s="269" t="s">
        <v>1011</v>
      </c>
      <c r="J352" s="269" t="s">
        <v>1011</v>
      </c>
      <c r="K352" s="269" t="s">
        <v>106</v>
      </c>
    </row>
    <row r="353" ht="42.75" spans="1:11">
      <c r="A353" s="269">
        <v>351</v>
      </c>
      <c r="B353" s="269" t="s">
        <v>1245</v>
      </c>
      <c r="C353" s="269" t="s">
        <v>2170</v>
      </c>
      <c r="D353" s="273" t="s">
        <v>2523</v>
      </c>
      <c r="E353" s="269" t="s">
        <v>2195</v>
      </c>
      <c r="F353" s="271">
        <v>7e-5</v>
      </c>
      <c r="G353" s="272">
        <v>2016.5</v>
      </c>
      <c r="H353" s="269">
        <v>0.000161</v>
      </c>
      <c r="I353" s="269" t="s">
        <v>1011</v>
      </c>
      <c r="J353" s="269" t="s">
        <v>1011</v>
      </c>
      <c r="K353" s="269" t="s">
        <v>106</v>
      </c>
    </row>
    <row r="354" ht="42.75" spans="1:11">
      <c r="A354" s="269">
        <v>352</v>
      </c>
      <c r="B354" s="269" t="s">
        <v>1245</v>
      </c>
      <c r="C354" s="269" t="s">
        <v>2170</v>
      </c>
      <c r="D354" s="273" t="s">
        <v>2524</v>
      </c>
      <c r="E354" s="269" t="s">
        <v>2195</v>
      </c>
      <c r="F354" s="271">
        <v>0.0011</v>
      </c>
      <c r="G354" s="272">
        <v>2016.5</v>
      </c>
      <c r="H354" s="269">
        <v>0.00253</v>
      </c>
      <c r="I354" s="269" t="s">
        <v>1011</v>
      </c>
      <c r="J354" s="269" t="s">
        <v>1011</v>
      </c>
      <c r="K354" s="269" t="s">
        <v>106</v>
      </c>
    </row>
    <row r="355" ht="42.75" spans="1:11">
      <c r="A355" s="269">
        <v>353</v>
      </c>
      <c r="B355" s="269" t="s">
        <v>1245</v>
      </c>
      <c r="C355" s="269" t="s">
        <v>2170</v>
      </c>
      <c r="D355" s="273" t="s">
        <v>2525</v>
      </c>
      <c r="E355" s="269" t="s">
        <v>2195</v>
      </c>
      <c r="F355" s="271">
        <v>0.001</v>
      </c>
      <c r="G355" s="272">
        <v>2016.5</v>
      </c>
      <c r="H355" s="269">
        <v>0.0023</v>
      </c>
      <c r="I355" s="269" t="s">
        <v>1011</v>
      </c>
      <c r="J355" s="269" t="s">
        <v>1011</v>
      </c>
      <c r="K355" s="269" t="s">
        <v>106</v>
      </c>
    </row>
    <row r="356" ht="42.75" spans="1:11">
      <c r="A356" s="269">
        <v>354</v>
      </c>
      <c r="B356" s="269" t="s">
        <v>1245</v>
      </c>
      <c r="C356" s="269" t="s">
        <v>2170</v>
      </c>
      <c r="D356" s="273" t="s">
        <v>2526</v>
      </c>
      <c r="E356" s="269" t="s">
        <v>2195</v>
      </c>
      <c r="F356" s="271">
        <v>0.00135</v>
      </c>
      <c r="G356" s="272">
        <v>2016.5</v>
      </c>
      <c r="H356" s="269">
        <v>0.003105</v>
      </c>
      <c r="I356" s="269" t="s">
        <v>1011</v>
      </c>
      <c r="J356" s="269" t="s">
        <v>1011</v>
      </c>
      <c r="K356" s="269" t="s">
        <v>106</v>
      </c>
    </row>
    <row r="357" ht="42.75" spans="1:11">
      <c r="A357" s="269">
        <v>355</v>
      </c>
      <c r="B357" s="269" t="s">
        <v>1245</v>
      </c>
      <c r="C357" s="269" t="s">
        <v>2170</v>
      </c>
      <c r="D357" s="273" t="s">
        <v>2527</v>
      </c>
      <c r="E357" s="269" t="s">
        <v>2195</v>
      </c>
      <c r="F357" s="271">
        <v>0.001</v>
      </c>
      <c r="G357" s="272">
        <v>2016.5</v>
      </c>
      <c r="H357" s="269">
        <v>0.0023</v>
      </c>
      <c r="I357" s="269" t="s">
        <v>1011</v>
      </c>
      <c r="J357" s="269" t="s">
        <v>1011</v>
      </c>
      <c r="K357" s="269" t="s">
        <v>106</v>
      </c>
    </row>
    <row r="358" ht="42.75" spans="1:11">
      <c r="A358" s="269">
        <v>356</v>
      </c>
      <c r="B358" s="269" t="s">
        <v>1245</v>
      </c>
      <c r="C358" s="269" t="s">
        <v>2170</v>
      </c>
      <c r="D358" s="273" t="s">
        <v>2528</v>
      </c>
      <c r="E358" s="269" t="s">
        <v>2195</v>
      </c>
      <c r="F358" s="271">
        <v>8e-5</v>
      </c>
      <c r="G358" s="272">
        <v>2016.5</v>
      </c>
      <c r="H358" s="269">
        <v>0.000184</v>
      </c>
      <c r="I358" s="269" t="s">
        <v>1011</v>
      </c>
      <c r="J358" s="269" t="s">
        <v>1011</v>
      </c>
      <c r="K358" s="269" t="s">
        <v>106</v>
      </c>
    </row>
    <row r="359" ht="42.75" spans="1:11">
      <c r="A359" s="269">
        <v>357</v>
      </c>
      <c r="B359" s="269" t="s">
        <v>1245</v>
      </c>
      <c r="C359" s="269" t="s">
        <v>2170</v>
      </c>
      <c r="D359" s="273" t="s">
        <v>2529</v>
      </c>
      <c r="E359" s="269" t="s">
        <v>2195</v>
      </c>
      <c r="F359" s="271">
        <v>0.0018</v>
      </c>
      <c r="G359" s="272">
        <v>2016.5</v>
      </c>
      <c r="H359" s="269">
        <v>0.00414</v>
      </c>
      <c r="I359" s="269" t="s">
        <v>1011</v>
      </c>
      <c r="J359" s="269" t="s">
        <v>1011</v>
      </c>
      <c r="K359" s="269" t="s">
        <v>106</v>
      </c>
    </row>
    <row r="360" ht="42.75" spans="1:11">
      <c r="A360" s="269">
        <v>358</v>
      </c>
      <c r="B360" s="269" t="s">
        <v>1245</v>
      </c>
      <c r="C360" s="269" t="s">
        <v>2170</v>
      </c>
      <c r="D360" s="273" t="s">
        <v>2530</v>
      </c>
      <c r="E360" s="269" t="s">
        <v>2195</v>
      </c>
      <c r="F360" s="271">
        <v>0.0006</v>
      </c>
      <c r="G360" s="272">
        <v>2016.5</v>
      </c>
      <c r="H360" s="269">
        <v>0.00138</v>
      </c>
      <c r="I360" s="269" t="s">
        <v>1011</v>
      </c>
      <c r="J360" s="269" t="s">
        <v>1011</v>
      </c>
      <c r="K360" s="269" t="s">
        <v>106</v>
      </c>
    </row>
    <row r="361" ht="42.75" spans="1:11">
      <c r="A361" s="269">
        <v>359</v>
      </c>
      <c r="B361" s="269" t="s">
        <v>1245</v>
      </c>
      <c r="C361" s="269" t="s">
        <v>2170</v>
      </c>
      <c r="D361" s="273" t="s">
        <v>2531</v>
      </c>
      <c r="E361" s="269" t="s">
        <v>2195</v>
      </c>
      <c r="F361" s="271">
        <v>0.0001</v>
      </c>
      <c r="G361" s="272">
        <v>2016.5</v>
      </c>
      <c r="H361" s="269">
        <v>0.00023</v>
      </c>
      <c r="I361" s="269" t="s">
        <v>1011</v>
      </c>
      <c r="J361" s="269" t="s">
        <v>1011</v>
      </c>
      <c r="K361" s="269" t="s">
        <v>106</v>
      </c>
    </row>
    <row r="362" ht="42.75" spans="1:11">
      <c r="A362" s="269">
        <v>360</v>
      </c>
      <c r="B362" s="269" t="s">
        <v>1245</v>
      </c>
      <c r="C362" s="269" t="s">
        <v>2170</v>
      </c>
      <c r="D362" s="273" t="s">
        <v>2532</v>
      </c>
      <c r="E362" s="269" t="s">
        <v>2195</v>
      </c>
      <c r="F362" s="271">
        <v>0.0006</v>
      </c>
      <c r="G362" s="272">
        <v>2016.5</v>
      </c>
      <c r="H362" s="269">
        <v>0.00138</v>
      </c>
      <c r="I362" s="269" t="s">
        <v>1011</v>
      </c>
      <c r="J362" s="269" t="s">
        <v>1011</v>
      </c>
      <c r="K362" s="269" t="s">
        <v>106</v>
      </c>
    </row>
    <row r="363" ht="42.75" spans="1:11">
      <c r="A363" s="269">
        <v>361</v>
      </c>
      <c r="B363" s="269" t="s">
        <v>1245</v>
      </c>
      <c r="C363" s="269" t="s">
        <v>2170</v>
      </c>
      <c r="D363" s="273" t="s">
        <v>2533</v>
      </c>
      <c r="E363" s="269" t="s">
        <v>2195</v>
      </c>
      <c r="F363" s="271">
        <v>0.0006</v>
      </c>
      <c r="G363" s="272">
        <v>2016.5</v>
      </c>
      <c r="H363" s="269">
        <v>0.00138</v>
      </c>
      <c r="I363" s="269" t="s">
        <v>1011</v>
      </c>
      <c r="J363" s="269" t="s">
        <v>1011</v>
      </c>
      <c r="K363" s="269" t="s">
        <v>106</v>
      </c>
    </row>
    <row r="364" ht="42.75" spans="1:11">
      <c r="A364" s="269">
        <v>362</v>
      </c>
      <c r="B364" s="269" t="s">
        <v>1245</v>
      </c>
      <c r="C364" s="269" t="s">
        <v>2170</v>
      </c>
      <c r="D364" s="273" t="s">
        <v>2534</v>
      </c>
      <c r="E364" s="269" t="s">
        <v>2195</v>
      </c>
      <c r="F364" s="271">
        <v>0.0018</v>
      </c>
      <c r="G364" s="272">
        <v>2016.5</v>
      </c>
      <c r="H364" s="269">
        <v>0.00414</v>
      </c>
      <c r="I364" s="269" t="s">
        <v>1011</v>
      </c>
      <c r="J364" s="269" t="s">
        <v>1011</v>
      </c>
      <c r="K364" s="269" t="s">
        <v>106</v>
      </c>
    </row>
    <row r="365" ht="42.75" spans="1:11">
      <c r="A365" s="269">
        <v>363</v>
      </c>
      <c r="B365" s="269" t="s">
        <v>1245</v>
      </c>
      <c r="C365" s="269" t="s">
        <v>2170</v>
      </c>
      <c r="D365" s="273" t="s">
        <v>2535</v>
      </c>
      <c r="E365" s="269" t="s">
        <v>2195</v>
      </c>
      <c r="F365" s="271">
        <v>0.0008</v>
      </c>
      <c r="G365" s="272">
        <v>2016.5</v>
      </c>
      <c r="H365" s="269">
        <v>0.00184</v>
      </c>
      <c r="I365" s="269" t="s">
        <v>1011</v>
      </c>
      <c r="J365" s="269" t="s">
        <v>1011</v>
      </c>
      <c r="K365" s="269" t="s">
        <v>106</v>
      </c>
    </row>
    <row r="366" ht="42.75" spans="1:11">
      <c r="A366" s="269">
        <v>364</v>
      </c>
      <c r="B366" s="269" t="s">
        <v>1245</v>
      </c>
      <c r="C366" s="269" t="s">
        <v>2170</v>
      </c>
      <c r="D366" s="273" t="s">
        <v>2536</v>
      </c>
      <c r="E366" s="269" t="s">
        <v>2195</v>
      </c>
      <c r="F366" s="271">
        <v>0.0003</v>
      </c>
      <c r="G366" s="272">
        <v>2016.5</v>
      </c>
      <c r="H366" s="269">
        <v>0.00069</v>
      </c>
      <c r="I366" s="269" t="s">
        <v>1011</v>
      </c>
      <c r="J366" s="269" t="s">
        <v>1011</v>
      </c>
      <c r="K366" s="269" t="s">
        <v>106</v>
      </c>
    </row>
    <row r="367" ht="42.75" spans="1:11">
      <c r="A367" s="269">
        <v>365</v>
      </c>
      <c r="B367" s="269" t="s">
        <v>1245</v>
      </c>
      <c r="C367" s="269" t="s">
        <v>2170</v>
      </c>
      <c r="D367" s="273" t="s">
        <v>2537</v>
      </c>
      <c r="E367" s="269" t="s">
        <v>2195</v>
      </c>
      <c r="F367" s="271">
        <v>0.00025</v>
      </c>
      <c r="G367" s="272">
        <v>2016.5</v>
      </c>
      <c r="H367" s="269">
        <v>0.000575</v>
      </c>
      <c r="I367" s="269" t="s">
        <v>1011</v>
      </c>
      <c r="J367" s="269" t="s">
        <v>1011</v>
      </c>
      <c r="K367" s="269" t="s">
        <v>106</v>
      </c>
    </row>
    <row r="368" ht="42.75" spans="1:11">
      <c r="A368" s="269">
        <v>366</v>
      </c>
      <c r="B368" s="269" t="s">
        <v>1245</v>
      </c>
      <c r="C368" s="269" t="s">
        <v>2170</v>
      </c>
      <c r="D368" s="273" t="s">
        <v>2538</v>
      </c>
      <c r="E368" s="269" t="s">
        <v>2195</v>
      </c>
      <c r="F368" s="271">
        <v>0.0001</v>
      </c>
      <c r="G368" s="272">
        <v>2016.5</v>
      </c>
      <c r="H368" s="269">
        <v>0.00023</v>
      </c>
      <c r="I368" s="269" t="s">
        <v>1011</v>
      </c>
      <c r="J368" s="269" t="s">
        <v>1011</v>
      </c>
      <c r="K368" s="269" t="s">
        <v>106</v>
      </c>
    </row>
    <row r="369" ht="42.75" spans="1:11">
      <c r="A369" s="269">
        <v>367</v>
      </c>
      <c r="B369" s="269" t="s">
        <v>1245</v>
      </c>
      <c r="C369" s="269" t="s">
        <v>2170</v>
      </c>
      <c r="D369" s="273" t="s">
        <v>2539</v>
      </c>
      <c r="E369" s="269" t="s">
        <v>2195</v>
      </c>
      <c r="F369" s="271">
        <v>0.00025</v>
      </c>
      <c r="G369" s="272">
        <v>2016.5</v>
      </c>
      <c r="H369" s="269">
        <v>0.000575</v>
      </c>
      <c r="I369" s="269" t="s">
        <v>1011</v>
      </c>
      <c r="J369" s="269" t="s">
        <v>1011</v>
      </c>
      <c r="K369" s="269" t="s">
        <v>106</v>
      </c>
    </row>
    <row r="370" ht="42.75" spans="1:11">
      <c r="A370" s="269">
        <v>368</v>
      </c>
      <c r="B370" s="269" t="s">
        <v>1245</v>
      </c>
      <c r="C370" s="269" t="s">
        <v>2170</v>
      </c>
      <c r="D370" s="273" t="s">
        <v>2540</v>
      </c>
      <c r="E370" s="269" t="s">
        <v>2195</v>
      </c>
      <c r="F370" s="271">
        <v>0.00035</v>
      </c>
      <c r="G370" s="272">
        <v>2016.5</v>
      </c>
      <c r="H370" s="269">
        <v>0.000805</v>
      </c>
      <c r="I370" s="269" t="s">
        <v>1011</v>
      </c>
      <c r="J370" s="269" t="s">
        <v>1011</v>
      </c>
      <c r="K370" s="269" t="s">
        <v>106</v>
      </c>
    </row>
    <row r="371" ht="42.75" spans="1:11">
      <c r="A371" s="269">
        <v>369</v>
      </c>
      <c r="B371" s="269" t="s">
        <v>1245</v>
      </c>
      <c r="C371" s="269" t="s">
        <v>2170</v>
      </c>
      <c r="D371" s="273" t="s">
        <v>2541</v>
      </c>
      <c r="E371" s="269" t="s">
        <v>2195</v>
      </c>
      <c r="F371" s="271">
        <v>0.00025</v>
      </c>
      <c r="G371" s="272">
        <v>2016.5</v>
      </c>
      <c r="H371" s="269">
        <v>0.000575</v>
      </c>
      <c r="I371" s="269" t="s">
        <v>1011</v>
      </c>
      <c r="J371" s="269" t="s">
        <v>1011</v>
      </c>
      <c r="K371" s="269" t="s">
        <v>106</v>
      </c>
    </row>
    <row r="372" ht="42.75" spans="1:11">
      <c r="A372" s="269">
        <v>370</v>
      </c>
      <c r="B372" s="269" t="s">
        <v>1245</v>
      </c>
      <c r="C372" s="269" t="s">
        <v>2170</v>
      </c>
      <c r="D372" s="273" t="s">
        <v>2542</v>
      </c>
      <c r="E372" s="269" t="s">
        <v>2195</v>
      </c>
      <c r="F372" s="271">
        <v>0.0007</v>
      </c>
      <c r="G372" s="272">
        <v>2016.5</v>
      </c>
      <c r="H372" s="269">
        <v>0.00161</v>
      </c>
      <c r="I372" s="269" t="s">
        <v>1011</v>
      </c>
      <c r="J372" s="269" t="s">
        <v>1011</v>
      </c>
      <c r="K372" s="269" t="s">
        <v>106</v>
      </c>
    </row>
    <row r="373" ht="42.75" spans="1:11">
      <c r="A373" s="269">
        <v>371</v>
      </c>
      <c r="B373" s="269" t="s">
        <v>1245</v>
      </c>
      <c r="C373" s="269" t="s">
        <v>2170</v>
      </c>
      <c r="D373" s="273" t="s">
        <v>2543</v>
      </c>
      <c r="E373" s="269" t="s">
        <v>2195</v>
      </c>
      <c r="F373" s="271">
        <v>0.001</v>
      </c>
      <c r="G373" s="272">
        <v>2016.5</v>
      </c>
      <c r="H373" s="269">
        <v>0.0023</v>
      </c>
      <c r="I373" s="269" t="s">
        <v>1011</v>
      </c>
      <c r="J373" s="269" t="s">
        <v>1011</v>
      </c>
      <c r="K373" s="269" t="s">
        <v>106</v>
      </c>
    </row>
    <row r="374" ht="42.75" spans="1:11">
      <c r="A374" s="269">
        <v>372</v>
      </c>
      <c r="B374" s="269" t="s">
        <v>1245</v>
      </c>
      <c r="C374" s="269" t="s">
        <v>2170</v>
      </c>
      <c r="D374" s="273" t="s">
        <v>2544</v>
      </c>
      <c r="E374" s="269" t="s">
        <v>2195</v>
      </c>
      <c r="F374" s="271">
        <v>0.00105</v>
      </c>
      <c r="G374" s="272">
        <v>2016.5</v>
      </c>
      <c r="H374" s="269">
        <v>0.002415</v>
      </c>
      <c r="I374" s="269" t="s">
        <v>1011</v>
      </c>
      <c r="J374" s="269" t="s">
        <v>1011</v>
      </c>
      <c r="K374" s="269" t="s">
        <v>106</v>
      </c>
    </row>
    <row r="375" ht="42.75" spans="1:11">
      <c r="A375" s="269">
        <v>373</v>
      </c>
      <c r="B375" s="269" t="s">
        <v>1245</v>
      </c>
      <c r="C375" s="269" t="s">
        <v>2170</v>
      </c>
      <c r="D375" s="273" t="s">
        <v>2545</v>
      </c>
      <c r="E375" s="269" t="s">
        <v>2195</v>
      </c>
      <c r="F375" s="271">
        <v>0.0012</v>
      </c>
      <c r="G375" s="272">
        <v>2016.5</v>
      </c>
      <c r="H375" s="269">
        <v>0.00276</v>
      </c>
      <c r="I375" s="269" t="s">
        <v>1011</v>
      </c>
      <c r="J375" s="269" t="s">
        <v>1011</v>
      </c>
      <c r="K375" s="269" t="s">
        <v>106</v>
      </c>
    </row>
    <row r="376" ht="42.75" spans="1:11">
      <c r="A376" s="269">
        <v>374</v>
      </c>
      <c r="B376" s="269" t="s">
        <v>1245</v>
      </c>
      <c r="C376" s="269" t="s">
        <v>2170</v>
      </c>
      <c r="D376" s="273" t="s">
        <v>2546</v>
      </c>
      <c r="E376" s="269" t="s">
        <v>2195</v>
      </c>
      <c r="F376" s="271">
        <v>0.0005</v>
      </c>
      <c r="G376" s="272">
        <v>2016.5</v>
      </c>
      <c r="H376" s="269">
        <v>0.00115</v>
      </c>
      <c r="I376" s="269" t="s">
        <v>1011</v>
      </c>
      <c r="J376" s="269" t="s">
        <v>1011</v>
      </c>
      <c r="K376" s="269" t="s">
        <v>106</v>
      </c>
    </row>
    <row r="377" ht="42.75" spans="1:11">
      <c r="A377" s="269">
        <v>375</v>
      </c>
      <c r="B377" s="269" t="s">
        <v>1245</v>
      </c>
      <c r="C377" s="269" t="s">
        <v>2170</v>
      </c>
      <c r="D377" s="273" t="s">
        <v>2547</v>
      </c>
      <c r="E377" s="269" t="s">
        <v>2195</v>
      </c>
      <c r="F377" s="271">
        <v>0.0007</v>
      </c>
      <c r="G377" s="272">
        <v>2016.5</v>
      </c>
      <c r="H377" s="269">
        <v>0.00161</v>
      </c>
      <c r="I377" s="269" t="s">
        <v>1011</v>
      </c>
      <c r="J377" s="269" t="s">
        <v>1011</v>
      </c>
      <c r="K377" s="269" t="s">
        <v>106</v>
      </c>
    </row>
    <row r="378" ht="42.75" spans="1:11">
      <c r="A378" s="269">
        <v>376</v>
      </c>
      <c r="B378" s="269" t="s">
        <v>1245</v>
      </c>
      <c r="C378" s="269" t="s">
        <v>2170</v>
      </c>
      <c r="D378" s="273" t="s">
        <v>2548</v>
      </c>
      <c r="E378" s="269" t="s">
        <v>2195</v>
      </c>
      <c r="F378" s="271">
        <v>0.00075</v>
      </c>
      <c r="G378" s="272">
        <v>2016.5</v>
      </c>
      <c r="H378" s="269">
        <v>0.001725</v>
      </c>
      <c r="I378" s="269" t="s">
        <v>1011</v>
      </c>
      <c r="J378" s="269" t="s">
        <v>1011</v>
      </c>
      <c r="K378" s="269" t="s">
        <v>106</v>
      </c>
    </row>
    <row r="379" ht="42.75" spans="1:11">
      <c r="A379" s="269">
        <v>377</v>
      </c>
      <c r="B379" s="269" t="s">
        <v>1245</v>
      </c>
      <c r="C379" s="269" t="s">
        <v>2170</v>
      </c>
      <c r="D379" s="273" t="s">
        <v>2549</v>
      </c>
      <c r="E379" s="269" t="s">
        <v>2195</v>
      </c>
      <c r="F379" s="271">
        <v>0.00035</v>
      </c>
      <c r="G379" s="272">
        <v>2016.5</v>
      </c>
      <c r="H379" s="269">
        <v>0.000805</v>
      </c>
      <c r="I379" s="269" t="s">
        <v>1011</v>
      </c>
      <c r="J379" s="269" t="s">
        <v>1011</v>
      </c>
      <c r="K379" s="269" t="s">
        <v>106</v>
      </c>
    </row>
    <row r="380" ht="42.75" spans="1:11">
      <c r="A380" s="269">
        <v>378</v>
      </c>
      <c r="B380" s="269" t="s">
        <v>1245</v>
      </c>
      <c r="C380" s="269" t="s">
        <v>2170</v>
      </c>
      <c r="D380" s="273" t="s">
        <v>2550</v>
      </c>
      <c r="E380" s="269" t="s">
        <v>2195</v>
      </c>
      <c r="F380" s="271">
        <v>0.00105</v>
      </c>
      <c r="G380" s="272">
        <v>2016.5</v>
      </c>
      <c r="H380" s="269">
        <v>0.002415</v>
      </c>
      <c r="I380" s="269" t="s">
        <v>1011</v>
      </c>
      <c r="J380" s="269" t="s">
        <v>1011</v>
      </c>
      <c r="K380" s="269" t="s">
        <v>106</v>
      </c>
    </row>
    <row r="381" ht="42.75" spans="1:11">
      <c r="A381" s="269">
        <v>379</v>
      </c>
      <c r="B381" s="269" t="s">
        <v>1245</v>
      </c>
      <c r="C381" s="269" t="s">
        <v>2170</v>
      </c>
      <c r="D381" s="273" t="s">
        <v>2551</v>
      </c>
      <c r="E381" s="269" t="s">
        <v>2195</v>
      </c>
      <c r="F381" s="271">
        <v>0.0013</v>
      </c>
      <c r="G381" s="272">
        <v>2016.5</v>
      </c>
      <c r="H381" s="269">
        <v>0.00299</v>
      </c>
      <c r="I381" s="269" t="s">
        <v>1011</v>
      </c>
      <c r="J381" s="269" t="s">
        <v>1011</v>
      </c>
      <c r="K381" s="269" t="s">
        <v>106</v>
      </c>
    </row>
    <row r="382" ht="42.75" spans="1:11">
      <c r="A382" s="269">
        <v>380</v>
      </c>
      <c r="B382" s="269" t="s">
        <v>1245</v>
      </c>
      <c r="C382" s="269" t="s">
        <v>2170</v>
      </c>
      <c r="D382" s="273" t="s">
        <v>2552</v>
      </c>
      <c r="E382" s="269" t="s">
        <v>2195</v>
      </c>
      <c r="F382" s="271">
        <v>0.0013</v>
      </c>
      <c r="G382" s="272">
        <v>2016.5</v>
      </c>
      <c r="H382" s="269">
        <v>0.00299</v>
      </c>
      <c r="I382" s="269" t="s">
        <v>1011</v>
      </c>
      <c r="J382" s="269" t="s">
        <v>1011</v>
      </c>
      <c r="K382" s="269" t="s">
        <v>106</v>
      </c>
    </row>
    <row r="383" ht="57" spans="1:11">
      <c r="A383" s="269">
        <v>381</v>
      </c>
      <c r="B383" s="269" t="s">
        <v>1245</v>
      </c>
      <c r="C383" s="269" t="s">
        <v>2170</v>
      </c>
      <c r="D383" s="273" t="s">
        <v>2553</v>
      </c>
      <c r="E383" s="269" t="s">
        <v>2195</v>
      </c>
      <c r="F383" s="271">
        <v>0.0008</v>
      </c>
      <c r="G383" s="272">
        <v>2016.5</v>
      </c>
      <c r="H383" s="269">
        <v>0.00184</v>
      </c>
      <c r="I383" s="269" t="s">
        <v>1011</v>
      </c>
      <c r="J383" s="269" t="s">
        <v>1011</v>
      </c>
      <c r="K383" s="269" t="s">
        <v>106</v>
      </c>
    </row>
    <row r="384" ht="42.75" spans="1:11">
      <c r="A384" s="269">
        <v>382</v>
      </c>
      <c r="B384" s="269" t="s">
        <v>1245</v>
      </c>
      <c r="C384" s="269" t="s">
        <v>2170</v>
      </c>
      <c r="D384" s="273" t="s">
        <v>2554</v>
      </c>
      <c r="E384" s="269" t="s">
        <v>2195</v>
      </c>
      <c r="F384" s="271">
        <v>0.0026</v>
      </c>
      <c r="G384" s="272">
        <v>2016.5</v>
      </c>
      <c r="H384" s="269">
        <v>0.00598</v>
      </c>
      <c r="I384" s="269" t="s">
        <v>1011</v>
      </c>
      <c r="J384" s="269" t="s">
        <v>1011</v>
      </c>
      <c r="K384" s="269" t="s">
        <v>106</v>
      </c>
    </row>
    <row r="385" ht="42.75" spans="1:11">
      <c r="A385" s="269">
        <v>383</v>
      </c>
      <c r="B385" s="269" t="s">
        <v>1245</v>
      </c>
      <c r="C385" s="269" t="s">
        <v>2170</v>
      </c>
      <c r="D385" s="273" t="s">
        <v>2555</v>
      </c>
      <c r="E385" s="269" t="s">
        <v>2195</v>
      </c>
      <c r="F385" s="271">
        <v>0.00028</v>
      </c>
      <c r="G385" s="272">
        <v>2016.5</v>
      </c>
      <c r="H385" s="269">
        <v>0.000644</v>
      </c>
      <c r="I385" s="269" t="s">
        <v>1011</v>
      </c>
      <c r="J385" s="269" t="s">
        <v>1011</v>
      </c>
      <c r="K385" s="269" t="s">
        <v>106</v>
      </c>
    </row>
    <row r="386" ht="57" spans="1:11">
      <c r="A386" s="269">
        <v>384</v>
      </c>
      <c r="B386" s="269" t="s">
        <v>1245</v>
      </c>
      <c r="C386" s="269" t="s">
        <v>2170</v>
      </c>
      <c r="D386" s="273" t="s">
        <v>2556</v>
      </c>
      <c r="E386" s="269" t="s">
        <v>2195</v>
      </c>
      <c r="F386" s="271">
        <v>0.036</v>
      </c>
      <c r="G386" s="272">
        <v>2016.5</v>
      </c>
      <c r="H386" s="269">
        <v>0.0828</v>
      </c>
      <c r="I386" s="269" t="s">
        <v>1011</v>
      </c>
      <c r="J386" s="269" t="s">
        <v>1011</v>
      </c>
      <c r="K386" s="269" t="s">
        <v>106</v>
      </c>
    </row>
    <row r="387" ht="42.75" spans="1:11">
      <c r="A387" s="269">
        <v>385</v>
      </c>
      <c r="B387" s="269" t="s">
        <v>1245</v>
      </c>
      <c r="C387" s="269" t="s">
        <v>2170</v>
      </c>
      <c r="D387" s="273" t="s">
        <v>2557</v>
      </c>
      <c r="E387" s="269" t="s">
        <v>2195</v>
      </c>
      <c r="F387" s="271">
        <v>0.0045</v>
      </c>
      <c r="G387" s="272">
        <v>2016.5</v>
      </c>
      <c r="H387" s="269">
        <v>0.01035</v>
      </c>
      <c r="I387" s="269" t="s">
        <v>1011</v>
      </c>
      <c r="J387" s="269" t="s">
        <v>1011</v>
      </c>
      <c r="K387" s="269" t="s">
        <v>106</v>
      </c>
    </row>
    <row r="388" ht="42.75" spans="1:11">
      <c r="A388" s="269">
        <v>386</v>
      </c>
      <c r="B388" s="269" t="s">
        <v>1245</v>
      </c>
      <c r="C388" s="269" t="s">
        <v>2170</v>
      </c>
      <c r="D388" s="273" t="s">
        <v>2558</v>
      </c>
      <c r="E388" s="269" t="s">
        <v>2195</v>
      </c>
      <c r="F388" s="271">
        <v>0.00062</v>
      </c>
      <c r="G388" s="272">
        <v>2016.5</v>
      </c>
      <c r="H388" s="269">
        <v>0.001426</v>
      </c>
      <c r="I388" s="269" t="s">
        <v>1011</v>
      </c>
      <c r="J388" s="269" t="s">
        <v>1011</v>
      </c>
      <c r="K388" s="269" t="s">
        <v>106</v>
      </c>
    </row>
    <row r="389" ht="42.75" spans="1:11">
      <c r="A389" s="269">
        <v>387</v>
      </c>
      <c r="B389" s="269" t="s">
        <v>1245</v>
      </c>
      <c r="C389" s="269" t="s">
        <v>2170</v>
      </c>
      <c r="D389" s="273" t="s">
        <v>2559</v>
      </c>
      <c r="E389" s="269" t="s">
        <v>2195</v>
      </c>
      <c r="F389" s="271">
        <v>0.0078</v>
      </c>
      <c r="G389" s="272">
        <v>2016.5</v>
      </c>
      <c r="H389" s="269">
        <v>0.01794</v>
      </c>
      <c r="I389" s="269" t="s">
        <v>1011</v>
      </c>
      <c r="J389" s="269" t="s">
        <v>1011</v>
      </c>
      <c r="K389" s="269" t="s">
        <v>106</v>
      </c>
    </row>
    <row r="390" ht="42.75" spans="1:11">
      <c r="A390" s="269">
        <v>388</v>
      </c>
      <c r="B390" s="269" t="s">
        <v>1245</v>
      </c>
      <c r="C390" s="269" t="s">
        <v>2170</v>
      </c>
      <c r="D390" s="273" t="s">
        <v>2560</v>
      </c>
      <c r="E390" s="269" t="s">
        <v>2195</v>
      </c>
      <c r="F390" s="271">
        <v>0.0022</v>
      </c>
      <c r="G390" s="272">
        <v>2016.5</v>
      </c>
      <c r="H390" s="269">
        <v>0.00506</v>
      </c>
      <c r="I390" s="269" t="s">
        <v>1011</v>
      </c>
      <c r="J390" s="269" t="s">
        <v>1011</v>
      </c>
      <c r="K390" s="269" t="s">
        <v>106</v>
      </c>
    </row>
    <row r="391" ht="42.75" spans="1:11">
      <c r="A391" s="269">
        <v>389</v>
      </c>
      <c r="B391" s="269" t="s">
        <v>1245</v>
      </c>
      <c r="C391" s="269" t="s">
        <v>2170</v>
      </c>
      <c r="D391" s="273" t="s">
        <v>2561</v>
      </c>
      <c r="E391" s="269" t="s">
        <v>2195</v>
      </c>
      <c r="F391" s="271">
        <v>0.0022</v>
      </c>
      <c r="G391" s="272">
        <v>2016.5</v>
      </c>
      <c r="H391" s="269">
        <v>0.00506</v>
      </c>
      <c r="I391" s="269" t="s">
        <v>1011</v>
      </c>
      <c r="J391" s="269" t="s">
        <v>1011</v>
      </c>
      <c r="K391" s="269" t="s">
        <v>106</v>
      </c>
    </row>
    <row r="392" ht="42.75" spans="1:11">
      <c r="A392" s="269">
        <v>390</v>
      </c>
      <c r="B392" s="269" t="s">
        <v>1245</v>
      </c>
      <c r="C392" s="269" t="s">
        <v>2170</v>
      </c>
      <c r="D392" s="273" t="s">
        <v>2562</v>
      </c>
      <c r="E392" s="269" t="s">
        <v>2195</v>
      </c>
      <c r="F392" s="271">
        <v>0.0022</v>
      </c>
      <c r="G392" s="272">
        <v>2016.5</v>
      </c>
      <c r="H392" s="269">
        <v>0.00506</v>
      </c>
      <c r="I392" s="269" t="s">
        <v>1011</v>
      </c>
      <c r="J392" s="269" t="s">
        <v>1011</v>
      </c>
      <c r="K392" s="269" t="s">
        <v>106</v>
      </c>
    </row>
    <row r="393" ht="42.75" spans="1:11">
      <c r="A393" s="269">
        <v>391</v>
      </c>
      <c r="B393" s="269" t="s">
        <v>1245</v>
      </c>
      <c r="C393" s="269" t="s">
        <v>2170</v>
      </c>
      <c r="D393" s="273" t="s">
        <v>2563</v>
      </c>
      <c r="E393" s="269" t="s">
        <v>2195</v>
      </c>
      <c r="F393" s="271">
        <v>0.0022</v>
      </c>
      <c r="G393" s="272">
        <v>2016.5</v>
      </c>
      <c r="H393" s="269">
        <v>0.00506</v>
      </c>
      <c r="I393" s="269" t="s">
        <v>1011</v>
      </c>
      <c r="J393" s="269" t="s">
        <v>1011</v>
      </c>
      <c r="K393" s="269" t="s">
        <v>106</v>
      </c>
    </row>
    <row r="394" ht="42.75" spans="1:11">
      <c r="A394" s="269">
        <v>392</v>
      </c>
      <c r="B394" s="269" t="s">
        <v>1245</v>
      </c>
      <c r="C394" s="269" t="s">
        <v>2170</v>
      </c>
      <c r="D394" s="273" t="s">
        <v>2564</v>
      </c>
      <c r="E394" s="269" t="s">
        <v>2195</v>
      </c>
      <c r="F394" s="271">
        <v>0.0027</v>
      </c>
      <c r="G394" s="272">
        <v>2016.5</v>
      </c>
      <c r="H394" s="269">
        <v>0.00621</v>
      </c>
      <c r="I394" s="269" t="s">
        <v>1011</v>
      </c>
      <c r="J394" s="269" t="s">
        <v>1011</v>
      </c>
      <c r="K394" s="269" t="s">
        <v>106</v>
      </c>
    </row>
    <row r="395" ht="42.75" spans="1:11">
      <c r="A395" s="269">
        <v>393</v>
      </c>
      <c r="B395" s="269" t="s">
        <v>1245</v>
      </c>
      <c r="C395" s="269" t="s">
        <v>2170</v>
      </c>
      <c r="D395" s="273" t="s">
        <v>2565</v>
      </c>
      <c r="E395" s="269" t="s">
        <v>2195</v>
      </c>
      <c r="F395" s="271">
        <v>0.00025</v>
      </c>
      <c r="G395" s="272">
        <v>2016.5</v>
      </c>
      <c r="H395" s="269">
        <v>0.000575</v>
      </c>
      <c r="I395" s="269" t="s">
        <v>1011</v>
      </c>
      <c r="J395" s="269" t="s">
        <v>1011</v>
      </c>
      <c r="K395" s="269" t="s">
        <v>106</v>
      </c>
    </row>
    <row r="396" ht="42.75" spans="1:11">
      <c r="A396" s="269">
        <v>394</v>
      </c>
      <c r="B396" s="269" t="s">
        <v>1245</v>
      </c>
      <c r="C396" s="269" t="s">
        <v>2170</v>
      </c>
      <c r="D396" s="273" t="s">
        <v>2566</v>
      </c>
      <c r="E396" s="269" t="s">
        <v>2195</v>
      </c>
      <c r="F396" s="271">
        <v>0.00105</v>
      </c>
      <c r="G396" s="272">
        <v>2016.5</v>
      </c>
      <c r="H396" s="269">
        <v>0.002415</v>
      </c>
      <c r="I396" s="269" t="s">
        <v>1011</v>
      </c>
      <c r="J396" s="269" t="s">
        <v>1011</v>
      </c>
      <c r="K396" s="269" t="s">
        <v>106</v>
      </c>
    </row>
    <row r="397" ht="42.75" spans="1:11">
      <c r="A397" s="269">
        <v>395</v>
      </c>
      <c r="B397" s="269" t="s">
        <v>1245</v>
      </c>
      <c r="C397" s="269" t="s">
        <v>2170</v>
      </c>
      <c r="D397" s="273" t="s">
        <v>2567</v>
      </c>
      <c r="E397" s="269" t="s">
        <v>2195</v>
      </c>
      <c r="F397" s="271">
        <v>0.001</v>
      </c>
      <c r="G397" s="272">
        <v>2016.5</v>
      </c>
      <c r="H397" s="269">
        <v>0.0023</v>
      </c>
      <c r="I397" s="269" t="s">
        <v>1011</v>
      </c>
      <c r="J397" s="269" t="s">
        <v>1011</v>
      </c>
      <c r="K397" s="269" t="s">
        <v>106</v>
      </c>
    </row>
    <row r="398" ht="42.75" spans="1:11">
      <c r="A398" s="269">
        <v>396</v>
      </c>
      <c r="B398" s="269" t="s">
        <v>1245</v>
      </c>
      <c r="C398" s="269" t="s">
        <v>2170</v>
      </c>
      <c r="D398" s="273" t="s">
        <v>2568</v>
      </c>
      <c r="E398" s="269" t="s">
        <v>2195</v>
      </c>
      <c r="F398" s="271">
        <v>0.0013</v>
      </c>
      <c r="G398" s="272">
        <v>2016.5</v>
      </c>
      <c r="H398" s="269">
        <v>0.00299</v>
      </c>
      <c r="I398" s="269" t="s">
        <v>1011</v>
      </c>
      <c r="J398" s="269" t="s">
        <v>1011</v>
      </c>
      <c r="K398" s="269" t="s">
        <v>106</v>
      </c>
    </row>
    <row r="399" ht="42.75" spans="1:11">
      <c r="A399" s="269">
        <v>397</v>
      </c>
      <c r="B399" s="269" t="s">
        <v>1245</v>
      </c>
      <c r="C399" s="269" t="s">
        <v>2170</v>
      </c>
      <c r="D399" s="273" t="s">
        <v>2569</v>
      </c>
      <c r="E399" s="269" t="s">
        <v>2195</v>
      </c>
      <c r="F399" s="271">
        <v>0.0006</v>
      </c>
      <c r="G399" s="272">
        <v>2016.5</v>
      </c>
      <c r="H399" s="269">
        <v>0.00138</v>
      </c>
      <c r="I399" s="269" t="s">
        <v>1011</v>
      </c>
      <c r="J399" s="269" t="s">
        <v>1011</v>
      </c>
      <c r="K399" s="269" t="s">
        <v>106</v>
      </c>
    </row>
    <row r="400" ht="42.75" spans="1:11">
      <c r="A400" s="269">
        <v>398</v>
      </c>
      <c r="B400" s="269" t="s">
        <v>1245</v>
      </c>
      <c r="C400" s="269" t="s">
        <v>2170</v>
      </c>
      <c r="D400" s="273" t="s">
        <v>2570</v>
      </c>
      <c r="E400" s="269" t="s">
        <v>2195</v>
      </c>
      <c r="F400" s="271">
        <v>0.0025</v>
      </c>
      <c r="G400" s="272">
        <v>2016.5</v>
      </c>
      <c r="H400" s="269">
        <v>0.00575</v>
      </c>
      <c r="I400" s="269" t="s">
        <v>1011</v>
      </c>
      <c r="J400" s="269" t="s">
        <v>1011</v>
      </c>
      <c r="K400" s="269" t="s">
        <v>106</v>
      </c>
    </row>
    <row r="401" ht="42.75" spans="1:11">
      <c r="A401" s="269">
        <v>399</v>
      </c>
      <c r="B401" s="269" t="s">
        <v>1245</v>
      </c>
      <c r="C401" s="269" t="s">
        <v>2170</v>
      </c>
      <c r="D401" s="273" t="s">
        <v>2571</v>
      </c>
      <c r="E401" s="269" t="s">
        <v>2195</v>
      </c>
      <c r="F401" s="271">
        <v>0.0025</v>
      </c>
      <c r="G401" s="272">
        <v>2016.5</v>
      </c>
      <c r="H401" s="269">
        <v>0.00575</v>
      </c>
      <c r="I401" s="269" t="s">
        <v>1011</v>
      </c>
      <c r="J401" s="269" t="s">
        <v>1011</v>
      </c>
      <c r="K401" s="269" t="s">
        <v>106</v>
      </c>
    </row>
    <row r="402" ht="42.75" spans="1:11">
      <c r="A402" s="269">
        <v>400</v>
      </c>
      <c r="B402" s="269" t="s">
        <v>1245</v>
      </c>
      <c r="C402" s="269" t="s">
        <v>2170</v>
      </c>
      <c r="D402" s="273" t="s">
        <v>2572</v>
      </c>
      <c r="E402" s="269" t="s">
        <v>2195</v>
      </c>
      <c r="F402" s="271">
        <v>0.0011</v>
      </c>
      <c r="G402" s="272">
        <v>2016.5</v>
      </c>
      <c r="H402" s="269">
        <v>0.00253</v>
      </c>
      <c r="I402" s="269" t="s">
        <v>1011</v>
      </c>
      <c r="J402" s="269" t="s">
        <v>1011</v>
      </c>
      <c r="K402" s="269" t="s">
        <v>106</v>
      </c>
    </row>
    <row r="403" ht="42.75" spans="1:11">
      <c r="A403" s="269">
        <v>401</v>
      </c>
      <c r="B403" s="269" t="s">
        <v>1245</v>
      </c>
      <c r="C403" s="269" t="s">
        <v>2170</v>
      </c>
      <c r="D403" s="273" t="s">
        <v>2573</v>
      </c>
      <c r="E403" s="269" t="s">
        <v>2195</v>
      </c>
      <c r="F403" s="271">
        <v>0.0007</v>
      </c>
      <c r="G403" s="272">
        <v>2016.5</v>
      </c>
      <c r="H403" s="269">
        <v>0.00161</v>
      </c>
      <c r="I403" s="269" t="s">
        <v>1011</v>
      </c>
      <c r="J403" s="269" t="s">
        <v>1011</v>
      </c>
      <c r="K403" s="269" t="s">
        <v>106</v>
      </c>
    </row>
    <row r="404" ht="42.75" spans="1:11">
      <c r="A404" s="269">
        <v>402</v>
      </c>
      <c r="B404" s="269" t="s">
        <v>1245</v>
      </c>
      <c r="C404" s="269" t="s">
        <v>2170</v>
      </c>
      <c r="D404" s="273" t="s">
        <v>2574</v>
      </c>
      <c r="E404" s="269" t="s">
        <v>2195</v>
      </c>
      <c r="F404" s="271">
        <v>0.0021</v>
      </c>
      <c r="G404" s="272">
        <v>2016.5</v>
      </c>
      <c r="H404" s="269">
        <v>0.00483</v>
      </c>
      <c r="I404" s="269" t="s">
        <v>1011</v>
      </c>
      <c r="J404" s="269" t="s">
        <v>1011</v>
      </c>
      <c r="K404" s="269" t="s">
        <v>106</v>
      </c>
    </row>
    <row r="405" ht="42.75" spans="1:11">
      <c r="A405" s="269">
        <v>403</v>
      </c>
      <c r="B405" s="269" t="s">
        <v>1245</v>
      </c>
      <c r="C405" s="269" t="s">
        <v>2170</v>
      </c>
      <c r="D405" s="273" t="s">
        <v>2575</v>
      </c>
      <c r="E405" s="269" t="s">
        <v>2195</v>
      </c>
      <c r="F405" s="271">
        <v>0.00095</v>
      </c>
      <c r="G405" s="272">
        <v>2016.5</v>
      </c>
      <c r="H405" s="269">
        <v>0.002185</v>
      </c>
      <c r="I405" s="269" t="s">
        <v>1011</v>
      </c>
      <c r="J405" s="269" t="s">
        <v>1011</v>
      </c>
      <c r="K405" s="269" t="s">
        <v>106</v>
      </c>
    </row>
    <row r="406" ht="42.75" spans="1:11">
      <c r="A406" s="269">
        <v>404</v>
      </c>
      <c r="B406" s="269" t="s">
        <v>1245</v>
      </c>
      <c r="C406" s="269" t="s">
        <v>2170</v>
      </c>
      <c r="D406" s="273" t="s">
        <v>2576</v>
      </c>
      <c r="E406" s="269" t="s">
        <v>2195</v>
      </c>
      <c r="F406" s="271">
        <v>0.0023</v>
      </c>
      <c r="G406" s="272">
        <v>2016.5</v>
      </c>
      <c r="H406" s="269">
        <v>0.00529</v>
      </c>
      <c r="I406" s="269" t="s">
        <v>1011</v>
      </c>
      <c r="J406" s="269" t="s">
        <v>1011</v>
      </c>
      <c r="K406" s="269" t="s">
        <v>106</v>
      </c>
    </row>
    <row r="407" ht="42.75" spans="1:11">
      <c r="A407" s="269">
        <v>405</v>
      </c>
      <c r="B407" s="269" t="s">
        <v>1245</v>
      </c>
      <c r="C407" s="269" t="s">
        <v>2170</v>
      </c>
      <c r="D407" s="273" t="s">
        <v>2577</v>
      </c>
      <c r="E407" s="269" t="s">
        <v>2195</v>
      </c>
      <c r="F407" s="271">
        <v>0.0016</v>
      </c>
      <c r="G407" s="272">
        <v>2016.5</v>
      </c>
      <c r="H407" s="269">
        <v>0.00368</v>
      </c>
      <c r="I407" s="269" t="s">
        <v>1011</v>
      </c>
      <c r="J407" s="269" t="s">
        <v>1011</v>
      </c>
      <c r="K407" s="269" t="s">
        <v>106</v>
      </c>
    </row>
    <row r="408" ht="42.75" spans="1:11">
      <c r="A408" s="269">
        <v>406</v>
      </c>
      <c r="B408" s="269" t="s">
        <v>1245</v>
      </c>
      <c r="C408" s="269" t="s">
        <v>2170</v>
      </c>
      <c r="D408" s="273" t="s">
        <v>2578</v>
      </c>
      <c r="E408" s="269" t="s">
        <v>2195</v>
      </c>
      <c r="F408" s="271">
        <v>0.0007</v>
      </c>
      <c r="G408" s="272">
        <v>2016.5</v>
      </c>
      <c r="H408" s="269">
        <v>0.00161</v>
      </c>
      <c r="I408" s="269" t="s">
        <v>1011</v>
      </c>
      <c r="J408" s="269" t="s">
        <v>1011</v>
      </c>
      <c r="K408" s="269" t="s">
        <v>106</v>
      </c>
    </row>
    <row r="409" ht="42.75" spans="1:11">
      <c r="A409" s="269">
        <v>407</v>
      </c>
      <c r="B409" s="269" t="s">
        <v>1245</v>
      </c>
      <c r="C409" s="269" t="s">
        <v>2170</v>
      </c>
      <c r="D409" s="273" t="s">
        <v>2579</v>
      </c>
      <c r="E409" s="269" t="s">
        <v>2195</v>
      </c>
      <c r="F409" s="271">
        <v>0.0018</v>
      </c>
      <c r="G409" s="272">
        <v>2016.5</v>
      </c>
      <c r="H409" s="269">
        <v>0.00414</v>
      </c>
      <c r="I409" s="269" t="s">
        <v>1011</v>
      </c>
      <c r="J409" s="269" t="s">
        <v>1011</v>
      </c>
      <c r="K409" s="269" t="s">
        <v>106</v>
      </c>
    </row>
    <row r="410" ht="57" spans="1:11">
      <c r="A410" s="269">
        <v>408</v>
      </c>
      <c r="B410" s="269" t="s">
        <v>1245</v>
      </c>
      <c r="C410" s="269" t="s">
        <v>2170</v>
      </c>
      <c r="D410" s="273" t="s">
        <v>2580</v>
      </c>
      <c r="E410" s="269" t="s">
        <v>2195</v>
      </c>
      <c r="F410" s="271">
        <v>0.00075</v>
      </c>
      <c r="G410" s="272">
        <v>2016.5</v>
      </c>
      <c r="H410" s="269">
        <v>0.001725</v>
      </c>
      <c r="I410" s="269" t="s">
        <v>1011</v>
      </c>
      <c r="J410" s="269" t="s">
        <v>1011</v>
      </c>
      <c r="K410" s="269" t="s">
        <v>106</v>
      </c>
    </row>
    <row r="411" ht="42.75" spans="1:11">
      <c r="A411" s="269">
        <v>409</v>
      </c>
      <c r="B411" s="269" t="s">
        <v>1245</v>
      </c>
      <c r="C411" s="269" t="s">
        <v>2170</v>
      </c>
      <c r="D411" s="273" t="s">
        <v>2581</v>
      </c>
      <c r="E411" s="269" t="s">
        <v>2195</v>
      </c>
      <c r="F411" s="271">
        <v>0.0009</v>
      </c>
      <c r="G411" s="272">
        <v>2016.5</v>
      </c>
      <c r="H411" s="269">
        <v>0.00207</v>
      </c>
      <c r="I411" s="269" t="s">
        <v>1011</v>
      </c>
      <c r="J411" s="269" t="s">
        <v>1011</v>
      </c>
      <c r="K411" s="269" t="s">
        <v>106</v>
      </c>
    </row>
    <row r="412" ht="42.75" spans="1:11">
      <c r="A412" s="269">
        <v>410</v>
      </c>
      <c r="B412" s="269" t="s">
        <v>1245</v>
      </c>
      <c r="C412" s="269" t="s">
        <v>2170</v>
      </c>
      <c r="D412" s="273" t="s">
        <v>2582</v>
      </c>
      <c r="E412" s="269" t="s">
        <v>2195</v>
      </c>
      <c r="F412" s="271">
        <v>0.0009</v>
      </c>
      <c r="G412" s="272">
        <v>2016.5</v>
      </c>
      <c r="H412" s="269">
        <v>0.00207</v>
      </c>
      <c r="I412" s="269" t="s">
        <v>1011</v>
      </c>
      <c r="J412" s="269" t="s">
        <v>1011</v>
      </c>
      <c r="K412" s="269" t="s">
        <v>106</v>
      </c>
    </row>
    <row r="413" ht="57" spans="1:11">
      <c r="A413" s="269">
        <v>411</v>
      </c>
      <c r="B413" s="269" t="s">
        <v>1245</v>
      </c>
      <c r="C413" s="269" t="s">
        <v>2170</v>
      </c>
      <c r="D413" s="273" t="s">
        <v>2583</v>
      </c>
      <c r="E413" s="269" t="s">
        <v>2195</v>
      </c>
      <c r="F413" s="271">
        <v>0.0018</v>
      </c>
      <c r="G413" s="272">
        <v>2016.5</v>
      </c>
      <c r="H413" s="269">
        <v>0.00414</v>
      </c>
      <c r="I413" s="269" t="s">
        <v>1011</v>
      </c>
      <c r="J413" s="269" t="s">
        <v>1011</v>
      </c>
      <c r="K413" s="269" t="s">
        <v>106</v>
      </c>
    </row>
    <row r="414" ht="42.75" spans="1:11">
      <c r="A414" s="269">
        <v>412</v>
      </c>
      <c r="B414" s="269" t="s">
        <v>1245</v>
      </c>
      <c r="C414" s="269" t="s">
        <v>2170</v>
      </c>
      <c r="D414" s="273" t="s">
        <v>2584</v>
      </c>
      <c r="E414" s="269" t="s">
        <v>2195</v>
      </c>
      <c r="F414" s="271">
        <v>0.0011</v>
      </c>
      <c r="G414" s="272">
        <v>2016.5</v>
      </c>
      <c r="H414" s="269">
        <v>0.00253</v>
      </c>
      <c r="I414" s="269" t="s">
        <v>1011</v>
      </c>
      <c r="J414" s="269" t="s">
        <v>1011</v>
      </c>
      <c r="K414" s="269" t="s">
        <v>106</v>
      </c>
    </row>
    <row r="415" ht="42.75" spans="1:11">
      <c r="A415" s="269">
        <v>413</v>
      </c>
      <c r="B415" s="269" t="s">
        <v>1245</v>
      </c>
      <c r="C415" s="269" t="s">
        <v>2170</v>
      </c>
      <c r="D415" s="273" t="s">
        <v>2585</v>
      </c>
      <c r="E415" s="269" t="s">
        <v>2195</v>
      </c>
      <c r="F415" s="271">
        <v>0.0012</v>
      </c>
      <c r="G415" s="272">
        <v>2016.5</v>
      </c>
      <c r="H415" s="269">
        <v>0.00276</v>
      </c>
      <c r="I415" s="269" t="s">
        <v>1011</v>
      </c>
      <c r="J415" s="269" t="s">
        <v>1011</v>
      </c>
      <c r="K415" s="269" t="s">
        <v>106</v>
      </c>
    </row>
    <row r="416" ht="42.75" spans="1:11">
      <c r="A416" s="269">
        <v>414</v>
      </c>
      <c r="B416" s="269" t="s">
        <v>1245</v>
      </c>
      <c r="C416" s="269" t="s">
        <v>2170</v>
      </c>
      <c r="D416" s="273" t="s">
        <v>2586</v>
      </c>
      <c r="E416" s="269" t="s">
        <v>2195</v>
      </c>
      <c r="F416" s="271">
        <v>0.0021</v>
      </c>
      <c r="G416" s="272">
        <v>2016.5</v>
      </c>
      <c r="H416" s="269">
        <v>0.00483</v>
      </c>
      <c r="I416" s="269" t="s">
        <v>1011</v>
      </c>
      <c r="J416" s="269" t="s">
        <v>1011</v>
      </c>
      <c r="K416" s="269" t="s">
        <v>106</v>
      </c>
    </row>
    <row r="417" ht="42.75" spans="1:11">
      <c r="A417" s="269">
        <v>415</v>
      </c>
      <c r="B417" s="269" t="s">
        <v>1245</v>
      </c>
      <c r="C417" s="269" t="s">
        <v>2170</v>
      </c>
      <c r="D417" s="273" t="s">
        <v>2587</v>
      </c>
      <c r="E417" s="269" t="s">
        <v>2195</v>
      </c>
      <c r="F417" s="271">
        <v>0.0021</v>
      </c>
      <c r="G417" s="272">
        <v>2016.5</v>
      </c>
      <c r="H417" s="269">
        <v>0.00483</v>
      </c>
      <c r="I417" s="269" t="s">
        <v>1011</v>
      </c>
      <c r="J417" s="269" t="s">
        <v>1011</v>
      </c>
      <c r="K417" s="269" t="s">
        <v>106</v>
      </c>
    </row>
    <row r="418" ht="42.75" spans="1:11">
      <c r="A418" s="269">
        <v>416</v>
      </c>
      <c r="B418" s="269" t="s">
        <v>1245</v>
      </c>
      <c r="C418" s="269" t="s">
        <v>2170</v>
      </c>
      <c r="D418" s="273" t="s">
        <v>2588</v>
      </c>
      <c r="E418" s="269" t="s">
        <v>2195</v>
      </c>
      <c r="F418" s="271">
        <v>0.0018</v>
      </c>
      <c r="G418" s="272">
        <v>2016.5</v>
      </c>
      <c r="H418" s="269">
        <v>0.00414</v>
      </c>
      <c r="I418" s="269" t="s">
        <v>1011</v>
      </c>
      <c r="J418" s="269" t="s">
        <v>1011</v>
      </c>
      <c r="K418" s="269" t="s">
        <v>106</v>
      </c>
    </row>
    <row r="419" ht="42.75" spans="1:11">
      <c r="A419" s="269">
        <v>417</v>
      </c>
      <c r="B419" s="269" t="s">
        <v>1245</v>
      </c>
      <c r="C419" s="269" t="s">
        <v>2170</v>
      </c>
      <c r="D419" s="273" t="s">
        <v>2589</v>
      </c>
      <c r="E419" s="269" t="s">
        <v>2195</v>
      </c>
      <c r="F419" s="271">
        <v>0.0003</v>
      </c>
      <c r="G419" s="272">
        <v>2016.5</v>
      </c>
      <c r="H419" s="269">
        <v>0.00069</v>
      </c>
      <c r="I419" s="269" t="s">
        <v>1011</v>
      </c>
      <c r="J419" s="269" t="s">
        <v>1011</v>
      </c>
      <c r="K419" s="269" t="s">
        <v>106</v>
      </c>
    </row>
    <row r="420" ht="57" spans="1:11">
      <c r="A420" s="269">
        <v>418</v>
      </c>
      <c r="B420" s="269" t="s">
        <v>1245</v>
      </c>
      <c r="C420" s="269" t="s">
        <v>2170</v>
      </c>
      <c r="D420" s="273" t="s">
        <v>2590</v>
      </c>
      <c r="E420" s="269" t="s">
        <v>2195</v>
      </c>
      <c r="F420" s="271">
        <v>0.0016</v>
      </c>
      <c r="G420" s="272">
        <v>2016.5</v>
      </c>
      <c r="H420" s="269">
        <v>0.00368</v>
      </c>
      <c r="I420" s="269" t="s">
        <v>1011</v>
      </c>
      <c r="J420" s="269" t="s">
        <v>1011</v>
      </c>
      <c r="K420" s="269" t="s">
        <v>106</v>
      </c>
    </row>
    <row r="421" ht="42.75" spans="1:11">
      <c r="A421" s="269">
        <v>419</v>
      </c>
      <c r="B421" s="269" t="s">
        <v>1245</v>
      </c>
      <c r="C421" s="269" t="s">
        <v>2170</v>
      </c>
      <c r="D421" s="273" t="s">
        <v>2591</v>
      </c>
      <c r="E421" s="269" t="s">
        <v>2195</v>
      </c>
      <c r="F421" s="271">
        <v>0.0025</v>
      </c>
      <c r="G421" s="272">
        <v>2016.5</v>
      </c>
      <c r="H421" s="269">
        <v>0.00575</v>
      </c>
      <c r="I421" s="269" t="s">
        <v>1011</v>
      </c>
      <c r="J421" s="269" t="s">
        <v>1011</v>
      </c>
      <c r="K421" s="269" t="s">
        <v>106</v>
      </c>
    </row>
    <row r="422" ht="42.75" spans="1:11">
      <c r="A422" s="269">
        <v>420</v>
      </c>
      <c r="B422" s="269" t="s">
        <v>1245</v>
      </c>
      <c r="C422" s="269" t="s">
        <v>2170</v>
      </c>
      <c r="D422" s="273" t="s">
        <v>2592</v>
      </c>
      <c r="E422" s="269" t="s">
        <v>2195</v>
      </c>
      <c r="F422" s="271">
        <v>0.0018</v>
      </c>
      <c r="G422" s="272">
        <v>2016.5</v>
      </c>
      <c r="H422" s="269">
        <v>0.00414</v>
      </c>
      <c r="I422" s="269" t="s">
        <v>1011</v>
      </c>
      <c r="J422" s="269" t="s">
        <v>1011</v>
      </c>
      <c r="K422" s="269" t="s">
        <v>106</v>
      </c>
    </row>
    <row r="423" ht="42.75" spans="1:11">
      <c r="A423" s="269">
        <v>421</v>
      </c>
      <c r="B423" s="269" t="s">
        <v>1245</v>
      </c>
      <c r="C423" s="269" t="s">
        <v>2170</v>
      </c>
      <c r="D423" s="273" t="s">
        <v>2593</v>
      </c>
      <c r="E423" s="269" t="s">
        <v>2195</v>
      </c>
      <c r="F423" s="271">
        <v>0.0004</v>
      </c>
      <c r="G423" s="272">
        <v>2016.5</v>
      </c>
      <c r="H423" s="269">
        <v>0.00092</v>
      </c>
      <c r="I423" s="269" t="s">
        <v>1011</v>
      </c>
      <c r="J423" s="269" t="s">
        <v>1011</v>
      </c>
      <c r="K423" s="269" t="s">
        <v>106</v>
      </c>
    </row>
    <row r="424" ht="42.75" spans="1:11">
      <c r="A424" s="269">
        <v>422</v>
      </c>
      <c r="B424" s="269" t="s">
        <v>1245</v>
      </c>
      <c r="C424" s="269" t="s">
        <v>2170</v>
      </c>
      <c r="D424" s="273" t="s">
        <v>2594</v>
      </c>
      <c r="E424" s="269" t="s">
        <v>2195</v>
      </c>
      <c r="F424" s="271">
        <v>0.00075</v>
      </c>
      <c r="G424" s="272">
        <v>2016.5</v>
      </c>
      <c r="H424" s="269">
        <v>0.001725</v>
      </c>
      <c r="I424" s="269" t="s">
        <v>1011</v>
      </c>
      <c r="J424" s="269" t="s">
        <v>1011</v>
      </c>
      <c r="K424" s="269" t="s">
        <v>106</v>
      </c>
    </row>
    <row r="425" ht="42.75" spans="1:11">
      <c r="A425" s="269">
        <v>423</v>
      </c>
      <c r="B425" s="269" t="s">
        <v>1245</v>
      </c>
      <c r="C425" s="269" t="s">
        <v>2170</v>
      </c>
      <c r="D425" s="273" t="s">
        <v>2595</v>
      </c>
      <c r="E425" s="269" t="s">
        <v>2195</v>
      </c>
      <c r="F425" s="271">
        <v>0.00022</v>
      </c>
      <c r="G425" s="272">
        <v>2016.5</v>
      </c>
      <c r="H425" s="269">
        <v>0.000506</v>
      </c>
      <c r="I425" s="269" t="s">
        <v>1011</v>
      </c>
      <c r="J425" s="269" t="s">
        <v>1011</v>
      </c>
      <c r="K425" s="269" t="s">
        <v>106</v>
      </c>
    </row>
    <row r="426" ht="42.75" spans="1:11">
      <c r="A426" s="269">
        <v>424</v>
      </c>
      <c r="B426" s="269" t="s">
        <v>1245</v>
      </c>
      <c r="C426" s="269" t="s">
        <v>2170</v>
      </c>
      <c r="D426" s="273" t="s">
        <v>2596</v>
      </c>
      <c r="E426" s="269" t="s">
        <v>2195</v>
      </c>
      <c r="F426" s="271">
        <v>0.00015</v>
      </c>
      <c r="G426" s="272">
        <v>2016.5</v>
      </c>
      <c r="H426" s="269">
        <v>0.000345</v>
      </c>
      <c r="I426" s="269" t="s">
        <v>1011</v>
      </c>
      <c r="J426" s="269" t="s">
        <v>1011</v>
      </c>
      <c r="K426" s="269" t="s">
        <v>106</v>
      </c>
    </row>
    <row r="427" ht="42.75" spans="1:11">
      <c r="A427" s="269">
        <v>425</v>
      </c>
      <c r="B427" s="269" t="s">
        <v>1245</v>
      </c>
      <c r="C427" s="269" t="s">
        <v>2170</v>
      </c>
      <c r="D427" s="273" t="s">
        <v>2597</v>
      </c>
      <c r="E427" s="269" t="s">
        <v>2195</v>
      </c>
      <c r="F427" s="271">
        <v>0.00028</v>
      </c>
      <c r="G427" s="272">
        <v>2016.5</v>
      </c>
      <c r="H427" s="269">
        <v>0.000644</v>
      </c>
      <c r="I427" s="269" t="s">
        <v>1011</v>
      </c>
      <c r="J427" s="269" t="s">
        <v>1011</v>
      </c>
      <c r="K427" s="269" t="s">
        <v>106</v>
      </c>
    </row>
    <row r="428" ht="42.75" spans="1:11">
      <c r="A428" s="269">
        <v>426</v>
      </c>
      <c r="B428" s="269" t="s">
        <v>1245</v>
      </c>
      <c r="C428" s="269" t="s">
        <v>2170</v>
      </c>
      <c r="D428" s="273" t="s">
        <v>2598</v>
      </c>
      <c r="E428" s="269" t="s">
        <v>2195</v>
      </c>
      <c r="F428" s="271">
        <v>0.00015</v>
      </c>
      <c r="G428" s="272">
        <v>2016.5</v>
      </c>
      <c r="H428" s="269">
        <v>0.000345</v>
      </c>
      <c r="I428" s="269" t="s">
        <v>1011</v>
      </c>
      <c r="J428" s="269" t="s">
        <v>1011</v>
      </c>
      <c r="K428" s="269" t="s">
        <v>106</v>
      </c>
    </row>
    <row r="429" ht="42.75" spans="1:11">
      <c r="A429" s="269">
        <v>427</v>
      </c>
      <c r="B429" s="269" t="s">
        <v>1245</v>
      </c>
      <c r="C429" s="269" t="s">
        <v>2170</v>
      </c>
      <c r="D429" s="273" t="s">
        <v>2599</v>
      </c>
      <c r="E429" s="269" t="s">
        <v>2195</v>
      </c>
      <c r="F429" s="271">
        <v>0.0002</v>
      </c>
      <c r="G429" s="272">
        <v>2016.5</v>
      </c>
      <c r="H429" s="269">
        <v>0.00046</v>
      </c>
      <c r="I429" s="269" t="s">
        <v>1011</v>
      </c>
      <c r="J429" s="269" t="s">
        <v>1011</v>
      </c>
      <c r="K429" s="269" t="s">
        <v>106</v>
      </c>
    </row>
    <row r="430" ht="71.25" spans="1:11">
      <c r="A430" s="269">
        <v>428</v>
      </c>
      <c r="B430" s="269" t="s">
        <v>1245</v>
      </c>
      <c r="C430" s="269" t="s">
        <v>2170</v>
      </c>
      <c r="D430" s="273" t="s">
        <v>2600</v>
      </c>
      <c r="E430" s="269" t="s">
        <v>2195</v>
      </c>
      <c r="F430" s="271">
        <v>0.00025</v>
      </c>
      <c r="G430" s="272">
        <v>2016.5</v>
      </c>
      <c r="H430" s="269">
        <v>0.000575</v>
      </c>
      <c r="I430" s="269" t="s">
        <v>1011</v>
      </c>
      <c r="J430" s="269" t="s">
        <v>1011</v>
      </c>
      <c r="K430" s="269" t="s">
        <v>106</v>
      </c>
    </row>
    <row r="431" ht="57" spans="1:11">
      <c r="A431" s="269">
        <v>429</v>
      </c>
      <c r="B431" s="269" t="s">
        <v>1245</v>
      </c>
      <c r="C431" s="269" t="s">
        <v>2170</v>
      </c>
      <c r="D431" s="273" t="s">
        <v>2601</v>
      </c>
      <c r="E431" s="269" t="s">
        <v>2195</v>
      </c>
      <c r="F431" s="271">
        <v>0.0013</v>
      </c>
      <c r="G431" s="272">
        <v>2016.5</v>
      </c>
      <c r="H431" s="269">
        <v>0.00299</v>
      </c>
      <c r="I431" s="269" t="s">
        <v>1011</v>
      </c>
      <c r="J431" s="269" t="s">
        <v>1011</v>
      </c>
      <c r="K431" s="269" t="s">
        <v>106</v>
      </c>
    </row>
    <row r="432" ht="42.75" spans="1:11">
      <c r="A432" s="269">
        <v>430</v>
      </c>
      <c r="B432" s="269" t="s">
        <v>1245</v>
      </c>
      <c r="C432" s="269" t="s">
        <v>2170</v>
      </c>
      <c r="D432" s="273" t="s">
        <v>2602</v>
      </c>
      <c r="E432" s="269" t="s">
        <v>2195</v>
      </c>
      <c r="F432" s="271">
        <v>0.00014</v>
      </c>
      <c r="G432" s="272">
        <v>2016.5</v>
      </c>
      <c r="H432" s="269">
        <v>0.000322</v>
      </c>
      <c r="I432" s="269" t="s">
        <v>1011</v>
      </c>
      <c r="J432" s="269" t="s">
        <v>1011</v>
      </c>
      <c r="K432" s="269" t="s">
        <v>106</v>
      </c>
    </row>
    <row r="433" ht="42.75" spans="1:11">
      <c r="A433" s="269">
        <v>431</v>
      </c>
      <c r="B433" s="269" t="s">
        <v>1245</v>
      </c>
      <c r="C433" s="269" t="s">
        <v>2170</v>
      </c>
      <c r="D433" s="273" t="s">
        <v>2603</v>
      </c>
      <c r="E433" s="269" t="s">
        <v>2195</v>
      </c>
      <c r="F433" s="271">
        <v>0.00015</v>
      </c>
      <c r="G433" s="272">
        <v>2016.5</v>
      </c>
      <c r="H433" s="269">
        <v>0.000345</v>
      </c>
      <c r="I433" s="269" t="s">
        <v>1011</v>
      </c>
      <c r="J433" s="269" t="s">
        <v>1011</v>
      </c>
      <c r="K433" s="269" t="s">
        <v>106</v>
      </c>
    </row>
    <row r="434" ht="42.75" spans="1:11">
      <c r="A434" s="269">
        <v>432</v>
      </c>
      <c r="B434" s="269" t="s">
        <v>1245</v>
      </c>
      <c r="C434" s="269" t="s">
        <v>2170</v>
      </c>
      <c r="D434" s="273" t="s">
        <v>2604</v>
      </c>
      <c r="E434" s="269" t="s">
        <v>2195</v>
      </c>
      <c r="F434" s="271">
        <v>0.001</v>
      </c>
      <c r="G434" s="272">
        <v>2016.5</v>
      </c>
      <c r="H434" s="269">
        <v>0.0023</v>
      </c>
      <c r="I434" s="269" t="s">
        <v>1011</v>
      </c>
      <c r="J434" s="269" t="s">
        <v>1011</v>
      </c>
      <c r="K434" s="269" t="s">
        <v>106</v>
      </c>
    </row>
    <row r="435" ht="42.75" spans="1:11">
      <c r="A435" s="269">
        <v>433</v>
      </c>
      <c r="B435" s="269" t="s">
        <v>1245</v>
      </c>
      <c r="C435" s="269" t="s">
        <v>2170</v>
      </c>
      <c r="D435" s="273" t="s">
        <v>2605</v>
      </c>
      <c r="E435" s="269" t="s">
        <v>2195</v>
      </c>
      <c r="F435" s="271">
        <v>0.0001</v>
      </c>
      <c r="G435" s="272">
        <v>2016.5</v>
      </c>
      <c r="H435" s="269">
        <v>0.00023</v>
      </c>
      <c r="I435" s="269" t="s">
        <v>1011</v>
      </c>
      <c r="J435" s="269" t="s">
        <v>1011</v>
      </c>
      <c r="K435" s="269" t="s">
        <v>106</v>
      </c>
    </row>
    <row r="436" ht="42.75" spans="1:11">
      <c r="A436" s="269">
        <v>434</v>
      </c>
      <c r="B436" s="269" t="s">
        <v>1245</v>
      </c>
      <c r="C436" s="269" t="s">
        <v>2170</v>
      </c>
      <c r="D436" s="273" t="s">
        <v>2606</v>
      </c>
      <c r="E436" s="269" t="s">
        <v>2195</v>
      </c>
      <c r="F436" s="271">
        <v>7e-5</v>
      </c>
      <c r="G436" s="272">
        <v>2016.5</v>
      </c>
      <c r="H436" s="269">
        <v>0.000161</v>
      </c>
      <c r="I436" s="269" t="s">
        <v>1011</v>
      </c>
      <c r="J436" s="269" t="s">
        <v>1011</v>
      </c>
      <c r="K436" s="269" t="s">
        <v>106</v>
      </c>
    </row>
    <row r="437" ht="42.75" spans="1:11">
      <c r="A437" s="269">
        <v>435</v>
      </c>
      <c r="B437" s="269" t="s">
        <v>1245</v>
      </c>
      <c r="C437" s="269" t="s">
        <v>2170</v>
      </c>
      <c r="D437" s="273" t="s">
        <v>2607</v>
      </c>
      <c r="E437" s="269" t="s">
        <v>2195</v>
      </c>
      <c r="F437" s="271">
        <v>0.00012</v>
      </c>
      <c r="G437" s="272">
        <v>2016.5</v>
      </c>
      <c r="H437" s="269">
        <v>0.000276</v>
      </c>
      <c r="I437" s="269" t="s">
        <v>1011</v>
      </c>
      <c r="J437" s="269" t="s">
        <v>1011</v>
      </c>
      <c r="K437" s="269" t="s">
        <v>106</v>
      </c>
    </row>
    <row r="438" ht="42.75" spans="1:11">
      <c r="A438" s="269">
        <v>436</v>
      </c>
      <c r="B438" s="269" t="s">
        <v>1245</v>
      </c>
      <c r="C438" s="269" t="s">
        <v>2170</v>
      </c>
      <c r="D438" s="273" t="s">
        <v>2608</v>
      </c>
      <c r="E438" s="269" t="s">
        <v>2195</v>
      </c>
      <c r="F438" s="271">
        <v>0.0025</v>
      </c>
      <c r="G438" s="272">
        <v>2016.5</v>
      </c>
      <c r="H438" s="269">
        <v>0.00575</v>
      </c>
      <c r="I438" s="269" t="s">
        <v>1011</v>
      </c>
      <c r="J438" s="269" t="s">
        <v>1011</v>
      </c>
      <c r="K438" s="269" t="s">
        <v>106</v>
      </c>
    </row>
    <row r="439" ht="42.75" spans="1:11">
      <c r="A439" s="269">
        <v>437</v>
      </c>
      <c r="B439" s="269" t="s">
        <v>1245</v>
      </c>
      <c r="C439" s="269" t="s">
        <v>2170</v>
      </c>
      <c r="D439" s="273" t="s">
        <v>2609</v>
      </c>
      <c r="E439" s="269" t="s">
        <v>2195</v>
      </c>
      <c r="F439" s="271">
        <v>0.0012</v>
      </c>
      <c r="G439" s="272">
        <v>2016.5</v>
      </c>
      <c r="H439" s="269">
        <v>0.00276</v>
      </c>
      <c r="I439" s="269" t="s">
        <v>1011</v>
      </c>
      <c r="J439" s="269" t="s">
        <v>1011</v>
      </c>
      <c r="K439" s="269" t="s">
        <v>106</v>
      </c>
    </row>
    <row r="440" ht="42.75" spans="1:11">
      <c r="A440" s="269">
        <v>438</v>
      </c>
      <c r="B440" s="269" t="s">
        <v>1245</v>
      </c>
      <c r="C440" s="269" t="s">
        <v>2170</v>
      </c>
      <c r="D440" s="273" t="s">
        <v>2610</v>
      </c>
      <c r="E440" s="269" t="s">
        <v>2195</v>
      </c>
      <c r="F440" s="271">
        <v>0.00085</v>
      </c>
      <c r="G440" s="272">
        <v>2016.5</v>
      </c>
      <c r="H440" s="269">
        <v>0.001955</v>
      </c>
      <c r="I440" s="269" t="s">
        <v>1011</v>
      </c>
      <c r="J440" s="269" t="s">
        <v>1011</v>
      </c>
      <c r="K440" s="269" t="s">
        <v>106</v>
      </c>
    </row>
    <row r="441" ht="42.75" spans="1:11">
      <c r="A441" s="269">
        <v>439</v>
      </c>
      <c r="B441" s="269" t="s">
        <v>1245</v>
      </c>
      <c r="C441" s="269" t="s">
        <v>2170</v>
      </c>
      <c r="D441" s="273" t="s">
        <v>2611</v>
      </c>
      <c r="E441" s="269" t="s">
        <v>2195</v>
      </c>
      <c r="F441" s="271">
        <v>0.00042</v>
      </c>
      <c r="G441" s="272">
        <v>2016.5</v>
      </c>
      <c r="H441" s="269">
        <v>0.000966</v>
      </c>
      <c r="I441" s="269" t="s">
        <v>1011</v>
      </c>
      <c r="J441" s="269" t="s">
        <v>1011</v>
      </c>
      <c r="K441" s="269" t="s">
        <v>106</v>
      </c>
    </row>
    <row r="442" ht="42.75" spans="1:11">
      <c r="A442" s="269">
        <v>440</v>
      </c>
      <c r="B442" s="269" t="s">
        <v>1245</v>
      </c>
      <c r="C442" s="269" t="s">
        <v>2170</v>
      </c>
      <c r="D442" s="273" t="s">
        <v>2612</v>
      </c>
      <c r="E442" s="269" t="s">
        <v>2195</v>
      </c>
      <c r="F442" s="271">
        <v>0.0009</v>
      </c>
      <c r="G442" s="272">
        <v>2016.5</v>
      </c>
      <c r="H442" s="269">
        <v>0.00207</v>
      </c>
      <c r="I442" s="269" t="s">
        <v>1011</v>
      </c>
      <c r="J442" s="269" t="s">
        <v>1011</v>
      </c>
      <c r="K442" s="269" t="s">
        <v>106</v>
      </c>
    </row>
    <row r="443" ht="42.75" spans="1:11">
      <c r="A443" s="269">
        <v>441</v>
      </c>
      <c r="B443" s="269" t="s">
        <v>1245</v>
      </c>
      <c r="C443" s="269" t="s">
        <v>2170</v>
      </c>
      <c r="D443" s="273" t="s">
        <v>2613</v>
      </c>
      <c r="E443" s="269" t="s">
        <v>2195</v>
      </c>
      <c r="F443" s="271">
        <v>0.00035</v>
      </c>
      <c r="G443" s="272">
        <v>2016.5</v>
      </c>
      <c r="H443" s="269">
        <v>0.000805</v>
      </c>
      <c r="I443" s="269" t="s">
        <v>1011</v>
      </c>
      <c r="J443" s="269" t="s">
        <v>1011</v>
      </c>
      <c r="K443" s="269" t="s">
        <v>106</v>
      </c>
    </row>
    <row r="444" ht="42.75" spans="1:11">
      <c r="A444" s="269">
        <v>442</v>
      </c>
      <c r="B444" s="269" t="s">
        <v>1245</v>
      </c>
      <c r="C444" s="269" t="s">
        <v>2170</v>
      </c>
      <c r="D444" s="273" t="s">
        <v>2614</v>
      </c>
      <c r="E444" s="269" t="s">
        <v>2195</v>
      </c>
      <c r="F444" s="271">
        <v>0.00025</v>
      </c>
      <c r="G444" s="272">
        <v>2016.5</v>
      </c>
      <c r="H444" s="269">
        <v>0.000575</v>
      </c>
      <c r="I444" s="269" t="s">
        <v>1011</v>
      </c>
      <c r="J444" s="269" t="s">
        <v>1011</v>
      </c>
      <c r="K444" s="269" t="s">
        <v>106</v>
      </c>
    </row>
    <row r="445" ht="42.75" spans="1:11">
      <c r="A445" s="269">
        <v>443</v>
      </c>
      <c r="B445" s="269" t="s">
        <v>1245</v>
      </c>
      <c r="C445" s="269" t="s">
        <v>2170</v>
      </c>
      <c r="D445" s="273" t="s">
        <v>2615</v>
      </c>
      <c r="E445" s="269" t="s">
        <v>2195</v>
      </c>
      <c r="F445" s="271">
        <v>0.00025</v>
      </c>
      <c r="G445" s="272">
        <v>2016.5</v>
      </c>
      <c r="H445" s="269">
        <v>0.000575</v>
      </c>
      <c r="I445" s="269" t="s">
        <v>1011</v>
      </c>
      <c r="J445" s="269" t="s">
        <v>1011</v>
      </c>
      <c r="K445" s="269" t="s">
        <v>106</v>
      </c>
    </row>
    <row r="446" ht="42.75" spans="1:11">
      <c r="A446" s="269">
        <v>444</v>
      </c>
      <c r="B446" s="269" t="s">
        <v>1245</v>
      </c>
      <c r="C446" s="269" t="s">
        <v>2170</v>
      </c>
      <c r="D446" s="273" t="s">
        <v>2616</v>
      </c>
      <c r="E446" s="269" t="s">
        <v>2195</v>
      </c>
      <c r="F446" s="271">
        <v>0.00025</v>
      </c>
      <c r="G446" s="272">
        <v>2016.5</v>
      </c>
      <c r="H446" s="269">
        <v>0.000575</v>
      </c>
      <c r="I446" s="269" t="s">
        <v>1011</v>
      </c>
      <c r="J446" s="269" t="s">
        <v>1011</v>
      </c>
      <c r="K446" s="269" t="s">
        <v>106</v>
      </c>
    </row>
    <row r="447" ht="42.75" spans="1:11">
      <c r="A447" s="269">
        <v>445</v>
      </c>
      <c r="B447" s="269" t="s">
        <v>1245</v>
      </c>
      <c r="C447" s="269" t="s">
        <v>2170</v>
      </c>
      <c r="D447" s="273" t="s">
        <v>2617</v>
      </c>
      <c r="E447" s="269" t="s">
        <v>2195</v>
      </c>
      <c r="F447" s="271">
        <v>0.00025</v>
      </c>
      <c r="G447" s="272">
        <v>2016.5</v>
      </c>
      <c r="H447" s="269">
        <v>0.000575</v>
      </c>
      <c r="I447" s="269" t="s">
        <v>1011</v>
      </c>
      <c r="J447" s="269" t="s">
        <v>1011</v>
      </c>
      <c r="K447" s="269" t="s">
        <v>106</v>
      </c>
    </row>
    <row r="448" ht="42.75" spans="1:11">
      <c r="A448" s="269">
        <v>446</v>
      </c>
      <c r="B448" s="269" t="s">
        <v>1245</v>
      </c>
      <c r="C448" s="269" t="s">
        <v>2170</v>
      </c>
      <c r="D448" s="273" t="s">
        <v>2618</v>
      </c>
      <c r="E448" s="269" t="s">
        <v>2195</v>
      </c>
      <c r="F448" s="271">
        <v>0.0007</v>
      </c>
      <c r="G448" s="272">
        <v>2016.5</v>
      </c>
      <c r="H448" s="269">
        <v>0.00161</v>
      </c>
      <c r="I448" s="269" t="s">
        <v>1011</v>
      </c>
      <c r="J448" s="269" t="s">
        <v>1011</v>
      </c>
      <c r="K448" s="269" t="s">
        <v>106</v>
      </c>
    </row>
    <row r="449" ht="42.75" spans="1:11">
      <c r="A449" s="269">
        <v>447</v>
      </c>
      <c r="B449" s="269" t="s">
        <v>1245</v>
      </c>
      <c r="C449" s="269" t="s">
        <v>2170</v>
      </c>
      <c r="D449" s="273" t="s">
        <v>2619</v>
      </c>
      <c r="E449" s="269" t="s">
        <v>2195</v>
      </c>
      <c r="F449" s="271">
        <v>0.0023</v>
      </c>
      <c r="G449" s="272">
        <v>2016.5</v>
      </c>
      <c r="H449" s="269">
        <v>0.00529</v>
      </c>
      <c r="I449" s="269" t="s">
        <v>1011</v>
      </c>
      <c r="J449" s="269" t="s">
        <v>1011</v>
      </c>
      <c r="K449" s="269" t="s">
        <v>106</v>
      </c>
    </row>
    <row r="450" ht="42.75" spans="1:11">
      <c r="A450" s="269">
        <v>448</v>
      </c>
      <c r="B450" s="269" t="s">
        <v>1245</v>
      </c>
      <c r="C450" s="269" t="s">
        <v>2170</v>
      </c>
      <c r="D450" s="273" t="s">
        <v>2620</v>
      </c>
      <c r="E450" s="269" t="s">
        <v>2195</v>
      </c>
      <c r="F450" s="271">
        <v>0.00035</v>
      </c>
      <c r="G450" s="272">
        <v>2016.5</v>
      </c>
      <c r="H450" s="269">
        <v>0.000805</v>
      </c>
      <c r="I450" s="269" t="s">
        <v>1011</v>
      </c>
      <c r="J450" s="269" t="s">
        <v>1011</v>
      </c>
      <c r="K450" s="269" t="s">
        <v>106</v>
      </c>
    </row>
    <row r="451" ht="42.75" spans="1:11">
      <c r="A451" s="269">
        <v>449</v>
      </c>
      <c r="B451" s="269" t="s">
        <v>1245</v>
      </c>
      <c r="C451" s="269" t="s">
        <v>2170</v>
      </c>
      <c r="D451" s="273" t="s">
        <v>2621</v>
      </c>
      <c r="E451" s="269" t="s">
        <v>2195</v>
      </c>
      <c r="F451" s="271">
        <v>0.00035</v>
      </c>
      <c r="G451" s="272">
        <v>2016.5</v>
      </c>
      <c r="H451" s="269">
        <v>0.000805</v>
      </c>
      <c r="I451" s="269" t="s">
        <v>1011</v>
      </c>
      <c r="J451" s="269" t="s">
        <v>1011</v>
      </c>
      <c r="K451" s="269" t="s">
        <v>106</v>
      </c>
    </row>
    <row r="452" ht="42.75" spans="1:11">
      <c r="A452" s="269">
        <v>450</v>
      </c>
      <c r="B452" s="269" t="s">
        <v>1245</v>
      </c>
      <c r="C452" s="269" t="s">
        <v>2170</v>
      </c>
      <c r="D452" s="273" t="s">
        <v>2622</v>
      </c>
      <c r="E452" s="269" t="s">
        <v>2195</v>
      </c>
      <c r="F452" s="271">
        <v>0.001</v>
      </c>
      <c r="G452" s="272">
        <v>2016.5</v>
      </c>
      <c r="H452" s="269">
        <v>0.0023</v>
      </c>
      <c r="I452" s="269" t="s">
        <v>1011</v>
      </c>
      <c r="J452" s="269" t="s">
        <v>1011</v>
      </c>
      <c r="K452" s="269" t="s">
        <v>106</v>
      </c>
    </row>
    <row r="453" ht="42.75" spans="1:11">
      <c r="A453" s="269">
        <v>451</v>
      </c>
      <c r="B453" s="269" t="s">
        <v>1245</v>
      </c>
      <c r="C453" s="269" t="s">
        <v>2170</v>
      </c>
      <c r="D453" s="273" t="s">
        <v>2623</v>
      </c>
      <c r="E453" s="269" t="s">
        <v>2195</v>
      </c>
      <c r="F453" s="271">
        <v>0.0012</v>
      </c>
      <c r="G453" s="272">
        <v>2016.5</v>
      </c>
      <c r="H453" s="269">
        <v>0.00276</v>
      </c>
      <c r="I453" s="269" t="s">
        <v>1011</v>
      </c>
      <c r="J453" s="269" t="s">
        <v>1011</v>
      </c>
      <c r="K453" s="269" t="s">
        <v>106</v>
      </c>
    </row>
    <row r="454" ht="42.75" spans="1:11">
      <c r="A454" s="269">
        <v>452</v>
      </c>
      <c r="B454" s="269" t="s">
        <v>1245</v>
      </c>
      <c r="C454" s="269" t="s">
        <v>2170</v>
      </c>
      <c r="D454" s="273" t="s">
        <v>2624</v>
      </c>
      <c r="E454" s="269" t="s">
        <v>2195</v>
      </c>
      <c r="F454" s="271">
        <v>0.00052</v>
      </c>
      <c r="G454" s="272">
        <v>2016.5</v>
      </c>
      <c r="H454" s="269">
        <v>0.001196</v>
      </c>
      <c r="I454" s="269" t="s">
        <v>1011</v>
      </c>
      <c r="J454" s="269" t="s">
        <v>1011</v>
      </c>
      <c r="K454" s="269" t="s">
        <v>106</v>
      </c>
    </row>
    <row r="455" ht="42.75" spans="1:11">
      <c r="A455" s="269">
        <v>453</v>
      </c>
      <c r="B455" s="269" t="s">
        <v>1245</v>
      </c>
      <c r="C455" s="269" t="s">
        <v>2170</v>
      </c>
      <c r="D455" s="273" t="s">
        <v>2625</v>
      </c>
      <c r="E455" s="269" t="s">
        <v>2195</v>
      </c>
      <c r="F455" s="271">
        <v>0.00065</v>
      </c>
      <c r="G455" s="272">
        <v>2016.5</v>
      </c>
      <c r="H455" s="269">
        <v>0.001495</v>
      </c>
      <c r="I455" s="269" t="s">
        <v>1011</v>
      </c>
      <c r="J455" s="269" t="s">
        <v>1011</v>
      </c>
      <c r="K455" s="269" t="s">
        <v>106</v>
      </c>
    </row>
    <row r="456" ht="42.75" spans="1:11">
      <c r="A456" s="269">
        <v>454</v>
      </c>
      <c r="B456" s="269" t="s">
        <v>1245</v>
      </c>
      <c r="C456" s="269" t="s">
        <v>2170</v>
      </c>
      <c r="D456" s="273" t="s">
        <v>2626</v>
      </c>
      <c r="E456" s="269" t="s">
        <v>2195</v>
      </c>
      <c r="F456" s="271">
        <v>0.0195</v>
      </c>
      <c r="G456" s="272">
        <v>2016.5</v>
      </c>
      <c r="H456" s="269">
        <v>0.04485</v>
      </c>
      <c r="I456" s="269" t="s">
        <v>1011</v>
      </c>
      <c r="J456" s="269" t="s">
        <v>1011</v>
      </c>
      <c r="K456" s="269" t="s">
        <v>106</v>
      </c>
    </row>
    <row r="457" ht="42.75" spans="1:11">
      <c r="A457" s="269">
        <v>455</v>
      </c>
      <c r="B457" s="269" t="s">
        <v>1245</v>
      </c>
      <c r="C457" s="269" t="s">
        <v>2170</v>
      </c>
      <c r="D457" s="273" t="s">
        <v>2627</v>
      </c>
      <c r="E457" s="269" t="s">
        <v>2195</v>
      </c>
      <c r="F457" s="271">
        <v>0.0024</v>
      </c>
      <c r="G457" s="272">
        <v>2016.5</v>
      </c>
      <c r="H457" s="269">
        <v>0.00552</v>
      </c>
      <c r="I457" s="269" t="s">
        <v>1011</v>
      </c>
      <c r="J457" s="269" t="s">
        <v>1011</v>
      </c>
      <c r="K457" s="269" t="s">
        <v>106</v>
      </c>
    </row>
    <row r="458" ht="42.75" spans="1:11">
      <c r="A458" s="269">
        <v>456</v>
      </c>
      <c r="B458" s="269" t="s">
        <v>1245</v>
      </c>
      <c r="C458" s="269" t="s">
        <v>2170</v>
      </c>
      <c r="D458" s="273" t="s">
        <v>2628</v>
      </c>
      <c r="E458" s="269" t="s">
        <v>2195</v>
      </c>
      <c r="F458" s="271">
        <v>0.001</v>
      </c>
      <c r="G458" s="272">
        <v>2016.5</v>
      </c>
      <c r="H458" s="269">
        <v>0.0023</v>
      </c>
      <c r="I458" s="269" t="s">
        <v>1011</v>
      </c>
      <c r="J458" s="269" t="s">
        <v>1011</v>
      </c>
      <c r="K458" s="269" t="s">
        <v>106</v>
      </c>
    </row>
    <row r="459" ht="42.75" spans="1:11">
      <c r="A459" s="269">
        <v>457</v>
      </c>
      <c r="B459" s="269" t="s">
        <v>1245</v>
      </c>
      <c r="C459" s="269" t="s">
        <v>2170</v>
      </c>
      <c r="D459" s="273" t="s">
        <v>2629</v>
      </c>
      <c r="E459" s="269" t="s">
        <v>2195</v>
      </c>
      <c r="F459" s="271">
        <v>0.00055</v>
      </c>
      <c r="G459" s="272">
        <v>2016.5</v>
      </c>
      <c r="H459" s="269">
        <v>0.001265</v>
      </c>
      <c r="I459" s="269" t="s">
        <v>1011</v>
      </c>
      <c r="J459" s="269" t="s">
        <v>1011</v>
      </c>
      <c r="K459" s="269" t="s">
        <v>106</v>
      </c>
    </row>
    <row r="460" ht="42.75" spans="1:11">
      <c r="A460" s="269">
        <v>458</v>
      </c>
      <c r="B460" s="269" t="s">
        <v>1245</v>
      </c>
      <c r="C460" s="269" t="s">
        <v>2170</v>
      </c>
      <c r="D460" s="273" t="s">
        <v>2630</v>
      </c>
      <c r="E460" s="269" t="s">
        <v>2195</v>
      </c>
      <c r="F460" s="271">
        <v>0.0023</v>
      </c>
      <c r="G460" s="272">
        <v>2016.5</v>
      </c>
      <c r="H460" s="269">
        <v>0.00529</v>
      </c>
      <c r="I460" s="269" t="s">
        <v>1011</v>
      </c>
      <c r="J460" s="269" t="s">
        <v>1011</v>
      </c>
      <c r="K460" s="269" t="s">
        <v>106</v>
      </c>
    </row>
    <row r="461" ht="42.75" spans="1:11">
      <c r="A461" s="269">
        <v>459</v>
      </c>
      <c r="B461" s="269" t="s">
        <v>1245</v>
      </c>
      <c r="C461" s="269" t="s">
        <v>2170</v>
      </c>
      <c r="D461" s="273" t="s">
        <v>2631</v>
      </c>
      <c r="E461" s="269" t="s">
        <v>2195</v>
      </c>
      <c r="F461" s="271">
        <v>0.0018</v>
      </c>
      <c r="G461" s="272">
        <v>2016.5</v>
      </c>
      <c r="H461" s="269">
        <v>0.00414</v>
      </c>
      <c r="I461" s="269" t="s">
        <v>1011</v>
      </c>
      <c r="J461" s="269" t="s">
        <v>1011</v>
      </c>
      <c r="K461" s="269" t="s">
        <v>106</v>
      </c>
    </row>
    <row r="462" ht="42.75" spans="1:11">
      <c r="A462" s="269">
        <v>460</v>
      </c>
      <c r="B462" s="269" t="s">
        <v>1245</v>
      </c>
      <c r="C462" s="269" t="s">
        <v>2170</v>
      </c>
      <c r="D462" s="273" t="s">
        <v>2632</v>
      </c>
      <c r="E462" s="269" t="s">
        <v>2195</v>
      </c>
      <c r="F462" s="271">
        <v>0.0007</v>
      </c>
      <c r="G462" s="272">
        <v>2016.5</v>
      </c>
      <c r="H462" s="269">
        <v>0.00161</v>
      </c>
      <c r="I462" s="269" t="s">
        <v>1011</v>
      </c>
      <c r="J462" s="269" t="s">
        <v>1011</v>
      </c>
      <c r="K462" s="269" t="s">
        <v>106</v>
      </c>
    </row>
    <row r="463" ht="42.75" spans="1:11">
      <c r="A463" s="269">
        <v>461</v>
      </c>
      <c r="B463" s="269" t="s">
        <v>1245</v>
      </c>
      <c r="C463" s="269" t="s">
        <v>2170</v>
      </c>
      <c r="D463" s="273" t="s">
        <v>2633</v>
      </c>
      <c r="E463" s="269" t="s">
        <v>2195</v>
      </c>
      <c r="F463" s="271">
        <v>0.0022</v>
      </c>
      <c r="G463" s="272">
        <v>2016.5</v>
      </c>
      <c r="H463" s="269">
        <v>0.00506</v>
      </c>
      <c r="I463" s="269" t="s">
        <v>1011</v>
      </c>
      <c r="J463" s="269" t="s">
        <v>1011</v>
      </c>
      <c r="K463" s="269" t="s">
        <v>106</v>
      </c>
    </row>
    <row r="464" ht="42.75" spans="1:11">
      <c r="A464" s="269">
        <v>462</v>
      </c>
      <c r="B464" s="269" t="s">
        <v>1245</v>
      </c>
      <c r="C464" s="269" t="s">
        <v>2170</v>
      </c>
      <c r="D464" s="273" t="s">
        <v>2634</v>
      </c>
      <c r="E464" s="269" t="s">
        <v>2195</v>
      </c>
      <c r="F464" s="271">
        <v>0.00014</v>
      </c>
      <c r="G464" s="272">
        <v>2016.5</v>
      </c>
      <c r="H464" s="269">
        <v>0.000322</v>
      </c>
      <c r="I464" s="269" t="s">
        <v>1011</v>
      </c>
      <c r="J464" s="269" t="s">
        <v>1011</v>
      </c>
      <c r="K464" s="269" t="s">
        <v>106</v>
      </c>
    </row>
    <row r="465" ht="42.75" spans="1:11">
      <c r="A465" s="269">
        <v>463</v>
      </c>
      <c r="B465" s="269" t="s">
        <v>1245</v>
      </c>
      <c r="C465" s="269" t="s">
        <v>2170</v>
      </c>
      <c r="D465" s="273" t="s">
        <v>2635</v>
      </c>
      <c r="E465" s="269" t="s">
        <v>2195</v>
      </c>
      <c r="F465" s="271">
        <v>0.0009</v>
      </c>
      <c r="G465" s="272">
        <v>2016.5</v>
      </c>
      <c r="H465" s="269">
        <v>0.00207</v>
      </c>
      <c r="I465" s="269" t="s">
        <v>1011</v>
      </c>
      <c r="J465" s="269" t="s">
        <v>1011</v>
      </c>
      <c r="K465" s="269" t="s">
        <v>106</v>
      </c>
    </row>
    <row r="466" ht="42.75" spans="1:11">
      <c r="A466" s="269">
        <v>464</v>
      </c>
      <c r="B466" s="269" t="s">
        <v>1245</v>
      </c>
      <c r="C466" s="269" t="s">
        <v>2170</v>
      </c>
      <c r="D466" s="273" t="s">
        <v>2636</v>
      </c>
      <c r="E466" s="269" t="s">
        <v>2195</v>
      </c>
      <c r="F466" s="271">
        <v>0.0029</v>
      </c>
      <c r="G466" s="272">
        <v>2016.5</v>
      </c>
      <c r="H466" s="269">
        <v>0.00667</v>
      </c>
      <c r="I466" s="269" t="s">
        <v>1011</v>
      </c>
      <c r="J466" s="269" t="s">
        <v>1011</v>
      </c>
      <c r="K466" s="269" t="s">
        <v>106</v>
      </c>
    </row>
    <row r="467" ht="42.75" spans="1:11">
      <c r="A467" s="269">
        <v>465</v>
      </c>
      <c r="B467" s="269" t="s">
        <v>1245</v>
      </c>
      <c r="C467" s="269" t="s">
        <v>2170</v>
      </c>
      <c r="D467" s="273" t="s">
        <v>2637</v>
      </c>
      <c r="E467" s="269" t="s">
        <v>2195</v>
      </c>
      <c r="F467" s="271">
        <v>0.0035</v>
      </c>
      <c r="G467" s="272">
        <v>2016.5</v>
      </c>
      <c r="H467" s="269">
        <v>0.00805</v>
      </c>
      <c r="I467" s="269" t="s">
        <v>1011</v>
      </c>
      <c r="J467" s="269" t="s">
        <v>1011</v>
      </c>
      <c r="K467" s="269" t="s">
        <v>106</v>
      </c>
    </row>
    <row r="468" ht="42.75" spans="1:11">
      <c r="A468" s="269">
        <v>466</v>
      </c>
      <c r="B468" s="269" t="s">
        <v>1245</v>
      </c>
      <c r="C468" s="269" t="s">
        <v>2170</v>
      </c>
      <c r="D468" s="273" t="s">
        <v>2638</v>
      </c>
      <c r="E468" s="269" t="s">
        <v>2195</v>
      </c>
      <c r="F468" s="271">
        <v>0.0082</v>
      </c>
      <c r="G468" s="272">
        <v>2016.5</v>
      </c>
      <c r="H468" s="269">
        <v>0.01886</v>
      </c>
      <c r="I468" s="269" t="s">
        <v>1011</v>
      </c>
      <c r="J468" s="269" t="s">
        <v>1011</v>
      </c>
      <c r="K468" s="269" t="s">
        <v>106</v>
      </c>
    </row>
    <row r="469" ht="42.75" spans="1:11">
      <c r="A469" s="269">
        <v>467</v>
      </c>
      <c r="B469" s="269" t="s">
        <v>1245</v>
      </c>
      <c r="C469" s="269" t="s">
        <v>2170</v>
      </c>
      <c r="D469" s="273" t="s">
        <v>2639</v>
      </c>
      <c r="E469" s="269" t="s">
        <v>2195</v>
      </c>
      <c r="F469" s="271">
        <v>0.0039</v>
      </c>
      <c r="G469" s="272">
        <v>2016.5</v>
      </c>
      <c r="H469" s="269">
        <v>0.00897</v>
      </c>
      <c r="I469" s="269" t="s">
        <v>1011</v>
      </c>
      <c r="J469" s="269" t="s">
        <v>1011</v>
      </c>
      <c r="K469" s="269" t="s">
        <v>106</v>
      </c>
    </row>
    <row r="470" ht="42.75" spans="1:11">
      <c r="A470" s="269">
        <v>468</v>
      </c>
      <c r="B470" s="269" t="s">
        <v>1245</v>
      </c>
      <c r="C470" s="269" t="s">
        <v>2170</v>
      </c>
      <c r="D470" s="273" t="s">
        <v>2640</v>
      </c>
      <c r="E470" s="269" t="s">
        <v>2195</v>
      </c>
      <c r="F470" s="271">
        <v>0.00028</v>
      </c>
      <c r="G470" s="272">
        <v>2016.5</v>
      </c>
      <c r="H470" s="269">
        <v>0.000644</v>
      </c>
      <c r="I470" s="269" t="s">
        <v>1011</v>
      </c>
      <c r="J470" s="269" t="s">
        <v>1011</v>
      </c>
      <c r="K470" s="269" t="s">
        <v>106</v>
      </c>
    </row>
    <row r="471" ht="42.75" spans="1:11">
      <c r="A471" s="269">
        <v>469</v>
      </c>
      <c r="B471" s="269" t="s">
        <v>1245</v>
      </c>
      <c r="C471" s="269" t="s">
        <v>2170</v>
      </c>
      <c r="D471" s="273" t="s">
        <v>2641</v>
      </c>
      <c r="E471" s="269" t="s">
        <v>2195</v>
      </c>
      <c r="F471" s="271">
        <v>0.0013</v>
      </c>
      <c r="G471" s="272">
        <v>2016.5</v>
      </c>
      <c r="H471" s="269">
        <v>0.00299</v>
      </c>
      <c r="I471" s="269" t="s">
        <v>1011</v>
      </c>
      <c r="J471" s="269" t="s">
        <v>1011</v>
      </c>
      <c r="K471" s="269" t="s">
        <v>106</v>
      </c>
    </row>
    <row r="472" ht="42.75" spans="1:11">
      <c r="A472" s="269">
        <v>470</v>
      </c>
      <c r="B472" s="269" t="s">
        <v>1245</v>
      </c>
      <c r="C472" s="269" t="s">
        <v>2170</v>
      </c>
      <c r="D472" s="273" t="s">
        <v>2642</v>
      </c>
      <c r="E472" s="269" t="s">
        <v>2195</v>
      </c>
      <c r="F472" s="271">
        <v>0.0024</v>
      </c>
      <c r="G472" s="272">
        <v>2016.5</v>
      </c>
      <c r="H472" s="269">
        <v>0.00552</v>
      </c>
      <c r="I472" s="269" t="s">
        <v>1011</v>
      </c>
      <c r="J472" s="269" t="s">
        <v>1011</v>
      </c>
      <c r="K472" s="269" t="s">
        <v>106</v>
      </c>
    </row>
    <row r="473" ht="42.75" spans="1:11">
      <c r="A473" s="269">
        <v>471</v>
      </c>
      <c r="B473" s="269" t="s">
        <v>1245</v>
      </c>
      <c r="C473" s="269" t="s">
        <v>2170</v>
      </c>
      <c r="D473" s="273" t="s">
        <v>2643</v>
      </c>
      <c r="E473" s="269" t="s">
        <v>2195</v>
      </c>
      <c r="F473" s="271">
        <v>0.0028</v>
      </c>
      <c r="G473" s="272">
        <v>2016.5</v>
      </c>
      <c r="H473" s="269">
        <v>0.00644</v>
      </c>
      <c r="I473" s="269" t="s">
        <v>1011</v>
      </c>
      <c r="J473" s="269" t="s">
        <v>1011</v>
      </c>
      <c r="K473" s="269" t="s">
        <v>106</v>
      </c>
    </row>
    <row r="474" ht="42.75" spans="1:11">
      <c r="A474" s="269">
        <v>472</v>
      </c>
      <c r="B474" s="269" t="s">
        <v>1245</v>
      </c>
      <c r="C474" s="269" t="s">
        <v>2170</v>
      </c>
      <c r="D474" s="273" t="s">
        <v>2644</v>
      </c>
      <c r="E474" s="269" t="s">
        <v>2195</v>
      </c>
      <c r="F474" s="271">
        <v>0.00075</v>
      </c>
      <c r="G474" s="272">
        <v>2016.5</v>
      </c>
      <c r="H474" s="269">
        <v>0.001725</v>
      </c>
      <c r="I474" s="269" t="s">
        <v>1011</v>
      </c>
      <c r="J474" s="269" t="s">
        <v>1011</v>
      </c>
      <c r="K474" s="269" t="s">
        <v>106</v>
      </c>
    </row>
    <row r="475" ht="42.75" spans="1:11">
      <c r="A475" s="269">
        <v>473</v>
      </c>
      <c r="B475" s="269" t="s">
        <v>1245</v>
      </c>
      <c r="C475" s="269" t="s">
        <v>2170</v>
      </c>
      <c r="D475" s="273" t="s">
        <v>2645</v>
      </c>
      <c r="E475" s="269" t="s">
        <v>2195</v>
      </c>
      <c r="F475" s="271">
        <v>0.0024</v>
      </c>
      <c r="G475" s="272">
        <v>2016.5</v>
      </c>
      <c r="H475" s="269">
        <v>0.00552</v>
      </c>
      <c r="I475" s="269" t="s">
        <v>1011</v>
      </c>
      <c r="J475" s="269" t="s">
        <v>1011</v>
      </c>
      <c r="K475" s="269" t="s">
        <v>106</v>
      </c>
    </row>
    <row r="476" ht="42.75" spans="1:11">
      <c r="A476" s="269">
        <v>474</v>
      </c>
      <c r="B476" s="269" t="s">
        <v>1245</v>
      </c>
      <c r="C476" s="269" t="s">
        <v>2170</v>
      </c>
      <c r="D476" s="273" t="s">
        <v>2646</v>
      </c>
      <c r="E476" s="269" t="s">
        <v>2195</v>
      </c>
      <c r="F476" s="271">
        <v>0.0021</v>
      </c>
      <c r="G476" s="272">
        <v>2016.5</v>
      </c>
      <c r="H476" s="269">
        <v>0.00483</v>
      </c>
      <c r="I476" s="269" t="s">
        <v>1011</v>
      </c>
      <c r="J476" s="269" t="s">
        <v>1011</v>
      </c>
      <c r="K476" s="269" t="s">
        <v>106</v>
      </c>
    </row>
    <row r="477" ht="42.75" spans="1:11">
      <c r="A477" s="269">
        <v>475</v>
      </c>
      <c r="B477" s="269" t="s">
        <v>1245</v>
      </c>
      <c r="C477" s="269" t="s">
        <v>2170</v>
      </c>
      <c r="D477" s="273" t="s">
        <v>2647</v>
      </c>
      <c r="E477" s="269" t="s">
        <v>2195</v>
      </c>
      <c r="F477" s="271">
        <v>0.0023</v>
      </c>
      <c r="G477" s="272">
        <v>2016.5</v>
      </c>
      <c r="H477" s="269">
        <v>0.00529</v>
      </c>
      <c r="I477" s="269" t="s">
        <v>1011</v>
      </c>
      <c r="J477" s="269" t="s">
        <v>1011</v>
      </c>
      <c r="K477" s="269" t="s">
        <v>106</v>
      </c>
    </row>
    <row r="478" ht="42.75" spans="1:11">
      <c r="A478" s="269">
        <v>476</v>
      </c>
      <c r="B478" s="269" t="s">
        <v>1245</v>
      </c>
      <c r="C478" s="269" t="s">
        <v>2170</v>
      </c>
      <c r="D478" s="273" t="s">
        <v>2648</v>
      </c>
      <c r="E478" s="269" t="s">
        <v>2195</v>
      </c>
      <c r="F478" s="271">
        <v>0.0075</v>
      </c>
      <c r="G478" s="272">
        <v>2016.5</v>
      </c>
      <c r="H478" s="269">
        <v>0.01725</v>
      </c>
      <c r="I478" s="269" t="s">
        <v>1011</v>
      </c>
      <c r="J478" s="269" t="s">
        <v>1011</v>
      </c>
      <c r="K478" s="269" t="s">
        <v>106</v>
      </c>
    </row>
    <row r="479" ht="42.75" spans="1:11">
      <c r="A479" s="269">
        <v>477</v>
      </c>
      <c r="B479" s="269" t="s">
        <v>1245</v>
      </c>
      <c r="C479" s="269" t="s">
        <v>2170</v>
      </c>
      <c r="D479" s="273" t="s">
        <v>2649</v>
      </c>
      <c r="E479" s="269" t="s">
        <v>2195</v>
      </c>
      <c r="F479" s="271">
        <v>0.0075</v>
      </c>
      <c r="G479" s="272">
        <v>2016.5</v>
      </c>
      <c r="H479" s="269">
        <v>0.01725</v>
      </c>
      <c r="I479" s="269" t="s">
        <v>1011</v>
      </c>
      <c r="J479" s="269" t="s">
        <v>1011</v>
      </c>
      <c r="K479" s="269" t="s">
        <v>106</v>
      </c>
    </row>
    <row r="480" ht="42.75" spans="1:11">
      <c r="A480" s="269">
        <v>478</v>
      </c>
      <c r="B480" s="269" t="s">
        <v>1245</v>
      </c>
      <c r="C480" s="269" t="s">
        <v>2170</v>
      </c>
      <c r="D480" s="273" t="s">
        <v>2650</v>
      </c>
      <c r="E480" s="269" t="s">
        <v>2195</v>
      </c>
      <c r="F480" s="271">
        <v>0.001</v>
      </c>
      <c r="G480" s="272">
        <v>2016.5</v>
      </c>
      <c r="H480" s="269">
        <v>0.0023</v>
      </c>
      <c r="I480" s="269" t="s">
        <v>1011</v>
      </c>
      <c r="J480" s="269" t="s">
        <v>1011</v>
      </c>
      <c r="K480" s="269" t="s">
        <v>106</v>
      </c>
    </row>
    <row r="481" ht="57" spans="1:11">
      <c r="A481" s="269">
        <v>479</v>
      </c>
      <c r="B481" s="269" t="s">
        <v>1245</v>
      </c>
      <c r="C481" s="269" t="s">
        <v>2170</v>
      </c>
      <c r="D481" s="273" t="s">
        <v>2651</v>
      </c>
      <c r="E481" s="269" t="s">
        <v>2195</v>
      </c>
      <c r="F481" s="271">
        <v>0.00012</v>
      </c>
      <c r="G481" s="272">
        <v>2016.5</v>
      </c>
      <c r="H481" s="269">
        <v>0.000276</v>
      </c>
      <c r="I481" s="269" t="s">
        <v>1011</v>
      </c>
      <c r="J481" s="269" t="s">
        <v>1011</v>
      </c>
      <c r="K481" s="269" t="s">
        <v>106</v>
      </c>
    </row>
    <row r="482" ht="57" spans="1:11">
      <c r="A482" s="269">
        <v>480</v>
      </c>
      <c r="B482" s="269" t="s">
        <v>1245</v>
      </c>
      <c r="C482" s="269" t="s">
        <v>2170</v>
      </c>
      <c r="D482" s="273" t="s">
        <v>2652</v>
      </c>
      <c r="E482" s="269" t="s">
        <v>2195</v>
      </c>
      <c r="F482" s="271">
        <v>0.0298</v>
      </c>
      <c r="G482" s="272">
        <v>2016.5</v>
      </c>
      <c r="H482" s="269">
        <v>0.06854</v>
      </c>
      <c r="I482" s="269" t="s">
        <v>1011</v>
      </c>
      <c r="J482" s="269" t="s">
        <v>1011</v>
      </c>
      <c r="K482" s="269" t="s">
        <v>106</v>
      </c>
    </row>
    <row r="483" ht="42.75" spans="1:11">
      <c r="A483" s="269">
        <v>481</v>
      </c>
      <c r="B483" s="269" t="s">
        <v>1245</v>
      </c>
      <c r="C483" s="269" t="s">
        <v>2170</v>
      </c>
      <c r="D483" s="273" t="s">
        <v>2653</v>
      </c>
      <c r="E483" s="269" t="s">
        <v>2195</v>
      </c>
      <c r="F483" s="271">
        <v>0.0658</v>
      </c>
      <c r="G483" s="272">
        <v>2016.5</v>
      </c>
      <c r="H483" s="269">
        <v>0.15134</v>
      </c>
      <c r="I483" s="269" t="s">
        <v>1011</v>
      </c>
      <c r="J483" s="269" t="s">
        <v>1011</v>
      </c>
      <c r="K483" s="269" t="s">
        <v>106</v>
      </c>
    </row>
    <row r="484" ht="42.75" spans="1:11">
      <c r="A484" s="269">
        <v>482</v>
      </c>
      <c r="B484" s="269" t="s">
        <v>1245</v>
      </c>
      <c r="C484" s="269" t="s">
        <v>2170</v>
      </c>
      <c r="D484" s="273" t="s">
        <v>2654</v>
      </c>
      <c r="E484" s="269" t="s">
        <v>2195</v>
      </c>
      <c r="F484" s="271">
        <v>0.0128</v>
      </c>
      <c r="G484" s="272">
        <v>2016.5</v>
      </c>
      <c r="H484" s="269">
        <v>0.02944</v>
      </c>
      <c r="I484" s="269" t="s">
        <v>1011</v>
      </c>
      <c r="J484" s="269" t="s">
        <v>1011</v>
      </c>
      <c r="K484" s="269" t="s">
        <v>106</v>
      </c>
    </row>
    <row r="485" ht="42.75" spans="1:11">
      <c r="A485" s="269">
        <v>483</v>
      </c>
      <c r="B485" s="269" t="s">
        <v>1245</v>
      </c>
      <c r="C485" s="269" t="s">
        <v>2170</v>
      </c>
      <c r="D485" s="273" t="s">
        <v>2655</v>
      </c>
      <c r="E485" s="269" t="s">
        <v>2195</v>
      </c>
      <c r="F485" s="271">
        <v>0.00199</v>
      </c>
      <c r="G485" s="272">
        <v>2016.5</v>
      </c>
      <c r="H485" s="269">
        <v>0.004577</v>
      </c>
      <c r="I485" s="269" t="s">
        <v>1011</v>
      </c>
      <c r="J485" s="269" t="s">
        <v>1011</v>
      </c>
      <c r="K485" s="269" t="s">
        <v>106</v>
      </c>
    </row>
    <row r="486" ht="42.75" spans="1:11">
      <c r="A486" s="269">
        <v>484</v>
      </c>
      <c r="B486" s="269" t="s">
        <v>1245</v>
      </c>
      <c r="C486" s="269" t="s">
        <v>2170</v>
      </c>
      <c r="D486" s="273" t="s">
        <v>2656</v>
      </c>
      <c r="E486" s="269" t="s">
        <v>2195</v>
      </c>
      <c r="F486" s="271">
        <v>0.00098</v>
      </c>
      <c r="G486" s="272">
        <v>2016.5</v>
      </c>
      <c r="H486" s="269">
        <v>0.002254</v>
      </c>
      <c r="I486" s="269" t="s">
        <v>1011</v>
      </c>
      <c r="J486" s="269" t="s">
        <v>1011</v>
      </c>
      <c r="K486" s="269" t="s">
        <v>106</v>
      </c>
    </row>
    <row r="487" ht="42.75" spans="1:11">
      <c r="A487" s="269">
        <v>485</v>
      </c>
      <c r="B487" s="269" t="s">
        <v>1245</v>
      </c>
      <c r="C487" s="269" t="s">
        <v>2170</v>
      </c>
      <c r="D487" s="273" t="s">
        <v>2657</v>
      </c>
      <c r="E487" s="269" t="s">
        <v>2195</v>
      </c>
      <c r="F487" s="271">
        <v>0.000748</v>
      </c>
      <c r="G487" s="272">
        <v>2016.5</v>
      </c>
      <c r="H487" s="269">
        <v>0.0017204</v>
      </c>
      <c r="I487" s="269" t="s">
        <v>1011</v>
      </c>
      <c r="J487" s="269" t="s">
        <v>1011</v>
      </c>
      <c r="K487" s="269" t="s">
        <v>106</v>
      </c>
    </row>
    <row r="488" ht="42.75" spans="1:11">
      <c r="A488" s="269">
        <v>486</v>
      </c>
      <c r="B488" s="269" t="s">
        <v>1245</v>
      </c>
      <c r="C488" s="269" t="s">
        <v>2170</v>
      </c>
      <c r="D488" s="273" t="s">
        <v>2658</v>
      </c>
      <c r="E488" s="269" t="s">
        <v>2195</v>
      </c>
      <c r="F488" s="271">
        <v>0.000704</v>
      </c>
      <c r="G488" s="272">
        <v>2016.5</v>
      </c>
      <c r="H488" s="269">
        <v>0.0016192</v>
      </c>
      <c r="I488" s="269" t="s">
        <v>1011</v>
      </c>
      <c r="J488" s="269" t="s">
        <v>1011</v>
      </c>
      <c r="K488" s="269" t="s">
        <v>106</v>
      </c>
    </row>
    <row r="489" ht="42.75" spans="1:11">
      <c r="A489" s="269">
        <v>487</v>
      </c>
      <c r="B489" s="269" t="s">
        <v>1245</v>
      </c>
      <c r="C489" s="269" t="s">
        <v>2170</v>
      </c>
      <c r="D489" s="273" t="s">
        <v>2659</v>
      </c>
      <c r="E489" s="269" t="s">
        <v>2195</v>
      </c>
      <c r="F489" s="271">
        <v>0.00085</v>
      </c>
      <c r="G489" s="272">
        <v>2016.5</v>
      </c>
      <c r="H489" s="269">
        <v>0.001955</v>
      </c>
      <c r="I489" s="269" t="s">
        <v>1011</v>
      </c>
      <c r="J489" s="269" t="s">
        <v>1011</v>
      </c>
      <c r="K489" s="269" t="s">
        <v>106</v>
      </c>
    </row>
    <row r="490" ht="42.75" spans="1:11">
      <c r="A490" s="269">
        <v>488</v>
      </c>
      <c r="B490" s="269" t="s">
        <v>1245</v>
      </c>
      <c r="C490" s="269" t="s">
        <v>2170</v>
      </c>
      <c r="D490" s="273" t="s">
        <v>2660</v>
      </c>
      <c r="E490" s="269" t="s">
        <v>2195</v>
      </c>
      <c r="F490" s="271">
        <v>0.000748</v>
      </c>
      <c r="G490" s="272">
        <v>2016.5</v>
      </c>
      <c r="H490" s="269">
        <v>0.0017204</v>
      </c>
      <c r="I490" s="269" t="s">
        <v>1011</v>
      </c>
      <c r="J490" s="269" t="s">
        <v>1011</v>
      </c>
      <c r="K490" s="269" t="s">
        <v>106</v>
      </c>
    </row>
    <row r="491" ht="42.75" spans="1:11">
      <c r="A491" s="269">
        <v>489</v>
      </c>
      <c r="B491" s="269" t="s">
        <v>1245</v>
      </c>
      <c r="C491" s="269" t="s">
        <v>2170</v>
      </c>
      <c r="D491" s="273" t="s">
        <v>2661</v>
      </c>
      <c r="E491" s="269" t="s">
        <v>2195</v>
      </c>
      <c r="F491" s="271">
        <v>0.00445</v>
      </c>
      <c r="G491" s="272">
        <v>2016.5</v>
      </c>
      <c r="H491" s="269">
        <v>0.010235</v>
      </c>
      <c r="I491" s="269" t="s">
        <v>1011</v>
      </c>
      <c r="J491" s="269" t="s">
        <v>1011</v>
      </c>
      <c r="K491" s="269" t="s">
        <v>106</v>
      </c>
    </row>
    <row r="492" ht="42.75" spans="1:11">
      <c r="A492" s="269">
        <v>490</v>
      </c>
      <c r="B492" s="269" t="s">
        <v>1245</v>
      </c>
      <c r="C492" s="269" t="s">
        <v>2170</v>
      </c>
      <c r="D492" s="273" t="s">
        <v>2662</v>
      </c>
      <c r="E492" s="269" t="s">
        <v>2195</v>
      </c>
      <c r="F492" s="271">
        <v>0.0239</v>
      </c>
      <c r="G492" s="272">
        <v>2016.5</v>
      </c>
      <c r="H492" s="269">
        <v>0.05497</v>
      </c>
      <c r="I492" s="269" t="s">
        <v>1011</v>
      </c>
      <c r="J492" s="269" t="s">
        <v>1011</v>
      </c>
      <c r="K492" s="269" t="s">
        <v>106</v>
      </c>
    </row>
    <row r="493" ht="42.75" spans="1:11">
      <c r="A493" s="269">
        <v>491</v>
      </c>
      <c r="B493" s="269" t="s">
        <v>1245</v>
      </c>
      <c r="C493" s="269" t="s">
        <v>2170</v>
      </c>
      <c r="D493" s="273" t="s">
        <v>2663</v>
      </c>
      <c r="E493" s="269" t="s">
        <v>2195</v>
      </c>
      <c r="F493" s="271">
        <v>0.011</v>
      </c>
      <c r="G493" s="272">
        <v>2016.5</v>
      </c>
      <c r="H493" s="269">
        <v>0.0253</v>
      </c>
      <c r="I493" s="269" t="s">
        <v>1011</v>
      </c>
      <c r="J493" s="269" t="s">
        <v>1011</v>
      </c>
      <c r="K493" s="269" t="s">
        <v>106</v>
      </c>
    </row>
    <row r="494" ht="42.75" spans="1:11">
      <c r="A494" s="269">
        <v>492</v>
      </c>
      <c r="B494" s="269" t="s">
        <v>1245</v>
      </c>
      <c r="C494" s="269" t="s">
        <v>2170</v>
      </c>
      <c r="D494" s="273" t="s">
        <v>2664</v>
      </c>
      <c r="E494" s="269" t="s">
        <v>2195</v>
      </c>
      <c r="F494" s="271">
        <v>0.052</v>
      </c>
      <c r="G494" s="272">
        <v>2016.5</v>
      </c>
      <c r="H494" s="269">
        <v>0.1196</v>
      </c>
      <c r="I494" s="269" t="s">
        <v>1011</v>
      </c>
      <c r="J494" s="269" t="s">
        <v>1011</v>
      </c>
      <c r="K494" s="269" t="s">
        <v>106</v>
      </c>
    </row>
    <row r="495" ht="42.75" spans="1:11">
      <c r="A495" s="269">
        <v>493</v>
      </c>
      <c r="B495" s="269" t="s">
        <v>1245</v>
      </c>
      <c r="C495" s="269" t="s">
        <v>2170</v>
      </c>
      <c r="D495" s="273" t="s">
        <v>2665</v>
      </c>
      <c r="E495" s="269" t="s">
        <v>2195</v>
      </c>
      <c r="F495" s="271">
        <v>0.008</v>
      </c>
      <c r="G495" s="272">
        <v>2016.5</v>
      </c>
      <c r="H495" s="269">
        <v>0.0184</v>
      </c>
      <c r="I495" s="269" t="s">
        <v>1011</v>
      </c>
      <c r="J495" s="269" t="s">
        <v>1011</v>
      </c>
      <c r="K495" s="269" t="s">
        <v>106</v>
      </c>
    </row>
    <row r="496" ht="42.75" spans="1:11">
      <c r="A496" s="269">
        <v>494</v>
      </c>
      <c r="B496" s="269" t="s">
        <v>1245</v>
      </c>
      <c r="C496" s="269" t="s">
        <v>2170</v>
      </c>
      <c r="D496" s="273" t="s">
        <v>2666</v>
      </c>
      <c r="E496" s="269" t="s">
        <v>2195</v>
      </c>
      <c r="F496" s="271">
        <v>0.0033</v>
      </c>
      <c r="G496" s="272">
        <v>2016.5</v>
      </c>
      <c r="H496" s="269">
        <v>0.00759</v>
      </c>
      <c r="I496" s="269" t="s">
        <v>1011</v>
      </c>
      <c r="J496" s="269" t="s">
        <v>1011</v>
      </c>
      <c r="K496" s="269" t="s">
        <v>106</v>
      </c>
    </row>
    <row r="497" ht="42.75" spans="1:11">
      <c r="A497" s="269">
        <v>495</v>
      </c>
      <c r="B497" s="269" t="s">
        <v>1245</v>
      </c>
      <c r="C497" s="269" t="s">
        <v>2170</v>
      </c>
      <c r="D497" s="273" t="s">
        <v>2667</v>
      </c>
      <c r="E497" s="269" t="s">
        <v>2195</v>
      </c>
      <c r="F497" s="271">
        <v>0.0023</v>
      </c>
      <c r="G497" s="272">
        <v>2016.5</v>
      </c>
      <c r="H497" s="269">
        <v>0.00529</v>
      </c>
      <c r="I497" s="269" t="s">
        <v>1011</v>
      </c>
      <c r="J497" s="269" t="s">
        <v>1011</v>
      </c>
      <c r="K497" s="269" t="s">
        <v>106</v>
      </c>
    </row>
    <row r="498" ht="42.75" spans="1:11">
      <c r="A498" s="269">
        <v>496</v>
      </c>
      <c r="B498" s="269" t="s">
        <v>1245</v>
      </c>
      <c r="C498" s="269" t="s">
        <v>2170</v>
      </c>
      <c r="D498" s="273" t="s">
        <v>2668</v>
      </c>
      <c r="E498" s="269" t="s">
        <v>2195</v>
      </c>
      <c r="F498" s="271">
        <v>0.0022</v>
      </c>
      <c r="G498" s="272">
        <v>2016.5</v>
      </c>
      <c r="H498" s="269">
        <v>0.00506</v>
      </c>
      <c r="I498" s="269" t="s">
        <v>1011</v>
      </c>
      <c r="J498" s="269" t="s">
        <v>1011</v>
      </c>
      <c r="K498" s="269" t="s">
        <v>106</v>
      </c>
    </row>
    <row r="499" ht="42.75" spans="1:11">
      <c r="A499" s="269">
        <v>497</v>
      </c>
      <c r="B499" s="269" t="s">
        <v>1245</v>
      </c>
      <c r="C499" s="269" t="s">
        <v>2170</v>
      </c>
      <c r="D499" s="273" t="s">
        <v>2669</v>
      </c>
      <c r="E499" s="269" t="s">
        <v>2195</v>
      </c>
      <c r="F499" s="271">
        <v>0.0028</v>
      </c>
      <c r="G499" s="272">
        <v>2016.5</v>
      </c>
      <c r="H499" s="269">
        <v>0.00644</v>
      </c>
      <c r="I499" s="269" t="s">
        <v>1011</v>
      </c>
      <c r="J499" s="269" t="s">
        <v>1011</v>
      </c>
      <c r="K499" s="269" t="s">
        <v>106</v>
      </c>
    </row>
    <row r="500" ht="42.75" spans="1:11">
      <c r="A500" s="269">
        <v>498</v>
      </c>
      <c r="B500" s="269" t="s">
        <v>1245</v>
      </c>
      <c r="C500" s="269" t="s">
        <v>2170</v>
      </c>
      <c r="D500" s="273" t="s">
        <v>2670</v>
      </c>
      <c r="E500" s="269" t="s">
        <v>2195</v>
      </c>
      <c r="F500" s="271">
        <v>0.0015</v>
      </c>
      <c r="G500" s="272">
        <v>2016.5</v>
      </c>
      <c r="H500" s="269">
        <v>0.00345</v>
      </c>
      <c r="I500" s="269" t="s">
        <v>1011</v>
      </c>
      <c r="J500" s="269" t="s">
        <v>1011</v>
      </c>
      <c r="K500" s="269" t="s">
        <v>106</v>
      </c>
    </row>
    <row r="501" ht="57" spans="1:11">
      <c r="A501" s="269">
        <v>499</v>
      </c>
      <c r="B501" s="269" t="s">
        <v>1245</v>
      </c>
      <c r="C501" s="269" t="s">
        <v>2170</v>
      </c>
      <c r="D501" s="273" t="s">
        <v>2671</v>
      </c>
      <c r="E501" s="269" t="s">
        <v>2195</v>
      </c>
      <c r="F501" s="271">
        <v>0.0108</v>
      </c>
      <c r="G501" s="272">
        <v>2016.5</v>
      </c>
      <c r="H501" s="269">
        <v>0.02484</v>
      </c>
      <c r="I501" s="269" t="s">
        <v>1011</v>
      </c>
      <c r="J501" s="269" t="s">
        <v>1011</v>
      </c>
      <c r="K501" s="269" t="s">
        <v>106</v>
      </c>
    </row>
    <row r="502" ht="42.75" spans="1:11">
      <c r="A502" s="269">
        <v>500</v>
      </c>
      <c r="B502" s="269" t="s">
        <v>1245</v>
      </c>
      <c r="C502" s="269" t="s">
        <v>2170</v>
      </c>
      <c r="D502" s="273" t="s">
        <v>2672</v>
      </c>
      <c r="E502" s="269" t="s">
        <v>2195</v>
      </c>
      <c r="F502" s="271">
        <v>0.0288</v>
      </c>
      <c r="G502" s="272">
        <v>2016.5</v>
      </c>
      <c r="H502" s="269">
        <v>0.06624</v>
      </c>
      <c r="I502" s="269" t="s">
        <v>1011</v>
      </c>
      <c r="J502" s="269" t="s">
        <v>1011</v>
      </c>
      <c r="K502" s="269" t="s">
        <v>106</v>
      </c>
    </row>
    <row r="503" ht="42.75" spans="1:11">
      <c r="A503" s="269">
        <v>501</v>
      </c>
      <c r="B503" s="269" t="s">
        <v>1245</v>
      </c>
      <c r="C503" s="269" t="s">
        <v>2170</v>
      </c>
      <c r="D503" s="273" t="s">
        <v>2673</v>
      </c>
      <c r="E503" s="269" t="s">
        <v>2195</v>
      </c>
      <c r="F503" s="271">
        <v>0.0678</v>
      </c>
      <c r="G503" s="272">
        <v>2016.5</v>
      </c>
      <c r="H503" s="269">
        <v>0.15594</v>
      </c>
      <c r="I503" s="269" t="s">
        <v>1011</v>
      </c>
      <c r="J503" s="269" t="s">
        <v>1011</v>
      </c>
      <c r="K503" s="269" t="s">
        <v>106</v>
      </c>
    </row>
    <row r="504" ht="42.75" spans="1:11">
      <c r="A504" s="269">
        <v>502</v>
      </c>
      <c r="B504" s="269" t="s">
        <v>1245</v>
      </c>
      <c r="C504" s="269" t="s">
        <v>2170</v>
      </c>
      <c r="D504" s="273" t="s">
        <v>2674</v>
      </c>
      <c r="E504" s="269" t="s">
        <v>2195</v>
      </c>
      <c r="F504" s="271">
        <v>0.1198</v>
      </c>
      <c r="G504" s="272">
        <v>2016.5</v>
      </c>
      <c r="H504" s="269">
        <v>0.27554</v>
      </c>
      <c r="I504" s="269" t="s">
        <v>1011</v>
      </c>
      <c r="J504" s="269" t="s">
        <v>1011</v>
      </c>
      <c r="K504" s="269" t="s">
        <v>106</v>
      </c>
    </row>
    <row r="505" ht="42.75" spans="1:11">
      <c r="A505" s="269">
        <v>503</v>
      </c>
      <c r="B505" s="269" t="s">
        <v>1245</v>
      </c>
      <c r="C505" s="269" t="s">
        <v>2170</v>
      </c>
      <c r="D505" s="273" t="s">
        <v>2675</v>
      </c>
      <c r="E505" s="269" t="s">
        <v>2195</v>
      </c>
      <c r="F505" s="271">
        <v>0.0445</v>
      </c>
      <c r="G505" s="272">
        <v>2016.5</v>
      </c>
      <c r="H505" s="269">
        <v>0.10235</v>
      </c>
      <c r="I505" s="269" t="s">
        <v>1011</v>
      </c>
      <c r="J505" s="269" t="s">
        <v>1011</v>
      </c>
      <c r="K505" s="269" t="s">
        <v>106</v>
      </c>
    </row>
    <row r="506" ht="42.75" spans="1:11">
      <c r="A506" s="269">
        <v>504</v>
      </c>
      <c r="B506" s="269" t="s">
        <v>1245</v>
      </c>
      <c r="C506" s="269" t="s">
        <v>2170</v>
      </c>
      <c r="D506" s="273" t="s">
        <v>2676</v>
      </c>
      <c r="E506" s="269" t="s">
        <v>2195</v>
      </c>
      <c r="F506" s="271">
        <v>0.0425</v>
      </c>
      <c r="G506" s="272">
        <v>2016.5</v>
      </c>
      <c r="H506" s="269">
        <v>0.09775</v>
      </c>
      <c r="I506" s="269" t="s">
        <v>1011</v>
      </c>
      <c r="J506" s="269" t="s">
        <v>1011</v>
      </c>
      <c r="K506" s="269" t="s">
        <v>106</v>
      </c>
    </row>
    <row r="507" ht="42.75" spans="1:11">
      <c r="A507" s="269">
        <v>505</v>
      </c>
      <c r="B507" s="269" t="s">
        <v>1245</v>
      </c>
      <c r="C507" s="269" t="s">
        <v>2170</v>
      </c>
      <c r="D507" s="273" t="s">
        <v>2677</v>
      </c>
      <c r="E507" s="269" t="s">
        <v>2195</v>
      </c>
      <c r="F507" s="271">
        <v>0.049</v>
      </c>
      <c r="G507" s="272">
        <v>2016.5</v>
      </c>
      <c r="H507" s="269">
        <v>0.1127</v>
      </c>
      <c r="I507" s="269" t="s">
        <v>1011</v>
      </c>
      <c r="J507" s="269" t="s">
        <v>1011</v>
      </c>
      <c r="K507" s="269" t="s">
        <v>106</v>
      </c>
    </row>
    <row r="508" ht="42.75" spans="1:11">
      <c r="A508" s="269">
        <v>506</v>
      </c>
      <c r="B508" s="269" t="s">
        <v>1245</v>
      </c>
      <c r="C508" s="269" t="s">
        <v>2170</v>
      </c>
      <c r="D508" s="273" t="s">
        <v>2678</v>
      </c>
      <c r="E508" s="269" t="s">
        <v>2195</v>
      </c>
      <c r="F508" s="271">
        <v>0.0488</v>
      </c>
      <c r="G508" s="272">
        <v>2016.5</v>
      </c>
      <c r="H508" s="269">
        <v>0.11224</v>
      </c>
      <c r="I508" s="269" t="s">
        <v>1011</v>
      </c>
      <c r="J508" s="269" t="s">
        <v>1011</v>
      </c>
      <c r="K508" s="269" t="s">
        <v>106</v>
      </c>
    </row>
    <row r="509" ht="42.75" spans="1:11">
      <c r="A509" s="269">
        <v>507</v>
      </c>
      <c r="B509" s="269" t="s">
        <v>1245</v>
      </c>
      <c r="C509" s="269" t="s">
        <v>2170</v>
      </c>
      <c r="D509" s="273" t="s">
        <v>2679</v>
      </c>
      <c r="E509" s="269" t="s">
        <v>2195</v>
      </c>
      <c r="F509" s="271">
        <v>0.0485</v>
      </c>
      <c r="G509" s="272">
        <v>2016.5</v>
      </c>
      <c r="H509" s="269">
        <v>0.11155</v>
      </c>
      <c r="I509" s="269" t="s">
        <v>1011</v>
      </c>
      <c r="J509" s="269" t="s">
        <v>1011</v>
      </c>
      <c r="K509" s="269" t="s">
        <v>106</v>
      </c>
    </row>
    <row r="510" ht="42.75" spans="1:11">
      <c r="A510" s="269">
        <v>508</v>
      </c>
      <c r="B510" s="269" t="s">
        <v>1245</v>
      </c>
      <c r="C510" s="269" t="s">
        <v>2170</v>
      </c>
      <c r="D510" s="273" t="s">
        <v>2680</v>
      </c>
      <c r="E510" s="269" t="s">
        <v>2195</v>
      </c>
      <c r="F510" s="271">
        <v>0.0445</v>
      </c>
      <c r="G510" s="272">
        <v>2016.5</v>
      </c>
      <c r="H510" s="269">
        <v>0.10235</v>
      </c>
      <c r="I510" s="269" t="s">
        <v>1011</v>
      </c>
      <c r="J510" s="269" t="s">
        <v>1011</v>
      </c>
      <c r="K510" s="269" t="s">
        <v>106</v>
      </c>
    </row>
    <row r="511" ht="42.75" spans="1:11">
      <c r="A511" s="269">
        <v>509</v>
      </c>
      <c r="B511" s="269" t="s">
        <v>1245</v>
      </c>
      <c r="C511" s="269" t="s">
        <v>2170</v>
      </c>
      <c r="D511" s="273" t="s">
        <v>2681</v>
      </c>
      <c r="E511" s="269" t="s">
        <v>2195</v>
      </c>
      <c r="F511" s="271">
        <v>0.0575</v>
      </c>
      <c r="G511" s="272">
        <v>2016.5</v>
      </c>
      <c r="H511" s="269">
        <v>0.13225</v>
      </c>
      <c r="I511" s="269" t="s">
        <v>1011</v>
      </c>
      <c r="J511" s="269" t="s">
        <v>1011</v>
      </c>
      <c r="K511" s="269" t="s">
        <v>106</v>
      </c>
    </row>
    <row r="512" ht="42.75" spans="1:11">
      <c r="A512" s="269">
        <v>510</v>
      </c>
      <c r="B512" s="269" t="s">
        <v>1245</v>
      </c>
      <c r="C512" s="269" t="s">
        <v>2170</v>
      </c>
      <c r="D512" s="273" t="s">
        <v>2682</v>
      </c>
      <c r="E512" s="269" t="s">
        <v>2195</v>
      </c>
      <c r="F512" s="271">
        <v>0.0525</v>
      </c>
      <c r="G512" s="272">
        <v>2016.5</v>
      </c>
      <c r="H512" s="269">
        <v>0.12075</v>
      </c>
      <c r="I512" s="269" t="s">
        <v>1011</v>
      </c>
      <c r="J512" s="269" t="s">
        <v>1011</v>
      </c>
      <c r="K512" s="269" t="s">
        <v>106</v>
      </c>
    </row>
    <row r="513" ht="42.75" spans="1:11">
      <c r="A513" s="269">
        <v>511</v>
      </c>
      <c r="B513" s="269" t="s">
        <v>1245</v>
      </c>
      <c r="C513" s="269" t="s">
        <v>2170</v>
      </c>
      <c r="D513" s="273" t="s">
        <v>2683</v>
      </c>
      <c r="E513" s="269" t="s">
        <v>2195</v>
      </c>
      <c r="F513" s="271">
        <v>0.0525</v>
      </c>
      <c r="G513" s="272">
        <v>2016.5</v>
      </c>
      <c r="H513" s="269">
        <v>0.12075</v>
      </c>
      <c r="I513" s="269" t="s">
        <v>1011</v>
      </c>
      <c r="J513" s="269" t="s">
        <v>1011</v>
      </c>
      <c r="K513" s="269" t="s">
        <v>106</v>
      </c>
    </row>
    <row r="514" ht="42.75" spans="1:11">
      <c r="A514" s="269">
        <v>512</v>
      </c>
      <c r="B514" s="269" t="s">
        <v>1245</v>
      </c>
      <c r="C514" s="269" t="s">
        <v>2170</v>
      </c>
      <c r="D514" s="273" t="s">
        <v>2684</v>
      </c>
      <c r="E514" s="269" t="s">
        <v>2195</v>
      </c>
      <c r="F514" s="271">
        <v>0.001</v>
      </c>
      <c r="G514" s="272">
        <v>2016.5</v>
      </c>
      <c r="H514" s="269">
        <v>0.0023</v>
      </c>
      <c r="I514" s="269" t="s">
        <v>1011</v>
      </c>
      <c r="J514" s="269" t="s">
        <v>1011</v>
      </c>
      <c r="K514" s="269" t="s">
        <v>106</v>
      </c>
    </row>
    <row r="515" ht="42.75" spans="1:11">
      <c r="A515" s="269">
        <v>513</v>
      </c>
      <c r="B515" s="269" t="s">
        <v>1245</v>
      </c>
      <c r="C515" s="269" t="s">
        <v>2170</v>
      </c>
      <c r="D515" s="273" t="s">
        <v>2685</v>
      </c>
      <c r="E515" s="269" t="s">
        <v>2195</v>
      </c>
      <c r="F515" s="271">
        <v>0.0007</v>
      </c>
      <c r="G515" s="272">
        <v>2016.5</v>
      </c>
      <c r="H515" s="269">
        <v>0.00161</v>
      </c>
      <c r="I515" s="269" t="s">
        <v>1011</v>
      </c>
      <c r="J515" s="269" t="s">
        <v>1011</v>
      </c>
      <c r="K515" s="269" t="s">
        <v>106</v>
      </c>
    </row>
    <row r="516" ht="42.75" spans="1:11">
      <c r="A516" s="269">
        <v>514</v>
      </c>
      <c r="B516" s="269" t="s">
        <v>1245</v>
      </c>
      <c r="C516" s="269" t="s">
        <v>2170</v>
      </c>
      <c r="D516" s="273" t="s">
        <v>2686</v>
      </c>
      <c r="E516" s="269" t="s">
        <v>2195</v>
      </c>
      <c r="F516" s="271">
        <v>0.0024</v>
      </c>
      <c r="G516" s="272">
        <v>2016.5</v>
      </c>
      <c r="H516" s="269">
        <v>0.00552</v>
      </c>
      <c r="I516" s="269" t="s">
        <v>1011</v>
      </c>
      <c r="J516" s="269" t="s">
        <v>1011</v>
      </c>
      <c r="K516" s="269" t="s">
        <v>106</v>
      </c>
    </row>
    <row r="517" ht="42.75" spans="1:11">
      <c r="A517" s="269">
        <v>515</v>
      </c>
      <c r="B517" s="269" t="s">
        <v>1245</v>
      </c>
      <c r="C517" s="269" t="s">
        <v>2170</v>
      </c>
      <c r="D517" s="273" t="s">
        <v>2687</v>
      </c>
      <c r="E517" s="269" t="s">
        <v>2195</v>
      </c>
      <c r="F517" s="271">
        <v>0.00065</v>
      </c>
      <c r="G517" s="272">
        <v>2016.5</v>
      </c>
      <c r="H517" s="269">
        <v>0.001495</v>
      </c>
      <c r="I517" s="269" t="s">
        <v>1011</v>
      </c>
      <c r="J517" s="269" t="s">
        <v>1011</v>
      </c>
      <c r="K517" s="269" t="s">
        <v>106</v>
      </c>
    </row>
    <row r="518" ht="42.75" spans="1:11">
      <c r="A518" s="269">
        <v>516</v>
      </c>
      <c r="B518" s="269" t="s">
        <v>1245</v>
      </c>
      <c r="C518" s="269" t="s">
        <v>2170</v>
      </c>
      <c r="D518" s="273" t="s">
        <v>2688</v>
      </c>
      <c r="E518" s="269" t="s">
        <v>2195</v>
      </c>
      <c r="F518" s="271">
        <v>0.0002</v>
      </c>
      <c r="G518" s="272">
        <v>2016.5</v>
      </c>
      <c r="H518" s="269">
        <v>0.00046</v>
      </c>
      <c r="I518" s="269" t="s">
        <v>1011</v>
      </c>
      <c r="J518" s="269" t="s">
        <v>1011</v>
      </c>
      <c r="K518" s="269" t="s">
        <v>106</v>
      </c>
    </row>
    <row r="519" ht="42.75" spans="1:11">
      <c r="A519" s="269">
        <v>517</v>
      </c>
      <c r="B519" s="269" t="s">
        <v>1245</v>
      </c>
      <c r="C519" s="269" t="s">
        <v>2170</v>
      </c>
      <c r="D519" s="273" t="s">
        <v>2689</v>
      </c>
      <c r="E519" s="269" t="s">
        <v>2195</v>
      </c>
      <c r="F519" s="271">
        <v>0.0024</v>
      </c>
      <c r="G519" s="272">
        <v>2016.5</v>
      </c>
      <c r="H519" s="269">
        <v>0.00552</v>
      </c>
      <c r="I519" s="269" t="s">
        <v>1011</v>
      </c>
      <c r="J519" s="269" t="s">
        <v>1011</v>
      </c>
      <c r="K519" s="269" t="s">
        <v>106</v>
      </c>
    </row>
    <row r="520" ht="42.75" spans="1:11">
      <c r="A520" s="269">
        <v>518</v>
      </c>
      <c r="B520" s="269" t="s">
        <v>1245</v>
      </c>
      <c r="C520" s="269" t="s">
        <v>2170</v>
      </c>
      <c r="D520" s="273" t="s">
        <v>2690</v>
      </c>
      <c r="E520" s="269" t="s">
        <v>2195</v>
      </c>
      <c r="F520" s="271">
        <v>0.0028</v>
      </c>
      <c r="G520" s="272">
        <v>2016.5</v>
      </c>
      <c r="H520" s="269">
        <v>0.00644</v>
      </c>
      <c r="I520" s="269" t="s">
        <v>1011</v>
      </c>
      <c r="J520" s="269" t="s">
        <v>1011</v>
      </c>
      <c r="K520" s="269" t="s">
        <v>106</v>
      </c>
    </row>
    <row r="521" ht="42.75" spans="1:11">
      <c r="A521" s="269">
        <v>519</v>
      </c>
      <c r="B521" s="269" t="s">
        <v>1245</v>
      </c>
      <c r="C521" s="269" t="s">
        <v>2170</v>
      </c>
      <c r="D521" s="273" t="s">
        <v>2691</v>
      </c>
      <c r="E521" s="269" t="s">
        <v>2195</v>
      </c>
      <c r="F521" s="271">
        <v>0.0026</v>
      </c>
      <c r="G521" s="272">
        <v>2016.5</v>
      </c>
      <c r="H521" s="269">
        <v>0.00598</v>
      </c>
      <c r="I521" s="269" t="s">
        <v>1011</v>
      </c>
      <c r="J521" s="269" t="s">
        <v>1011</v>
      </c>
      <c r="K521" s="269" t="s">
        <v>106</v>
      </c>
    </row>
    <row r="522" ht="42.75" spans="1:11">
      <c r="A522" s="269">
        <v>520</v>
      </c>
      <c r="B522" s="269" t="s">
        <v>1245</v>
      </c>
      <c r="C522" s="269" t="s">
        <v>2170</v>
      </c>
      <c r="D522" s="273" t="s">
        <v>2692</v>
      </c>
      <c r="E522" s="269" t="s">
        <v>2195</v>
      </c>
      <c r="F522" s="271">
        <v>0.00035</v>
      </c>
      <c r="G522" s="272">
        <v>2016.5</v>
      </c>
      <c r="H522" s="269">
        <v>0.000805</v>
      </c>
      <c r="I522" s="269" t="s">
        <v>1011</v>
      </c>
      <c r="J522" s="269" t="s">
        <v>1011</v>
      </c>
      <c r="K522" s="269" t="s">
        <v>106</v>
      </c>
    </row>
    <row r="523" ht="42.75" spans="1:11">
      <c r="A523" s="269">
        <v>521</v>
      </c>
      <c r="B523" s="269" t="s">
        <v>1245</v>
      </c>
      <c r="C523" s="269" t="s">
        <v>2170</v>
      </c>
      <c r="D523" s="273" t="s">
        <v>2693</v>
      </c>
      <c r="E523" s="269" t="s">
        <v>2195</v>
      </c>
      <c r="F523" s="271">
        <v>0.0026</v>
      </c>
      <c r="G523" s="272">
        <v>2016.5</v>
      </c>
      <c r="H523" s="269">
        <v>0.00598</v>
      </c>
      <c r="I523" s="269" t="s">
        <v>1011</v>
      </c>
      <c r="J523" s="269" t="s">
        <v>1011</v>
      </c>
      <c r="K523" s="269" t="s">
        <v>106</v>
      </c>
    </row>
    <row r="524" ht="42.75" spans="1:11">
      <c r="A524" s="269">
        <v>522</v>
      </c>
      <c r="B524" s="269" t="s">
        <v>1245</v>
      </c>
      <c r="C524" s="269" t="s">
        <v>2170</v>
      </c>
      <c r="D524" s="273" t="s">
        <v>2694</v>
      </c>
      <c r="E524" s="269" t="s">
        <v>2195</v>
      </c>
      <c r="F524" s="271">
        <v>0.00011</v>
      </c>
      <c r="G524" s="272">
        <v>2016.5</v>
      </c>
      <c r="H524" s="269">
        <v>0.000253</v>
      </c>
      <c r="I524" s="269" t="s">
        <v>1011</v>
      </c>
      <c r="J524" s="269" t="s">
        <v>1011</v>
      </c>
      <c r="K524" s="269" t="s">
        <v>106</v>
      </c>
    </row>
    <row r="525" ht="57" spans="1:11">
      <c r="A525" s="269">
        <v>523</v>
      </c>
      <c r="B525" s="269" t="s">
        <v>1245</v>
      </c>
      <c r="C525" s="269" t="s">
        <v>2170</v>
      </c>
      <c r="D525" s="273" t="s">
        <v>2695</v>
      </c>
      <c r="E525" s="269" t="s">
        <v>2195</v>
      </c>
      <c r="F525" s="271">
        <v>0.0075</v>
      </c>
      <c r="G525" s="272">
        <v>2016.5</v>
      </c>
      <c r="H525" s="269">
        <v>0.01725</v>
      </c>
      <c r="I525" s="269" t="s">
        <v>1011</v>
      </c>
      <c r="J525" s="269" t="s">
        <v>1011</v>
      </c>
      <c r="K525" s="269" t="s">
        <v>106</v>
      </c>
    </row>
    <row r="526" ht="42.75" spans="1:11">
      <c r="A526" s="269">
        <v>524</v>
      </c>
      <c r="B526" s="269" t="s">
        <v>1245</v>
      </c>
      <c r="C526" s="269" t="s">
        <v>2170</v>
      </c>
      <c r="D526" s="273" t="s">
        <v>2696</v>
      </c>
      <c r="E526" s="269" t="s">
        <v>2195</v>
      </c>
      <c r="F526" s="271">
        <v>0.0022</v>
      </c>
      <c r="G526" s="272">
        <v>2016.5</v>
      </c>
      <c r="H526" s="269">
        <v>0.00506</v>
      </c>
      <c r="I526" s="269" t="s">
        <v>1011</v>
      </c>
      <c r="J526" s="269" t="s">
        <v>1011</v>
      </c>
      <c r="K526" s="269" t="s">
        <v>106</v>
      </c>
    </row>
    <row r="527" ht="42.75" spans="1:11">
      <c r="A527" s="269">
        <v>525</v>
      </c>
      <c r="B527" s="269" t="s">
        <v>1245</v>
      </c>
      <c r="C527" s="269" t="s">
        <v>2170</v>
      </c>
      <c r="D527" s="273" t="s">
        <v>2697</v>
      </c>
      <c r="E527" s="269" t="s">
        <v>2195</v>
      </c>
      <c r="F527" s="271">
        <v>0.0007</v>
      </c>
      <c r="G527" s="272">
        <v>2016.5</v>
      </c>
      <c r="H527" s="269">
        <v>0.00161</v>
      </c>
      <c r="I527" s="269" t="s">
        <v>1011</v>
      </c>
      <c r="J527" s="269" t="s">
        <v>1011</v>
      </c>
      <c r="K527" s="269" t="s">
        <v>106</v>
      </c>
    </row>
    <row r="528" ht="42.75" spans="1:11">
      <c r="A528" s="269">
        <v>526</v>
      </c>
      <c r="B528" s="269" t="s">
        <v>1245</v>
      </c>
      <c r="C528" s="269" t="s">
        <v>2170</v>
      </c>
      <c r="D528" s="273" t="s">
        <v>2698</v>
      </c>
      <c r="E528" s="269" t="s">
        <v>2195</v>
      </c>
      <c r="F528" s="271">
        <v>0.0011</v>
      </c>
      <c r="G528" s="272">
        <v>2016.5</v>
      </c>
      <c r="H528" s="269">
        <v>0.00253</v>
      </c>
      <c r="I528" s="269" t="s">
        <v>1011</v>
      </c>
      <c r="J528" s="269" t="s">
        <v>1011</v>
      </c>
      <c r="K528" s="269" t="s">
        <v>106</v>
      </c>
    </row>
    <row r="529" ht="42.75" spans="1:11">
      <c r="A529" s="269">
        <v>527</v>
      </c>
      <c r="B529" s="269" t="s">
        <v>1245</v>
      </c>
      <c r="C529" s="269" t="s">
        <v>2170</v>
      </c>
      <c r="D529" s="273" t="s">
        <v>2699</v>
      </c>
      <c r="E529" s="269" t="s">
        <v>2195</v>
      </c>
      <c r="F529" s="271">
        <v>0.0025</v>
      </c>
      <c r="G529" s="272">
        <v>2016.5</v>
      </c>
      <c r="H529" s="269">
        <v>0.00575</v>
      </c>
      <c r="I529" s="269" t="s">
        <v>1011</v>
      </c>
      <c r="J529" s="269" t="s">
        <v>1011</v>
      </c>
      <c r="K529" s="269" t="s">
        <v>106</v>
      </c>
    </row>
    <row r="530" ht="42.75" spans="1:11">
      <c r="A530" s="269">
        <v>528</v>
      </c>
      <c r="B530" s="269" t="s">
        <v>1245</v>
      </c>
      <c r="C530" s="269" t="s">
        <v>2170</v>
      </c>
      <c r="D530" s="273" t="s">
        <v>2700</v>
      </c>
      <c r="E530" s="269" t="s">
        <v>2195</v>
      </c>
      <c r="F530" s="271">
        <v>0.0046</v>
      </c>
      <c r="G530" s="272">
        <v>2016.5</v>
      </c>
      <c r="H530" s="269">
        <v>0.01058</v>
      </c>
      <c r="I530" s="269" t="s">
        <v>1011</v>
      </c>
      <c r="J530" s="269" t="s">
        <v>1011</v>
      </c>
      <c r="K530" s="269" t="s">
        <v>106</v>
      </c>
    </row>
    <row r="531" ht="57" spans="1:11">
      <c r="A531" s="269">
        <v>529</v>
      </c>
      <c r="B531" s="269" t="s">
        <v>1245</v>
      </c>
      <c r="C531" s="269" t="s">
        <v>2170</v>
      </c>
      <c r="D531" s="273" t="s">
        <v>2701</v>
      </c>
      <c r="E531" s="269" t="s">
        <v>2195</v>
      </c>
      <c r="F531" s="271">
        <v>0.032</v>
      </c>
      <c r="G531" s="272">
        <v>2016.5</v>
      </c>
      <c r="H531" s="269">
        <v>0.0736</v>
      </c>
      <c r="I531" s="269" t="s">
        <v>1011</v>
      </c>
      <c r="J531" s="269" t="s">
        <v>1011</v>
      </c>
      <c r="K531" s="269" t="s">
        <v>106</v>
      </c>
    </row>
    <row r="532" ht="42.75" spans="1:11">
      <c r="A532" s="269">
        <v>530</v>
      </c>
      <c r="B532" s="269" t="s">
        <v>1245</v>
      </c>
      <c r="C532" s="269" t="s">
        <v>2170</v>
      </c>
      <c r="D532" s="273" t="s">
        <v>2702</v>
      </c>
      <c r="E532" s="269" t="s">
        <v>2195</v>
      </c>
      <c r="F532" s="271">
        <v>0.003</v>
      </c>
      <c r="G532" s="272">
        <v>2016.5</v>
      </c>
      <c r="H532" s="269">
        <v>0.0069</v>
      </c>
      <c r="I532" s="269" t="s">
        <v>1011</v>
      </c>
      <c r="J532" s="269" t="s">
        <v>1011</v>
      </c>
      <c r="K532" s="269" t="s">
        <v>106</v>
      </c>
    </row>
    <row r="533" ht="42.75" spans="1:11">
      <c r="A533" s="269">
        <v>531</v>
      </c>
      <c r="B533" s="269" t="s">
        <v>1245</v>
      </c>
      <c r="C533" s="269" t="s">
        <v>2170</v>
      </c>
      <c r="D533" s="273" t="s">
        <v>2703</v>
      </c>
      <c r="E533" s="269" t="s">
        <v>2195</v>
      </c>
      <c r="F533" s="271">
        <v>0.00065</v>
      </c>
      <c r="G533" s="272">
        <v>2016.5</v>
      </c>
      <c r="H533" s="269">
        <v>0.001495</v>
      </c>
      <c r="I533" s="269" t="s">
        <v>1011</v>
      </c>
      <c r="J533" s="269" t="s">
        <v>1011</v>
      </c>
      <c r="K533" s="269" t="s">
        <v>106</v>
      </c>
    </row>
    <row r="534" ht="42.75" spans="1:11">
      <c r="A534" s="269">
        <v>532</v>
      </c>
      <c r="B534" s="269" t="s">
        <v>1245</v>
      </c>
      <c r="C534" s="269" t="s">
        <v>2170</v>
      </c>
      <c r="D534" s="273" t="s">
        <v>2704</v>
      </c>
      <c r="E534" s="269" t="s">
        <v>2195</v>
      </c>
      <c r="F534" s="271">
        <v>0.0012</v>
      </c>
      <c r="G534" s="272">
        <v>2016.5</v>
      </c>
      <c r="H534" s="269">
        <v>0.00276</v>
      </c>
      <c r="I534" s="269" t="s">
        <v>1011</v>
      </c>
      <c r="J534" s="269" t="s">
        <v>1011</v>
      </c>
      <c r="K534" s="269" t="s">
        <v>106</v>
      </c>
    </row>
    <row r="535" ht="42.75" spans="1:11">
      <c r="A535" s="269">
        <v>533</v>
      </c>
      <c r="B535" s="269" t="s">
        <v>1245</v>
      </c>
      <c r="C535" s="269" t="s">
        <v>2170</v>
      </c>
      <c r="D535" s="273" t="s">
        <v>2705</v>
      </c>
      <c r="E535" s="269" t="s">
        <v>2195</v>
      </c>
      <c r="F535" s="271">
        <v>0.0012</v>
      </c>
      <c r="G535" s="272">
        <v>2016.5</v>
      </c>
      <c r="H535" s="269">
        <v>0.00276</v>
      </c>
      <c r="I535" s="269" t="s">
        <v>1011</v>
      </c>
      <c r="J535" s="269" t="s">
        <v>1011</v>
      </c>
      <c r="K535" s="269" t="s">
        <v>106</v>
      </c>
    </row>
    <row r="536" ht="57" spans="1:11">
      <c r="A536" s="269">
        <v>534</v>
      </c>
      <c r="B536" s="269" t="s">
        <v>1245</v>
      </c>
      <c r="C536" s="269" t="s">
        <v>2170</v>
      </c>
      <c r="D536" s="273" t="s">
        <v>2706</v>
      </c>
      <c r="E536" s="269" t="s">
        <v>2195</v>
      </c>
      <c r="F536" s="271">
        <v>0.00055</v>
      </c>
      <c r="G536" s="272">
        <v>2016.5</v>
      </c>
      <c r="H536" s="269">
        <v>0.001265</v>
      </c>
      <c r="I536" s="269" t="s">
        <v>1011</v>
      </c>
      <c r="J536" s="269" t="s">
        <v>1011</v>
      </c>
      <c r="K536" s="269" t="s">
        <v>106</v>
      </c>
    </row>
    <row r="537" ht="57" spans="1:11">
      <c r="A537" s="269">
        <v>535</v>
      </c>
      <c r="B537" s="269" t="s">
        <v>1245</v>
      </c>
      <c r="C537" s="269" t="s">
        <v>2170</v>
      </c>
      <c r="D537" s="273" t="s">
        <v>2707</v>
      </c>
      <c r="E537" s="269" t="s">
        <v>2195</v>
      </c>
      <c r="F537" s="271">
        <v>0.0009</v>
      </c>
      <c r="G537" s="272">
        <v>2016.5</v>
      </c>
      <c r="H537" s="269">
        <v>0.00207</v>
      </c>
      <c r="I537" s="269" t="s">
        <v>1011</v>
      </c>
      <c r="J537" s="269" t="s">
        <v>1011</v>
      </c>
      <c r="K537" s="269" t="s">
        <v>106</v>
      </c>
    </row>
    <row r="538" ht="42.75" spans="1:11">
      <c r="A538" s="269">
        <v>536</v>
      </c>
      <c r="B538" s="269" t="s">
        <v>1245</v>
      </c>
      <c r="C538" s="269" t="s">
        <v>2170</v>
      </c>
      <c r="D538" s="273" t="s">
        <v>2708</v>
      </c>
      <c r="E538" s="269" t="s">
        <v>2195</v>
      </c>
      <c r="F538" s="271">
        <v>0.0008</v>
      </c>
      <c r="G538" s="272">
        <v>2016.5</v>
      </c>
      <c r="H538" s="269">
        <v>0.00184</v>
      </c>
      <c r="I538" s="269" t="s">
        <v>1011</v>
      </c>
      <c r="J538" s="269" t="s">
        <v>1011</v>
      </c>
      <c r="K538" s="269" t="s">
        <v>106</v>
      </c>
    </row>
    <row r="539" ht="42.75" spans="1:11">
      <c r="A539" s="269">
        <v>537</v>
      </c>
      <c r="B539" s="269" t="s">
        <v>1245</v>
      </c>
      <c r="C539" s="269" t="s">
        <v>2170</v>
      </c>
      <c r="D539" s="273" t="s">
        <v>2709</v>
      </c>
      <c r="E539" s="269" t="s">
        <v>2195</v>
      </c>
      <c r="F539" s="271">
        <v>0.0006</v>
      </c>
      <c r="G539" s="272">
        <v>2016.5</v>
      </c>
      <c r="H539" s="269">
        <v>0.00138</v>
      </c>
      <c r="I539" s="269" t="s">
        <v>1011</v>
      </c>
      <c r="J539" s="269" t="s">
        <v>1011</v>
      </c>
      <c r="K539" s="269" t="s">
        <v>106</v>
      </c>
    </row>
    <row r="540" ht="42.75" spans="1:11">
      <c r="A540" s="269">
        <v>538</v>
      </c>
      <c r="B540" s="269" t="s">
        <v>1245</v>
      </c>
      <c r="C540" s="269" t="s">
        <v>2170</v>
      </c>
      <c r="D540" s="273" t="s">
        <v>2710</v>
      </c>
      <c r="E540" s="269" t="s">
        <v>2195</v>
      </c>
      <c r="F540" s="271">
        <v>0.0015</v>
      </c>
      <c r="G540" s="272">
        <v>2016.5</v>
      </c>
      <c r="H540" s="269">
        <v>0.00345</v>
      </c>
      <c r="I540" s="269" t="s">
        <v>1011</v>
      </c>
      <c r="J540" s="269" t="s">
        <v>1011</v>
      </c>
      <c r="K540" s="269" t="s">
        <v>106</v>
      </c>
    </row>
    <row r="541" ht="42.75" spans="1:11">
      <c r="A541" s="269">
        <v>539</v>
      </c>
      <c r="B541" s="269" t="s">
        <v>1245</v>
      </c>
      <c r="C541" s="269" t="s">
        <v>2170</v>
      </c>
      <c r="D541" s="273" t="s">
        <v>2711</v>
      </c>
      <c r="E541" s="269" t="s">
        <v>2195</v>
      </c>
      <c r="F541" s="271">
        <v>0.024</v>
      </c>
      <c r="G541" s="272">
        <v>2016.5</v>
      </c>
      <c r="H541" s="269">
        <v>0.0552</v>
      </c>
      <c r="I541" s="269" t="s">
        <v>1011</v>
      </c>
      <c r="J541" s="269" t="s">
        <v>1011</v>
      </c>
      <c r="K541" s="269" t="s">
        <v>106</v>
      </c>
    </row>
    <row r="542" ht="42.75" spans="1:11">
      <c r="A542" s="269">
        <v>540</v>
      </c>
      <c r="B542" s="269" t="s">
        <v>1245</v>
      </c>
      <c r="C542" s="269" t="s">
        <v>2170</v>
      </c>
      <c r="D542" s="273" t="s">
        <v>2712</v>
      </c>
      <c r="E542" s="269" t="s">
        <v>2195</v>
      </c>
      <c r="F542" s="271">
        <v>0.026</v>
      </c>
      <c r="G542" s="272">
        <v>2016.5</v>
      </c>
      <c r="H542" s="269">
        <v>0.0598</v>
      </c>
      <c r="I542" s="269" t="s">
        <v>1011</v>
      </c>
      <c r="J542" s="269" t="s">
        <v>1011</v>
      </c>
      <c r="K542" s="269" t="s">
        <v>106</v>
      </c>
    </row>
    <row r="543" ht="42.75" spans="1:11">
      <c r="A543" s="269">
        <v>541</v>
      </c>
      <c r="B543" s="269" t="s">
        <v>1245</v>
      </c>
      <c r="C543" s="269" t="s">
        <v>2170</v>
      </c>
      <c r="D543" s="273" t="s">
        <v>2713</v>
      </c>
      <c r="E543" s="269" t="s">
        <v>2195</v>
      </c>
      <c r="F543" s="271">
        <v>0.0012</v>
      </c>
      <c r="G543" s="272">
        <v>2016.5</v>
      </c>
      <c r="H543" s="269">
        <v>0.00276</v>
      </c>
      <c r="I543" s="269" t="s">
        <v>1011</v>
      </c>
      <c r="J543" s="269" t="s">
        <v>1011</v>
      </c>
      <c r="K543" s="269" t="s">
        <v>106</v>
      </c>
    </row>
    <row r="544" ht="42.75" spans="1:11">
      <c r="A544" s="269">
        <v>542</v>
      </c>
      <c r="B544" s="269" t="s">
        <v>1245</v>
      </c>
      <c r="C544" s="269" t="s">
        <v>2170</v>
      </c>
      <c r="D544" s="273" t="s">
        <v>2714</v>
      </c>
      <c r="E544" s="269" t="s">
        <v>2195</v>
      </c>
      <c r="F544" s="271">
        <v>0.00033</v>
      </c>
      <c r="G544" s="272">
        <v>2016.5</v>
      </c>
      <c r="H544" s="269">
        <v>0.000759</v>
      </c>
      <c r="I544" s="269" t="s">
        <v>1011</v>
      </c>
      <c r="J544" s="269" t="s">
        <v>1011</v>
      </c>
      <c r="K544" s="269" t="s">
        <v>106</v>
      </c>
    </row>
    <row r="545" ht="57" spans="1:11">
      <c r="A545" s="269">
        <v>543</v>
      </c>
      <c r="B545" s="269" t="s">
        <v>1245</v>
      </c>
      <c r="C545" s="269" t="s">
        <v>2170</v>
      </c>
      <c r="D545" s="273" t="s">
        <v>2715</v>
      </c>
      <c r="E545" s="269" t="s">
        <v>2195</v>
      </c>
      <c r="F545" s="271">
        <v>0.0018</v>
      </c>
      <c r="G545" s="272">
        <v>2016.5</v>
      </c>
      <c r="H545" s="269">
        <v>0.00414</v>
      </c>
      <c r="I545" s="269" t="s">
        <v>1011</v>
      </c>
      <c r="J545" s="269" t="s">
        <v>1011</v>
      </c>
      <c r="K545" s="269" t="s">
        <v>106</v>
      </c>
    </row>
    <row r="546" ht="42.75" spans="1:11">
      <c r="A546" s="269">
        <v>544</v>
      </c>
      <c r="B546" s="269" t="s">
        <v>1245</v>
      </c>
      <c r="C546" s="269" t="s">
        <v>2170</v>
      </c>
      <c r="D546" s="273" t="s">
        <v>2716</v>
      </c>
      <c r="E546" s="269" t="s">
        <v>2195</v>
      </c>
      <c r="F546" s="271">
        <v>0.0035</v>
      </c>
      <c r="G546" s="272">
        <v>2016.5</v>
      </c>
      <c r="H546" s="269">
        <v>0.00805</v>
      </c>
      <c r="I546" s="269" t="s">
        <v>1011</v>
      </c>
      <c r="J546" s="269" t="s">
        <v>1011</v>
      </c>
      <c r="K546" s="269" t="s">
        <v>106</v>
      </c>
    </row>
    <row r="547" ht="42.75" spans="1:11">
      <c r="A547" s="269">
        <v>545</v>
      </c>
      <c r="B547" s="269" t="s">
        <v>1245</v>
      </c>
      <c r="C547" s="269" t="s">
        <v>2170</v>
      </c>
      <c r="D547" s="273" t="s">
        <v>2717</v>
      </c>
      <c r="E547" s="269" t="s">
        <v>2195</v>
      </c>
      <c r="F547" s="271">
        <v>0.036</v>
      </c>
      <c r="G547" s="272">
        <v>2016.5</v>
      </c>
      <c r="H547" s="269">
        <v>0.0828</v>
      </c>
      <c r="I547" s="269" t="s">
        <v>1011</v>
      </c>
      <c r="J547" s="269" t="s">
        <v>1011</v>
      </c>
      <c r="K547" s="269" t="s">
        <v>106</v>
      </c>
    </row>
    <row r="548" ht="42.75" spans="1:11">
      <c r="A548" s="269">
        <v>546</v>
      </c>
      <c r="B548" s="269" t="s">
        <v>1245</v>
      </c>
      <c r="C548" s="269" t="s">
        <v>2170</v>
      </c>
      <c r="D548" s="273" t="s">
        <v>2718</v>
      </c>
      <c r="E548" s="269" t="s">
        <v>2195</v>
      </c>
      <c r="F548" s="271">
        <v>0.00035</v>
      </c>
      <c r="G548" s="272">
        <v>2016.5</v>
      </c>
      <c r="H548" s="269">
        <v>0.000805</v>
      </c>
      <c r="I548" s="269" t="s">
        <v>1011</v>
      </c>
      <c r="J548" s="269" t="s">
        <v>1011</v>
      </c>
      <c r="K548" s="269" t="s">
        <v>106</v>
      </c>
    </row>
    <row r="549" ht="42.75" spans="1:11">
      <c r="A549" s="269">
        <v>547</v>
      </c>
      <c r="B549" s="269" t="s">
        <v>1245</v>
      </c>
      <c r="C549" s="269" t="s">
        <v>2170</v>
      </c>
      <c r="D549" s="273" t="s">
        <v>2719</v>
      </c>
      <c r="E549" s="269" t="s">
        <v>2195</v>
      </c>
      <c r="F549" s="271">
        <v>0.00028</v>
      </c>
      <c r="G549" s="272">
        <v>2016.5</v>
      </c>
      <c r="H549" s="269">
        <v>0.000644</v>
      </c>
      <c r="I549" s="269" t="s">
        <v>1011</v>
      </c>
      <c r="J549" s="269" t="s">
        <v>1011</v>
      </c>
      <c r="K549" s="269" t="s">
        <v>106</v>
      </c>
    </row>
    <row r="550" ht="42.75" spans="1:11">
      <c r="A550" s="269">
        <v>548</v>
      </c>
      <c r="B550" s="269" t="s">
        <v>1245</v>
      </c>
      <c r="C550" s="269" t="s">
        <v>2170</v>
      </c>
      <c r="D550" s="273" t="s">
        <v>2720</v>
      </c>
      <c r="E550" s="269" t="s">
        <v>2195</v>
      </c>
      <c r="F550" s="271">
        <v>0.0008</v>
      </c>
      <c r="G550" s="272">
        <v>2016.5</v>
      </c>
      <c r="H550" s="269">
        <v>0.00184</v>
      </c>
      <c r="I550" s="269" t="s">
        <v>1011</v>
      </c>
      <c r="J550" s="269" t="s">
        <v>1011</v>
      </c>
      <c r="K550" s="269" t="s">
        <v>106</v>
      </c>
    </row>
    <row r="551" ht="42.75" spans="1:11">
      <c r="A551" s="269">
        <v>549</v>
      </c>
      <c r="B551" s="269" t="s">
        <v>1245</v>
      </c>
      <c r="C551" s="269" t="s">
        <v>2170</v>
      </c>
      <c r="D551" s="273" t="s">
        <v>2721</v>
      </c>
      <c r="E551" s="269" t="s">
        <v>2195</v>
      </c>
      <c r="F551" s="271">
        <v>0.0004</v>
      </c>
      <c r="G551" s="272">
        <v>2016.5</v>
      </c>
      <c r="H551" s="269">
        <v>0.00092</v>
      </c>
      <c r="I551" s="269" t="s">
        <v>1011</v>
      </c>
      <c r="J551" s="269" t="s">
        <v>1011</v>
      </c>
      <c r="K551" s="269" t="s">
        <v>106</v>
      </c>
    </row>
    <row r="552" ht="57" spans="1:11">
      <c r="A552" s="269">
        <v>550</v>
      </c>
      <c r="B552" s="269" t="s">
        <v>1245</v>
      </c>
      <c r="C552" s="269" t="s">
        <v>2170</v>
      </c>
      <c r="D552" s="273" t="s">
        <v>2722</v>
      </c>
      <c r="E552" s="269" t="s">
        <v>2195</v>
      </c>
      <c r="F552" s="271">
        <v>0.0018</v>
      </c>
      <c r="G552" s="272">
        <v>2016.5</v>
      </c>
      <c r="H552" s="269">
        <v>0.00414</v>
      </c>
      <c r="I552" s="269" t="s">
        <v>1011</v>
      </c>
      <c r="J552" s="269" t="s">
        <v>1011</v>
      </c>
      <c r="K552" s="269" t="s">
        <v>106</v>
      </c>
    </row>
    <row r="553" ht="42.75" spans="1:11">
      <c r="A553" s="269">
        <v>551</v>
      </c>
      <c r="B553" s="269" t="s">
        <v>1245</v>
      </c>
      <c r="C553" s="269" t="s">
        <v>2170</v>
      </c>
      <c r="D553" s="273" t="s">
        <v>2723</v>
      </c>
      <c r="E553" s="269" t="s">
        <v>2195</v>
      </c>
      <c r="F553" s="271">
        <v>0.0019</v>
      </c>
      <c r="G553" s="272">
        <v>2016.5</v>
      </c>
      <c r="H553" s="269">
        <v>0.00437</v>
      </c>
      <c r="I553" s="269" t="s">
        <v>1011</v>
      </c>
      <c r="J553" s="269" t="s">
        <v>1011</v>
      </c>
      <c r="K553" s="269" t="s">
        <v>106</v>
      </c>
    </row>
    <row r="554" ht="42.75" spans="1:11">
      <c r="A554" s="269">
        <v>552</v>
      </c>
      <c r="B554" s="269" t="s">
        <v>1245</v>
      </c>
      <c r="C554" s="269" t="s">
        <v>2170</v>
      </c>
      <c r="D554" s="273" t="s">
        <v>2724</v>
      </c>
      <c r="E554" s="269" t="s">
        <v>2195</v>
      </c>
      <c r="F554" s="271">
        <v>0.00065</v>
      </c>
      <c r="G554" s="272">
        <v>2016.5</v>
      </c>
      <c r="H554" s="269">
        <v>0.001495</v>
      </c>
      <c r="I554" s="269" t="s">
        <v>1011</v>
      </c>
      <c r="J554" s="269" t="s">
        <v>1011</v>
      </c>
      <c r="K554" s="269" t="s">
        <v>106</v>
      </c>
    </row>
    <row r="555" ht="42.75" spans="1:11">
      <c r="A555" s="269">
        <v>553</v>
      </c>
      <c r="B555" s="269" t="s">
        <v>1245</v>
      </c>
      <c r="C555" s="269" t="s">
        <v>2170</v>
      </c>
      <c r="D555" s="273" t="s">
        <v>2725</v>
      </c>
      <c r="E555" s="269" t="s">
        <v>2195</v>
      </c>
      <c r="F555" s="271">
        <v>0.0015</v>
      </c>
      <c r="G555" s="272">
        <v>2016.5</v>
      </c>
      <c r="H555" s="269">
        <v>0.00345</v>
      </c>
      <c r="I555" s="269" t="s">
        <v>1011</v>
      </c>
      <c r="J555" s="269" t="s">
        <v>1011</v>
      </c>
      <c r="K555" s="269" t="s">
        <v>106</v>
      </c>
    </row>
    <row r="556" ht="42.75" spans="1:11">
      <c r="A556" s="269">
        <v>554</v>
      </c>
      <c r="B556" s="269" t="s">
        <v>1245</v>
      </c>
      <c r="C556" s="269" t="s">
        <v>2170</v>
      </c>
      <c r="D556" s="273" t="s">
        <v>2726</v>
      </c>
      <c r="E556" s="269" t="s">
        <v>2195</v>
      </c>
      <c r="F556" s="271">
        <v>0.0015</v>
      </c>
      <c r="G556" s="272">
        <v>2016.5</v>
      </c>
      <c r="H556" s="269">
        <v>0.00345</v>
      </c>
      <c r="I556" s="269" t="s">
        <v>1011</v>
      </c>
      <c r="J556" s="269" t="s">
        <v>1011</v>
      </c>
      <c r="K556" s="269" t="s">
        <v>106</v>
      </c>
    </row>
    <row r="557" ht="42.75" spans="1:11">
      <c r="A557" s="269">
        <v>555</v>
      </c>
      <c r="B557" s="269" t="s">
        <v>1245</v>
      </c>
      <c r="C557" s="269" t="s">
        <v>2170</v>
      </c>
      <c r="D557" s="273" t="s">
        <v>2727</v>
      </c>
      <c r="E557" s="269" t="s">
        <v>2195</v>
      </c>
      <c r="F557" s="271">
        <v>0.0038</v>
      </c>
      <c r="G557" s="272">
        <v>2016.5</v>
      </c>
      <c r="H557" s="269">
        <v>0.00874</v>
      </c>
      <c r="I557" s="269" t="s">
        <v>1011</v>
      </c>
      <c r="J557" s="269" t="s">
        <v>1011</v>
      </c>
      <c r="K557" s="269" t="s">
        <v>106</v>
      </c>
    </row>
    <row r="558" ht="42.75" spans="1:11">
      <c r="A558" s="269">
        <v>556</v>
      </c>
      <c r="B558" s="269" t="s">
        <v>1245</v>
      </c>
      <c r="C558" s="269" t="s">
        <v>2170</v>
      </c>
      <c r="D558" s="273" t="s">
        <v>2728</v>
      </c>
      <c r="E558" s="269" t="s">
        <v>2195</v>
      </c>
      <c r="F558" s="271">
        <v>0.0075</v>
      </c>
      <c r="G558" s="272">
        <v>2016.5</v>
      </c>
      <c r="H558" s="269">
        <v>0.01725</v>
      </c>
      <c r="I558" s="269" t="s">
        <v>1011</v>
      </c>
      <c r="J558" s="269" t="s">
        <v>1011</v>
      </c>
      <c r="K558" s="269" t="s">
        <v>106</v>
      </c>
    </row>
    <row r="559" ht="71.25" spans="1:11">
      <c r="A559" s="269">
        <v>557</v>
      </c>
      <c r="B559" s="269" t="s">
        <v>1245</v>
      </c>
      <c r="C559" s="269" t="s">
        <v>2170</v>
      </c>
      <c r="D559" s="273" t="s">
        <v>2729</v>
      </c>
      <c r="E559" s="269" t="s">
        <v>2195</v>
      </c>
      <c r="F559" s="271">
        <v>0.005</v>
      </c>
      <c r="G559" s="272">
        <v>2016.5</v>
      </c>
      <c r="H559" s="269">
        <v>0.0115</v>
      </c>
      <c r="I559" s="269" t="s">
        <v>1011</v>
      </c>
      <c r="J559" s="269" t="s">
        <v>1011</v>
      </c>
      <c r="K559" s="269" t="s">
        <v>106</v>
      </c>
    </row>
    <row r="560" ht="42.75" spans="1:11">
      <c r="A560" s="269">
        <v>558</v>
      </c>
      <c r="B560" s="269" t="s">
        <v>1245</v>
      </c>
      <c r="C560" s="269" t="s">
        <v>2170</v>
      </c>
      <c r="D560" s="273" t="s">
        <v>2730</v>
      </c>
      <c r="E560" s="269" t="s">
        <v>2195</v>
      </c>
      <c r="F560" s="271">
        <v>0.002</v>
      </c>
      <c r="G560" s="272">
        <v>2016.5</v>
      </c>
      <c r="H560" s="269">
        <v>0.0046</v>
      </c>
      <c r="I560" s="269" t="s">
        <v>1011</v>
      </c>
      <c r="J560" s="269" t="s">
        <v>1011</v>
      </c>
      <c r="K560" s="269" t="s">
        <v>106</v>
      </c>
    </row>
    <row r="561" ht="57" spans="1:11">
      <c r="A561" s="269">
        <v>559</v>
      </c>
      <c r="B561" s="269" t="s">
        <v>1245</v>
      </c>
      <c r="C561" s="269" t="s">
        <v>2170</v>
      </c>
      <c r="D561" s="273" t="s">
        <v>2731</v>
      </c>
      <c r="E561" s="269" t="s">
        <v>2195</v>
      </c>
      <c r="F561" s="271">
        <v>0.0012</v>
      </c>
      <c r="G561" s="272">
        <v>2016.5</v>
      </c>
      <c r="H561" s="269">
        <v>0.00276</v>
      </c>
      <c r="I561" s="269" t="s">
        <v>1011</v>
      </c>
      <c r="J561" s="269" t="s">
        <v>1011</v>
      </c>
      <c r="K561" s="269" t="s">
        <v>106</v>
      </c>
    </row>
    <row r="562" ht="42.75" spans="1:11">
      <c r="A562" s="269">
        <v>560</v>
      </c>
      <c r="B562" s="269" t="s">
        <v>1245</v>
      </c>
      <c r="C562" s="269" t="s">
        <v>2170</v>
      </c>
      <c r="D562" s="273" t="s">
        <v>2732</v>
      </c>
      <c r="E562" s="269" t="s">
        <v>2195</v>
      </c>
      <c r="F562" s="271">
        <v>0.0015</v>
      </c>
      <c r="G562" s="272">
        <v>2016.5</v>
      </c>
      <c r="H562" s="269">
        <v>0.00345</v>
      </c>
      <c r="I562" s="269" t="s">
        <v>1011</v>
      </c>
      <c r="J562" s="269" t="s">
        <v>1011</v>
      </c>
      <c r="K562" s="269" t="s">
        <v>106</v>
      </c>
    </row>
    <row r="563" ht="42.75" spans="1:11">
      <c r="A563" s="269">
        <v>561</v>
      </c>
      <c r="B563" s="269" t="s">
        <v>1245</v>
      </c>
      <c r="C563" s="269" t="s">
        <v>2170</v>
      </c>
      <c r="D563" s="273" t="s">
        <v>2733</v>
      </c>
      <c r="E563" s="269" t="s">
        <v>2195</v>
      </c>
      <c r="F563" s="271">
        <v>0.0046</v>
      </c>
      <c r="G563" s="272">
        <v>2016.5</v>
      </c>
      <c r="H563" s="269">
        <v>0.01058</v>
      </c>
      <c r="I563" s="269" t="s">
        <v>1011</v>
      </c>
      <c r="J563" s="269" t="s">
        <v>1011</v>
      </c>
      <c r="K563" s="269" t="s">
        <v>106</v>
      </c>
    </row>
    <row r="564" ht="42.75" spans="1:11">
      <c r="A564" s="269">
        <v>562</v>
      </c>
      <c r="B564" s="269" t="s">
        <v>1245</v>
      </c>
      <c r="C564" s="269" t="s">
        <v>2170</v>
      </c>
      <c r="D564" s="273" t="s">
        <v>2734</v>
      </c>
      <c r="E564" s="269" t="s">
        <v>2195</v>
      </c>
      <c r="F564" s="271">
        <v>0.00025</v>
      </c>
      <c r="G564" s="272">
        <v>2016.5</v>
      </c>
      <c r="H564" s="269">
        <v>0.000575</v>
      </c>
      <c r="I564" s="269" t="s">
        <v>1011</v>
      </c>
      <c r="J564" s="269" t="s">
        <v>1011</v>
      </c>
      <c r="K564" s="269" t="s">
        <v>106</v>
      </c>
    </row>
    <row r="565" ht="42.75" spans="1:11">
      <c r="A565" s="269">
        <v>563</v>
      </c>
      <c r="B565" s="269" t="s">
        <v>1245</v>
      </c>
      <c r="C565" s="269" t="s">
        <v>2170</v>
      </c>
      <c r="D565" s="273" t="s">
        <v>2735</v>
      </c>
      <c r="E565" s="269" t="s">
        <v>2195</v>
      </c>
      <c r="F565" s="271">
        <v>0.0005</v>
      </c>
      <c r="G565" s="272">
        <v>2016.5</v>
      </c>
      <c r="H565" s="269">
        <v>0.00115</v>
      </c>
      <c r="I565" s="269" t="s">
        <v>1011</v>
      </c>
      <c r="J565" s="269" t="s">
        <v>1011</v>
      </c>
      <c r="K565" s="269" t="s">
        <v>106</v>
      </c>
    </row>
    <row r="566" ht="42.75" spans="1:11">
      <c r="A566" s="269">
        <v>564</v>
      </c>
      <c r="B566" s="269" t="s">
        <v>1245</v>
      </c>
      <c r="C566" s="269" t="s">
        <v>2170</v>
      </c>
      <c r="D566" s="273" t="s">
        <v>2736</v>
      </c>
      <c r="E566" s="269" t="s">
        <v>2195</v>
      </c>
      <c r="F566" s="271">
        <v>0.002</v>
      </c>
      <c r="G566" s="272">
        <v>2016.5</v>
      </c>
      <c r="H566" s="269">
        <v>0.0046</v>
      </c>
      <c r="I566" s="269" t="s">
        <v>1011</v>
      </c>
      <c r="J566" s="269" t="s">
        <v>1011</v>
      </c>
      <c r="K566" s="269" t="s">
        <v>106</v>
      </c>
    </row>
    <row r="567" ht="42.75" spans="1:11">
      <c r="A567" s="269">
        <v>565</v>
      </c>
      <c r="B567" s="269" t="s">
        <v>1245</v>
      </c>
      <c r="C567" s="269" t="s">
        <v>2170</v>
      </c>
      <c r="D567" s="273" t="s">
        <v>2737</v>
      </c>
      <c r="E567" s="269" t="s">
        <v>2195</v>
      </c>
      <c r="F567" s="271">
        <v>0.00045</v>
      </c>
      <c r="G567" s="272">
        <v>2016.5</v>
      </c>
      <c r="H567" s="269">
        <v>0.001035</v>
      </c>
      <c r="I567" s="269" t="s">
        <v>1011</v>
      </c>
      <c r="J567" s="269" t="s">
        <v>1011</v>
      </c>
      <c r="K567" s="269" t="s">
        <v>106</v>
      </c>
    </row>
    <row r="568" ht="42.75" spans="1:11">
      <c r="A568" s="269">
        <v>566</v>
      </c>
      <c r="B568" s="269" t="s">
        <v>1245</v>
      </c>
      <c r="C568" s="269" t="s">
        <v>2170</v>
      </c>
      <c r="D568" s="273" t="s">
        <v>2738</v>
      </c>
      <c r="E568" s="269" t="s">
        <v>2195</v>
      </c>
      <c r="F568" s="271">
        <v>0.0002</v>
      </c>
      <c r="G568" s="272">
        <v>2016.5</v>
      </c>
      <c r="H568" s="269">
        <v>0.00046</v>
      </c>
      <c r="I568" s="269" t="s">
        <v>1011</v>
      </c>
      <c r="J568" s="269" t="s">
        <v>1011</v>
      </c>
      <c r="K568" s="269" t="s">
        <v>106</v>
      </c>
    </row>
    <row r="569" ht="42.75" spans="1:11">
      <c r="A569" s="269">
        <v>567</v>
      </c>
      <c r="B569" s="269" t="s">
        <v>1245</v>
      </c>
      <c r="C569" s="269" t="s">
        <v>2170</v>
      </c>
      <c r="D569" s="273" t="s">
        <v>2739</v>
      </c>
      <c r="E569" s="269" t="s">
        <v>2195</v>
      </c>
      <c r="F569" s="271">
        <v>0.0018</v>
      </c>
      <c r="G569" s="272">
        <v>2016.5</v>
      </c>
      <c r="H569" s="269">
        <v>0.00414</v>
      </c>
      <c r="I569" s="269" t="s">
        <v>1011</v>
      </c>
      <c r="J569" s="269" t="s">
        <v>1011</v>
      </c>
      <c r="K569" s="269" t="s">
        <v>106</v>
      </c>
    </row>
    <row r="570" ht="42.75" spans="1:11">
      <c r="A570" s="269">
        <v>568</v>
      </c>
      <c r="B570" s="269" t="s">
        <v>1245</v>
      </c>
      <c r="C570" s="269" t="s">
        <v>2170</v>
      </c>
      <c r="D570" s="273" t="s">
        <v>2740</v>
      </c>
      <c r="E570" s="269" t="s">
        <v>2195</v>
      </c>
      <c r="F570" s="271">
        <v>0.005</v>
      </c>
      <c r="G570" s="272">
        <v>2016.5</v>
      </c>
      <c r="H570" s="269">
        <v>0.0115</v>
      </c>
      <c r="I570" s="269" t="s">
        <v>1011</v>
      </c>
      <c r="J570" s="269" t="s">
        <v>1011</v>
      </c>
      <c r="K570" s="269" t="s">
        <v>106</v>
      </c>
    </row>
    <row r="571" ht="42.75" spans="1:11">
      <c r="A571" s="269">
        <v>569</v>
      </c>
      <c r="B571" s="269" t="s">
        <v>1245</v>
      </c>
      <c r="C571" s="269" t="s">
        <v>2170</v>
      </c>
      <c r="D571" s="273" t="s">
        <v>2741</v>
      </c>
      <c r="E571" s="269" t="s">
        <v>2195</v>
      </c>
      <c r="F571" s="271">
        <v>0.0003</v>
      </c>
      <c r="G571" s="272">
        <v>2016.5</v>
      </c>
      <c r="H571" s="269">
        <v>0.00069</v>
      </c>
      <c r="I571" s="269" t="s">
        <v>1011</v>
      </c>
      <c r="J571" s="269" t="s">
        <v>1011</v>
      </c>
      <c r="K571" s="269" t="s">
        <v>106</v>
      </c>
    </row>
    <row r="572" ht="85.5" spans="1:11">
      <c r="A572" s="269">
        <v>570</v>
      </c>
      <c r="B572" s="269" t="s">
        <v>1245</v>
      </c>
      <c r="C572" s="269" t="s">
        <v>2170</v>
      </c>
      <c r="D572" s="273" t="s">
        <v>2742</v>
      </c>
      <c r="E572" s="269" t="s">
        <v>2195</v>
      </c>
      <c r="F572" s="271">
        <v>0.00055</v>
      </c>
      <c r="G572" s="272">
        <v>2016.5</v>
      </c>
      <c r="H572" s="269">
        <v>0.001265</v>
      </c>
      <c r="I572" s="269" t="s">
        <v>1011</v>
      </c>
      <c r="J572" s="269" t="s">
        <v>1011</v>
      </c>
      <c r="K572" s="269" t="s">
        <v>106</v>
      </c>
    </row>
    <row r="573" ht="42.75" spans="1:11">
      <c r="A573" s="269">
        <v>571</v>
      </c>
      <c r="B573" s="269" t="s">
        <v>1245</v>
      </c>
      <c r="C573" s="269" t="s">
        <v>2170</v>
      </c>
      <c r="D573" s="273" t="s">
        <v>2743</v>
      </c>
      <c r="E573" s="269" t="s">
        <v>2195</v>
      </c>
      <c r="F573" s="271">
        <v>0.00025</v>
      </c>
      <c r="G573" s="272">
        <v>2016.5</v>
      </c>
      <c r="H573" s="269">
        <v>0.000575</v>
      </c>
      <c r="I573" s="269" t="s">
        <v>1011</v>
      </c>
      <c r="J573" s="269" t="s">
        <v>1011</v>
      </c>
      <c r="K573" s="269" t="s">
        <v>106</v>
      </c>
    </row>
    <row r="574" ht="42.75" spans="1:11">
      <c r="A574" s="269">
        <v>572</v>
      </c>
      <c r="B574" s="269" t="s">
        <v>1245</v>
      </c>
      <c r="C574" s="269" t="s">
        <v>2170</v>
      </c>
      <c r="D574" s="273" t="s">
        <v>2744</v>
      </c>
      <c r="E574" s="269" t="s">
        <v>2195</v>
      </c>
      <c r="F574" s="271">
        <v>0.0007</v>
      </c>
      <c r="G574" s="272">
        <v>2016.5</v>
      </c>
      <c r="H574" s="269">
        <v>0.00161</v>
      </c>
      <c r="I574" s="269" t="s">
        <v>1011</v>
      </c>
      <c r="J574" s="269" t="s">
        <v>1011</v>
      </c>
      <c r="K574" s="269" t="s">
        <v>106</v>
      </c>
    </row>
    <row r="575" ht="42.75" spans="1:11">
      <c r="A575" s="269">
        <v>573</v>
      </c>
      <c r="B575" s="269" t="s">
        <v>1245</v>
      </c>
      <c r="C575" s="269" t="s">
        <v>2170</v>
      </c>
      <c r="D575" s="273" t="s">
        <v>2745</v>
      </c>
      <c r="E575" s="269" t="s">
        <v>2195</v>
      </c>
      <c r="F575" s="271">
        <v>0.00055</v>
      </c>
      <c r="G575" s="272">
        <v>2016.5</v>
      </c>
      <c r="H575" s="269">
        <v>0.001265</v>
      </c>
      <c r="I575" s="269" t="s">
        <v>1011</v>
      </c>
      <c r="J575" s="269" t="s">
        <v>1011</v>
      </c>
      <c r="K575" s="269" t="s">
        <v>106</v>
      </c>
    </row>
    <row r="576" ht="42.75" spans="1:11">
      <c r="A576" s="269">
        <v>574</v>
      </c>
      <c r="B576" s="269" t="s">
        <v>1245</v>
      </c>
      <c r="C576" s="269" t="s">
        <v>2170</v>
      </c>
      <c r="D576" s="273" t="s">
        <v>2746</v>
      </c>
      <c r="E576" s="269" t="s">
        <v>2195</v>
      </c>
      <c r="F576" s="271">
        <v>0.00025</v>
      </c>
      <c r="G576" s="272">
        <v>2016.5</v>
      </c>
      <c r="H576" s="269">
        <v>0.000575</v>
      </c>
      <c r="I576" s="269" t="s">
        <v>1011</v>
      </c>
      <c r="J576" s="269" t="s">
        <v>1011</v>
      </c>
      <c r="K576" s="269" t="s">
        <v>106</v>
      </c>
    </row>
    <row r="577" ht="57" spans="1:11">
      <c r="A577" s="269">
        <v>575</v>
      </c>
      <c r="B577" s="269" t="s">
        <v>1245</v>
      </c>
      <c r="C577" s="269" t="s">
        <v>2170</v>
      </c>
      <c r="D577" s="273" t="s">
        <v>2747</v>
      </c>
      <c r="E577" s="269" t="s">
        <v>2195</v>
      </c>
      <c r="F577" s="271">
        <v>0.00045</v>
      </c>
      <c r="G577" s="272">
        <v>2016.5</v>
      </c>
      <c r="H577" s="269">
        <v>0.001035</v>
      </c>
      <c r="I577" s="269" t="s">
        <v>1011</v>
      </c>
      <c r="J577" s="269" t="s">
        <v>1011</v>
      </c>
      <c r="K577" s="269" t="s">
        <v>106</v>
      </c>
    </row>
    <row r="578" ht="42.75" spans="1:11">
      <c r="A578" s="269">
        <v>576</v>
      </c>
      <c r="B578" s="269" t="s">
        <v>1245</v>
      </c>
      <c r="C578" s="269" t="s">
        <v>2170</v>
      </c>
      <c r="D578" s="273" t="s">
        <v>2748</v>
      </c>
      <c r="E578" s="269" t="s">
        <v>2195</v>
      </c>
      <c r="F578" s="271">
        <v>0.0032</v>
      </c>
      <c r="G578" s="272">
        <v>2016.5</v>
      </c>
      <c r="H578" s="269">
        <v>0.00736</v>
      </c>
      <c r="I578" s="269" t="s">
        <v>1011</v>
      </c>
      <c r="J578" s="269" t="s">
        <v>1011</v>
      </c>
      <c r="K578" s="269" t="s">
        <v>106</v>
      </c>
    </row>
    <row r="579" ht="42.75" spans="1:11">
      <c r="A579" s="269">
        <v>577</v>
      </c>
      <c r="B579" s="269" t="s">
        <v>1245</v>
      </c>
      <c r="C579" s="269" t="s">
        <v>2170</v>
      </c>
      <c r="D579" s="273" t="s">
        <v>2749</v>
      </c>
      <c r="E579" s="269" t="s">
        <v>2195</v>
      </c>
      <c r="F579" s="271">
        <v>0.0023</v>
      </c>
      <c r="G579" s="272">
        <v>2016.5</v>
      </c>
      <c r="H579" s="269">
        <v>0.00529</v>
      </c>
      <c r="I579" s="269" t="s">
        <v>1011</v>
      </c>
      <c r="J579" s="269" t="s">
        <v>1011</v>
      </c>
      <c r="K579" s="269" t="s">
        <v>106</v>
      </c>
    </row>
    <row r="580" ht="42.75" spans="1:11">
      <c r="A580" s="269">
        <v>578</v>
      </c>
      <c r="B580" s="269" t="s">
        <v>1245</v>
      </c>
      <c r="C580" s="269" t="s">
        <v>2170</v>
      </c>
      <c r="D580" s="273" t="s">
        <v>2750</v>
      </c>
      <c r="E580" s="269" t="s">
        <v>2195</v>
      </c>
      <c r="F580" s="271">
        <v>0.0026</v>
      </c>
      <c r="G580" s="272">
        <v>2016.5</v>
      </c>
      <c r="H580" s="269">
        <v>0.00598</v>
      </c>
      <c r="I580" s="269" t="s">
        <v>1011</v>
      </c>
      <c r="J580" s="269" t="s">
        <v>1011</v>
      </c>
      <c r="K580" s="269" t="s">
        <v>106</v>
      </c>
    </row>
    <row r="581" ht="57" spans="1:11">
      <c r="A581" s="269">
        <v>579</v>
      </c>
      <c r="B581" s="269" t="s">
        <v>1245</v>
      </c>
      <c r="C581" s="269" t="s">
        <v>2170</v>
      </c>
      <c r="D581" s="273" t="s">
        <v>2751</v>
      </c>
      <c r="E581" s="269" t="s">
        <v>2195</v>
      </c>
      <c r="F581" s="271">
        <v>0.0016</v>
      </c>
      <c r="G581" s="272">
        <v>2016.5</v>
      </c>
      <c r="H581" s="269">
        <v>0.00368</v>
      </c>
      <c r="I581" s="269" t="s">
        <v>1011</v>
      </c>
      <c r="J581" s="269" t="s">
        <v>1011</v>
      </c>
      <c r="K581" s="269" t="s">
        <v>106</v>
      </c>
    </row>
    <row r="582" ht="42.75" spans="1:11">
      <c r="A582" s="269">
        <v>580</v>
      </c>
      <c r="B582" s="269" t="s">
        <v>1245</v>
      </c>
      <c r="C582" s="269" t="s">
        <v>2170</v>
      </c>
      <c r="D582" s="273" t="s">
        <v>2752</v>
      </c>
      <c r="E582" s="269" t="s">
        <v>2195</v>
      </c>
      <c r="F582" s="271">
        <v>0.0023</v>
      </c>
      <c r="G582" s="272">
        <v>2016.5</v>
      </c>
      <c r="H582" s="269">
        <v>0.00529</v>
      </c>
      <c r="I582" s="269" t="s">
        <v>1011</v>
      </c>
      <c r="J582" s="269" t="s">
        <v>1011</v>
      </c>
      <c r="K582" s="269" t="s">
        <v>106</v>
      </c>
    </row>
    <row r="583" ht="42.75" spans="1:11">
      <c r="A583" s="269">
        <v>581</v>
      </c>
      <c r="B583" s="269" t="s">
        <v>1245</v>
      </c>
      <c r="C583" s="269" t="s">
        <v>2170</v>
      </c>
      <c r="D583" s="273" t="s">
        <v>2753</v>
      </c>
      <c r="E583" s="269" t="s">
        <v>2195</v>
      </c>
      <c r="F583" s="271">
        <v>0.0025</v>
      </c>
      <c r="G583" s="272">
        <v>2016.5</v>
      </c>
      <c r="H583" s="269">
        <v>0.00575</v>
      </c>
      <c r="I583" s="269" t="s">
        <v>1011</v>
      </c>
      <c r="J583" s="269" t="s">
        <v>1011</v>
      </c>
      <c r="K583" s="269" t="s">
        <v>106</v>
      </c>
    </row>
    <row r="584" ht="42.75" spans="1:11">
      <c r="A584" s="269">
        <v>582</v>
      </c>
      <c r="B584" s="269" t="s">
        <v>1245</v>
      </c>
      <c r="C584" s="269" t="s">
        <v>2170</v>
      </c>
      <c r="D584" s="273" t="s">
        <v>2754</v>
      </c>
      <c r="E584" s="269" t="s">
        <v>2195</v>
      </c>
      <c r="F584" s="271">
        <v>0.0029</v>
      </c>
      <c r="G584" s="272">
        <v>2016.5</v>
      </c>
      <c r="H584" s="269">
        <v>0.00667</v>
      </c>
      <c r="I584" s="269" t="s">
        <v>1011</v>
      </c>
      <c r="J584" s="269" t="s">
        <v>1011</v>
      </c>
      <c r="K584" s="269" t="s">
        <v>106</v>
      </c>
    </row>
    <row r="585" ht="57" spans="1:11">
      <c r="A585" s="269">
        <v>583</v>
      </c>
      <c r="B585" s="269" t="s">
        <v>1245</v>
      </c>
      <c r="C585" s="269" t="s">
        <v>2170</v>
      </c>
      <c r="D585" s="273" t="s">
        <v>2755</v>
      </c>
      <c r="E585" s="269" t="s">
        <v>2195</v>
      </c>
      <c r="F585" s="271">
        <v>0.0019</v>
      </c>
      <c r="G585" s="272">
        <v>2016.5</v>
      </c>
      <c r="H585" s="269">
        <v>0.00437</v>
      </c>
      <c r="I585" s="269" t="s">
        <v>1011</v>
      </c>
      <c r="J585" s="269" t="s">
        <v>1011</v>
      </c>
      <c r="K585" s="269" t="s">
        <v>106</v>
      </c>
    </row>
    <row r="586" ht="42.75" spans="1:11">
      <c r="A586" s="269">
        <v>584</v>
      </c>
      <c r="B586" s="269" t="s">
        <v>1245</v>
      </c>
      <c r="C586" s="269" t="s">
        <v>2170</v>
      </c>
      <c r="D586" s="273" t="s">
        <v>2756</v>
      </c>
      <c r="E586" s="269" t="s">
        <v>2195</v>
      </c>
      <c r="F586" s="271">
        <v>0.0021</v>
      </c>
      <c r="G586" s="272">
        <v>2016.5</v>
      </c>
      <c r="H586" s="269">
        <v>0.00483</v>
      </c>
      <c r="I586" s="269" t="s">
        <v>1011</v>
      </c>
      <c r="J586" s="269" t="s">
        <v>1011</v>
      </c>
      <c r="K586" s="269" t="s">
        <v>106</v>
      </c>
    </row>
    <row r="587" ht="42.75" spans="1:11">
      <c r="A587" s="269">
        <v>585</v>
      </c>
      <c r="B587" s="269" t="s">
        <v>1245</v>
      </c>
      <c r="C587" s="269" t="s">
        <v>2170</v>
      </c>
      <c r="D587" s="273" t="s">
        <v>2757</v>
      </c>
      <c r="E587" s="269" t="s">
        <v>2195</v>
      </c>
      <c r="F587" s="271">
        <v>0.0014</v>
      </c>
      <c r="G587" s="272">
        <v>2016.5</v>
      </c>
      <c r="H587" s="269">
        <v>0.00322</v>
      </c>
      <c r="I587" s="269" t="s">
        <v>1011</v>
      </c>
      <c r="J587" s="269" t="s">
        <v>1011</v>
      </c>
      <c r="K587" s="269" t="s">
        <v>106</v>
      </c>
    </row>
    <row r="588" ht="42.75" spans="1:11">
      <c r="A588" s="269">
        <v>586</v>
      </c>
      <c r="B588" s="269" t="s">
        <v>1245</v>
      </c>
      <c r="C588" s="269" t="s">
        <v>2170</v>
      </c>
      <c r="D588" s="273" t="s">
        <v>2758</v>
      </c>
      <c r="E588" s="269" t="s">
        <v>2195</v>
      </c>
      <c r="F588" s="271">
        <v>0.0024</v>
      </c>
      <c r="G588" s="272">
        <v>2016.5</v>
      </c>
      <c r="H588" s="269">
        <v>0.00552</v>
      </c>
      <c r="I588" s="269" t="s">
        <v>1011</v>
      </c>
      <c r="J588" s="269" t="s">
        <v>1011</v>
      </c>
      <c r="K588" s="269" t="s">
        <v>106</v>
      </c>
    </row>
    <row r="589" ht="42.75" spans="1:11">
      <c r="A589" s="269">
        <v>587</v>
      </c>
      <c r="B589" s="269" t="s">
        <v>1245</v>
      </c>
      <c r="C589" s="269" t="s">
        <v>2170</v>
      </c>
      <c r="D589" s="273" t="s">
        <v>2759</v>
      </c>
      <c r="E589" s="269" t="s">
        <v>2195</v>
      </c>
      <c r="F589" s="271">
        <v>0.0023</v>
      </c>
      <c r="G589" s="272">
        <v>2016.5</v>
      </c>
      <c r="H589" s="269">
        <v>0.00529</v>
      </c>
      <c r="I589" s="269" t="s">
        <v>1011</v>
      </c>
      <c r="J589" s="269" t="s">
        <v>1011</v>
      </c>
      <c r="K589" s="269" t="s">
        <v>106</v>
      </c>
    </row>
    <row r="590" ht="42.75" spans="1:11">
      <c r="A590" s="269">
        <v>588</v>
      </c>
      <c r="B590" s="269" t="s">
        <v>1245</v>
      </c>
      <c r="C590" s="269" t="s">
        <v>2170</v>
      </c>
      <c r="D590" s="273" t="s">
        <v>2760</v>
      </c>
      <c r="E590" s="269" t="s">
        <v>2195</v>
      </c>
      <c r="F590" s="271">
        <v>0.0014</v>
      </c>
      <c r="G590" s="272">
        <v>2016.5</v>
      </c>
      <c r="H590" s="269">
        <v>0.00322</v>
      </c>
      <c r="I590" s="269" t="s">
        <v>1011</v>
      </c>
      <c r="J590" s="269" t="s">
        <v>1011</v>
      </c>
      <c r="K590" s="269" t="s">
        <v>106</v>
      </c>
    </row>
    <row r="591" ht="42.75" spans="1:11">
      <c r="A591" s="269">
        <v>589</v>
      </c>
      <c r="B591" s="269" t="s">
        <v>1245</v>
      </c>
      <c r="C591" s="269" t="s">
        <v>2170</v>
      </c>
      <c r="D591" s="273" t="s">
        <v>2761</v>
      </c>
      <c r="E591" s="269" t="s">
        <v>2195</v>
      </c>
      <c r="F591" s="271">
        <v>0.0006</v>
      </c>
      <c r="G591" s="272">
        <v>2016.5</v>
      </c>
      <c r="H591" s="269">
        <v>0.00138</v>
      </c>
      <c r="I591" s="269" t="s">
        <v>1011</v>
      </c>
      <c r="J591" s="269" t="s">
        <v>1011</v>
      </c>
      <c r="K591" s="269" t="s">
        <v>106</v>
      </c>
    </row>
    <row r="592" ht="42.75" spans="1:11">
      <c r="A592" s="269">
        <v>590</v>
      </c>
      <c r="B592" s="269" t="s">
        <v>1245</v>
      </c>
      <c r="C592" s="269" t="s">
        <v>2170</v>
      </c>
      <c r="D592" s="273" t="s">
        <v>2762</v>
      </c>
      <c r="E592" s="269" t="s">
        <v>2195</v>
      </c>
      <c r="F592" s="271">
        <v>0.002</v>
      </c>
      <c r="G592" s="272">
        <v>2016.5</v>
      </c>
      <c r="H592" s="269">
        <v>0.0046</v>
      </c>
      <c r="I592" s="269" t="s">
        <v>1011</v>
      </c>
      <c r="J592" s="269" t="s">
        <v>1011</v>
      </c>
      <c r="K592" s="269" t="s">
        <v>106</v>
      </c>
    </row>
    <row r="593" ht="57" spans="1:11">
      <c r="A593" s="269">
        <v>591</v>
      </c>
      <c r="B593" s="269" t="s">
        <v>1245</v>
      </c>
      <c r="C593" s="269" t="s">
        <v>2170</v>
      </c>
      <c r="D593" s="273" t="s">
        <v>2763</v>
      </c>
      <c r="E593" s="269" t="s">
        <v>2195</v>
      </c>
      <c r="F593" s="271">
        <v>0.00025</v>
      </c>
      <c r="G593" s="272">
        <v>2016.5</v>
      </c>
      <c r="H593" s="269">
        <v>0.000575</v>
      </c>
      <c r="I593" s="269" t="s">
        <v>1011</v>
      </c>
      <c r="J593" s="269" t="s">
        <v>1011</v>
      </c>
      <c r="K593" s="269" t="s">
        <v>106</v>
      </c>
    </row>
    <row r="594" ht="42.75" spans="1:11">
      <c r="A594" s="269">
        <v>592</v>
      </c>
      <c r="B594" s="269" t="s">
        <v>1245</v>
      </c>
      <c r="C594" s="269" t="s">
        <v>2170</v>
      </c>
      <c r="D594" s="273" t="s">
        <v>2764</v>
      </c>
      <c r="E594" s="269" t="s">
        <v>2195</v>
      </c>
      <c r="F594" s="271">
        <v>9.5e-5</v>
      </c>
      <c r="G594" s="272">
        <v>2016.5</v>
      </c>
      <c r="H594" s="269">
        <v>0.0002185</v>
      </c>
      <c r="I594" s="269" t="s">
        <v>1011</v>
      </c>
      <c r="J594" s="269" t="s">
        <v>1011</v>
      </c>
      <c r="K594" s="269" t="s">
        <v>106</v>
      </c>
    </row>
    <row r="595" ht="42.75" spans="1:11">
      <c r="A595" s="269">
        <v>593</v>
      </c>
      <c r="B595" s="269" t="s">
        <v>1245</v>
      </c>
      <c r="C595" s="269" t="s">
        <v>2170</v>
      </c>
      <c r="D595" s="273" t="s">
        <v>2765</v>
      </c>
      <c r="E595" s="269" t="s">
        <v>2195</v>
      </c>
      <c r="F595" s="271">
        <v>0.00035</v>
      </c>
      <c r="G595" s="272">
        <v>2016.5</v>
      </c>
      <c r="H595" s="269">
        <v>0.000805</v>
      </c>
      <c r="I595" s="269" t="s">
        <v>1011</v>
      </c>
      <c r="J595" s="269" t="s">
        <v>1011</v>
      </c>
      <c r="K595" s="269" t="s">
        <v>106</v>
      </c>
    </row>
    <row r="596" ht="42.75" spans="1:11">
      <c r="A596" s="269">
        <v>594</v>
      </c>
      <c r="B596" s="269" t="s">
        <v>1245</v>
      </c>
      <c r="C596" s="269" t="s">
        <v>2170</v>
      </c>
      <c r="D596" s="273" t="s">
        <v>2766</v>
      </c>
      <c r="E596" s="269" t="s">
        <v>2195</v>
      </c>
      <c r="F596" s="271">
        <v>0.00035</v>
      </c>
      <c r="G596" s="272">
        <v>2016.5</v>
      </c>
      <c r="H596" s="269">
        <v>0.000805</v>
      </c>
      <c r="I596" s="269" t="s">
        <v>1011</v>
      </c>
      <c r="J596" s="269" t="s">
        <v>1011</v>
      </c>
      <c r="K596" s="269" t="s">
        <v>106</v>
      </c>
    </row>
    <row r="597" ht="42.75" spans="1:11">
      <c r="A597" s="269">
        <v>595</v>
      </c>
      <c r="B597" s="269" t="s">
        <v>1245</v>
      </c>
      <c r="C597" s="269" t="s">
        <v>2170</v>
      </c>
      <c r="D597" s="273" t="s">
        <v>2767</v>
      </c>
      <c r="E597" s="269" t="s">
        <v>2195</v>
      </c>
      <c r="F597" s="271">
        <v>0.0008</v>
      </c>
      <c r="G597" s="272">
        <v>2016.5</v>
      </c>
      <c r="H597" s="269">
        <v>0.00184</v>
      </c>
      <c r="I597" s="269" t="s">
        <v>1011</v>
      </c>
      <c r="J597" s="269" t="s">
        <v>1011</v>
      </c>
      <c r="K597" s="269" t="s">
        <v>106</v>
      </c>
    </row>
    <row r="598" ht="42.75" spans="1:11">
      <c r="A598" s="269">
        <v>596</v>
      </c>
      <c r="B598" s="269" t="s">
        <v>1245</v>
      </c>
      <c r="C598" s="269" t="s">
        <v>2170</v>
      </c>
      <c r="D598" s="273" t="s">
        <v>2768</v>
      </c>
      <c r="E598" s="269" t="s">
        <v>2195</v>
      </c>
      <c r="F598" s="271">
        <v>1.3</v>
      </c>
      <c r="G598" s="272">
        <v>2016.5</v>
      </c>
      <c r="H598" s="269">
        <v>2.99</v>
      </c>
      <c r="I598" s="269" t="s">
        <v>1011</v>
      </c>
      <c r="J598" s="269" t="s">
        <v>1011</v>
      </c>
      <c r="K598" s="269" t="s">
        <v>106</v>
      </c>
    </row>
    <row r="599" ht="42.75" spans="1:11">
      <c r="A599" s="269">
        <v>597</v>
      </c>
      <c r="B599" s="269" t="s">
        <v>1245</v>
      </c>
      <c r="C599" s="269" t="s">
        <v>2170</v>
      </c>
      <c r="D599" s="273" t="s">
        <v>2769</v>
      </c>
      <c r="E599" s="269" t="s">
        <v>2195</v>
      </c>
      <c r="F599" s="271">
        <v>0.002</v>
      </c>
      <c r="G599" s="272">
        <v>2016.5</v>
      </c>
      <c r="H599" s="269">
        <v>0.0046</v>
      </c>
      <c r="I599" s="269" t="s">
        <v>1011</v>
      </c>
      <c r="J599" s="269" t="s">
        <v>1011</v>
      </c>
      <c r="K599" s="269" t="s">
        <v>106</v>
      </c>
    </row>
    <row r="600" ht="42.75" spans="1:11">
      <c r="A600" s="269">
        <v>598</v>
      </c>
      <c r="B600" s="269" t="s">
        <v>1245</v>
      </c>
      <c r="C600" s="269" t="s">
        <v>2170</v>
      </c>
      <c r="D600" s="273" t="s">
        <v>2770</v>
      </c>
      <c r="E600" s="269" t="s">
        <v>2195</v>
      </c>
      <c r="F600" s="271">
        <v>0.0005</v>
      </c>
      <c r="G600" s="272">
        <v>2016.5</v>
      </c>
      <c r="H600" s="269">
        <v>0.00115</v>
      </c>
      <c r="I600" s="269" t="s">
        <v>1011</v>
      </c>
      <c r="J600" s="269" t="s">
        <v>1011</v>
      </c>
      <c r="K600" s="269" t="s">
        <v>106</v>
      </c>
    </row>
    <row r="601" ht="42.75" spans="1:11">
      <c r="A601" s="269">
        <v>599</v>
      </c>
      <c r="B601" s="269" t="s">
        <v>1245</v>
      </c>
      <c r="C601" s="269" t="s">
        <v>2170</v>
      </c>
      <c r="D601" s="273" t="s">
        <v>2771</v>
      </c>
      <c r="E601" s="269" t="s">
        <v>2195</v>
      </c>
      <c r="F601" s="271">
        <v>0.0005</v>
      </c>
      <c r="G601" s="272">
        <v>2016.5</v>
      </c>
      <c r="H601" s="269">
        <v>0.00115</v>
      </c>
      <c r="I601" s="269" t="s">
        <v>1011</v>
      </c>
      <c r="J601" s="269" t="s">
        <v>1011</v>
      </c>
      <c r="K601" s="269" t="s">
        <v>106</v>
      </c>
    </row>
    <row r="602" ht="42.75" spans="1:11">
      <c r="A602" s="269">
        <v>600</v>
      </c>
      <c r="B602" s="269" t="s">
        <v>1245</v>
      </c>
      <c r="C602" s="269" t="s">
        <v>2170</v>
      </c>
      <c r="D602" s="273" t="s">
        <v>2772</v>
      </c>
      <c r="E602" s="269" t="s">
        <v>2195</v>
      </c>
      <c r="F602" s="271">
        <v>0.00023</v>
      </c>
      <c r="G602" s="272">
        <v>2016.5</v>
      </c>
      <c r="H602" s="269">
        <v>0.000529</v>
      </c>
      <c r="I602" s="269" t="s">
        <v>1011</v>
      </c>
      <c r="J602" s="269" t="s">
        <v>1011</v>
      </c>
      <c r="K602" s="269" t="s">
        <v>106</v>
      </c>
    </row>
    <row r="603" ht="42.75" spans="1:11">
      <c r="A603" s="269">
        <v>601</v>
      </c>
      <c r="B603" s="269" t="s">
        <v>1245</v>
      </c>
      <c r="C603" s="269" t="s">
        <v>2170</v>
      </c>
      <c r="D603" s="273" t="s">
        <v>2773</v>
      </c>
      <c r="E603" s="269" t="s">
        <v>2195</v>
      </c>
      <c r="F603" s="271">
        <v>0.0005</v>
      </c>
      <c r="G603" s="272">
        <v>2016.5</v>
      </c>
      <c r="H603" s="269">
        <v>0.00115</v>
      </c>
      <c r="I603" s="269" t="s">
        <v>1011</v>
      </c>
      <c r="J603" s="269" t="s">
        <v>1011</v>
      </c>
      <c r="K603" s="269" t="s">
        <v>106</v>
      </c>
    </row>
    <row r="604" ht="42.75" spans="1:11">
      <c r="A604" s="269">
        <v>602</v>
      </c>
      <c r="B604" s="269" t="s">
        <v>1245</v>
      </c>
      <c r="C604" s="269" t="s">
        <v>2170</v>
      </c>
      <c r="D604" s="273" t="s">
        <v>2774</v>
      </c>
      <c r="E604" s="269" t="s">
        <v>2195</v>
      </c>
      <c r="F604" s="271">
        <v>0.00065</v>
      </c>
      <c r="G604" s="272">
        <v>2016.5</v>
      </c>
      <c r="H604" s="269">
        <v>0.001495</v>
      </c>
      <c r="I604" s="269" t="s">
        <v>1011</v>
      </c>
      <c r="J604" s="269" t="s">
        <v>1011</v>
      </c>
      <c r="K604" s="269" t="s">
        <v>106</v>
      </c>
    </row>
    <row r="605" ht="42.75" spans="1:11">
      <c r="A605" s="269">
        <v>603</v>
      </c>
      <c r="B605" s="269" t="s">
        <v>1245</v>
      </c>
      <c r="C605" s="269" t="s">
        <v>2170</v>
      </c>
      <c r="D605" s="273" t="s">
        <v>2775</v>
      </c>
      <c r="E605" s="269" t="s">
        <v>2195</v>
      </c>
      <c r="F605" s="271">
        <v>0.00025</v>
      </c>
      <c r="G605" s="272">
        <v>2016.5</v>
      </c>
      <c r="H605" s="269">
        <v>0.000575</v>
      </c>
      <c r="I605" s="269" t="s">
        <v>1011</v>
      </c>
      <c r="J605" s="269" t="s">
        <v>1011</v>
      </c>
      <c r="K605" s="269" t="s">
        <v>106</v>
      </c>
    </row>
    <row r="606" ht="42.75" spans="1:11">
      <c r="A606" s="269">
        <v>604</v>
      </c>
      <c r="B606" s="269" t="s">
        <v>1245</v>
      </c>
      <c r="C606" s="269" t="s">
        <v>2170</v>
      </c>
      <c r="D606" s="273" t="s">
        <v>2776</v>
      </c>
      <c r="E606" s="269" t="s">
        <v>2195</v>
      </c>
      <c r="F606" s="271">
        <v>0.0011</v>
      </c>
      <c r="G606" s="272">
        <v>2016.5</v>
      </c>
      <c r="H606" s="269">
        <v>0.00253</v>
      </c>
      <c r="I606" s="269" t="s">
        <v>1011</v>
      </c>
      <c r="J606" s="269" t="s">
        <v>1011</v>
      </c>
      <c r="K606" s="269" t="s">
        <v>106</v>
      </c>
    </row>
    <row r="607" ht="42.75" spans="1:11">
      <c r="A607" s="269">
        <v>605</v>
      </c>
      <c r="B607" s="269" t="s">
        <v>1245</v>
      </c>
      <c r="C607" s="269" t="s">
        <v>2170</v>
      </c>
      <c r="D607" s="273" t="s">
        <v>2777</v>
      </c>
      <c r="E607" s="269" t="s">
        <v>2195</v>
      </c>
      <c r="F607" s="271">
        <v>0.00055</v>
      </c>
      <c r="G607" s="272">
        <v>2016.5</v>
      </c>
      <c r="H607" s="269">
        <v>0.001265</v>
      </c>
      <c r="I607" s="269" t="s">
        <v>1011</v>
      </c>
      <c r="J607" s="269" t="s">
        <v>1011</v>
      </c>
      <c r="K607" s="269" t="s">
        <v>106</v>
      </c>
    </row>
    <row r="608" ht="42.75" spans="1:11">
      <c r="A608" s="269">
        <v>606</v>
      </c>
      <c r="B608" s="269" t="s">
        <v>1245</v>
      </c>
      <c r="C608" s="269" t="s">
        <v>2170</v>
      </c>
      <c r="D608" s="273" t="s">
        <v>2778</v>
      </c>
      <c r="E608" s="269" t="s">
        <v>2195</v>
      </c>
      <c r="F608" s="271">
        <v>0.00085</v>
      </c>
      <c r="G608" s="272">
        <v>2016.5</v>
      </c>
      <c r="H608" s="269">
        <v>0.001955</v>
      </c>
      <c r="I608" s="269" t="s">
        <v>1011</v>
      </c>
      <c r="J608" s="269" t="s">
        <v>1011</v>
      </c>
      <c r="K608" s="269" t="s">
        <v>106</v>
      </c>
    </row>
    <row r="609" ht="42.75" spans="1:11">
      <c r="A609" s="269">
        <v>607</v>
      </c>
      <c r="B609" s="269" t="s">
        <v>1245</v>
      </c>
      <c r="C609" s="269" t="s">
        <v>2170</v>
      </c>
      <c r="D609" s="273" t="s">
        <v>2779</v>
      </c>
      <c r="E609" s="269" t="s">
        <v>2195</v>
      </c>
      <c r="F609" s="271">
        <v>0.00042</v>
      </c>
      <c r="G609" s="272">
        <v>2016.5</v>
      </c>
      <c r="H609" s="269">
        <v>0.000966</v>
      </c>
      <c r="I609" s="269" t="s">
        <v>1011</v>
      </c>
      <c r="J609" s="269" t="s">
        <v>1011</v>
      </c>
      <c r="K609" s="269" t="s">
        <v>106</v>
      </c>
    </row>
    <row r="610" ht="57" spans="1:11">
      <c r="A610" s="269">
        <v>608</v>
      </c>
      <c r="B610" s="269" t="s">
        <v>1245</v>
      </c>
      <c r="C610" s="269" t="s">
        <v>2170</v>
      </c>
      <c r="D610" s="273" t="s">
        <v>2780</v>
      </c>
      <c r="E610" s="269" t="s">
        <v>2195</v>
      </c>
      <c r="F610" s="271">
        <v>0.0015</v>
      </c>
      <c r="G610" s="272">
        <v>2016.5</v>
      </c>
      <c r="H610" s="269">
        <v>0.00345</v>
      </c>
      <c r="I610" s="269" t="s">
        <v>1011</v>
      </c>
      <c r="J610" s="269" t="s">
        <v>1011</v>
      </c>
      <c r="K610" s="269" t="s">
        <v>106</v>
      </c>
    </row>
    <row r="611" ht="42.75" spans="1:11">
      <c r="A611" s="269">
        <v>609</v>
      </c>
      <c r="B611" s="269" t="s">
        <v>1245</v>
      </c>
      <c r="C611" s="269" t="s">
        <v>2170</v>
      </c>
      <c r="D611" s="273" t="s">
        <v>2781</v>
      </c>
      <c r="E611" s="269" t="s">
        <v>2195</v>
      </c>
      <c r="F611" s="271">
        <v>0.0005</v>
      </c>
      <c r="G611" s="272">
        <v>2016.5</v>
      </c>
      <c r="H611" s="269">
        <v>0.00115</v>
      </c>
      <c r="I611" s="269" t="s">
        <v>1011</v>
      </c>
      <c r="J611" s="269" t="s">
        <v>1011</v>
      </c>
      <c r="K611" s="269" t="s">
        <v>106</v>
      </c>
    </row>
    <row r="612" ht="57" spans="1:11">
      <c r="A612" s="269">
        <v>610</v>
      </c>
      <c r="B612" s="269" t="s">
        <v>1245</v>
      </c>
      <c r="C612" s="269" t="s">
        <v>2170</v>
      </c>
      <c r="D612" s="273" t="s">
        <v>2782</v>
      </c>
      <c r="E612" s="269" t="s">
        <v>2195</v>
      </c>
      <c r="F612" s="271">
        <v>0.00052</v>
      </c>
      <c r="G612" s="272">
        <v>2016.5</v>
      </c>
      <c r="H612" s="269">
        <v>0.001196</v>
      </c>
      <c r="I612" s="269" t="s">
        <v>1011</v>
      </c>
      <c r="J612" s="269" t="s">
        <v>1011</v>
      </c>
      <c r="K612" s="269" t="s">
        <v>106</v>
      </c>
    </row>
    <row r="613" ht="42.75" spans="1:11">
      <c r="A613" s="269">
        <v>611</v>
      </c>
      <c r="B613" s="269" t="s">
        <v>1245</v>
      </c>
      <c r="C613" s="269" t="s">
        <v>2170</v>
      </c>
      <c r="D613" s="273" t="s">
        <v>2783</v>
      </c>
      <c r="E613" s="269" t="s">
        <v>2195</v>
      </c>
      <c r="F613" s="271">
        <v>0.00043</v>
      </c>
      <c r="G613" s="272">
        <v>2016.5</v>
      </c>
      <c r="H613" s="269">
        <v>0.000989</v>
      </c>
      <c r="I613" s="269" t="s">
        <v>1011</v>
      </c>
      <c r="J613" s="269" t="s">
        <v>1011</v>
      </c>
      <c r="K613" s="269" t="s">
        <v>106</v>
      </c>
    </row>
    <row r="614" ht="42.75" spans="1:11">
      <c r="A614" s="269">
        <v>612</v>
      </c>
      <c r="B614" s="269" t="s">
        <v>1245</v>
      </c>
      <c r="C614" s="269" t="s">
        <v>2170</v>
      </c>
      <c r="D614" s="273" t="s">
        <v>2784</v>
      </c>
      <c r="E614" s="269" t="s">
        <v>2195</v>
      </c>
      <c r="F614" s="271">
        <v>0.00025</v>
      </c>
      <c r="G614" s="272">
        <v>2016.5</v>
      </c>
      <c r="H614" s="269">
        <v>0.000575</v>
      </c>
      <c r="I614" s="269" t="s">
        <v>1011</v>
      </c>
      <c r="J614" s="269" t="s">
        <v>1011</v>
      </c>
      <c r="K614" s="269" t="s">
        <v>106</v>
      </c>
    </row>
    <row r="615" ht="42.75" spans="1:11">
      <c r="A615" s="269">
        <v>613</v>
      </c>
      <c r="B615" s="269" t="s">
        <v>1245</v>
      </c>
      <c r="C615" s="269" t="s">
        <v>2170</v>
      </c>
      <c r="D615" s="273" t="s">
        <v>2785</v>
      </c>
      <c r="E615" s="269" t="s">
        <v>2195</v>
      </c>
      <c r="F615" s="271">
        <v>0.00035</v>
      </c>
      <c r="G615" s="272">
        <v>2016.5</v>
      </c>
      <c r="H615" s="269">
        <v>0.000805</v>
      </c>
      <c r="I615" s="269" t="s">
        <v>1011</v>
      </c>
      <c r="J615" s="269" t="s">
        <v>1011</v>
      </c>
      <c r="K615" s="269" t="s">
        <v>106</v>
      </c>
    </row>
    <row r="616" ht="42.75" spans="1:11">
      <c r="A616" s="269">
        <v>614</v>
      </c>
      <c r="B616" s="269" t="s">
        <v>1245</v>
      </c>
      <c r="C616" s="269" t="s">
        <v>2170</v>
      </c>
      <c r="D616" s="273" t="s">
        <v>2786</v>
      </c>
      <c r="E616" s="269" t="s">
        <v>2195</v>
      </c>
      <c r="F616" s="271">
        <v>0.0004</v>
      </c>
      <c r="G616" s="272">
        <v>2016.5</v>
      </c>
      <c r="H616" s="269">
        <v>0.00092</v>
      </c>
      <c r="I616" s="269" t="s">
        <v>1011</v>
      </c>
      <c r="J616" s="269" t="s">
        <v>1011</v>
      </c>
      <c r="K616" s="269" t="s">
        <v>106</v>
      </c>
    </row>
    <row r="617" ht="42.75" spans="1:11">
      <c r="A617" s="269">
        <v>615</v>
      </c>
      <c r="B617" s="269" t="s">
        <v>1245</v>
      </c>
      <c r="C617" s="269" t="s">
        <v>2170</v>
      </c>
      <c r="D617" s="273" t="s">
        <v>2787</v>
      </c>
      <c r="E617" s="269" t="s">
        <v>2195</v>
      </c>
      <c r="F617" s="271">
        <v>0.00025</v>
      </c>
      <c r="G617" s="272">
        <v>2016.5</v>
      </c>
      <c r="H617" s="269">
        <v>0.000575</v>
      </c>
      <c r="I617" s="269" t="s">
        <v>1011</v>
      </c>
      <c r="J617" s="269" t="s">
        <v>1011</v>
      </c>
      <c r="K617" s="269" t="s">
        <v>106</v>
      </c>
    </row>
    <row r="618" ht="42.75" spans="1:11">
      <c r="A618" s="269">
        <v>616</v>
      </c>
      <c r="B618" s="269" t="s">
        <v>1245</v>
      </c>
      <c r="C618" s="269" t="s">
        <v>2170</v>
      </c>
      <c r="D618" s="273" t="s">
        <v>2788</v>
      </c>
      <c r="E618" s="269" t="s">
        <v>2195</v>
      </c>
      <c r="F618" s="271">
        <v>0.0004</v>
      </c>
      <c r="G618" s="272">
        <v>2016.5</v>
      </c>
      <c r="H618" s="269">
        <v>0.00092</v>
      </c>
      <c r="I618" s="269" t="s">
        <v>1011</v>
      </c>
      <c r="J618" s="269" t="s">
        <v>1011</v>
      </c>
      <c r="K618" s="269" t="s">
        <v>106</v>
      </c>
    </row>
    <row r="619" ht="85.5" spans="1:11">
      <c r="A619" s="269">
        <v>617</v>
      </c>
      <c r="B619" s="269" t="s">
        <v>1245</v>
      </c>
      <c r="C619" s="269" t="s">
        <v>2170</v>
      </c>
      <c r="D619" s="273" t="s">
        <v>2789</v>
      </c>
      <c r="E619" s="269" t="s">
        <v>2195</v>
      </c>
      <c r="F619" s="271">
        <v>0.00048</v>
      </c>
      <c r="G619" s="272">
        <v>2016.5</v>
      </c>
      <c r="H619" s="269">
        <v>0.001104</v>
      </c>
      <c r="I619" s="269" t="s">
        <v>1011</v>
      </c>
      <c r="J619" s="269" t="s">
        <v>1011</v>
      </c>
      <c r="K619" s="269" t="s">
        <v>106</v>
      </c>
    </row>
    <row r="620" ht="42.75" spans="1:11">
      <c r="A620" s="269">
        <v>618</v>
      </c>
      <c r="B620" s="269" t="s">
        <v>1245</v>
      </c>
      <c r="C620" s="269" t="s">
        <v>2170</v>
      </c>
      <c r="D620" s="273" t="s">
        <v>2790</v>
      </c>
      <c r="E620" s="269" t="s">
        <v>2195</v>
      </c>
      <c r="F620" s="271">
        <v>0.00045</v>
      </c>
      <c r="G620" s="272">
        <v>2016.5</v>
      </c>
      <c r="H620" s="269">
        <v>0.001035</v>
      </c>
      <c r="I620" s="269" t="s">
        <v>1011</v>
      </c>
      <c r="J620" s="269" t="s">
        <v>1011</v>
      </c>
      <c r="K620" s="269" t="s">
        <v>106</v>
      </c>
    </row>
    <row r="621" ht="42.75" spans="1:11">
      <c r="A621" s="269">
        <v>619</v>
      </c>
      <c r="B621" s="269" t="s">
        <v>1245</v>
      </c>
      <c r="C621" s="269" t="s">
        <v>2170</v>
      </c>
      <c r="D621" s="273" t="s">
        <v>2791</v>
      </c>
      <c r="E621" s="269" t="s">
        <v>2195</v>
      </c>
      <c r="F621" s="271">
        <v>0.00045</v>
      </c>
      <c r="G621" s="272">
        <v>2016.5</v>
      </c>
      <c r="H621" s="269">
        <v>0.001035</v>
      </c>
      <c r="I621" s="269" t="s">
        <v>1011</v>
      </c>
      <c r="J621" s="269" t="s">
        <v>1011</v>
      </c>
      <c r="K621" s="269" t="s">
        <v>106</v>
      </c>
    </row>
    <row r="622" ht="42.75" spans="1:11">
      <c r="A622" s="269">
        <v>620</v>
      </c>
      <c r="B622" s="269" t="s">
        <v>1245</v>
      </c>
      <c r="C622" s="269" t="s">
        <v>2170</v>
      </c>
      <c r="D622" s="273" t="s">
        <v>2792</v>
      </c>
      <c r="E622" s="269" t="s">
        <v>2195</v>
      </c>
      <c r="F622" s="271">
        <v>0.00035</v>
      </c>
      <c r="G622" s="272">
        <v>2016.5</v>
      </c>
      <c r="H622" s="269">
        <v>0.000805</v>
      </c>
      <c r="I622" s="269" t="s">
        <v>1011</v>
      </c>
      <c r="J622" s="269" t="s">
        <v>1011</v>
      </c>
      <c r="K622" s="269" t="s">
        <v>106</v>
      </c>
    </row>
    <row r="623" ht="57" spans="1:11">
      <c r="A623" s="269">
        <v>621</v>
      </c>
      <c r="B623" s="269" t="s">
        <v>1245</v>
      </c>
      <c r="C623" s="269" t="s">
        <v>2170</v>
      </c>
      <c r="D623" s="273" t="s">
        <v>2793</v>
      </c>
      <c r="E623" s="269" t="s">
        <v>2195</v>
      </c>
      <c r="F623" s="271">
        <v>0.0003</v>
      </c>
      <c r="G623" s="272">
        <v>2016.5</v>
      </c>
      <c r="H623" s="269">
        <v>0.00069</v>
      </c>
      <c r="I623" s="269" t="s">
        <v>1011</v>
      </c>
      <c r="J623" s="269" t="s">
        <v>1011</v>
      </c>
      <c r="K623" s="269" t="s">
        <v>106</v>
      </c>
    </row>
    <row r="624" ht="42.75" spans="1:11">
      <c r="A624" s="269">
        <v>622</v>
      </c>
      <c r="B624" s="269" t="s">
        <v>1245</v>
      </c>
      <c r="C624" s="269" t="s">
        <v>2170</v>
      </c>
      <c r="D624" s="273" t="s">
        <v>2794</v>
      </c>
      <c r="E624" s="269" t="s">
        <v>2195</v>
      </c>
      <c r="F624" s="271">
        <v>0.0002</v>
      </c>
      <c r="G624" s="272">
        <v>2016.5</v>
      </c>
      <c r="H624" s="269">
        <v>0.00046</v>
      </c>
      <c r="I624" s="269" t="s">
        <v>1011</v>
      </c>
      <c r="J624" s="269" t="s">
        <v>1011</v>
      </c>
      <c r="K624" s="269" t="s">
        <v>106</v>
      </c>
    </row>
    <row r="625" ht="42.75" spans="1:11">
      <c r="A625" s="269">
        <v>623</v>
      </c>
      <c r="B625" s="269" t="s">
        <v>1245</v>
      </c>
      <c r="C625" s="269" t="s">
        <v>2170</v>
      </c>
      <c r="D625" s="273" t="s">
        <v>2795</v>
      </c>
      <c r="E625" s="269" t="s">
        <v>2195</v>
      </c>
      <c r="F625" s="271">
        <v>0.0012</v>
      </c>
      <c r="G625" s="272">
        <v>2016.5</v>
      </c>
      <c r="H625" s="269">
        <v>0.00276</v>
      </c>
      <c r="I625" s="269" t="s">
        <v>1011</v>
      </c>
      <c r="J625" s="269" t="s">
        <v>1011</v>
      </c>
      <c r="K625" s="269" t="s">
        <v>106</v>
      </c>
    </row>
    <row r="626" ht="42.75" spans="1:11">
      <c r="A626" s="269">
        <v>624</v>
      </c>
      <c r="B626" s="269" t="s">
        <v>1245</v>
      </c>
      <c r="C626" s="269" t="s">
        <v>2170</v>
      </c>
      <c r="D626" s="273" t="s">
        <v>2796</v>
      </c>
      <c r="E626" s="269" t="s">
        <v>2195</v>
      </c>
      <c r="F626" s="271">
        <v>0.0015</v>
      </c>
      <c r="G626" s="272">
        <v>2016.5</v>
      </c>
      <c r="H626" s="269">
        <v>0.00345</v>
      </c>
      <c r="I626" s="269" t="s">
        <v>1011</v>
      </c>
      <c r="J626" s="269" t="s">
        <v>1011</v>
      </c>
      <c r="K626" s="269" t="s">
        <v>106</v>
      </c>
    </row>
    <row r="627" ht="42.75" spans="1:11">
      <c r="A627" s="269">
        <v>625</v>
      </c>
      <c r="B627" s="269" t="s">
        <v>1245</v>
      </c>
      <c r="C627" s="269" t="s">
        <v>2170</v>
      </c>
      <c r="D627" s="273" t="s">
        <v>2797</v>
      </c>
      <c r="E627" s="269" t="s">
        <v>2195</v>
      </c>
      <c r="F627" s="271">
        <v>0.00029</v>
      </c>
      <c r="G627" s="272">
        <v>2016.5</v>
      </c>
      <c r="H627" s="269">
        <v>0.000667</v>
      </c>
      <c r="I627" s="269" t="s">
        <v>1011</v>
      </c>
      <c r="J627" s="269" t="s">
        <v>1011</v>
      </c>
      <c r="K627" s="269" t="s">
        <v>106</v>
      </c>
    </row>
    <row r="628" ht="42.75" spans="1:11">
      <c r="A628" s="269">
        <v>626</v>
      </c>
      <c r="B628" s="269" t="s">
        <v>1245</v>
      </c>
      <c r="C628" s="269" t="s">
        <v>2170</v>
      </c>
      <c r="D628" s="273" t="s">
        <v>2798</v>
      </c>
      <c r="E628" s="269" t="s">
        <v>2195</v>
      </c>
      <c r="F628" s="271">
        <v>0.00019</v>
      </c>
      <c r="G628" s="272">
        <v>2016.5</v>
      </c>
      <c r="H628" s="269">
        <v>0.000437</v>
      </c>
      <c r="I628" s="269" t="s">
        <v>1011</v>
      </c>
      <c r="J628" s="269" t="s">
        <v>1011</v>
      </c>
      <c r="K628" s="269" t="s">
        <v>106</v>
      </c>
    </row>
    <row r="629" ht="42.75" spans="1:11">
      <c r="A629" s="269">
        <v>627</v>
      </c>
      <c r="B629" s="269" t="s">
        <v>1245</v>
      </c>
      <c r="C629" s="269" t="s">
        <v>2170</v>
      </c>
      <c r="D629" s="273" t="s">
        <v>2799</v>
      </c>
      <c r="E629" s="269" t="s">
        <v>2195</v>
      </c>
      <c r="F629" s="271">
        <v>0.00038</v>
      </c>
      <c r="G629" s="272">
        <v>2016.5</v>
      </c>
      <c r="H629" s="269">
        <v>0.000874</v>
      </c>
      <c r="I629" s="269" t="s">
        <v>1011</v>
      </c>
      <c r="J629" s="269" t="s">
        <v>1011</v>
      </c>
      <c r="K629" s="269" t="s">
        <v>106</v>
      </c>
    </row>
    <row r="630" ht="42.75" spans="1:11">
      <c r="A630" s="269">
        <v>628</v>
      </c>
      <c r="B630" s="269" t="s">
        <v>1245</v>
      </c>
      <c r="C630" s="269" t="s">
        <v>2170</v>
      </c>
      <c r="D630" s="273" t="s">
        <v>2800</v>
      </c>
      <c r="E630" s="269" t="s">
        <v>2195</v>
      </c>
      <c r="F630" s="271">
        <v>0.0004</v>
      </c>
      <c r="G630" s="272">
        <v>2016.5</v>
      </c>
      <c r="H630" s="269">
        <v>0.00092</v>
      </c>
      <c r="I630" s="269" t="s">
        <v>1011</v>
      </c>
      <c r="J630" s="269" t="s">
        <v>1011</v>
      </c>
      <c r="K630" s="269" t="s">
        <v>106</v>
      </c>
    </row>
    <row r="631" ht="71.25" spans="1:11">
      <c r="A631" s="269">
        <v>629</v>
      </c>
      <c r="B631" s="269" t="s">
        <v>1245</v>
      </c>
      <c r="C631" s="269" t="s">
        <v>2170</v>
      </c>
      <c r="D631" s="273" t="s">
        <v>2801</v>
      </c>
      <c r="E631" s="269" t="s">
        <v>2195</v>
      </c>
      <c r="F631" s="271">
        <v>0.00075</v>
      </c>
      <c r="G631" s="272">
        <v>2016.5</v>
      </c>
      <c r="H631" s="269">
        <v>0.001725</v>
      </c>
      <c r="I631" s="269" t="s">
        <v>1011</v>
      </c>
      <c r="J631" s="269" t="s">
        <v>1011</v>
      </c>
      <c r="K631" s="269" t="s">
        <v>106</v>
      </c>
    </row>
    <row r="632" ht="42.75" spans="1:11">
      <c r="A632" s="269">
        <v>630</v>
      </c>
      <c r="B632" s="269" t="s">
        <v>1245</v>
      </c>
      <c r="C632" s="269" t="s">
        <v>2170</v>
      </c>
      <c r="D632" s="273" t="s">
        <v>2802</v>
      </c>
      <c r="E632" s="269" t="s">
        <v>2195</v>
      </c>
      <c r="F632" s="271">
        <v>0.0012</v>
      </c>
      <c r="G632" s="272">
        <v>2016.5</v>
      </c>
      <c r="H632" s="269">
        <v>0.00276</v>
      </c>
      <c r="I632" s="269" t="s">
        <v>1011</v>
      </c>
      <c r="J632" s="269" t="s">
        <v>1011</v>
      </c>
      <c r="K632" s="269" t="s">
        <v>106</v>
      </c>
    </row>
    <row r="633" ht="42.75" spans="1:11">
      <c r="A633" s="269">
        <v>631</v>
      </c>
      <c r="B633" s="269" t="s">
        <v>1245</v>
      </c>
      <c r="C633" s="269" t="s">
        <v>2170</v>
      </c>
      <c r="D633" s="273" t="s">
        <v>2803</v>
      </c>
      <c r="E633" s="269" t="s">
        <v>2195</v>
      </c>
      <c r="F633" s="271">
        <v>0.009</v>
      </c>
      <c r="G633" s="272">
        <v>2016.5</v>
      </c>
      <c r="H633" s="269">
        <v>0.0207</v>
      </c>
      <c r="I633" s="269" t="s">
        <v>1011</v>
      </c>
      <c r="J633" s="269" t="s">
        <v>1011</v>
      </c>
      <c r="K633" s="269" t="s">
        <v>106</v>
      </c>
    </row>
    <row r="634" ht="42.75" spans="1:11">
      <c r="A634" s="269">
        <v>632</v>
      </c>
      <c r="B634" s="269" t="s">
        <v>1245</v>
      </c>
      <c r="C634" s="269" t="s">
        <v>2170</v>
      </c>
      <c r="D634" s="273" t="s">
        <v>2804</v>
      </c>
      <c r="E634" s="269" t="s">
        <v>2195</v>
      </c>
      <c r="F634" s="271">
        <v>0.0002</v>
      </c>
      <c r="G634" s="272">
        <v>2016.5</v>
      </c>
      <c r="H634" s="269">
        <v>0.00046</v>
      </c>
      <c r="I634" s="269" t="s">
        <v>1011</v>
      </c>
      <c r="J634" s="269" t="s">
        <v>1011</v>
      </c>
      <c r="K634" s="269" t="s">
        <v>106</v>
      </c>
    </row>
    <row r="635" ht="42.75" spans="1:11">
      <c r="A635" s="269">
        <v>633</v>
      </c>
      <c r="B635" s="269" t="s">
        <v>1245</v>
      </c>
      <c r="C635" s="269" t="s">
        <v>2170</v>
      </c>
      <c r="D635" s="273" t="s">
        <v>2805</v>
      </c>
      <c r="E635" s="269" t="s">
        <v>2195</v>
      </c>
      <c r="F635" s="271">
        <v>0.00012</v>
      </c>
      <c r="G635" s="272">
        <v>2016.5</v>
      </c>
      <c r="H635" s="269">
        <v>0.000276</v>
      </c>
      <c r="I635" s="269" t="s">
        <v>1011</v>
      </c>
      <c r="J635" s="269" t="s">
        <v>1011</v>
      </c>
      <c r="K635" s="269" t="s">
        <v>106</v>
      </c>
    </row>
    <row r="636" ht="42.75" spans="1:11">
      <c r="A636" s="269">
        <v>634</v>
      </c>
      <c r="B636" s="269" t="s">
        <v>1245</v>
      </c>
      <c r="C636" s="269" t="s">
        <v>2170</v>
      </c>
      <c r="D636" s="273" t="s">
        <v>2806</v>
      </c>
      <c r="E636" s="269" t="s">
        <v>2195</v>
      </c>
      <c r="F636" s="271">
        <v>0.0001</v>
      </c>
      <c r="G636" s="272">
        <v>2016.5</v>
      </c>
      <c r="H636" s="269">
        <v>0.00023</v>
      </c>
      <c r="I636" s="269" t="s">
        <v>1011</v>
      </c>
      <c r="J636" s="269" t="s">
        <v>1011</v>
      </c>
      <c r="K636" s="269" t="s">
        <v>106</v>
      </c>
    </row>
    <row r="637" ht="42.75" spans="1:11">
      <c r="A637" s="269">
        <v>635</v>
      </c>
      <c r="B637" s="269" t="s">
        <v>1245</v>
      </c>
      <c r="C637" s="269" t="s">
        <v>2170</v>
      </c>
      <c r="D637" s="273" t="s">
        <v>2807</v>
      </c>
      <c r="E637" s="269" t="s">
        <v>2195</v>
      </c>
      <c r="F637" s="271">
        <v>8e-5</v>
      </c>
      <c r="G637" s="272">
        <v>2016.5</v>
      </c>
      <c r="H637" s="269">
        <v>0.000184</v>
      </c>
      <c r="I637" s="269" t="s">
        <v>1011</v>
      </c>
      <c r="J637" s="269" t="s">
        <v>1011</v>
      </c>
      <c r="K637" s="269" t="s">
        <v>106</v>
      </c>
    </row>
    <row r="638" ht="42.75" spans="1:11">
      <c r="A638" s="269">
        <v>636</v>
      </c>
      <c r="B638" s="269" t="s">
        <v>1245</v>
      </c>
      <c r="C638" s="269" t="s">
        <v>2170</v>
      </c>
      <c r="D638" s="273" t="s">
        <v>2808</v>
      </c>
      <c r="E638" s="269" t="s">
        <v>2195</v>
      </c>
      <c r="F638" s="271">
        <v>0.00025</v>
      </c>
      <c r="G638" s="272">
        <v>2016.5</v>
      </c>
      <c r="H638" s="269">
        <v>0.000575</v>
      </c>
      <c r="I638" s="269" t="s">
        <v>1011</v>
      </c>
      <c r="J638" s="269" t="s">
        <v>1011</v>
      </c>
      <c r="K638" s="269" t="s">
        <v>106</v>
      </c>
    </row>
    <row r="639" ht="42.75" spans="1:11">
      <c r="A639" s="269">
        <v>637</v>
      </c>
      <c r="B639" s="269" t="s">
        <v>1245</v>
      </c>
      <c r="C639" s="269" t="s">
        <v>2170</v>
      </c>
      <c r="D639" s="273" t="s">
        <v>2809</v>
      </c>
      <c r="E639" s="269" t="s">
        <v>2195</v>
      </c>
      <c r="F639" s="271">
        <v>0.0006</v>
      </c>
      <c r="G639" s="272">
        <v>2016.5</v>
      </c>
      <c r="H639" s="269">
        <v>0.00138</v>
      </c>
      <c r="I639" s="269" t="s">
        <v>1011</v>
      </c>
      <c r="J639" s="269" t="s">
        <v>1011</v>
      </c>
      <c r="K639" s="269" t="s">
        <v>106</v>
      </c>
    </row>
    <row r="640" ht="42.75" spans="1:11">
      <c r="A640" s="269">
        <v>638</v>
      </c>
      <c r="B640" s="269" t="s">
        <v>1245</v>
      </c>
      <c r="C640" s="269" t="s">
        <v>2170</v>
      </c>
      <c r="D640" s="273" t="s">
        <v>2810</v>
      </c>
      <c r="E640" s="269" t="s">
        <v>2195</v>
      </c>
      <c r="F640" s="271">
        <v>0.00032</v>
      </c>
      <c r="G640" s="272">
        <v>2016.5</v>
      </c>
      <c r="H640" s="269">
        <v>0.000736</v>
      </c>
      <c r="I640" s="269" t="s">
        <v>1011</v>
      </c>
      <c r="J640" s="269" t="s">
        <v>1011</v>
      </c>
      <c r="K640" s="269" t="s">
        <v>106</v>
      </c>
    </row>
    <row r="641" ht="57" spans="1:11">
      <c r="A641" s="269">
        <v>639</v>
      </c>
      <c r="B641" s="269" t="s">
        <v>1245</v>
      </c>
      <c r="C641" s="269" t="s">
        <v>2170</v>
      </c>
      <c r="D641" s="273" t="s">
        <v>2811</v>
      </c>
      <c r="E641" s="269" t="s">
        <v>2195</v>
      </c>
      <c r="F641" s="271">
        <v>0.00035</v>
      </c>
      <c r="G641" s="272">
        <v>2016.5</v>
      </c>
      <c r="H641" s="269">
        <v>0.000805</v>
      </c>
      <c r="I641" s="269" t="s">
        <v>1011</v>
      </c>
      <c r="J641" s="269" t="s">
        <v>1011</v>
      </c>
      <c r="K641" s="269" t="s">
        <v>106</v>
      </c>
    </row>
    <row r="642" ht="42.75" spans="1:11">
      <c r="A642" s="269">
        <v>640</v>
      </c>
      <c r="B642" s="269" t="s">
        <v>1245</v>
      </c>
      <c r="C642" s="269" t="s">
        <v>2170</v>
      </c>
      <c r="D642" s="273" t="s">
        <v>2812</v>
      </c>
      <c r="E642" s="269" t="s">
        <v>2195</v>
      </c>
      <c r="F642" s="271">
        <v>0.00065</v>
      </c>
      <c r="G642" s="272">
        <v>2016.5</v>
      </c>
      <c r="H642" s="269">
        <v>0.001495</v>
      </c>
      <c r="I642" s="269" t="s">
        <v>1011</v>
      </c>
      <c r="J642" s="269" t="s">
        <v>1011</v>
      </c>
      <c r="K642" s="269" t="s">
        <v>106</v>
      </c>
    </row>
    <row r="643" ht="42.75" spans="1:11">
      <c r="A643" s="269">
        <v>641</v>
      </c>
      <c r="B643" s="269" t="s">
        <v>1245</v>
      </c>
      <c r="C643" s="269" t="s">
        <v>2170</v>
      </c>
      <c r="D643" s="273" t="s">
        <v>2813</v>
      </c>
      <c r="E643" s="269" t="s">
        <v>2195</v>
      </c>
      <c r="F643" s="271">
        <v>8e-5</v>
      </c>
      <c r="G643" s="272">
        <v>2016.5</v>
      </c>
      <c r="H643" s="269">
        <v>0.000184</v>
      </c>
      <c r="I643" s="269" t="s">
        <v>1011</v>
      </c>
      <c r="J643" s="269" t="s">
        <v>1011</v>
      </c>
      <c r="K643" s="269" t="s">
        <v>106</v>
      </c>
    </row>
    <row r="644" ht="42.75" spans="1:11">
      <c r="A644" s="269">
        <v>642</v>
      </c>
      <c r="B644" s="269" t="s">
        <v>1245</v>
      </c>
      <c r="C644" s="269" t="s">
        <v>2170</v>
      </c>
      <c r="D644" s="273" t="s">
        <v>2814</v>
      </c>
      <c r="E644" s="269" t="s">
        <v>2195</v>
      </c>
      <c r="F644" s="271">
        <v>0.0009</v>
      </c>
      <c r="G644" s="272">
        <v>2016.5</v>
      </c>
      <c r="H644" s="269">
        <v>0.00207</v>
      </c>
      <c r="I644" s="269" t="s">
        <v>1011</v>
      </c>
      <c r="J644" s="269" t="s">
        <v>1011</v>
      </c>
      <c r="K644" s="269" t="s">
        <v>106</v>
      </c>
    </row>
    <row r="645" ht="42.75" spans="1:11">
      <c r="A645" s="269">
        <v>643</v>
      </c>
      <c r="B645" s="269" t="s">
        <v>1245</v>
      </c>
      <c r="C645" s="269" t="s">
        <v>2170</v>
      </c>
      <c r="D645" s="273" t="s">
        <v>2815</v>
      </c>
      <c r="E645" s="269" t="s">
        <v>2195</v>
      </c>
      <c r="F645" s="271">
        <v>0.00035</v>
      </c>
      <c r="G645" s="272">
        <v>2016.5</v>
      </c>
      <c r="H645" s="269">
        <v>0.000805</v>
      </c>
      <c r="I645" s="269" t="s">
        <v>1011</v>
      </c>
      <c r="J645" s="269" t="s">
        <v>1011</v>
      </c>
      <c r="K645" s="269" t="s">
        <v>106</v>
      </c>
    </row>
    <row r="646" ht="42.75" spans="1:11">
      <c r="A646" s="269">
        <v>644</v>
      </c>
      <c r="B646" s="269" t="s">
        <v>1245</v>
      </c>
      <c r="C646" s="269" t="s">
        <v>2170</v>
      </c>
      <c r="D646" s="273" t="s">
        <v>2816</v>
      </c>
      <c r="E646" s="269" t="s">
        <v>2195</v>
      </c>
      <c r="F646" s="271">
        <v>0.00025</v>
      </c>
      <c r="G646" s="272">
        <v>2016.5</v>
      </c>
      <c r="H646" s="269">
        <v>0.000575</v>
      </c>
      <c r="I646" s="269" t="s">
        <v>1011</v>
      </c>
      <c r="J646" s="269" t="s">
        <v>1011</v>
      </c>
      <c r="K646" s="269" t="s">
        <v>106</v>
      </c>
    </row>
    <row r="647" ht="42.75" spans="1:11">
      <c r="A647" s="269">
        <v>645</v>
      </c>
      <c r="B647" s="269" t="s">
        <v>1245</v>
      </c>
      <c r="C647" s="269" t="s">
        <v>2170</v>
      </c>
      <c r="D647" s="273" t="s">
        <v>2817</v>
      </c>
      <c r="E647" s="269" t="s">
        <v>2195</v>
      </c>
      <c r="F647" s="271">
        <v>0.00022</v>
      </c>
      <c r="G647" s="272">
        <v>2016.5</v>
      </c>
      <c r="H647" s="269">
        <v>0.000506</v>
      </c>
      <c r="I647" s="269" t="s">
        <v>1011</v>
      </c>
      <c r="J647" s="269" t="s">
        <v>1011</v>
      </c>
      <c r="K647" s="269" t="s">
        <v>106</v>
      </c>
    </row>
    <row r="648" ht="42.75" spans="1:11">
      <c r="A648" s="269">
        <v>646</v>
      </c>
      <c r="B648" s="269" t="s">
        <v>1245</v>
      </c>
      <c r="C648" s="269" t="s">
        <v>2170</v>
      </c>
      <c r="D648" s="273" t="s">
        <v>2818</v>
      </c>
      <c r="E648" s="269" t="s">
        <v>2195</v>
      </c>
      <c r="F648" s="271">
        <v>0.00027</v>
      </c>
      <c r="G648" s="272">
        <v>2016.5</v>
      </c>
      <c r="H648" s="269">
        <v>0.000621</v>
      </c>
      <c r="I648" s="269" t="s">
        <v>1011</v>
      </c>
      <c r="J648" s="269" t="s">
        <v>1011</v>
      </c>
      <c r="K648" s="269" t="s">
        <v>106</v>
      </c>
    </row>
    <row r="649" ht="42.75" spans="1:11">
      <c r="A649" s="269">
        <v>647</v>
      </c>
      <c r="B649" s="269" t="s">
        <v>1245</v>
      </c>
      <c r="C649" s="269" t="s">
        <v>2170</v>
      </c>
      <c r="D649" s="273" t="s">
        <v>2819</v>
      </c>
      <c r="E649" s="269" t="s">
        <v>2195</v>
      </c>
      <c r="F649" s="271">
        <v>0.00019</v>
      </c>
      <c r="G649" s="272">
        <v>2016.5</v>
      </c>
      <c r="H649" s="269">
        <v>0.000437</v>
      </c>
      <c r="I649" s="269" t="s">
        <v>1011</v>
      </c>
      <c r="J649" s="269" t="s">
        <v>1011</v>
      </c>
      <c r="K649" s="269" t="s">
        <v>106</v>
      </c>
    </row>
    <row r="650" ht="42.75" spans="1:11">
      <c r="A650" s="269">
        <v>648</v>
      </c>
      <c r="B650" s="269" t="s">
        <v>1245</v>
      </c>
      <c r="C650" s="269" t="s">
        <v>2170</v>
      </c>
      <c r="D650" s="273" t="s">
        <v>2820</v>
      </c>
      <c r="E650" s="269" t="s">
        <v>2195</v>
      </c>
      <c r="F650" s="271">
        <v>0.00038</v>
      </c>
      <c r="G650" s="272">
        <v>2016.5</v>
      </c>
      <c r="H650" s="269">
        <v>0.000874</v>
      </c>
      <c r="I650" s="269" t="s">
        <v>1011</v>
      </c>
      <c r="J650" s="269" t="s">
        <v>1011</v>
      </c>
      <c r="K650" s="269" t="s">
        <v>106</v>
      </c>
    </row>
    <row r="651" ht="42.75" spans="1:11">
      <c r="A651" s="269">
        <v>649</v>
      </c>
      <c r="B651" s="269" t="s">
        <v>1245</v>
      </c>
      <c r="C651" s="269" t="s">
        <v>2170</v>
      </c>
      <c r="D651" s="273" t="s">
        <v>2821</v>
      </c>
      <c r="E651" s="269" t="s">
        <v>2195</v>
      </c>
      <c r="F651" s="271">
        <v>0.00075</v>
      </c>
      <c r="G651" s="272">
        <v>2016.5</v>
      </c>
      <c r="H651" s="269">
        <v>0.001725</v>
      </c>
      <c r="I651" s="269" t="s">
        <v>1011</v>
      </c>
      <c r="J651" s="269" t="s">
        <v>1011</v>
      </c>
      <c r="K651" s="269" t="s">
        <v>106</v>
      </c>
    </row>
    <row r="652" ht="42.75" spans="1:11">
      <c r="A652" s="269">
        <v>650</v>
      </c>
      <c r="B652" s="269" t="s">
        <v>1245</v>
      </c>
      <c r="C652" s="269" t="s">
        <v>2170</v>
      </c>
      <c r="D652" s="273" t="s">
        <v>2822</v>
      </c>
      <c r="E652" s="269" t="s">
        <v>2195</v>
      </c>
      <c r="F652" s="271">
        <v>0.0028</v>
      </c>
      <c r="G652" s="272">
        <v>2016.5</v>
      </c>
      <c r="H652" s="269">
        <v>0.00644</v>
      </c>
      <c r="I652" s="269" t="s">
        <v>1011</v>
      </c>
      <c r="J652" s="269" t="s">
        <v>1011</v>
      </c>
      <c r="K652" s="269" t="s">
        <v>106</v>
      </c>
    </row>
    <row r="653" ht="42.75" spans="1:11">
      <c r="A653" s="269">
        <v>651</v>
      </c>
      <c r="B653" s="269" t="s">
        <v>1245</v>
      </c>
      <c r="C653" s="269" t="s">
        <v>2170</v>
      </c>
      <c r="D653" s="273" t="s">
        <v>2823</v>
      </c>
      <c r="E653" s="269" t="s">
        <v>2195</v>
      </c>
      <c r="F653" s="271">
        <v>0.0028</v>
      </c>
      <c r="G653" s="272">
        <v>2016.5</v>
      </c>
      <c r="H653" s="269">
        <v>0.00644</v>
      </c>
      <c r="I653" s="269" t="s">
        <v>1011</v>
      </c>
      <c r="J653" s="269" t="s">
        <v>1011</v>
      </c>
      <c r="K653" s="269" t="s">
        <v>106</v>
      </c>
    </row>
    <row r="654" ht="42.75" spans="1:11">
      <c r="A654" s="269">
        <v>652</v>
      </c>
      <c r="B654" s="269" t="s">
        <v>1245</v>
      </c>
      <c r="C654" s="269" t="s">
        <v>2170</v>
      </c>
      <c r="D654" s="273" t="s">
        <v>2824</v>
      </c>
      <c r="E654" s="269" t="s">
        <v>2195</v>
      </c>
      <c r="F654" s="271">
        <v>0.0025</v>
      </c>
      <c r="G654" s="272">
        <v>2016.5</v>
      </c>
      <c r="H654" s="269">
        <v>0.00575</v>
      </c>
      <c r="I654" s="269" t="s">
        <v>1011</v>
      </c>
      <c r="J654" s="269" t="s">
        <v>1011</v>
      </c>
      <c r="K654" s="269" t="s">
        <v>106</v>
      </c>
    </row>
    <row r="655" ht="42.75" spans="1:11">
      <c r="A655" s="269">
        <v>653</v>
      </c>
      <c r="B655" s="269" t="s">
        <v>1245</v>
      </c>
      <c r="C655" s="269" t="s">
        <v>2170</v>
      </c>
      <c r="D655" s="273" t="s">
        <v>2825</v>
      </c>
      <c r="E655" s="269" t="s">
        <v>2195</v>
      </c>
      <c r="F655" s="271">
        <v>0.0028</v>
      </c>
      <c r="G655" s="272">
        <v>2016.5</v>
      </c>
      <c r="H655" s="269">
        <v>0.00644</v>
      </c>
      <c r="I655" s="269" t="s">
        <v>1011</v>
      </c>
      <c r="J655" s="269" t="s">
        <v>1011</v>
      </c>
      <c r="K655" s="269" t="s">
        <v>106</v>
      </c>
    </row>
    <row r="656" ht="42.75" spans="1:11">
      <c r="A656" s="269">
        <v>654</v>
      </c>
      <c r="B656" s="269" t="s">
        <v>1245</v>
      </c>
      <c r="C656" s="269" t="s">
        <v>2170</v>
      </c>
      <c r="D656" s="273" t="s">
        <v>2826</v>
      </c>
      <c r="E656" s="269" t="s">
        <v>2195</v>
      </c>
      <c r="F656" s="271">
        <v>0.0036</v>
      </c>
      <c r="G656" s="272">
        <v>2016.5</v>
      </c>
      <c r="H656" s="269">
        <v>0.00828</v>
      </c>
      <c r="I656" s="269" t="s">
        <v>1011</v>
      </c>
      <c r="J656" s="269" t="s">
        <v>1011</v>
      </c>
      <c r="K656" s="269" t="s">
        <v>106</v>
      </c>
    </row>
    <row r="657" ht="42.75" spans="1:11">
      <c r="A657" s="269">
        <v>655</v>
      </c>
      <c r="B657" s="269" t="s">
        <v>1245</v>
      </c>
      <c r="C657" s="269" t="s">
        <v>2170</v>
      </c>
      <c r="D657" s="273" t="s">
        <v>2827</v>
      </c>
      <c r="E657" s="269" t="s">
        <v>2195</v>
      </c>
      <c r="F657" s="271">
        <v>0.0042</v>
      </c>
      <c r="G657" s="272">
        <v>2016.5</v>
      </c>
      <c r="H657" s="269">
        <v>0.00966</v>
      </c>
      <c r="I657" s="269" t="s">
        <v>1011</v>
      </c>
      <c r="J657" s="269" t="s">
        <v>1011</v>
      </c>
      <c r="K657" s="269" t="s">
        <v>106</v>
      </c>
    </row>
    <row r="658" ht="42.75" spans="1:11">
      <c r="A658" s="269">
        <v>656</v>
      </c>
      <c r="B658" s="269" t="s">
        <v>1245</v>
      </c>
      <c r="C658" s="269" t="s">
        <v>2170</v>
      </c>
      <c r="D658" s="273" t="s">
        <v>2828</v>
      </c>
      <c r="E658" s="269" t="s">
        <v>2195</v>
      </c>
      <c r="F658" s="271">
        <v>0.0026</v>
      </c>
      <c r="G658" s="272">
        <v>2016.5</v>
      </c>
      <c r="H658" s="269">
        <v>0.00598</v>
      </c>
      <c r="I658" s="269" t="s">
        <v>1011</v>
      </c>
      <c r="J658" s="269" t="s">
        <v>1011</v>
      </c>
      <c r="K658" s="269" t="s">
        <v>106</v>
      </c>
    </row>
    <row r="659" ht="42.75" spans="1:11">
      <c r="A659" s="269">
        <v>657</v>
      </c>
      <c r="B659" s="269" t="s">
        <v>1245</v>
      </c>
      <c r="C659" s="269" t="s">
        <v>2170</v>
      </c>
      <c r="D659" s="273" t="s">
        <v>2829</v>
      </c>
      <c r="E659" s="269" t="s">
        <v>2195</v>
      </c>
      <c r="F659" s="271">
        <v>0.0001</v>
      </c>
      <c r="G659" s="272">
        <v>2016.5</v>
      </c>
      <c r="H659" s="269">
        <v>0.00023</v>
      </c>
      <c r="I659" s="269" t="s">
        <v>1011</v>
      </c>
      <c r="J659" s="269" t="s">
        <v>1011</v>
      </c>
      <c r="K659" s="269" t="s">
        <v>106</v>
      </c>
    </row>
    <row r="660" ht="42.75" spans="1:11">
      <c r="A660" s="269">
        <v>658</v>
      </c>
      <c r="B660" s="269" t="s">
        <v>1245</v>
      </c>
      <c r="C660" s="269" t="s">
        <v>2170</v>
      </c>
      <c r="D660" s="273" t="s">
        <v>2830</v>
      </c>
      <c r="E660" s="269" t="s">
        <v>2195</v>
      </c>
      <c r="F660" s="271">
        <v>0.0004</v>
      </c>
      <c r="G660" s="272">
        <v>2016.5</v>
      </c>
      <c r="H660" s="269">
        <v>0.00092</v>
      </c>
      <c r="I660" s="269" t="s">
        <v>1011</v>
      </c>
      <c r="J660" s="269" t="s">
        <v>1011</v>
      </c>
      <c r="K660" s="269" t="s">
        <v>106</v>
      </c>
    </row>
    <row r="661" ht="42.75" spans="1:11">
      <c r="A661" s="269">
        <v>659</v>
      </c>
      <c r="B661" s="269" t="s">
        <v>1245</v>
      </c>
      <c r="C661" s="269" t="s">
        <v>2170</v>
      </c>
      <c r="D661" s="273" t="s">
        <v>2831</v>
      </c>
      <c r="E661" s="269" t="s">
        <v>2195</v>
      </c>
      <c r="F661" s="271">
        <v>0.00018</v>
      </c>
      <c r="G661" s="272">
        <v>2016.5</v>
      </c>
      <c r="H661" s="269">
        <v>0.000414</v>
      </c>
      <c r="I661" s="269" t="s">
        <v>1011</v>
      </c>
      <c r="J661" s="269" t="s">
        <v>1011</v>
      </c>
      <c r="K661" s="269" t="s">
        <v>106</v>
      </c>
    </row>
    <row r="662" ht="57" spans="1:11">
      <c r="A662" s="269">
        <v>660</v>
      </c>
      <c r="B662" s="269" t="s">
        <v>1245</v>
      </c>
      <c r="C662" s="269" t="s">
        <v>2170</v>
      </c>
      <c r="D662" s="273" t="s">
        <v>2832</v>
      </c>
      <c r="E662" s="269" t="s">
        <v>2195</v>
      </c>
      <c r="F662" s="271">
        <v>0.001</v>
      </c>
      <c r="G662" s="272">
        <v>2016.5</v>
      </c>
      <c r="H662" s="269">
        <v>0.0023</v>
      </c>
      <c r="I662" s="269" t="s">
        <v>1011</v>
      </c>
      <c r="J662" s="269" t="s">
        <v>1011</v>
      </c>
      <c r="K662" s="269" t="s">
        <v>106</v>
      </c>
    </row>
    <row r="663" ht="57" spans="1:11">
      <c r="A663" s="269">
        <v>661</v>
      </c>
      <c r="B663" s="269" t="s">
        <v>1245</v>
      </c>
      <c r="C663" s="269" t="s">
        <v>2170</v>
      </c>
      <c r="D663" s="273" t="s">
        <v>2833</v>
      </c>
      <c r="E663" s="269" t="s">
        <v>2195</v>
      </c>
      <c r="F663" s="271">
        <v>0.00018</v>
      </c>
      <c r="G663" s="272">
        <v>2016.5</v>
      </c>
      <c r="H663" s="269">
        <v>0.000414</v>
      </c>
      <c r="I663" s="269" t="s">
        <v>1011</v>
      </c>
      <c r="J663" s="269" t="s">
        <v>1011</v>
      </c>
      <c r="K663" s="269" t="s">
        <v>106</v>
      </c>
    </row>
    <row r="664" ht="42.75" spans="1:11">
      <c r="A664" s="269">
        <v>662</v>
      </c>
      <c r="B664" s="269" t="s">
        <v>1245</v>
      </c>
      <c r="C664" s="269" t="s">
        <v>2170</v>
      </c>
      <c r="D664" s="273" t="s">
        <v>2834</v>
      </c>
      <c r="E664" s="269" t="s">
        <v>2195</v>
      </c>
      <c r="F664" s="271">
        <v>0.00015</v>
      </c>
      <c r="G664" s="272">
        <v>2016.5</v>
      </c>
      <c r="H664" s="269">
        <v>0.000345</v>
      </c>
      <c r="I664" s="269" t="s">
        <v>1011</v>
      </c>
      <c r="J664" s="269" t="s">
        <v>1011</v>
      </c>
      <c r="K664" s="269" t="s">
        <v>106</v>
      </c>
    </row>
    <row r="665" ht="42.75" spans="1:11">
      <c r="A665" s="269">
        <v>663</v>
      </c>
      <c r="B665" s="269" t="s">
        <v>1245</v>
      </c>
      <c r="C665" s="269" t="s">
        <v>2170</v>
      </c>
      <c r="D665" s="273" t="s">
        <v>2835</v>
      </c>
      <c r="E665" s="269" t="s">
        <v>2195</v>
      </c>
      <c r="F665" s="271">
        <v>0.0006</v>
      </c>
      <c r="G665" s="272">
        <v>2016.5</v>
      </c>
      <c r="H665" s="269">
        <v>0.00138</v>
      </c>
      <c r="I665" s="269" t="s">
        <v>1011</v>
      </c>
      <c r="J665" s="269" t="s">
        <v>1011</v>
      </c>
      <c r="K665" s="269" t="s">
        <v>106</v>
      </c>
    </row>
    <row r="666" ht="57" spans="1:11">
      <c r="A666" s="269">
        <v>664</v>
      </c>
      <c r="B666" s="269" t="s">
        <v>1245</v>
      </c>
      <c r="C666" s="269" t="s">
        <v>2170</v>
      </c>
      <c r="D666" s="273" t="s">
        <v>2836</v>
      </c>
      <c r="E666" s="269" t="s">
        <v>2195</v>
      </c>
      <c r="F666" s="271">
        <v>0.00023</v>
      </c>
      <c r="G666" s="272">
        <v>2016.5</v>
      </c>
      <c r="H666" s="269">
        <v>0.000529</v>
      </c>
      <c r="I666" s="269" t="s">
        <v>1011</v>
      </c>
      <c r="J666" s="269" t="s">
        <v>1011</v>
      </c>
      <c r="K666" s="269" t="s">
        <v>106</v>
      </c>
    </row>
    <row r="667" ht="42.75" spans="1:11">
      <c r="A667" s="269">
        <v>665</v>
      </c>
      <c r="B667" s="269" t="s">
        <v>1245</v>
      </c>
      <c r="C667" s="269" t="s">
        <v>2170</v>
      </c>
      <c r="D667" s="273" t="s">
        <v>2837</v>
      </c>
      <c r="E667" s="269" t="s">
        <v>2195</v>
      </c>
      <c r="F667" s="271">
        <v>0.00065</v>
      </c>
      <c r="G667" s="272">
        <v>2016.5</v>
      </c>
      <c r="H667" s="269">
        <v>0.001495</v>
      </c>
      <c r="I667" s="269" t="s">
        <v>1011</v>
      </c>
      <c r="J667" s="269" t="s">
        <v>1011</v>
      </c>
      <c r="K667" s="269" t="s">
        <v>106</v>
      </c>
    </row>
    <row r="668" ht="42.75" spans="1:11">
      <c r="A668" s="269">
        <v>666</v>
      </c>
      <c r="B668" s="269" t="s">
        <v>1245</v>
      </c>
      <c r="C668" s="269" t="s">
        <v>2170</v>
      </c>
      <c r="D668" s="273" t="s">
        <v>2838</v>
      </c>
      <c r="E668" s="269" t="s">
        <v>2195</v>
      </c>
      <c r="F668" s="271">
        <v>0.0001</v>
      </c>
      <c r="G668" s="272">
        <v>2016.5</v>
      </c>
      <c r="H668" s="269">
        <v>0.00023</v>
      </c>
      <c r="I668" s="269" t="s">
        <v>1011</v>
      </c>
      <c r="J668" s="269" t="s">
        <v>1011</v>
      </c>
      <c r="K668" s="269" t="s">
        <v>106</v>
      </c>
    </row>
    <row r="669" ht="42.75" spans="1:11">
      <c r="A669" s="269">
        <v>667</v>
      </c>
      <c r="B669" s="269" t="s">
        <v>1245</v>
      </c>
      <c r="C669" s="269" t="s">
        <v>2170</v>
      </c>
      <c r="D669" s="273" t="s">
        <v>2839</v>
      </c>
      <c r="E669" s="269" t="s">
        <v>2195</v>
      </c>
      <c r="F669" s="271">
        <v>8e-5</v>
      </c>
      <c r="G669" s="272">
        <v>2016.5</v>
      </c>
      <c r="H669" s="269">
        <v>0.000184</v>
      </c>
      <c r="I669" s="269" t="s">
        <v>1011</v>
      </c>
      <c r="J669" s="269" t="s">
        <v>1011</v>
      </c>
      <c r="K669" s="269" t="s">
        <v>106</v>
      </c>
    </row>
    <row r="670" ht="42.75" spans="1:11">
      <c r="A670" s="269">
        <v>668</v>
      </c>
      <c r="B670" s="269" t="s">
        <v>1245</v>
      </c>
      <c r="C670" s="269" t="s">
        <v>2170</v>
      </c>
      <c r="D670" s="273" t="s">
        <v>2840</v>
      </c>
      <c r="E670" s="269" t="s">
        <v>2195</v>
      </c>
      <c r="F670" s="271">
        <v>0.00065</v>
      </c>
      <c r="G670" s="272">
        <v>2016.5</v>
      </c>
      <c r="H670" s="269">
        <v>0.001495</v>
      </c>
      <c r="I670" s="269" t="s">
        <v>1011</v>
      </c>
      <c r="J670" s="269" t="s">
        <v>1011</v>
      </c>
      <c r="K670" s="269" t="s">
        <v>106</v>
      </c>
    </row>
    <row r="671" ht="42.75" spans="1:11">
      <c r="A671" s="269">
        <v>669</v>
      </c>
      <c r="B671" s="269" t="s">
        <v>1245</v>
      </c>
      <c r="C671" s="269" t="s">
        <v>2170</v>
      </c>
      <c r="D671" s="273" t="s">
        <v>2841</v>
      </c>
      <c r="E671" s="269" t="s">
        <v>2195</v>
      </c>
      <c r="F671" s="271">
        <v>0.0001</v>
      </c>
      <c r="G671" s="272">
        <v>2016.5</v>
      </c>
      <c r="H671" s="269">
        <v>0.00023</v>
      </c>
      <c r="I671" s="269" t="s">
        <v>1011</v>
      </c>
      <c r="J671" s="269" t="s">
        <v>1011</v>
      </c>
      <c r="K671" s="269" t="s">
        <v>106</v>
      </c>
    </row>
    <row r="672" ht="42.75" spans="1:11">
      <c r="A672" s="269">
        <v>670</v>
      </c>
      <c r="B672" s="269" t="s">
        <v>1245</v>
      </c>
      <c r="C672" s="269" t="s">
        <v>2170</v>
      </c>
      <c r="D672" s="273" t="s">
        <v>2842</v>
      </c>
      <c r="E672" s="269" t="s">
        <v>2195</v>
      </c>
      <c r="F672" s="271">
        <v>0.0009</v>
      </c>
      <c r="G672" s="272">
        <v>2016.5</v>
      </c>
      <c r="H672" s="269">
        <v>0.00207</v>
      </c>
      <c r="I672" s="269" t="s">
        <v>1011</v>
      </c>
      <c r="J672" s="269" t="s">
        <v>1011</v>
      </c>
      <c r="K672" s="269" t="s">
        <v>106</v>
      </c>
    </row>
    <row r="673" ht="42.75" spans="1:11">
      <c r="A673" s="269">
        <v>671</v>
      </c>
      <c r="B673" s="269" t="s">
        <v>1245</v>
      </c>
      <c r="C673" s="269" t="s">
        <v>2170</v>
      </c>
      <c r="D673" s="273" t="s">
        <v>2843</v>
      </c>
      <c r="E673" s="269" t="s">
        <v>2195</v>
      </c>
      <c r="F673" s="271">
        <v>0.00025</v>
      </c>
      <c r="G673" s="272">
        <v>2016.5</v>
      </c>
      <c r="H673" s="269">
        <v>0.000575</v>
      </c>
      <c r="I673" s="269" t="s">
        <v>1011</v>
      </c>
      <c r="J673" s="269" t="s">
        <v>1011</v>
      </c>
      <c r="K673" s="269" t="s">
        <v>106</v>
      </c>
    </row>
    <row r="674" ht="42.75" spans="1:11">
      <c r="A674" s="269">
        <v>672</v>
      </c>
      <c r="B674" s="269" t="s">
        <v>1245</v>
      </c>
      <c r="C674" s="269" t="s">
        <v>2170</v>
      </c>
      <c r="D674" s="273" t="s">
        <v>2844</v>
      </c>
      <c r="E674" s="269" t="s">
        <v>2195</v>
      </c>
      <c r="F674" s="271">
        <v>0.00035</v>
      </c>
      <c r="G674" s="272">
        <v>2016.5</v>
      </c>
      <c r="H674" s="269">
        <v>0.000805</v>
      </c>
      <c r="I674" s="269" t="s">
        <v>1011</v>
      </c>
      <c r="J674" s="269" t="s">
        <v>1011</v>
      </c>
      <c r="K674" s="269" t="s">
        <v>106</v>
      </c>
    </row>
    <row r="675" ht="42.75" spans="1:11">
      <c r="A675" s="269">
        <v>673</v>
      </c>
      <c r="B675" s="269" t="s">
        <v>1245</v>
      </c>
      <c r="C675" s="269" t="s">
        <v>2170</v>
      </c>
      <c r="D675" s="273" t="s">
        <v>2845</v>
      </c>
      <c r="E675" s="269" t="s">
        <v>2195</v>
      </c>
      <c r="F675" s="271">
        <v>0.00018</v>
      </c>
      <c r="G675" s="272">
        <v>2016.5</v>
      </c>
      <c r="H675" s="269">
        <v>0.000414</v>
      </c>
      <c r="I675" s="269" t="s">
        <v>1011</v>
      </c>
      <c r="J675" s="269" t="s">
        <v>1011</v>
      </c>
      <c r="K675" s="269" t="s">
        <v>106</v>
      </c>
    </row>
    <row r="676" ht="42.75" spans="1:11">
      <c r="A676" s="269">
        <v>674</v>
      </c>
      <c r="B676" s="269" t="s">
        <v>1245</v>
      </c>
      <c r="C676" s="269" t="s">
        <v>2170</v>
      </c>
      <c r="D676" s="273" t="s">
        <v>2846</v>
      </c>
      <c r="E676" s="269" t="s">
        <v>2195</v>
      </c>
      <c r="F676" s="271">
        <v>0.00018</v>
      </c>
      <c r="G676" s="272">
        <v>2016.5</v>
      </c>
      <c r="H676" s="269">
        <v>0.000414</v>
      </c>
      <c r="I676" s="269" t="s">
        <v>1011</v>
      </c>
      <c r="J676" s="269" t="s">
        <v>1011</v>
      </c>
      <c r="K676" s="269" t="s">
        <v>106</v>
      </c>
    </row>
    <row r="677" ht="42.75" spans="1:11">
      <c r="A677" s="269">
        <v>675</v>
      </c>
      <c r="B677" s="269" t="s">
        <v>1245</v>
      </c>
      <c r="C677" s="269" t="s">
        <v>2170</v>
      </c>
      <c r="D677" s="273" t="s">
        <v>2847</v>
      </c>
      <c r="E677" s="269" t="s">
        <v>2195</v>
      </c>
      <c r="F677" s="271">
        <v>0.00018</v>
      </c>
      <c r="G677" s="272">
        <v>2016.5</v>
      </c>
      <c r="H677" s="269">
        <v>0.000414</v>
      </c>
      <c r="I677" s="269" t="s">
        <v>1011</v>
      </c>
      <c r="J677" s="269" t="s">
        <v>1011</v>
      </c>
      <c r="K677" s="269" t="s">
        <v>106</v>
      </c>
    </row>
    <row r="678" ht="42.75" spans="1:11">
      <c r="A678" s="269">
        <v>676</v>
      </c>
      <c r="B678" s="269" t="s">
        <v>1245</v>
      </c>
      <c r="C678" s="269" t="s">
        <v>2170</v>
      </c>
      <c r="D678" s="273" t="s">
        <v>2848</v>
      </c>
      <c r="E678" s="269" t="s">
        <v>2195</v>
      </c>
      <c r="F678" s="271">
        <v>9e-5</v>
      </c>
      <c r="G678" s="272">
        <v>2016.5</v>
      </c>
      <c r="H678" s="269">
        <v>0.000207</v>
      </c>
      <c r="I678" s="269" t="s">
        <v>1011</v>
      </c>
      <c r="J678" s="269" t="s">
        <v>1011</v>
      </c>
      <c r="K678" s="269" t="s">
        <v>106</v>
      </c>
    </row>
    <row r="679" ht="42.75" spans="1:11">
      <c r="A679" s="269">
        <v>677</v>
      </c>
      <c r="B679" s="269" t="s">
        <v>1245</v>
      </c>
      <c r="C679" s="269" t="s">
        <v>2170</v>
      </c>
      <c r="D679" s="273" t="s">
        <v>2849</v>
      </c>
      <c r="E679" s="269" t="s">
        <v>2195</v>
      </c>
      <c r="F679" s="271">
        <v>0.00043</v>
      </c>
      <c r="G679" s="272">
        <v>2016.5</v>
      </c>
      <c r="H679" s="269">
        <v>0.000989</v>
      </c>
      <c r="I679" s="269" t="s">
        <v>1011</v>
      </c>
      <c r="J679" s="269" t="s">
        <v>1011</v>
      </c>
      <c r="K679" s="269" t="s">
        <v>106</v>
      </c>
    </row>
    <row r="680" ht="42.75" spans="1:11">
      <c r="A680" s="269">
        <v>678</v>
      </c>
      <c r="B680" s="269" t="s">
        <v>1245</v>
      </c>
      <c r="C680" s="269" t="s">
        <v>2170</v>
      </c>
      <c r="D680" s="273" t="s">
        <v>2850</v>
      </c>
      <c r="E680" s="269" t="s">
        <v>2195</v>
      </c>
      <c r="F680" s="271">
        <v>0.00035</v>
      </c>
      <c r="G680" s="272">
        <v>2016.5</v>
      </c>
      <c r="H680" s="269">
        <v>0.000805</v>
      </c>
      <c r="I680" s="269" t="s">
        <v>1011</v>
      </c>
      <c r="J680" s="269" t="s">
        <v>1011</v>
      </c>
      <c r="K680" s="269" t="s">
        <v>106</v>
      </c>
    </row>
    <row r="681" ht="42.75" spans="1:11">
      <c r="A681" s="269">
        <v>679</v>
      </c>
      <c r="B681" s="269" t="s">
        <v>1245</v>
      </c>
      <c r="C681" s="269" t="s">
        <v>2170</v>
      </c>
      <c r="D681" s="273" t="s">
        <v>2851</v>
      </c>
      <c r="E681" s="269" t="s">
        <v>2195</v>
      </c>
      <c r="F681" s="271">
        <v>0.0002</v>
      </c>
      <c r="G681" s="272">
        <v>2016.5</v>
      </c>
      <c r="H681" s="269">
        <v>0.00046</v>
      </c>
      <c r="I681" s="269" t="s">
        <v>1011</v>
      </c>
      <c r="J681" s="269" t="s">
        <v>1011</v>
      </c>
      <c r="K681" s="269" t="s">
        <v>106</v>
      </c>
    </row>
    <row r="682" ht="42.75" spans="1:11">
      <c r="A682" s="269">
        <v>680</v>
      </c>
      <c r="B682" s="269" t="s">
        <v>1245</v>
      </c>
      <c r="C682" s="269" t="s">
        <v>2170</v>
      </c>
      <c r="D682" s="273" t="s">
        <v>2852</v>
      </c>
      <c r="E682" s="269" t="s">
        <v>2195</v>
      </c>
      <c r="F682" s="271">
        <v>0.0025</v>
      </c>
      <c r="G682" s="272">
        <v>2016.5</v>
      </c>
      <c r="H682" s="269">
        <v>0.00575</v>
      </c>
      <c r="I682" s="269" t="s">
        <v>1011</v>
      </c>
      <c r="J682" s="269" t="s">
        <v>1011</v>
      </c>
      <c r="K682" s="269" t="s">
        <v>106</v>
      </c>
    </row>
    <row r="683" ht="42.75" spans="1:11">
      <c r="A683" s="269">
        <v>681</v>
      </c>
      <c r="B683" s="269" t="s">
        <v>1245</v>
      </c>
      <c r="C683" s="269" t="s">
        <v>2170</v>
      </c>
      <c r="D683" s="273" t="s">
        <v>2853</v>
      </c>
      <c r="E683" s="269" t="s">
        <v>2195</v>
      </c>
      <c r="F683" s="271">
        <v>0.00035</v>
      </c>
      <c r="G683" s="272">
        <v>2016.5</v>
      </c>
      <c r="H683" s="269">
        <v>0.000805</v>
      </c>
      <c r="I683" s="269" t="s">
        <v>1011</v>
      </c>
      <c r="J683" s="269" t="s">
        <v>1011</v>
      </c>
      <c r="K683" s="269" t="s">
        <v>106</v>
      </c>
    </row>
    <row r="684" ht="42.75" spans="1:11">
      <c r="A684" s="269">
        <v>682</v>
      </c>
      <c r="B684" s="269" t="s">
        <v>1245</v>
      </c>
      <c r="C684" s="269" t="s">
        <v>2170</v>
      </c>
      <c r="D684" s="273" t="s">
        <v>2854</v>
      </c>
      <c r="E684" s="269" t="s">
        <v>2195</v>
      </c>
      <c r="F684" s="271">
        <v>0.00035</v>
      </c>
      <c r="G684" s="272">
        <v>2016.5</v>
      </c>
      <c r="H684" s="269">
        <v>0.000805</v>
      </c>
      <c r="I684" s="269" t="s">
        <v>1011</v>
      </c>
      <c r="J684" s="269" t="s">
        <v>1011</v>
      </c>
      <c r="K684" s="269" t="s">
        <v>106</v>
      </c>
    </row>
    <row r="685" ht="42.75" spans="1:11">
      <c r="A685" s="269">
        <v>683</v>
      </c>
      <c r="B685" s="269" t="s">
        <v>1245</v>
      </c>
      <c r="C685" s="269" t="s">
        <v>2170</v>
      </c>
      <c r="D685" s="273" t="s">
        <v>2855</v>
      </c>
      <c r="E685" s="269" t="s">
        <v>2195</v>
      </c>
      <c r="F685" s="271">
        <v>0.0007</v>
      </c>
      <c r="G685" s="272">
        <v>2016.5</v>
      </c>
      <c r="H685" s="269">
        <v>0.00161</v>
      </c>
      <c r="I685" s="269" t="s">
        <v>1011</v>
      </c>
      <c r="J685" s="269" t="s">
        <v>1011</v>
      </c>
      <c r="K685" s="269" t="s">
        <v>106</v>
      </c>
    </row>
    <row r="686" ht="42.75" spans="1:11">
      <c r="A686" s="269">
        <v>684</v>
      </c>
      <c r="B686" s="269" t="s">
        <v>1245</v>
      </c>
      <c r="C686" s="269" t="s">
        <v>2170</v>
      </c>
      <c r="D686" s="273" t="s">
        <v>2856</v>
      </c>
      <c r="E686" s="269" t="s">
        <v>2195</v>
      </c>
      <c r="F686" s="271">
        <v>0.0045</v>
      </c>
      <c r="G686" s="272">
        <v>2016.5</v>
      </c>
      <c r="H686" s="269">
        <v>0.01035</v>
      </c>
      <c r="I686" s="269" t="s">
        <v>1011</v>
      </c>
      <c r="J686" s="269" t="s">
        <v>1011</v>
      </c>
      <c r="K686" s="269" t="s">
        <v>106</v>
      </c>
    </row>
    <row r="687" ht="42.75" spans="1:11">
      <c r="A687" s="269">
        <v>685</v>
      </c>
      <c r="B687" s="269" t="s">
        <v>1245</v>
      </c>
      <c r="C687" s="269" t="s">
        <v>2170</v>
      </c>
      <c r="D687" s="273" t="s">
        <v>2857</v>
      </c>
      <c r="E687" s="269" t="s">
        <v>2195</v>
      </c>
      <c r="F687" s="271">
        <v>0.0002</v>
      </c>
      <c r="G687" s="272">
        <v>2016.5</v>
      </c>
      <c r="H687" s="269">
        <v>0.00046</v>
      </c>
      <c r="I687" s="269" t="s">
        <v>1011</v>
      </c>
      <c r="J687" s="269" t="s">
        <v>1011</v>
      </c>
      <c r="K687" s="269" t="s">
        <v>106</v>
      </c>
    </row>
    <row r="688" ht="42.75" spans="1:11">
      <c r="A688" s="269">
        <v>686</v>
      </c>
      <c r="B688" s="269" t="s">
        <v>1245</v>
      </c>
      <c r="C688" s="269" t="s">
        <v>2170</v>
      </c>
      <c r="D688" s="273" t="s">
        <v>2858</v>
      </c>
      <c r="E688" s="269" t="s">
        <v>2195</v>
      </c>
      <c r="F688" s="271">
        <v>0.0012</v>
      </c>
      <c r="G688" s="272">
        <v>2016.5</v>
      </c>
      <c r="H688" s="269">
        <v>0.00276</v>
      </c>
      <c r="I688" s="269" t="s">
        <v>1011</v>
      </c>
      <c r="J688" s="269" t="s">
        <v>1011</v>
      </c>
      <c r="K688" s="269" t="s">
        <v>106</v>
      </c>
    </row>
    <row r="689" ht="42.75" spans="1:11">
      <c r="A689" s="269">
        <v>687</v>
      </c>
      <c r="B689" s="269" t="s">
        <v>1245</v>
      </c>
      <c r="C689" s="269" t="s">
        <v>2170</v>
      </c>
      <c r="D689" s="273" t="s">
        <v>2859</v>
      </c>
      <c r="E689" s="269" t="s">
        <v>2195</v>
      </c>
      <c r="F689" s="271">
        <v>0.0014</v>
      </c>
      <c r="G689" s="272">
        <v>2016.5</v>
      </c>
      <c r="H689" s="269">
        <v>0.00322</v>
      </c>
      <c r="I689" s="269" t="s">
        <v>1011</v>
      </c>
      <c r="J689" s="269" t="s">
        <v>1011</v>
      </c>
      <c r="K689" s="269" t="s">
        <v>106</v>
      </c>
    </row>
    <row r="690" ht="42.75" spans="1:11">
      <c r="A690" s="269">
        <v>688</v>
      </c>
      <c r="B690" s="269" t="s">
        <v>1245</v>
      </c>
      <c r="C690" s="269" t="s">
        <v>2170</v>
      </c>
      <c r="D690" s="273" t="s">
        <v>2860</v>
      </c>
      <c r="E690" s="269" t="s">
        <v>2195</v>
      </c>
      <c r="F690" s="271">
        <v>0.0018</v>
      </c>
      <c r="G690" s="272">
        <v>2016.5</v>
      </c>
      <c r="H690" s="269">
        <v>0.00414</v>
      </c>
      <c r="I690" s="269" t="s">
        <v>1011</v>
      </c>
      <c r="J690" s="269" t="s">
        <v>1011</v>
      </c>
      <c r="K690" s="269" t="s">
        <v>106</v>
      </c>
    </row>
    <row r="691" ht="57" spans="1:11">
      <c r="A691" s="269">
        <v>689</v>
      </c>
      <c r="B691" s="269" t="s">
        <v>1245</v>
      </c>
      <c r="C691" s="269" t="s">
        <v>2170</v>
      </c>
      <c r="D691" s="273" t="s">
        <v>2861</v>
      </c>
      <c r="E691" s="269" t="s">
        <v>2195</v>
      </c>
      <c r="F691" s="271">
        <v>0.00012</v>
      </c>
      <c r="G691" s="272">
        <v>2016.5</v>
      </c>
      <c r="H691" s="269">
        <v>0.000276</v>
      </c>
      <c r="I691" s="269" t="s">
        <v>1011</v>
      </c>
      <c r="J691" s="269" t="s">
        <v>1011</v>
      </c>
      <c r="K691" s="269" t="s">
        <v>106</v>
      </c>
    </row>
    <row r="692" ht="42.75" spans="1:11">
      <c r="A692" s="269">
        <v>690</v>
      </c>
      <c r="B692" s="269" t="s">
        <v>1245</v>
      </c>
      <c r="C692" s="269" t="s">
        <v>2170</v>
      </c>
      <c r="D692" s="273" t="s">
        <v>2862</v>
      </c>
      <c r="E692" s="269" t="s">
        <v>2195</v>
      </c>
      <c r="F692" s="271">
        <v>0.00043</v>
      </c>
      <c r="G692" s="272">
        <v>2016.5</v>
      </c>
      <c r="H692" s="269">
        <v>0.000989</v>
      </c>
      <c r="I692" s="269" t="s">
        <v>1011</v>
      </c>
      <c r="J692" s="269" t="s">
        <v>1011</v>
      </c>
      <c r="K692" s="269" t="s">
        <v>106</v>
      </c>
    </row>
    <row r="693" ht="42.75" spans="1:11">
      <c r="A693" s="269">
        <v>691</v>
      </c>
      <c r="B693" s="269" t="s">
        <v>1245</v>
      </c>
      <c r="C693" s="269" t="s">
        <v>2170</v>
      </c>
      <c r="D693" s="273" t="s">
        <v>2863</v>
      </c>
      <c r="E693" s="269" t="s">
        <v>2195</v>
      </c>
      <c r="F693" s="271">
        <v>0.00035</v>
      </c>
      <c r="G693" s="272">
        <v>2016.5</v>
      </c>
      <c r="H693" s="269">
        <v>0.000805</v>
      </c>
      <c r="I693" s="269" t="s">
        <v>1011</v>
      </c>
      <c r="J693" s="269" t="s">
        <v>1011</v>
      </c>
      <c r="K693" s="269" t="s">
        <v>106</v>
      </c>
    </row>
    <row r="694" ht="42.75" spans="1:11">
      <c r="A694" s="269">
        <v>692</v>
      </c>
      <c r="B694" s="269" t="s">
        <v>1245</v>
      </c>
      <c r="C694" s="269" t="s">
        <v>2170</v>
      </c>
      <c r="D694" s="273" t="s">
        <v>2864</v>
      </c>
      <c r="E694" s="269" t="s">
        <v>2195</v>
      </c>
      <c r="F694" s="271">
        <v>0.00043</v>
      </c>
      <c r="G694" s="272">
        <v>2016.5</v>
      </c>
      <c r="H694" s="269">
        <v>0.000989</v>
      </c>
      <c r="I694" s="269" t="s">
        <v>1011</v>
      </c>
      <c r="J694" s="269" t="s">
        <v>1011</v>
      </c>
      <c r="K694" s="269" t="s">
        <v>106</v>
      </c>
    </row>
    <row r="695" ht="42.75" spans="1:11">
      <c r="A695" s="269">
        <v>693</v>
      </c>
      <c r="B695" s="269" t="s">
        <v>1245</v>
      </c>
      <c r="C695" s="269" t="s">
        <v>2170</v>
      </c>
      <c r="D695" s="273" t="s">
        <v>2865</v>
      </c>
      <c r="E695" s="269" t="s">
        <v>2195</v>
      </c>
      <c r="F695" s="271">
        <v>0.00043</v>
      </c>
      <c r="G695" s="272">
        <v>2016.5</v>
      </c>
      <c r="H695" s="269">
        <v>0.000989</v>
      </c>
      <c r="I695" s="269" t="s">
        <v>1011</v>
      </c>
      <c r="J695" s="269" t="s">
        <v>1011</v>
      </c>
      <c r="K695" s="269" t="s">
        <v>106</v>
      </c>
    </row>
    <row r="696" ht="42.75" spans="1:11">
      <c r="A696" s="269">
        <v>694</v>
      </c>
      <c r="B696" s="269" t="s">
        <v>1245</v>
      </c>
      <c r="C696" s="269" t="s">
        <v>2170</v>
      </c>
      <c r="D696" s="273" t="s">
        <v>2866</v>
      </c>
      <c r="E696" s="269" t="s">
        <v>2195</v>
      </c>
      <c r="F696" s="271">
        <v>0.005</v>
      </c>
      <c r="G696" s="272">
        <v>2016.5</v>
      </c>
      <c r="H696" s="269">
        <v>0.0115</v>
      </c>
      <c r="I696" s="269" t="s">
        <v>1011</v>
      </c>
      <c r="J696" s="269" t="s">
        <v>1011</v>
      </c>
      <c r="K696" s="269" t="s">
        <v>106</v>
      </c>
    </row>
    <row r="697" ht="42.75" spans="1:11">
      <c r="A697" s="269">
        <v>695</v>
      </c>
      <c r="B697" s="269" t="s">
        <v>1245</v>
      </c>
      <c r="C697" s="269" t="s">
        <v>2170</v>
      </c>
      <c r="D697" s="273" t="s">
        <v>2867</v>
      </c>
      <c r="E697" s="269" t="s">
        <v>2195</v>
      </c>
      <c r="F697" s="271">
        <v>0.00045</v>
      </c>
      <c r="G697" s="272">
        <v>2016.5</v>
      </c>
      <c r="H697" s="269">
        <v>0.001035</v>
      </c>
      <c r="I697" s="269" t="s">
        <v>1011</v>
      </c>
      <c r="J697" s="269" t="s">
        <v>1011</v>
      </c>
      <c r="K697" s="269" t="s">
        <v>106</v>
      </c>
    </row>
    <row r="698" ht="71.25" spans="1:11">
      <c r="A698" s="269">
        <v>696</v>
      </c>
      <c r="B698" s="269" t="s">
        <v>1245</v>
      </c>
      <c r="C698" s="269" t="s">
        <v>2170</v>
      </c>
      <c r="D698" s="273" t="s">
        <v>2868</v>
      </c>
      <c r="E698" s="269" t="s">
        <v>2195</v>
      </c>
      <c r="F698" s="271">
        <v>0.00043</v>
      </c>
      <c r="G698" s="272">
        <v>2016.5</v>
      </c>
      <c r="H698" s="269">
        <v>0.000989</v>
      </c>
      <c r="I698" s="269" t="s">
        <v>1011</v>
      </c>
      <c r="J698" s="269" t="s">
        <v>1011</v>
      </c>
      <c r="K698" s="269" t="s">
        <v>106</v>
      </c>
    </row>
    <row r="699" ht="42.75" spans="1:11">
      <c r="A699" s="269">
        <v>697</v>
      </c>
      <c r="B699" s="269" t="s">
        <v>1245</v>
      </c>
      <c r="C699" s="269" t="s">
        <v>2170</v>
      </c>
      <c r="D699" s="273" t="s">
        <v>2869</v>
      </c>
      <c r="E699" s="269" t="s">
        <v>2195</v>
      </c>
      <c r="F699" s="271">
        <v>0.0003</v>
      </c>
      <c r="G699" s="272">
        <v>2016.5</v>
      </c>
      <c r="H699" s="269">
        <v>0.00069</v>
      </c>
      <c r="I699" s="269" t="s">
        <v>1011</v>
      </c>
      <c r="J699" s="269" t="s">
        <v>1011</v>
      </c>
      <c r="K699" s="269" t="s">
        <v>106</v>
      </c>
    </row>
    <row r="700" ht="42.75" spans="1:11">
      <c r="A700" s="269">
        <v>698</v>
      </c>
      <c r="B700" s="269" t="s">
        <v>1245</v>
      </c>
      <c r="C700" s="269" t="s">
        <v>2170</v>
      </c>
      <c r="D700" s="273" t="s">
        <v>2870</v>
      </c>
      <c r="E700" s="269" t="s">
        <v>2195</v>
      </c>
      <c r="F700" s="271">
        <v>0.00045</v>
      </c>
      <c r="G700" s="272">
        <v>2016.5</v>
      </c>
      <c r="H700" s="269">
        <v>0.001035</v>
      </c>
      <c r="I700" s="269" t="s">
        <v>1011</v>
      </c>
      <c r="J700" s="269" t="s">
        <v>1011</v>
      </c>
      <c r="K700" s="269" t="s">
        <v>106</v>
      </c>
    </row>
    <row r="701" ht="42.75" spans="1:11">
      <c r="A701" s="269">
        <v>699</v>
      </c>
      <c r="B701" s="269" t="s">
        <v>1245</v>
      </c>
      <c r="C701" s="269" t="s">
        <v>2170</v>
      </c>
      <c r="D701" s="273" t="s">
        <v>2871</v>
      </c>
      <c r="E701" s="269" t="s">
        <v>2195</v>
      </c>
      <c r="F701" s="271">
        <v>0.00011</v>
      </c>
      <c r="G701" s="272">
        <v>2016.5</v>
      </c>
      <c r="H701" s="269">
        <v>0.000253</v>
      </c>
      <c r="I701" s="269" t="s">
        <v>1011</v>
      </c>
      <c r="J701" s="269" t="s">
        <v>1011</v>
      </c>
      <c r="K701" s="269" t="s">
        <v>106</v>
      </c>
    </row>
    <row r="702" ht="42.75" spans="1:11">
      <c r="A702" s="269">
        <v>700</v>
      </c>
      <c r="B702" s="269" t="s">
        <v>1245</v>
      </c>
      <c r="C702" s="269" t="s">
        <v>2170</v>
      </c>
      <c r="D702" s="273" t="s">
        <v>2872</v>
      </c>
      <c r="E702" s="269" t="s">
        <v>2195</v>
      </c>
      <c r="F702" s="271">
        <v>0.00014</v>
      </c>
      <c r="G702" s="272">
        <v>2016.5</v>
      </c>
      <c r="H702" s="269">
        <v>0.000322</v>
      </c>
      <c r="I702" s="269" t="s">
        <v>1011</v>
      </c>
      <c r="J702" s="269" t="s">
        <v>1011</v>
      </c>
      <c r="K702" s="269" t="s">
        <v>106</v>
      </c>
    </row>
    <row r="703" ht="42.75" spans="1:11">
      <c r="A703" s="269">
        <v>701</v>
      </c>
      <c r="B703" s="269" t="s">
        <v>1245</v>
      </c>
      <c r="C703" s="269" t="s">
        <v>2170</v>
      </c>
      <c r="D703" s="273" t="s">
        <v>2873</v>
      </c>
      <c r="E703" s="269" t="s">
        <v>2195</v>
      </c>
      <c r="F703" s="271">
        <v>0.00056</v>
      </c>
      <c r="G703" s="272">
        <v>2016.5</v>
      </c>
      <c r="H703" s="269">
        <v>0.001288</v>
      </c>
      <c r="I703" s="269" t="s">
        <v>1011</v>
      </c>
      <c r="J703" s="269" t="s">
        <v>1011</v>
      </c>
      <c r="K703" s="269" t="s">
        <v>106</v>
      </c>
    </row>
    <row r="704" ht="42.75" spans="1:11">
      <c r="A704" s="269">
        <v>702</v>
      </c>
      <c r="B704" s="269" t="s">
        <v>1245</v>
      </c>
      <c r="C704" s="269" t="s">
        <v>2170</v>
      </c>
      <c r="D704" s="273" t="s">
        <v>2874</v>
      </c>
      <c r="E704" s="269" t="s">
        <v>2195</v>
      </c>
      <c r="F704" s="271">
        <v>0.00084</v>
      </c>
      <c r="G704" s="272">
        <v>2016.5</v>
      </c>
      <c r="H704" s="269">
        <v>0.001932</v>
      </c>
      <c r="I704" s="269" t="s">
        <v>1011</v>
      </c>
      <c r="J704" s="269" t="s">
        <v>1011</v>
      </c>
      <c r="K704" s="269" t="s">
        <v>106</v>
      </c>
    </row>
    <row r="705" ht="57" spans="1:11">
      <c r="A705" s="269">
        <v>703</v>
      </c>
      <c r="B705" s="269" t="s">
        <v>1245</v>
      </c>
      <c r="C705" s="269" t="s">
        <v>2170</v>
      </c>
      <c r="D705" s="273" t="s">
        <v>2875</v>
      </c>
      <c r="E705" s="269" t="s">
        <v>2195</v>
      </c>
      <c r="F705" s="271">
        <v>0.00023</v>
      </c>
      <c r="G705" s="272">
        <v>2016.5</v>
      </c>
      <c r="H705" s="269">
        <v>0.000529</v>
      </c>
      <c r="I705" s="269" t="s">
        <v>1011</v>
      </c>
      <c r="J705" s="269" t="s">
        <v>1011</v>
      </c>
      <c r="K705" s="269" t="s">
        <v>106</v>
      </c>
    </row>
    <row r="706" ht="42.75" spans="1:11">
      <c r="A706" s="269">
        <v>704</v>
      </c>
      <c r="B706" s="269" t="s">
        <v>1245</v>
      </c>
      <c r="C706" s="269" t="s">
        <v>2170</v>
      </c>
      <c r="D706" s="273" t="s">
        <v>2876</v>
      </c>
      <c r="E706" s="269" t="s">
        <v>2195</v>
      </c>
      <c r="F706" s="271">
        <v>0.00075</v>
      </c>
      <c r="G706" s="272">
        <v>2016.5</v>
      </c>
      <c r="H706" s="269">
        <v>0.001725</v>
      </c>
      <c r="I706" s="269" t="s">
        <v>1011</v>
      </c>
      <c r="J706" s="269" t="s">
        <v>1011</v>
      </c>
      <c r="K706" s="269" t="s">
        <v>106</v>
      </c>
    </row>
    <row r="707" ht="42.75" spans="1:11">
      <c r="A707" s="269">
        <v>705</v>
      </c>
      <c r="B707" s="269" t="s">
        <v>1245</v>
      </c>
      <c r="C707" s="269" t="s">
        <v>2170</v>
      </c>
      <c r="D707" s="273" t="s">
        <v>2877</v>
      </c>
      <c r="E707" s="269" t="s">
        <v>2195</v>
      </c>
      <c r="F707" s="271">
        <v>0.00069</v>
      </c>
      <c r="G707" s="272">
        <v>2016.5</v>
      </c>
      <c r="H707" s="269">
        <v>0.001587</v>
      </c>
      <c r="I707" s="269" t="s">
        <v>1011</v>
      </c>
      <c r="J707" s="269" t="s">
        <v>1011</v>
      </c>
      <c r="K707" s="269" t="s">
        <v>106</v>
      </c>
    </row>
    <row r="708" ht="42.75" spans="1:11">
      <c r="A708" s="269">
        <v>706</v>
      </c>
      <c r="B708" s="269" t="s">
        <v>1245</v>
      </c>
      <c r="C708" s="269" t="s">
        <v>2170</v>
      </c>
      <c r="D708" s="273" t="s">
        <v>2878</v>
      </c>
      <c r="E708" s="269" t="s">
        <v>2195</v>
      </c>
      <c r="F708" s="271">
        <v>0.0008</v>
      </c>
      <c r="G708" s="272">
        <v>2016.5</v>
      </c>
      <c r="H708" s="269">
        <v>0.00184</v>
      </c>
      <c r="I708" s="269" t="s">
        <v>1011</v>
      </c>
      <c r="J708" s="269" t="s">
        <v>1011</v>
      </c>
      <c r="K708" s="269" t="s">
        <v>106</v>
      </c>
    </row>
    <row r="709" ht="42.75" spans="1:11">
      <c r="A709" s="269">
        <v>707</v>
      </c>
      <c r="B709" s="269" t="s">
        <v>1245</v>
      </c>
      <c r="C709" s="269" t="s">
        <v>2170</v>
      </c>
      <c r="D709" s="273" t="s">
        <v>2879</v>
      </c>
      <c r="E709" s="269" t="s">
        <v>2195</v>
      </c>
      <c r="F709" s="271">
        <v>0.0006</v>
      </c>
      <c r="G709" s="272">
        <v>2016.5</v>
      </c>
      <c r="H709" s="269">
        <v>0.00138</v>
      </c>
      <c r="I709" s="269" t="s">
        <v>1011</v>
      </c>
      <c r="J709" s="269" t="s">
        <v>1011</v>
      </c>
      <c r="K709" s="269" t="s">
        <v>106</v>
      </c>
    </row>
    <row r="710" ht="42.75" spans="1:11">
      <c r="A710" s="269">
        <v>708</v>
      </c>
      <c r="B710" s="269" t="s">
        <v>1245</v>
      </c>
      <c r="C710" s="269" t="s">
        <v>2170</v>
      </c>
      <c r="D710" s="273" t="s">
        <v>2880</v>
      </c>
      <c r="E710" s="269" t="s">
        <v>2195</v>
      </c>
      <c r="F710" s="271">
        <v>0.0015</v>
      </c>
      <c r="G710" s="272">
        <v>2016.5</v>
      </c>
      <c r="H710" s="269">
        <v>0.00345</v>
      </c>
      <c r="I710" s="269" t="s">
        <v>1011</v>
      </c>
      <c r="J710" s="269" t="s">
        <v>1011</v>
      </c>
      <c r="K710" s="269" t="s">
        <v>106</v>
      </c>
    </row>
    <row r="711" ht="42.75" spans="1:11">
      <c r="A711" s="269">
        <v>709</v>
      </c>
      <c r="B711" s="269" t="s">
        <v>1245</v>
      </c>
      <c r="C711" s="269" t="s">
        <v>2170</v>
      </c>
      <c r="D711" s="273" t="s">
        <v>2881</v>
      </c>
      <c r="E711" s="269" t="s">
        <v>2195</v>
      </c>
      <c r="F711" s="271">
        <v>0.000366</v>
      </c>
      <c r="G711" s="272">
        <v>2016.5</v>
      </c>
      <c r="H711" s="269">
        <v>0.0008418</v>
      </c>
      <c r="I711" s="269" t="s">
        <v>1011</v>
      </c>
      <c r="J711" s="269" t="s">
        <v>1011</v>
      </c>
      <c r="K711" s="269" t="s">
        <v>106</v>
      </c>
    </row>
    <row r="712" ht="57" spans="1:11">
      <c r="A712" s="269">
        <v>710</v>
      </c>
      <c r="B712" s="269" t="s">
        <v>1245</v>
      </c>
      <c r="C712" s="269" t="s">
        <v>2170</v>
      </c>
      <c r="D712" s="273" t="s">
        <v>2882</v>
      </c>
      <c r="E712" s="269" t="s">
        <v>2195</v>
      </c>
      <c r="F712" s="271">
        <v>0.00025</v>
      </c>
      <c r="G712" s="272">
        <v>2016.5</v>
      </c>
      <c r="H712" s="269">
        <v>0.000575</v>
      </c>
      <c r="I712" s="269" t="s">
        <v>1011</v>
      </c>
      <c r="J712" s="269" t="s">
        <v>1011</v>
      </c>
      <c r="K712" s="269" t="s">
        <v>106</v>
      </c>
    </row>
    <row r="713" ht="42.75" spans="1:11">
      <c r="A713" s="269">
        <v>711</v>
      </c>
      <c r="B713" s="269" t="s">
        <v>1245</v>
      </c>
      <c r="C713" s="269" t="s">
        <v>2170</v>
      </c>
      <c r="D713" s="273" t="s">
        <v>2883</v>
      </c>
      <c r="E713" s="269" t="s">
        <v>2195</v>
      </c>
      <c r="F713" s="271">
        <v>0.00048</v>
      </c>
      <c r="G713" s="272">
        <v>2016.5</v>
      </c>
      <c r="H713" s="269">
        <v>0.001104</v>
      </c>
      <c r="I713" s="269" t="s">
        <v>1011</v>
      </c>
      <c r="J713" s="269" t="s">
        <v>1011</v>
      </c>
      <c r="K713" s="269" t="s">
        <v>106</v>
      </c>
    </row>
    <row r="714" ht="42.75" spans="1:11">
      <c r="A714" s="269">
        <v>712</v>
      </c>
      <c r="B714" s="269" t="s">
        <v>1245</v>
      </c>
      <c r="C714" s="269" t="s">
        <v>2170</v>
      </c>
      <c r="D714" s="273" t="s">
        <v>2884</v>
      </c>
      <c r="E714" s="269" t="s">
        <v>2195</v>
      </c>
      <c r="F714" s="271">
        <v>0.00015</v>
      </c>
      <c r="G714" s="272">
        <v>2016.5</v>
      </c>
      <c r="H714" s="269">
        <v>0.000345</v>
      </c>
      <c r="I714" s="269" t="s">
        <v>1011</v>
      </c>
      <c r="J714" s="269" t="s">
        <v>1011</v>
      </c>
      <c r="K714" s="269" t="s">
        <v>106</v>
      </c>
    </row>
    <row r="715" ht="57" spans="1:11">
      <c r="A715" s="269">
        <v>713</v>
      </c>
      <c r="B715" s="269" t="s">
        <v>1245</v>
      </c>
      <c r="C715" s="269" t="s">
        <v>2170</v>
      </c>
      <c r="D715" s="273" t="s">
        <v>2885</v>
      </c>
      <c r="E715" s="269" t="s">
        <v>2195</v>
      </c>
      <c r="F715" s="271">
        <v>0.0015</v>
      </c>
      <c r="G715" s="272">
        <v>2016.5</v>
      </c>
      <c r="H715" s="269">
        <v>0.00345</v>
      </c>
      <c r="I715" s="269" t="s">
        <v>1011</v>
      </c>
      <c r="J715" s="269" t="s">
        <v>1011</v>
      </c>
      <c r="K715" s="269" t="s">
        <v>106</v>
      </c>
    </row>
    <row r="716" ht="42.75" spans="1:11">
      <c r="A716" s="269">
        <v>714</v>
      </c>
      <c r="B716" s="269" t="s">
        <v>1245</v>
      </c>
      <c r="C716" s="269" t="s">
        <v>2170</v>
      </c>
      <c r="D716" s="273" t="s">
        <v>2886</v>
      </c>
      <c r="E716" s="269" t="s">
        <v>2195</v>
      </c>
      <c r="F716" s="271">
        <v>0.0015</v>
      </c>
      <c r="G716" s="272">
        <v>2016.5</v>
      </c>
      <c r="H716" s="269">
        <v>0.00345</v>
      </c>
      <c r="I716" s="269" t="s">
        <v>1011</v>
      </c>
      <c r="J716" s="269" t="s">
        <v>1011</v>
      </c>
      <c r="K716" s="269" t="s">
        <v>106</v>
      </c>
    </row>
    <row r="717" ht="57" spans="1:11">
      <c r="A717" s="269">
        <v>715</v>
      </c>
      <c r="B717" s="269" t="s">
        <v>1245</v>
      </c>
      <c r="C717" s="269" t="s">
        <v>2170</v>
      </c>
      <c r="D717" s="273" t="s">
        <v>2887</v>
      </c>
      <c r="E717" s="269" t="s">
        <v>2195</v>
      </c>
      <c r="F717" s="271">
        <v>0.0015</v>
      </c>
      <c r="G717" s="272">
        <v>2016.5</v>
      </c>
      <c r="H717" s="269">
        <v>0.00345</v>
      </c>
      <c r="I717" s="269" t="s">
        <v>1011</v>
      </c>
      <c r="J717" s="269" t="s">
        <v>1011</v>
      </c>
      <c r="K717" s="269" t="s">
        <v>106</v>
      </c>
    </row>
    <row r="718" ht="42.75" spans="1:11">
      <c r="A718" s="269">
        <v>716</v>
      </c>
      <c r="B718" s="269" t="s">
        <v>1245</v>
      </c>
      <c r="C718" s="269" t="s">
        <v>2170</v>
      </c>
      <c r="D718" s="273" t="s">
        <v>2888</v>
      </c>
      <c r="E718" s="269" t="s">
        <v>2195</v>
      </c>
      <c r="F718" s="271">
        <v>0.0015</v>
      </c>
      <c r="G718" s="272">
        <v>2016.5</v>
      </c>
      <c r="H718" s="269">
        <v>0.00345</v>
      </c>
      <c r="I718" s="269" t="s">
        <v>1011</v>
      </c>
      <c r="J718" s="269" t="s">
        <v>1011</v>
      </c>
      <c r="K718" s="269" t="s">
        <v>106</v>
      </c>
    </row>
    <row r="719" ht="42.75" spans="1:11">
      <c r="A719" s="269">
        <v>717</v>
      </c>
      <c r="B719" s="269" t="s">
        <v>1245</v>
      </c>
      <c r="C719" s="269" t="s">
        <v>2170</v>
      </c>
      <c r="D719" s="273" t="s">
        <v>2889</v>
      </c>
      <c r="E719" s="269" t="s">
        <v>2195</v>
      </c>
      <c r="F719" s="271">
        <v>0.0015</v>
      </c>
      <c r="G719" s="272">
        <v>2016.5</v>
      </c>
      <c r="H719" s="269">
        <v>0.00345</v>
      </c>
      <c r="I719" s="269" t="s">
        <v>1011</v>
      </c>
      <c r="J719" s="269" t="s">
        <v>1011</v>
      </c>
      <c r="K719" s="269" t="s">
        <v>106</v>
      </c>
    </row>
    <row r="720" ht="42.75" spans="1:11">
      <c r="A720" s="269">
        <v>718</v>
      </c>
      <c r="B720" s="269" t="s">
        <v>1245</v>
      </c>
      <c r="C720" s="269" t="s">
        <v>2170</v>
      </c>
      <c r="D720" s="273" t="s">
        <v>2890</v>
      </c>
      <c r="E720" s="269" t="s">
        <v>2195</v>
      </c>
      <c r="F720" s="271">
        <v>0.001</v>
      </c>
      <c r="G720" s="272">
        <v>2016.5</v>
      </c>
      <c r="H720" s="269">
        <v>0.0023</v>
      </c>
      <c r="I720" s="269" t="s">
        <v>1011</v>
      </c>
      <c r="J720" s="269" t="s">
        <v>1011</v>
      </c>
      <c r="K720" s="269" t="s">
        <v>106</v>
      </c>
    </row>
    <row r="721" ht="42.75" spans="1:11">
      <c r="A721" s="269">
        <v>719</v>
      </c>
      <c r="B721" s="269" t="s">
        <v>1245</v>
      </c>
      <c r="C721" s="269" t="s">
        <v>2170</v>
      </c>
      <c r="D721" s="273" t="s">
        <v>2891</v>
      </c>
      <c r="E721" s="269" t="s">
        <v>2195</v>
      </c>
      <c r="F721" s="271">
        <v>0.00045</v>
      </c>
      <c r="G721" s="272">
        <v>2016.5</v>
      </c>
      <c r="H721" s="269">
        <v>0.001035</v>
      </c>
      <c r="I721" s="269" t="s">
        <v>1011</v>
      </c>
      <c r="J721" s="269" t="s">
        <v>1011</v>
      </c>
      <c r="K721" s="269" t="s">
        <v>106</v>
      </c>
    </row>
    <row r="722" ht="42.75" spans="1:11">
      <c r="A722" s="269">
        <v>720</v>
      </c>
      <c r="B722" s="269" t="s">
        <v>1245</v>
      </c>
      <c r="C722" s="269" t="s">
        <v>2170</v>
      </c>
      <c r="D722" s="273" t="s">
        <v>2892</v>
      </c>
      <c r="E722" s="269" t="s">
        <v>2195</v>
      </c>
      <c r="F722" s="271">
        <v>0.00055</v>
      </c>
      <c r="G722" s="272">
        <v>2016.5</v>
      </c>
      <c r="H722" s="269">
        <v>0.001265</v>
      </c>
      <c r="I722" s="269" t="s">
        <v>1011</v>
      </c>
      <c r="J722" s="269" t="s">
        <v>1011</v>
      </c>
      <c r="K722" s="269" t="s">
        <v>106</v>
      </c>
    </row>
    <row r="723" ht="42.75" spans="1:11">
      <c r="A723" s="269">
        <v>721</v>
      </c>
      <c r="B723" s="269" t="s">
        <v>1245</v>
      </c>
      <c r="C723" s="269" t="s">
        <v>2170</v>
      </c>
      <c r="D723" s="273" t="s">
        <v>2893</v>
      </c>
      <c r="E723" s="269" t="s">
        <v>2195</v>
      </c>
      <c r="F723" s="271">
        <v>0.00015</v>
      </c>
      <c r="G723" s="272">
        <v>2016.5</v>
      </c>
      <c r="H723" s="269">
        <v>0.000345</v>
      </c>
      <c r="I723" s="269" t="s">
        <v>1011</v>
      </c>
      <c r="J723" s="269" t="s">
        <v>1011</v>
      </c>
      <c r="K723" s="269" t="s">
        <v>106</v>
      </c>
    </row>
    <row r="724" ht="42.75" spans="1:11">
      <c r="A724" s="269">
        <v>722</v>
      </c>
      <c r="B724" s="269" t="s">
        <v>1245</v>
      </c>
      <c r="C724" s="269" t="s">
        <v>2170</v>
      </c>
      <c r="D724" s="273" t="s">
        <v>2894</v>
      </c>
      <c r="E724" s="269" t="s">
        <v>2195</v>
      </c>
      <c r="F724" s="271">
        <v>0.00058</v>
      </c>
      <c r="G724" s="272">
        <v>2016.5</v>
      </c>
      <c r="H724" s="269">
        <v>0.001334</v>
      </c>
      <c r="I724" s="269" t="s">
        <v>1011</v>
      </c>
      <c r="J724" s="269" t="s">
        <v>1011</v>
      </c>
      <c r="K724" s="269" t="s">
        <v>106</v>
      </c>
    </row>
    <row r="725" ht="42.75" spans="1:11">
      <c r="A725" s="269">
        <v>723</v>
      </c>
      <c r="B725" s="269" t="s">
        <v>1245</v>
      </c>
      <c r="C725" s="269" t="s">
        <v>2170</v>
      </c>
      <c r="D725" s="273" t="s">
        <v>2895</v>
      </c>
      <c r="E725" s="269" t="s">
        <v>2195</v>
      </c>
      <c r="F725" s="271">
        <v>0.00052</v>
      </c>
      <c r="G725" s="272">
        <v>2016.5</v>
      </c>
      <c r="H725" s="269">
        <v>0.001196</v>
      </c>
      <c r="I725" s="269" t="s">
        <v>1011</v>
      </c>
      <c r="J725" s="269" t="s">
        <v>1011</v>
      </c>
      <c r="K725" s="269" t="s">
        <v>106</v>
      </c>
    </row>
    <row r="726" ht="42.75" spans="1:11">
      <c r="A726" s="269">
        <v>724</v>
      </c>
      <c r="B726" s="269" t="s">
        <v>1245</v>
      </c>
      <c r="C726" s="269" t="s">
        <v>2170</v>
      </c>
      <c r="D726" s="273" t="s">
        <v>2896</v>
      </c>
      <c r="E726" s="269" t="s">
        <v>2195</v>
      </c>
      <c r="F726" s="271">
        <v>0.00032</v>
      </c>
      <c r="G726" s="272">
        <v>2016.5</v>
      </c>
      <c r="H726" s="269">
        <v>0.000736</v>
      </c>
      <c r="I726" s="269" t="s">
        <v>1011</v>
      </c>
      <c r="J726" s="269" t="s">
        <v>1011</v>
      </c>
      <c r="K726" s="269" t="s">
        <v>106</v>
      </c>
    </row>
    <row r="727" ht="42.75" spans="1:11">
      <c r="A727" s="269">
        <v>725</v>
      </c>
      <c r="B727" s="269" t="s">
        <v>1245</v>
      </c>
      <c r="C727" s="269" t="s">
        <v>2170</v>
      </c>
      <c r="D727" s="273" t="s">
        <v>2897</v>
      </c>
      <c r="E727" s="269" t="s">
        <v>2195</v>
      </c>
      <c r="F727" s="271">
        <v>0.0003</v>
      </c>
      <c r="G727" s="272">
        <v>2016.5</v>
      </c>
      <c r="H727" s="269">
        <v>0.00069</v>
      </c>
      <c r="I727" s="269" t="s">
        <v>1011</v>
      </c>
      <c r="J727" s="269" t="s">
        <v>1011</v>
      </c>
      <c r="K727" s="269" t="s">
        <v>106</v>
      </c>
    </row>
    <row r="728" ht="42.75" spans="1:11">
      <c r="A728" s="269">
        <v>726</v>
      </c>
      <c r="B728" s="269" t="s">
        <v>1245</v>
      </c>
      <c r="C728" s="269" t="s">
        <v>2170</v>
      </c>
      <c r="D728" s="273" t="s">
        <v>2898</v>
      </c>
      <c r="E728" s="269" t="s">
        <v>2195</v>
      </c>
      <c r="F728" s="271">
        <v>0.00028</v>
      </c>
      <c r="G728" s="272">
        <v>2016.5</v>
      </c>
      <c r="H728" s="269">
        <v>0.000644</v>
      </c>
      <c r="I728" s="269" t="s">
        <v>1011</v>
      </c>
      <c r="J728" s="269" t="s">
        <v>1011</v>
      </c>
      <c r="K728" s="269" t="s">
        <v>106</v>
      </c>
    </row>
    <row r="729" ht="42.75" spans="1:11">
      <c r="A729" s="269">
        <v>727</v>
      </c>
      <c r="B729" s="269" t="s">
        <v>1245</v>
      </c>
      <c r="C729" s="269" t="s">
        <v>2170</v>
      </c>
      <c r="D729" s="273" t="s">
        <v>2899</v>
      </c>
      <c r="E729" s="269" t="s">
        <v>2195</v>
      </c>
      <c r="F729" s="271">
        <v>8e-5</v>
      </c>
      <c r="G729" s="272">
        <v>2016.5</v>
      </c>
      <c r="H729" s="269">
        <v>0.000184</v>
      </c>
      <c r="I729" s="269" t="s">
        <v>1011</v>
      </c>
      <c r="J729" s="269" t="s">
        <v>1011</v>
      </c>
      <c r="K729" s="269" t="s">
        <v>106</v>
      </c>
    </row>
    <row r="730" ht="42.75" spans="1:11">
      <c r="A730" s="269">
        <v>728</v>
      </c>
      <c r="B730" s="269" t="s">
        <v>1245</v>
      </c>
      <c r="C730" s="269" t="s">
        <v>2170</v>
      </c>
      <c r="D730" s="273" t="s">
        <v>2900</v>
      </c>
      <c r="E730" s="269" t="s">
        <v>2195</v>
      </c>
      <c r="F730" s="271">
        <v>0.00042</v>
      </c>
      <c r="G730" s="272">
        <v>2016.5</v>
      </c>
      <c r="H730" s="269">
        <v>0.000966</v>
      </c>
      <c r="I730" s="269" t="s">
        <v>1011</v>
      </c>
      <c r="J730" s="269" t="s">
        <v>1011</v>
      </c>
      <c r="K730" s="269" t="s">
        <v>106</v>
      </c>
    </row>
    <row r="731" ht="42.75" spans="1:11">
      <c r="A731" s="269">
        <v>729</v>
      </c>
      <c r="B731" s="269" t="s">
        <v>1245</v>
      </c>
      <c r="C731" s="269" t="s">
        <v>2170</v>
      </c>
      <c r="D731" s="273" t="s">
        <v>2901</v>
      </c>
      <c r="E731" s="269" t="s">
        <v>2195</v>
      </c>
      <c r="F731" s="271">
        <v>0.00035</v>
      </c>
      <c r="G731" s="272">
        <v>2016.5</v>
      </c>
      <c r="H731" s="269">
        <v>0.000805</v>
      </c>
      <c r="I731" s="269" t="s">
        <v>1011</v>
      </c>
      <c r="J731" s="269" t="s">
        <v>1011</v>
      </c>
      <c r="K731" s="269" t="s">
        <v>106</v>
      </c>
    </row>
    <row r="732" ht="42.75" spans="1:11">
      <c r="A732" s="269">
        <v>730</v>
      </c>
      <c r="B732" s="269" t="s">
        <v>1245</v>
      </c>
      <c r="C732" s="269" t="s">
        <v>2170</v>
      </c>
      <c r="D732" s="273" t="s">
        <v>2902</v>
      </c>
      <c r="E732" s="269" t="s">
        <v>2195</v>
      </c>
      <c r="F732" s="271">
        <v>0.0003</v>
      </c>
      <c r="G732" s="272">
        <v>2016.5</v>
      </c>
      <c r="H732" s="269">
        <v>0.00069</v>
      </c>
      <c r="I732" s="269" t="s">
        <v>1011</v>
      </c>
      <c r="J732" s="269" t="s">
        <v>1011</v>
      </c>
      <c r="K732" s="269" t="s">
        <v>106</v>
      </c>
    </row>
    <row r="733" ht="42.75" spans="1:11">
      <c r="A733" s="269">
        <v>731</v>
      </c>
      <c r="B733" s="269" t="s">
        <v>1245</v>
      </c>
      <c r="C733" s="269" t="s">
        <v>2170</v>
      </c>
      <c r="D733" s="273" t="s">
        <v>2903</v>
      </c>
      <c r="E733" s="269" t="s">
        <v>2195</v>
      </c>
      <c r="F733" s="271">
        <v>0.00035</v>
      </c>
      <c r="G733" s="272">
        <v>2016.5</v>
      </c>
      <c r="H733" s="269">
        <v>0.000805</v>
      </c>
      <c r="I733" s="269" t="s">
        <v>1011</v>
      </c>
      <c r="J733" s="269" t="s">
        <v>1011</v>
      </c>
      <c r="K733" s="269" t="s">
        <v>106</v>
      </c>
    </row>
    <row r="734" ht="42.75" spans="1:11">
      <c r="A734" s="269">
        <v>732</v>
      </c>
      <c r="B734" s="269" t="s">
        <v>1245</v>
      </c>
      <c r="C734" s="269" t="s">
        <v>2170</v>
      </c>
      <c r="D734" s="273" t="s">
        <v>2904</v>
      </c>
      <c r="E734" s="269" t="s">
        <v>2195</v>
      </c>
      <c r="F734" s="271">
        <v>0.00025</v>
      </c>
      <c r="G734" s="272">
        <v>2016.5</v>
      </c>
      <c r="H734" s="269">
        <v>0.000575</v>
      </c>
      <c r="I734" s="269" t="s">
        <v>1011</v>
      </c>
      <c r="J734" s="269" t="s">
        <v>1011</v>
      </c>
      <c r="K734" s="269" t="s">
        <v>106</v>
      </c>
    </row>
    <row r="735" ht="42.75" spans="1:11">
      <c r="A735" s="269">
        <v>733</v>
      </c>
      <c r="B735" s="269" t="s">
        <v>1245</v>
      </c>
      <c r="C735" s="269" t="s">
        <v>2170</v>
      </c>
      <c r="D735" s="273" t="s">
        <v>2905</v>
      </c>
      <c r="E735" s="269" t="s">
        <v>2195</v>
      </c>
      <c r="F735" s="271">
        <v>0.0024</v>
      </c>
      <c r="G735" s="272">
        <v>2016.5</v>
      </c>
      <c r="H735" s="269">
        <v>0.00552</v>
      </c>
      <c r="I735" s="269" t="s">
        <v>1011</v>
      </c>
      <c r="J735" s="269" t="s">
        <v>1011</v>
      </c>
      <c r="K735" s="269" t="s">
        <v>106</v>
      </c>
    </row>
    <row r="736" ht="42.75" spans="1:11">
      <c r="A736" s="269">
        <v>734</v>
      </c>
      <c r="B736" s="269" t="s">
        <v>1245</v>
      </c>
      <c r="C736" s="269" t="s">
        <v>2170</v>
      </c>
      <c r="D736" s="273" t="s">
        <v>2906</v>
      </c>
      <c r="E736" s="269" t="s">
        <v>2195</v>
      </c>
      <c r="F736" s="271">
        <v>0.00035</v>
      </c>
      <c r="G736" s="272">
        <v>2016.5</v>
      </c>
      <c r="H736" s="269">
        <v>0.000805</v>
      </c>
      <c r="I736" s="269" t="s">
        <v>1011</v>
      </c>
      <c r="J736" s="269" t="s">
        <v>1011</v>
      </c>
      <c r="K736" s="269" t="s">
        <v>106</v>
      </c>
    </row>
    <row r="737" ht="42.75" spans="1:11">
      <c r="A737" s="269">
        <v>735</v>
      </c>
      <c r="B737" s="269" t="s">
        <v>1245</v>
      </c>
      <c r="C737" s="269" t="s">
        <v>2170</v>
      </c>
      <c r="D737" s="273" t="s">
        <v>2907</v>
      </c>
      <c r="E737" s="269" t="s">
        <v>2195</v>
      </c>
      <c r="F737" s="271">
        <v>0.00035</v>
      </c>
      <c r="G737" s="272">
        <v>2016.5</v>
      </c>
      <c r="H737" s="269">
        <v>0.000805</v>
      </c>
      <c r="I737" s="269" t="s">
        <v>1011</v>
      </c>
      <c r="J737" s="269" t="s">
        <v>1011</v>
      </c>
      <c r="K737" s="269" t="s">
        <v>106</v>
      </c>
    </row>
    <row r="738" ht="42.75" spans="1:11">
      <c r="A738" s="269">
        <v>736</v>
      </c>
      <c r="B738" s="269" t="s">
        <v>1245</v>
      </c>
      <c r="C738" s="269" t="s">
        <v>2170</v>
      </c>
      <c r="D738" s="273" t="s">
        <v>2908</v>
      </c>
      <c r="E738" s="269" t="s">
        <v>2195</v>
      </c>
      <c r="F738" s="271">
        <v>0.00045</v>
      </c>
      <c r="G738" s="272">
        <v>2016.5</v>
      </c>
      <c r="H738" s="269">
        <v>0.001035</v>
      </c>
      <c r="I738" s="269" t="s">
        <v>1011</v>
      </c>
      <c r="J738" s="269" t="s">
        <v>1011</v>
      </c>
      <c r="K738" s="269" t="s">
        <v>106</v>
      </c>
    </row>
    <row r="739" ht="42.75" spans="1:11">
      <c r="A739" s="269">
        <v>737</v>
      </c>
      <c r="B739" s="269" t="s">
        <v>1245</v>
      </c>
      <c r="C739" s="269" t="s">
        <v>2170</v>
      </c>
      <c r="D739" s="273" t="s">
        <v>2909</v>
      </c>
      <c r="E739" s="269" t="s">
        <v>2195</v>
      </c>
      <c r="F739" s="271">
        <v>0.0015</v>
      </c>
      <c r="G739" s="272">
        <v>2016.5</v>
      </c>
      <c r="H739" s="269">
        <v>0.00345</v>
      </c>
      <c r="I739" s="269" t="s">
        <v>1011</v>
      </c>
      <c r="J739" s="269" t="s">
        <v>1011</v>
      </c>
      <c r="K739" s="269" t="s">
        <v>106</v>
      </c>
    </row>
    <row r="740" ht="42.75" spans="1:11">
      <c r="A740" s="269">
        <v>738</v>
      </c>
      <c r="B740" s="269" t="s">
        <v>1245</v>
      </c>
      <c r="C740" s="269" t="s">
        <v>2170</v>
      </c>
      <c r="D740" s="273" t="s">
        <v>2910</v>
      </c>
      <c r="E740" s="269" t="s">
        <v>2195</v>
      </c>
      <c r="F740" s="271">
        <v>0.0012</v>
      </c>
      <c r="G740" s="272">
        <v>2016.5</v>
      </c>
      <c r="H740" s="269">
        <v>0.00276</v>
      </c>
      <c r="I740" s="269" t="s">
        <v>1011</v>
      </c>
      <c r="J740" s="269" t="s">
        <v>1011</v>
      </c>
      <c r="K740" s="269" t="s">
        <v>106</v>
      </c>
    </row>
    <row r="741" ht="57" spans="1:11">
      <c r="A741" s="269">
        <v>739</v>
      </c>
      <c r="B741" s="269" t="s">
        <v>1245</v>
      </c>
      <c r="C741" s="269" t="s">
        <v>2170</v>
      </c>
      <c r="D741" s="273" t="s">
        <v>2911</v>
      </c>
      <c r="E741" s="269" t="s">
        <v>2195</v>
      </c>
      <c r="F741" s="271">
        <v>0.0003</v>
      </c>
      <c r="G741" s="272">
        <v>2016.5</v>
      </c>
      <c r="H741" s="269">
        <v>0.00069</v>
      </c>
      <c r="I741" s="269" t="s">
        <v>1011</v>
      </c>
      <c r="J741" s="269" t="s">
        <v>1011</v>
      </c>
      <c r="K741" s="269" t="s">
        <v>106</v>
      </c>
    </row>
    <row r="742" ht="42.75" spans="1:11">
      <c r="A742" s="269">
        <v>740</v>
      </c>
      <c r="B742" s="269" t="s">
        <v>1245</v>
      </c>
      <c r="C742" s="269" t="s">
        <v>2170</v>
      </c>
      <c r="D742" s="273" t="s">
        <v>2912</v>
      </c>
      <c r="E742" s="269" t="s">
        <v>2195</v>
      </c>
      <c r="F742" s="271">
        <v>0.0028</v>
      </c>
      <c r="G742" s="272">
        <v>2016.5</v>
      </c>
      <c r="H742" s="269">
        <v>0.00644</v>
      </c>
      <c r="I742" s="269" t="s">
        <v>1011</v>
      </c>
      <c r="J742" s="269" t="s">
        <v>1011</v>
      </c>
      <c r="K742" s="269" t="s">
        <v>106</v>
      </c>
    </row>
    <row r="743" ht="42.75" spans="1:11">
      <c r="A743" s="269">
        <v>741</v>
      </c>
      <c r="B743" s="269" t="s">
        <v>1245</v>
      </c>
      <c r="C743" s="269" t="s">
        <v>2170</v>
      </c>
      <c r="D743" s="273" t="s">
        <v>2913</v>
      </c>
      <c r="E743" s="269" t="s">
        <v>2195</v>
      </c>
      <c r="F743" s="271">
        <v>0.00045</v>
      </c>
      <c r="G743" s="272">
        <v>2016.5</v>
      </c>
      <c r="H743" s="269">
        <v>0.001035</v>
      </c>
      <c r="I743" s="269" t="s">
        <v>1011</v>
      </c>
      <c r="J743" s="269" t="s">
        <v>1011</v>
      </c>
      <c r="K743" s="269" t="s">
        <v>106</v>
      </c>
    </row>
    <row r="744" ht="42.75" spans="1:11">
      <c r="A744" s="269">
        <v>742</v>
      </c>
      <c r="B744" s="269" t="s">
        <v>1245</v>
      </c>
      <c r="C744" s="269" t="s">
        <v>2170</v>
      </c>
      <c r="D744" s="273" t="s">
        <v>2914</v>
      </c>
      <c r="E744" s="269" t="s">
        <v>2195</v>
      </c>
      <c r="F744" s="271">
        <v>0.00014</v>
      </c>
      <c r="G744" s="272">
        <v>2016.5</v>
      </c>
      <c r="H744" s="269">
        <v>0.000322</v>
      </c>
      <c r="I744" s="269" t="s">
        <v>1011</v>
      </c>
      <c r="J744" s="269" t="s">
        <v>1011</v>
      </c>
      <c r="K744" s="269" t="s">
        <v>106</v>
      </c>
    </row>
    <row r="745" ht="42.75" spans="1:11">
      <c r="A745" s="269">
        <v>743</v>
      </c>
      <c r="B745" s="269" t="s">
        <v>1245</v>
      </c>
      <c r="C745" s="269" t="s">
        <v>2170</v>
      </c>
      <c r="D745" s="273" t="s">
        <v>2915</v>
      </c>
      <c r="E745" s="269" t="s">
        <v>2195</v>
      </c>
      <c r="F745" s="271">
        <v>0.0005</v>
      </c>
      <c r="G745" s="272">
        <v>2016.5</v>
      </c>
      <c r="H745" s="269">
        <v>0.00115</v>
      </c>
      <c r="I745" s="269" t="s">
        <v>1011</v>
      </c>
      <c r="J745" s="269" t="s">
        <v>1011</v>
      </c>
      <c r="K745" s="269" t="s">
        <v>106</v>
      </c>
    </row>
    <row r="746" ht="57" spans="1:11">
      <c r="A746" s="269">
        <v>744</v>
      </c>
      <c r="B746" s="269" t="s">
        <v>1245</v>
      </c>
      <c r="C746" s="269" t="s">
        <v>2170</v>
      </c>
      <c r="D746" s="273" t="s">
        <v>2916</v>
      </c>
      <c r="E746" s="269" t="s">
        <v>2195</v>
      </c>
      <c r="F746" s="271">
        <v>0.00018</v>
      </c>
      <c r="G746" s="272">
        <v>2016.5</v>
      </c>
      <c r="H746" s="269">
        <v>0.000414</v>
      </c>
      <c r="I746" s="269" t="s">
        <v>1011</v>
      </c>
      <c r="J746" s="269" t="s">
        <v>1011</v>
      </c>
      <c r="K746" s="269" t="s">
        <v>106</v>
      </c>
    </row>
    <row r="747" ht="42.75" spans="1:11">
      <c r="A747" s="269">
        <v>745</v>
      </c>
      <c r="B747" s="269" t="s">
        <v>1245</v>
      </c>
      <c r="C747" s="269" t="s">
        <v>2170</v>
      </c>
      <c r="D747" s="273" t="s">
        <v>2917</v>
      </c>
      <c r="E747" s="269" t="s">
        <v>2195</v>
      </c>
      <c r="F747" s="271">
        <v>0.00055</v>
      </c>
      <c r="G747" s="272">
        <v>2016.5</v>
      </c>
      <c r="H747" s="269">
        <v>0.001265</v>
      </c>
      <c r="I747" s="269" t="s">
        <v>1011</v>
      </c>
      <c r="J747" s="269" t="s">
        <v>1011</v>
      </c>
      <c r="K747" s="269" t="s">
        <v>106</v>
      </c>
    </row>
    <row r="748" ht="42.75" spans="1:11">
      <c r="A748" s="269">
        <v>746</v>
      </c>
      <c r="B748" s="269" t="s">
        <v>1245</v>
      </c>
      <c r="C748" s="269" t="s">
        <v>2170</v>
      </c>
      <c r="D748" s="273" t="s">
        <v>2918</v>
      </c>
      <c r="E748" s="269" t="s">
        <v>2195</v>
      </c>
      <c r="F748" s="271">
        <v>0.00065</v>
      </c>
      <c r="G748" s="272">
        <v>2016.5</v>
      </c>
      <c r="H748" s="269">
        <v>0.001495</v>
      </c>
      <c r="I748" s="269" t="s">
        <v>1011</v>
      </c>
      <c r="J748" s="269" t="s">
        <v>1011</v>
      </c>
      <c r="K748" s="269" t="s">
        <v>106</v>
      </c>
    </row>
    <row r="749" ht="42.75" spans="1:11">
      <c r="A749" s="269">
        <v>747</v>
      </c>
      <c r="B749" s="269" t="s">
        <v>1245</v>
      </c>
      <c r="C749" s="269" t="s">
        <v>2170</v>
      </c>
      <c r="D749" s="273" t="s">
        <v>2919</v>
      </c>
      <c r="E749" s="269" t="s">
        <v>2195</v>
      </c>
      <c r="F749" s="271">
        <v>0.0003</v>
      </c>
      <c r="G749" s="272">
        <v>2016.5</v>
      </c>
      <c r="H749" s="269">
        <v>0.00069</v>
      </c>
      <c r="I749" s="269" t="s">
        <v>1011</v>
      </c>
      <c r="J749" s="269" t="s">
        <v>1011</v>
      </c>
      <c r="K749" s="269" t="s">
        <v>106</v>
      </c>
    </row>
    <row r="750" ht="42.75" spans="1:11">
      <c r="A750" s="269">
        <v>748</v>
      </c>
      <c r="B750" s="269" t="s">
        <v>1245</v>
      </c>
      <c r="C750" s="269" t="s">
        <v>2170</v>
      </c>
      <c r="D750" s="273" t="s">
        <v>2920</v>
      </c>
      <c r="E750" s="269" t="s">
        <v>2195</v>
      </c>
      <c r="F750" s="271">
        <v>0.0007</v>
      </c>
      <c r="G750" s="272">
        <v>2016.5</v>
      </c>
      <c r="H750" s="269">
        <v>0.00161</v>
      </c>
      <c r="I750" s="269" t="s">
        <v>1011</v>
      </c>
      <c r="J750" s="269" t="s">
        <v>1011</v>
      </c>
      <c r="K750" s="269" t="s">
        <v>106</v>
      </c>
    </row>
    <row r="751" ht="42.75" spans="1:11">
      <c r="A751" s="269">
        <v>749</v>
      </c>
      <c r="B751" s="269" t="s">
        <v>1245</v>
      </c>
      <c r="C751" s="269" t="s">
        <v>2170</v>
      </c>
      <c r="D751" s="273" t="s">
        <v>2921</v>
      </c>
      <c r="E751" s="269" t="s">
        <v>2195</v>
      </c>
      <c r="F751" s="271">
        <v>0.0009</v>
      </c>
      <c r="G751" s="272">
        <v>2016.5</v>
      </c>
      <c r="H751" s="269">
        <v>0.00207</v>
      </c>
      <c r="I751" s="269" t="s">
        <v>1011</v>
      </c>
      <c r="J751" s="269" t="s">
        <v>1011</v>
      </c>
      <c r="K751" s="269" t="s">
        <v>106</v>
      </c>
    </row>
    <row r="752" ht="42.75" spans="1:11">
      <c r="A752" s="269">
        <v>750</v>
      </c>
      <c r="B752" s="269" t="s">
        <v>1245</v>
      </c>
      <c r="C752" s="269" t="s">
        <v>2170</v>
      </c>
      <c r="D752" s="273" t="s">
        <v>2922</v>
      </c>
      <c r="E752" s="269" t="s">
        <v>2195</v>
      </c>
      <c r="F752" s="271">
        <v>0.0006</v>
      </c>
      <c r="G752" s="272">
        <v>2016.5</v>
      </c>
      <c r="H752" s="269">
        <v>0.00138</v>
      </c>
      <c r="I752" s="269" t="s">
        <v>1011</v>
      </c>
      <c r="J752" s="269" t="s">
        <v>1011</v>
      </c>
      <c r="K752" s="269" t="s">
        <v>106</v>
      </c>
    </row>
    <row r="753" ht="42.75" spans="1:11">
      <c r="A753" s="269">
        <v>751</v>
      </c>
      <c r="B753" s="269" t="s">
        <v>1245</v>
      </c>
      <c r="C753" s="269" t="s">
        <v>2170</v>
      </c>
      <c r="D753" s="273" t="s">
        <v>2923</v>
      </c>
      <c r="E753" s="269" t="s">
        <v>2195</v>
      </c>
      <c r="F753" s="271">
        <v>0.0001</v>
      </c>
      <c r="G753" s="272">
        <v>2016.5</v>
      </c>
      <c r="H753" s="269">
        <v>0.00023</v>
      </c>
      <c r="I753" s="269" t="s">
        <v>1011</v>
      </c>
      <c r="J753" s="269" t="s">
        <v>1011</v>
      </c>
      <c r="K753" s="269" t="s">
        <v>106</v>
      </c>
    </row>
    <row r="754" ht="42.75" spans="1:11">
      <c r="A754" s="269">
        <v>752</v>
      </c>
      <c r="B754" s="269" t="s">
        <v>1245</v>
      </c>
      <c r="C754" s="269" t="s">
        <v>2170</v>
      </c>
      <c r="D754" s="273" t="s">
        <v>2924</v>
      </c>
      <c r="E754" s="269" t="s">
        <v>2195</v>
      </c>
      <c r="F754" s="271">
        <v>0.00013</v>
      </c>
      <c r="G754" s="272">
        <v>2016.5</v>
      </c>
      <c r="H754" s="269">
        <v>0.000299</v>
      </c>
      <c r="I754" s="269" t="s">
        <v>1011</v>
      </c>
      <c r="J754" s="269" t="s">
        <v>1011</v>
      </c>
      <c r="K754" s="269" t="s">
        <v>106</v>
      </c>
    </row>
    <row r="755" ht="42.75" spans="1:11">
      <c r="A755" s="269">
        <v>753</v>
      </c>
      <c r="B755" s="269" t="s">
        <v>1245</v>
      </c>
      <c r="C755" s="269" t="s">
        <v>2170</v>
      </c>
      <c r="D755" s="273" t="s">
        <v>2925</v>
      </c>
      <c r="E755" s="269" t="s">
        <v>2195</v>
      </c>
      <c r="F755" s="271">
        <v>0.0016</v>
      </c>
      <c r="G755" s="272">
        <v>2016.5</v>
      </c>
      <c r="H755" s="269">
        <v>0.00368</v>
      </c>
      <c r="I755" s="269" t="s">
        <v>1011</v>
      </c>
      <c r="J755" s="269" t="s">
        <v>1011</v>
      </c>
      <c r="K755" s="269" t="s">
        <v>106</v>
      </c>
    </row>
    <row r="756" ht="42.75" spans="1:11">
      <c r="A756" s="269">
        <v>754</v>
      </c>
      <c r="B756" s="269" t="s">
        <v>1245</v>
      </c>
      <c r="C756" s="269" t="s">
        <v>2170</v>
      </c>
      <c r="D756" s="273" t="s">
        <v>2926</v>
      </c>
      <c r="E756" s="269" t="s">
        <v>2195</v>
      </c>
      <c r="F756" s="271">
        <v>0.0002</v>
      </c>
      <c r="G756" s="272">
        <v>2016.5</v>
      </c>
      <c r="H756" s="269">
        <v>0.00046</v>
      </c>
      <c r="I756" s="269" t="s">
        <v>1011</v>
      </c>
      <c r="J756" s="269" t="s">
        <v>1011</v>
      </c>
      <c r="K756" s="269" t="s">
        <v>106</v>
      </c>
    </row>
    <row r="757" ht="42.75" spans="1:11">
      <c r="A757" s="269">
        <v>755</v>
      </c>
      <c r="B757" s="269" t="s">
        <v>1245</v>
      </c>
      <c r="C757" s="269" t="s">
        <v>2170</v>
      </c>
      <c r="D757" s="273" t="s">
        <v>2927</v>
      </c>
      <c r="E757" s="269" t="s">
        <v>2195</v>
      </c>
      <c r="F757" s="271">
        <v>0.0001</v>
      </c>
      <c r="G757" s="272">
        <v>2016.5</v>
      </c>
      <c r="H757" s="269">
        <v>0.00023</v>
      </c>
      <c r="I757" s="269" t="s">
        <v>1011</v>
      </c>
      <c r="J757" s="269" t="s">
        <v>1011</v>
      </c>
      <c r="K757" s="269" t="s">
        <v>106</v>
      </c>
    </row>
    <row r="758" ht="42.75" spans="1:11">
      <c r="A758" s="269">
        <v>756</v>
      </c>
      <c r="B758" s="269" t="s">
        <v>1245</v>
      </c>
      <c r="C758" s="269" t="s">
        <v>2170</v>
      </c>
      <c r="D758" s="273" t="s">
        <v>2928</v>
      </c>
      <c r="E758" s="269" t="s">
        <v>2195</v>
      </c>
      <c r="F758" s="271">
        <v>0.004</v>
      </c>
      <c r="G758" s="272">
        <v>2016.5</v>
      </c>
      <c r="H758" s="269">
        <v>0.0092</v>
      </c>
      <c r="I758" s="269" t="s">
        <v>1011</v>
      </c>
      <c r="J758" s="269" t="s">
        <v>1011</v>
      </c>
      <c r="K758" s="269" t="s">
        <v>106</v>
      </c>
    </row>
    <row r="759" ht="42.75" spans="1:11">
      <c r="A759" s="269">
        <v>757</v>
      </c>
      <c r="B759" s="269" t="s">
        <v>1245</v>
      </c>
      <c r="C759" s="269" t="s">
        <v>2170</v>
      </c>
      <c r="D759" s="273" t="s">
        <v>2929</v>
      </c>
      <c r="E759" s="269" t="s">
        <v>2195</v>
      </c>
      <c r="F759" s="271">
        <v>0.00022</v>
      </c>
      <c r="G759" s="272">
        <v>2016.5</v>
      </c>
      <c r="H759" s="269">
        <v>0.000506</v>
      </c>
      <c r="I759" s="269" t="s">
        <v>1011</v>
      </c>
      <c r="J759" s="269" t="s">
        <v>1011</v>
      </c>
      <c r="K759" s="269" t="s">
        <v>106</v>
      </c>
    </row>
    <row r="760" ht="42.75" spans="1:11">
      <c r="A760" s="269">
        <v>758</v>
      </c>
      <c r="B760" s="269" t="s">
        <v>1245</v>
      </c>
      <c r="C760" s="269" t="s">
        <v>2170</v>
      </c>
      <c r="D760" s="273" t="s">
        <v>2930</v>
      </c>
      <c r="E760" s="269" t="s">
        <v>2195</v>
      </c>
      <c r="F760" s="271">
        <v>0.00045</v>
      </c>
      <c r="G760" s="272">
        <v>2016.5</v>
      </c>
      <c r="H760" s="269">
        <v>0.001035</v>
      </c>
      <c r="I760" s="269" t="s">
        <v>1011</v>
      </c>
      <c r="J760" s="269" t="s">
        <v>1011</v>
      </c>
      <c r="K760" s="269" t="s">
        <v>106</v>
      </c>
    </row>
    <row r="761" ht="42.75" spans="1:11">
      <c r="A761" s="269">
        <v>759</v>
      </c>
      <c r="B761" s="269" t="s">
        <v>1245</v>
      </c>
      <c r="C761" s="269" t="s">
        <v>2170</v>
      </c>
      <c r="D761" s="273" t="s">
        <v>2931</v>
      </c>
      <c r="E761" s="269" t="s">
        <v>2195</v>
      </c>
      <c r="F761" s="271">
        <v>0.0005</v>
      </c>
      <c r="G761" s="272">
        <v>2016.5</v>
      </c>
      <c r="H761" s="269">
        <v>0.00115</v>
      </c>
      <c r="I761" s="269" t="s">
        <v>1011</v>
      </c>
      <c r="J761" s="269" t="s">
        <v>1011</v>
      </c>
      <c r="K761" s="269" t="s">
        <v>106</v>
      </c>
    </row>
    <row r="762" ht="42.75" spans="1:11">
      <c r="A762" s="269">
        <v>760</v>
      </c>
      <c r="B762" s="269" t="s">
        <v>1245</v>
      </c>
      <c r="C762" s="269" t="s">
        <v>2170</v>
      </c>
      <c r="D762" s="273" t="s">
        <v>2932</v>
      </c>
      <c r="E762" s="269" t="s">
        <v>2195</v>
      </c>
      <c r="F762" s="271">
        <v>0.0004</v>
      </c>
      <c r="G762" s="272">
        <v>2016.5</v>
      </c>
      <c r="H762" s="269">
        <v>0.00092</v>
      </c>
      <c r="I762" s="269" t="s">
        <v>1011</v>
      </c>
      <c r="J762" s="269" t="s">
        <v>1011</v>
      </c>
      <c r="K762" s="269" t="s">
        <v>106</v>
      </c>
    </row>
    <row r="763" ht="42.75" spans="1:11">
      <c r="A763" s="269">
        <v>761</v>
      </c>
      <c r="B763" s="269" t="s">
        <v>1245</v>
      </c>
      <c r="C763" s="269" t="s">
        <v>2170</v>
      </c>
      <c r="D763" s="273" t="s">
        <v>2933</v>
      </c>
      <c r="E763" s="269" t="s">
        <v>2195</v>
      </c>
      <c r="F763" s="271">
        <v>0.00045</v>
      </c>
      <c r="G763" s="272">
        <v>2016.5</v>
      </c>
      <c r="H763" s="269">
        <v>0.001035</v>
      </c>
      <c r="I763" s="269" t="s">
        <v>1011</v>
      </c>
      <c r="J763" s="269" t="s">
        <v>1011</v>
      </c>
      <c r="K763" s="269" t="s">
        <v>106</v>
      </c>
    </row>
    <row r="764" ht="42.75" spans="1:11">
      <c r="A764" s="269">
        <v>762</v>
      </c>
      <c r="B764" s="269" t="s">
        <v>1245</v>
      </c>
      <c r="C764" s="269" t="s">
        <v>2170</v>
      </c>
      <c r="D764" s="273" t="s">
        <v>2934</v>
      </c>
      <c r="E764" s="269" t="s">
        <v>2195</v>
      </c>
      <c r="F764" s="271">
        <v>0.00075</v>
      </c>
      <c r="G764" s="272">
        <v>2016.5</v>
      </c>
      <c r="H764" s="269">
        <v>0.001725</v>
      </c>
      <c r="I764" s="269" t="s">
        <v>1011</v>
      </c>
      <c r="J764" s="269" t="s">
        <v>1011</v>
      </c>
      <c r="K764" s="269" t="s">
        <v>106</v>
      </c>
    </row>
    <row r="765" ht="42.75" spans="1:11">
      <c r="A765" s="269">
        <v>763</v>
      </c>
      <c r="B765" s="269" t="s">
        <v>1245</v>
      </c>
      <c r="C765" s="269" t="s">
        <v>2170</v>
      </c>
      <c r="D765" s="273" t="s">
        <v>2935</v>
      </c>
      <c r="E765" s="269" t="s">
        <v>2195</v>
      </c>
      <c r="F765" s="271">
        <v>0.00105</v>
      </c>
      <c r="G765" s="272">
        <v>2016.5</v>
      </c>
      <c r="H765" s="269">
        <v>0.002415</v>
      </c>
      <c r="I765" s="269" t="s">
        <v>1011</v>
      </c>
      <c r="J765" s="269" t="s">
        <v>1011</v>
      </c>
      <c r="K765" s="269" t="s">
        <v>106</v>
      </c>
    </row>
    <row r="766" ht="42.75" spans="1:11">
      <c r="A766" s="269">
        <v>764</v>
      </c>
      <c r="B766" s="269" t="s">
        <v>1245</v>
      </c>
      <c r="C766" s="269" t="s">
        <v>2170</v>
      </c>
      <c r="D766" s="273" t="s">
        <v>2936</v>
      </c>
      <c r="E766" s="269" t="s">
        <v>2195</v>
      </c>
      <c r="F766" s="271">
        <v>0.00095</v>
      </c>
      <c r="G766" s="272">
        <v>2016.5</v>
      </c>
      <c r="H766" s="269">
        <v>0.002185</v>
      </c>
      <c r="I766" s="269" t="s">
        <v>1011</v>
      </c>
      <c r="J766" s="269" t="s">
        <v>1011</v>
      </c>
      <c r="K766" s="269" t="s">
        <v>106</v>
      </c>
    </row>
    <row r="767" ht="42.75" spans="1:11">
      <c r="A767" s="269">
        <v>765</v>
      </c>
      <c r="B767" s="269" t="s">
        <v>1245</v>
      </c>
      <c r="C767" s="269" t="s">
        <v>2170</v>
      </c>
      <c r="D767" s="273" t="s">
        <v>2937</v>
      </c>
      <c r="E767" s="269" t="s">
        <v>2195</v>
      </c>
      <c r="F767" s="271">
        <v>0.004</v>
      </c>
      <c r="G767" s="272">
        <v>2016.5</v>
      </c>
      <c r="H767" s="269">
        <v>0.0092</v>
      </c>
      <c r="I767" s="269" t="s">
        <v>1011</v>
      </c>
      <c r="J767" s="269" t="s">
        <v>1011</v>
      </c>
      <c r="K767" s="269" t="s">
        <v>106</v>
      </c>
    </row>
    <row r="768" ht="42.75" spans="1:11">
      <c r="A768" s="269">
        <v>766</v>
      </c>
      <c r="B768" s="269" t="s">
        <v>1245</v>
      </c>
      <c r="C768" s="269" t="s">
        <v>2170</v>
      </c>
      <c r="D768" s="273" t="s">
        <v>2805</v>
      </c>
      <c r="E768" s="269" t="s">
        <v>2195</v>
      </c>
      <c r="F768" s="271">
        <v>0.0001</v>
      </c>
      <c r="G768" s="272">
        <v>2016.5</v>
      </c>
      <c r="H768" s="269">
        <v>0.00023</v>
      </c>
      <c r="I768" s="269" t="s">
        <v>1011</v>
      </c>
      <c r="J768" s="269" t="s">
        <v>1011</v>
      </c>
      <c r="K768" s="269" t="s">
        <v>106</v>
      </c>
    </row>
    <row r="769" ht="42.75" spans="1:11">
      <c r="A769" s="269">
        <v>767</v>
      </c>
      <c r="B769" s="269" t="s">
        <v>1245</v>
      </c>
      <c r="C769" s="269" t="s">
        <v>2170</v>
      </c>
      <c r="D769" s="273" t="s">
        <v>2938</v>
      </c>
      <c r="E769" s="269" t="s">
        <v>2195</v>
      </c>
      <c r="F769" s="271">
        <v>0.0035</v>
      </c>
      <c r="G769" s="272">
        <v>2016.5</v>
      </c>
      <c r="H769" s="269">
        <v>0.00805</v>
      </c>
      <c r="I769" s="269" t="s">
        <v>1011</v>
      </c>
      <c r="J769" s="269" t="s">
        <v>1011</v>
      </c>
      <c r="K769" s="269" t="s">
        <v>106</v>
      </c>
    </row>
    <row r="770" ht="42.75" spans="1:11">
      <c r="A770" s="269">
        <v>768</v>
      </c>
      <c r="B770" s="269" t="s">
        <v>1245</v>
      </c>
      <c r="C770" s="269" t="s">
        <v>2170</v>
      </c>
      <c r="D770" s="273" t="s">
        <v>2939</v>
      </c>
      <c r="E770" s="269" t="s">
        <v>2195</v>
      </c>
      <c r="F770" s="271">
        <v>0.00018</v>
      </c>
      <c r="G770" s="272">
        <v>2016.5</v>
      </c>
      <c r="H770" s="269">
        <v>0.000414</v>
      </c>
      <c r="I770" s="269" t="s">
        <v>1011</v>
      </c>
      <c r="J770" s="269" t="s">
        <v>1011</v>
      </c>
      <c r="K770" s="269" t="s">
        <v>106</v>
      </c>
    </row>
    <row r="771" ht="42.75" spans="1:11">
      <c r="A771" s="269">
        <v>769</v>
      </c>
      <c r="B771" s="269" t="s">
        <v>1245</v>
      </c>
      <c r="C771" s="269" t="s">
        <v>2170</v>
      </c>
      <c r="D771" s="273" t="s">
        <v>2940</v>
      </c>
      <c r="E771" s="269" t="s">
        <v>2195</v>
      </c>
      <c r="F771" s="271">
        <v>0.00065</v>
      </c>
      <c r="G771" s="272">
        <v>2016.5</v>
      </c>
      <c r="H771" s="269">
        <v>0.001495</v>
      </c>
      <c r="I771" s="269" t="s">
        <v>1011</v>
      </c>
      <c r="J771" s="269" t="s">
        <v>1011</v>
      </c>
      <c r="K771" s="269" t="s">
        <v>106</v>
      </c>
    </row>
    <row r="772" ht="42.75" spans="1:11">
      <c r="A772" s="269">
        <v>770</v>
      </c>
      <c r="B772" s="269" t="s">
        <v>1245</v>
      </c>
      <c r="C772" s="269" t="s">
        <v>2170</v>
      </c>
      <c r="D772" s="273" t="s">
        <v>2941</v>
      </c>
      <c r="E772" s="269" t="s">
        <v>2195</v>
      </c>
      <c r="F772" s="271">
        <v>0.001848</v>
      </c>
      <c r="G772" s="272">
        <v>2016.5</v>
      </c>
      <c r="H772" s="269">
        <v>0.0042504</v>
      </c>
      <c r="I772" s="269" t="s">
        <v>1011</v>
      </c>
      <c r="J772" s="269" t="s">
        <v>1011</v>
      </c>
      <c r="K772" s="269" t="s">
        <v>106</v>
      </c>
    </row>
    <row r="773" ht="42.75" spans="1:11">
      <c r="A773" s="269">
        <v>771</v>
      </c>
      <c r="B773" s="269" t="s">
        <v>1245</v>
      </c>
      <c r="C773" s="269" t="s">
        <v>2170</v>
      </c>
      <c r="D773" s="273" t="s">
        <v>2942</v>
      </c>
      <c r="E773" s="269" t="s">
        <v>2195</v>
      </c>
      <c r="F773" s="271">
        <v>0.0006</v>
      </c>
      <c r="G773" s="272">
        <v>2016.5</v>
      </c>
      <c r="H773" s="269">
        <v>0.00138</v>
      </c>
      <c r="I773" s="269" t="s">
        <v>1011</v>
      </c>
      <c r="J773" s="269" t="s">
        <v>1011</v>
      </c>
      <c r="K773" s="269" t="s">
        <v>106</v>
      </c>
    </row>
    <row r="774" ht="42.75" spans="1:11">
      <c r="A774" s="269">
        <v>772</v>
      </c>
      <c r="B774" s="269" t="s">
        <v>1245</v>
      </c>
      <c r="C774" s="269" t="s">
        <v>2170</v>
      </c>
      <c r="D774" s="273" t="s">
        <v>2943</v>
      </c>
      <c r="E774" s="269" t="s">
        <v>2195</v>
      </c>
      <c r="F774" s="271">
        <v>0.00025</v>
      </c>
      <c r="G774" s="272">
        <v>2016.5</v>
      </c>
      <c r="H774" s="269">
        <v>0.000575</v>
      </c>
      <c r="I774" s="269" t="s">
        <v>1011</v>
      </c>
      <c r="J774" s="269" t="s">
        <v>1011</v>
      </c>
      <c r="K774" s="269" t="s">
        <v>106</v>
      </c>
    </row>
    <row r="775" ht="42.75" spans="1:11">
      <c r="A775" s="269">
        <v>773</v>
      </c>
      <c r="B775" s="269" t="s">
        <v>1245</v>
      </c>
      <c r="C775" s="269" t="s">
        <v>2170</v>
      </c>
      <c r="D775" s="273" t="s">
        <v>2944</v>
      </c>
      <c r="E775" s="269" t="s">
        <v>2195</v>
      </c>
      <c r="F775" s="271">
        <v>0.006</v>
      </c>
      <c r="G775" s="272">
        <v>2016.5</v>
      </c>
      <c r="H775" s="269">
        <v>0.0138</v>
      </c>
      <c r="I775" s="269" t="s">
        <v>1011</v>
      </c>
      <c r="J775" s="269" t="s">
        <v>1011</v>
      </c>
      <c r="K775" s="269" t="s">
        <v>106</v>
      </c>
    </row>
    <row r="776" ht="42.75" spans="1:11">
      <c r="A776" s="269">
        <v>774</v>
      </c>
      <c r="B776" s="269" t="s">
        <v>1245</v>
      </c>
      <c r="C776" s="269" t="s">
        <v>2170</v>
      </c>
      <c r="D776" s="273" t="s">
        <v>2945</v>
      </c>
      <c r="E776" s="269" t="s">
        <v>2195</v>
      </c>
      <c r="F776" s="271">
        <v>0.0003</v>
      </c>
      <c r="G776" s="272">
        <v>2016.5</v>
      </c>
      <c r="H776" s="269">
        <v>0.00069</v>
      </c>
      <c r="I776" s="269" t="s">
        <v>1011</v>
      </c>
      <c r="J776" s="269" t="s">
        <v>1011</v>
      </c>
      <c r="K776" s="269" t="s">
        <v>106</v>
      </c>
    </row>
    <row r="777" ht="42.75" spans="1:11">
      <c r="A777" s="269">
        <v>775</v>
      </c>
      <c r="B777" s="269" t="s">
        <v>1245</v>
      </c>
      <c r="C777" s="269" t="s">
        <v>2170</v>
      </c>
      <c r="D777" s="273" t="s">
        <v>2946</v>
      </c>
      <c r="E777" s="269" t="s">
        <v>2195</v>
      </c>
      <c r="F777" s="271">
        <v>0.0003</v>
      </c>
      <c r="G777" s="272">
        <v>2016.5</v>
      </c>
      <c r="H777" s="269">
        <v>0.00069</v>
      </c>
      <c r="I777" s="269" t="s">
        <v>1011</v>
      </c>
      <c r="J777" s="269" t="s">
        <v>1011</v>
      </c>
      <c r="K777" s="269" t="s">
        <v>106</v>
      </c>
    </row>
    <row r="778" ht="42.75" spans="1:11">
      <c r="A778" s="269">
        <v>776</v>
      </c>
      <c r="B778" s="269" t="s">
        <v>1245</v>
      </c>
      <c r="C778" s="269" t="s">
        <v>2170</v>
      </c>
      <c r="D778" s="273" t="s">
        <v>2947</v>
      </c>
      <c r="E778" s="269" t="s">
        <v>2195</v>
      </c>
      <c r="F778" s="271">
        <v>0.00015</v>
      </c>
      <c r="G778" s="272">
        <v>2016.5</v>
      </c>
      <c r="H778" s="269">
        <v>0.000345</v>
      </c>
      <c r="I778" s="269" t="s">
        <v>1011</v>
      </c>
      <c r="J778" s="269" t="s">
        <v>1011</v>
      </c>
      <c r="K778" s="269" t="s">
        <v>106</v>
      </c>
    </row>
    <row r="779" ht="42.75" spans="1:11">
      <c r="A779" s="269">
        <v>777</v>
      </c>
      <c r="B779" s="269" t="s">
        <v>1245</v>
      </c>
      <c r="C779" s="269" t="s">
        <v>2170</v>
      </c>
      <c r="D779" s="273" t="s">
        <v>2948</v>
      </c>
      <c r="E779" s="269" t="s">
        <v>2195</v>
      </c>
      <c r="F779" s="271">
        <v>0.00015</v>
      </c>
      <c r="G779" s="272">
        <v>2016.5</v>
      </c>
      <c r="H779" s="269">
        <v>0.000345</v>
      </c>
      <c r="I779" s="269" t="s">
        <v>1011</v>
      </c>
      <c r="J779" s="269" t="s">
        <v>1011</v>
      </c>
      <c r="K779" s="269" t="s">
        <v>106</v>
      </c>
    </row>
    <row r="780" ht="42.75" spans="1:11">
      <c r="A780" s="269">
        <v>778</v>
      </c>
      <c r="B780" s="269" t="s">
        <v>1245</v>
      </c>
      <c r="C780" s="269" t="s">
        <v>2170</v>
      </c>
      <c r="D780" s="273" t="s">
        <v>2949</v>
      </c>
      <c r="E780" s="269" t="s">
        <v>2195</v>
      </c>
      <c r="F780" s="271">
        <v>0.00015</v>
      </c>
      <c r="G780" s="272">
        <v>2016.5</v>
      </c>
      <c r="H780" s="269">
        <v>0.000345</v>
      </c>
      <c r="I780" s="269" t="s">
        <v>1011</v>
      </c>
      <c r="J780" s="269" t="s">
        <v>1011</v>
      </c>
      <c r="K780" s="269" t="s">
        <v>106</v>
      </c>
    </row>
    <row r="781" ht="42.75" spans="1:11">
      <c r="A781" s="269">
        <v>779</v>
      </c>
      <c r="B781" s="269" t="s">
        <v>1245</v>
      </c>
      <c r="C781" s="269" t="s">
        <v>2170</v>
      </c>
      <c r="D781" s="273" t="s">
        <v>2950</v>
      </c>
      <c r="E781" s="269" t="s">
        <v>2195</v>
      </c>
      <c r="F781" s="271">
        <v>0.0005</v>
      </c>
      <c r="G781" s="272">
        <v>2016.5</v>
      </c>
      <c r="H781" s="269">
        <v>0.00115</v>
      </c>
      <c r="I781" s="269" t="s">
        <v>1011</v>
      </c>
      <c r="J781" s="269" t="s">
        <v>1011</v>
      </c>
      <c r="K781" s="269" t="s">
        <v>106</v>
      </c>
    </row>
    <row r="782" ht="42.75" spans="1:11">
      <c r="A782" s="269">
        <v>780</v>
      </c>
      <c r="B782" s="269" t="s">
        <v>1245</v>
      </c>
      <c r="C782" s="269" t="s">
        <v>2170</v>
      </c>
      <c r="D782" s="273" t="s">
        <v>2951</v>
      </c>
      <c r="E782" s="269" t="s">
        <v>2195</v>
      </c>
      <c r="F782" s="271">
        <v>0.0005</v>
      </c>
      <c r="G782" s="272">
        <v>2016.5</v>
      </c>
      <c r="H782" s="269">
        <v>0.00115</v>
      </c>
      <c r="I782" s="269" t="s">
        <v>1011</v>
      </c>
      <c r="J782" s="269" t="s">
        <v>1011</v>
      </c>
      <c r="K782" s="269" t="s">
        <v>106</v>
      </c>
    </row>
    <row r="783" ht="42.75" spans="1:11">
      <c r="A783" s="269">
        <v>781</v>
      </c>
      <c r="B783" s="269" t="s">
        <v>1245</v>
      </c>
      <c r="C783" s="269" t="s">
        <v>2170</v>
      </c>
      <c r="D783" s="273" t="s">
        <v>2952</v>
      </c>
      <c r="E783" s="269" t="s">
        <v>2195</v>
      </c>
      <c r="F783" s="271">
        <v>0.00065</v>
      </c>
      <c r="G783" s="272">
        <v>2016.5</v>
      </c>
      <c r="H783" s="269">
        <v>0.001495</v>
      </c>
      <c r="I783" s="269" t="s">
        <v>1011</v>
      </c>
      <c r="J783" s="269" t="s">
        <v>1011</v>
      </c>
      <c r="K783" s="269" t="s">
        <v>106</v>
      </c>
    </row>
    <row r="784" ht="42.75" spans="1:11">
      <c r="A784" s="269">
        <v>782</v>
      </c>
      <c r="B784" s="269" t="s">
        <v>1245</v>
      </c>
      <c r="C784" s="269" t="s">
        <v>2170</v>
      </c>
      <c r="D784" s="273" t="s">
        <v>2953</v>
      </c>
      <c r="E784" s="269" t="s">
        <v>2195</v>
      </c>
      <c r="F784" s="271">
        <v>0.0004</v>
      </c>
      <c r="G784" s="272">
        <v>2016.5</v>
      </c>
      <c r="H784" s="269">
        <v>0.00092</v>
      </c>
      <c r="I784" s="269" t="s">
        <v>1011</v>
      </c>
      <c r="J784" s="269" t="s">
        <v>1011</v>
      </c>
      <c r="K784" s="269" t="s">
        <v>106</v>
      </c>
    </row>
    <row r="785" ht="42.75" spans="1:11">
      <c r="A785" s="269">
        <v>783</v>
      </c>
      <c r="B785" s="269" t="s">
        <v>1245</v>
      </c>
      <c r="C785" s="269" t="s">
        <v>2170</v>
      </c>
      <c r="D785" s="273" t="s">
        <v>2954</v>
      </c>
      <c r="E785" s="269" t="s">
        <v>2195</v>
      </c>
      <c r="F785" s="271">
        <v>0.0002</v>
      </c>
      <c r="G785" s="272">
        <v>2016.5</v>
      </c>
      <c r="H785" s="269">
        <v>0.00046</v>
      </c>
      <c r="I785" s="269" t="s">
        <v>1011</v>
      </c>
      <c r="J785" s="269" t="s">
        <v>1011</v>
      </c>
      <c r="K785" s="269" t="s">
        <v>106</v>
      </c>
    </row>
    <row r="786" ht="42.75" spans="1:11">
      <c r="A786" s="269">
        <v>784</v>
      </c>
      <c r="B786" s="269" t="s">
        <v>1245</v>
      </c>
      <c r="C786" s="269" t="s">
        <v>2170</v>
      </c>
      <c r="D786" s="273" t="s">
        <v>2955</v>
      </c>
      <c r="E786" s="269" t="s">
        <v>2195</v>
      </c>
      <c r="F786" s="271">
        <v>0.0005</v>
      </c>
      <c r="G786" s="272">
        <v>2016.5</v>
      </c>
      <c r="H786" s="269">
        <v>0.00115</v>
      </c>
      <c r="I786" s="269" t="s">
        <v>1011</v>
      </c>
      <c r="J786" s="269" t="s">
        <v>1011</v>
      </c>
      <c r="K786" s="269" t="s">
        <v>106</v>
      </c>
    </row>
    <row r="787" ht="42.75" spans="1:11">
      <c r="A787" s="269">
        <v>785</v>
      </c>
      <c r="B787" s="269" t="s">
        <v>1245</v>
      </c>
      <c r="C787" s="269" t="s">
        <v>2170</v>
      </c>
      <c r="D787" s="273" t="s">
        <v>2956</v>
      </c>
      <c r="E787" s="269" t="s">
        <v>2195</v>
      </c>
      <c r="F787" s="271">
        <v>0.00052</v>
      </c>
      <c r="G787" s="272">
        <v>2016.5</v>
      </c>
      <c r="H787" s="269">
        <v>0.001196</v>
      </c>
      <c r="I787" s="269" t="s">
        <v>1011</v>
      </c>
      <c r="J787" s="269" t="s">
        <v>1011</v>
      </c>
      <c r="K787" s="269" t="s">
        <v>106</v>
      </c>
    </row>
    <row r="788" ht="42.75" spans="1:11">
      <c r="A788" s="269">
        <v>786</v>
      </c>
      <c r="B788" s="269" t="s">
        <v>1245</v>
      </c>
      <c r="C788" s="269" t="s">
        <v>2170</v>
      </c>
      <c r="D788" s="273" t="s">
        <v>2957</v>
      </c>
      <c r="E788" s="269" t="s">
        <v>2195</v>
      </c>
      <c r="F788" s="271">
        <v>0.0032</v>
      </c>
      <c r="G788" s="272">
        <v>2016.5</v>
      </c>
      <c r="H788" s="269">
        <v>0.00736</v>
      </c>
      <c r="I788" s="269" t="s">
        <v>1011</v>
      </c>
      <c r="J788" s="269" t="s">
        <v>1011</v>
      </c>
      <c r="K788" s="269" t="s">
        <v>106</v>
      </c>
    </row>
    <row r="789" ht="42.75" spans="1:11">
      <c r="A789" s="269">
        <v>787</v>
      </c>
      <c r="B789" s="269" t="s">
        <v>1245</v>
      </c>
      <c r="C789" s="269" t="s">
        <v>2170</v>
      </c>
      <c r="D789" s="273" t="s">
        <v>2958</v>
      </c>
      <c r="E789" s="269" t="s">
        <v>2195</v>
      </c>
      <c r="F789" s="271">
        <v>0.0032</v>
      </c>
      <c r="G789" s="272">
        <v>2016.5</v>
      </c>
      <c r="H789" s="269">
        <v>0.00736</v>
      </c>
      <c r="I789" s="269" t="s">
        <v>1011</v>
      </c>
      <c r="J789" s="269" t="s">
        <v>1011</v>
      </c>
      <c r="K789" s="269" t="s">
        <v>106</v>
      </c>
    </row>
    <row r="790" ht="42.75" spans="1:11">
      <c r="A790" s="269">
        <v>788</v>
      </c>
      <c r="B790" s="269" t="s">
        <v>1245</v>
      </c>
      <c r="C790" s="269" t="s">
        <v>2170</v>
      </c>
      <c r="D790" s="273" t="s">
        <v>2959</v>
      </c>
      <c r="E790" s="269" t="s">
        <v>2195</v>
      </c>
      <c r="F790" s="271">
        <v>0.00015</v>
      </c>
      <c r="G790" s="272">
        <v>2016.5</v>
      </c>
      <c r="H790" s="269">
        <v>0.000345</v>
      </c>
      <c r="I790" s="269" t="s">
        <v>1011</v>
      </c>
      <c r="J790" s="269" t="s">
        <v>1011</v>
      </c>
      <c r="K790" s="269" t="s">
        <v>106</v>
      </c>
    </row>
    <row r="791" ht="42.75" spans="1:11">
      <c r="A791" s="269">
        <v>789</v>
      </c>
      <c r="B791" s="269" t="s">
        <v>1245</v>
      </c>
      <c r="C791" s="269" t="s">
        <v>2170</v>
      </c>
      <c r="D791" s="273" t="s">
        <v>2960</v>
      </c>
      <c r="E791" s="269" t="s">
        <v>2195</v>
      </c>
      <c r="F791" s="271">
        <v>0.00012</v>
      </c>
      <c r="G791" s="272">
        <v>2016.5</v>
      </c>
      <c r="H791" s="269">
        <v>0.000276</v>
      </c>
      <c r="I791" s="269" t="s">
        <v>1011</v>
      </c>
      <c r="J791" s="269" t="s">
        <v>1011</v>
      </c>
      <c r="K791" s="269" t="s">
        <v>106</v>
      </c>
    </row>
    <row r="792" ht="42.75" spans="1:11">
      <c r="A792" s="269">
        <v>790</v>
      </c>
      <c r="B792" s="269" t="s">
        <v>1245</v>
      </c>
      <c r="C792" s="269" t="s">
        <v>2170</v>
      </c>
      <c r="D792" s="273" t="s">
        <v>2961</v>
      </c>
      <c r="E792" s="269" t="s">
        <v>2195</v>
      </c>
      <c r="F792" s="271">
        <v>0.0002</v>
      </c>
      <c r="G792" s="272">
        <v>2016.5</v>
      </c>
      <c r="H792" s="269">
        <v>0.00046</v>
      </c>
      <c r="I792" s="269" t="s">
        <v>1011</v>
      </c>
      <c r="J792" s="269" t="s">
        <v>1011</v>
      </c>
      <c r="K792" s="269" t="s">
        <v>106</v>
      </c>
    </row>
    <row r="793" ht="42.75" spans="1:11">
      <c r="A793" s="269">
        <v>791</v>
      </c>
      <c r="B793" s="269" t="s">
        <v>1245</v>
      </c>
      <c r="C793" s="269" t="s">
        <v>2170</v>
      </c>
      <c r="D793" s="273" t="s">
        <v>2962</v>
      </c>
      <c r="E793" s="269" t="s">
        <v>2195</v>
      </c>
      <c r="F793" s="271">
        <v>0.00012</v>
      </c>
      <c r="G793" s="272">
        <v>2016.5</v>
      </c>
      <c r="H793" s="269">
        <v>0.000276</v>
      </c>
      <c r="I793" s="269" t="s">
        <v>1011</v>
      </c>
      <c r="J793" s="269" t="s">
        <v>1011</v>
      </c>
      <c r="K793" s="269" t="s">
        <v>106</v>
      </c>
    </row>
    <row r="794" ht="42.75" spans="1:11">
      <c r="A794" s="269">
        <v>792</v>
      </c>
      <c r="B794" s="269" t="s">
        <v>1245</v>
      </c>
      <c r="C794" s="269" t="s">
        <v>2170</v>
      </c>
      <c r="D794" s="273" t="s">
        <v>2963</v>
      </c>
      <c r="E794" s="269" t="s">
        <v>2195</v>
      </c>
      <c r="F794" s="271">
        <v>0.0002</v>
      </c>
      <c r="G794" s="272">
        <v>2016.5</v>
      </c>
      <c r="H794" s="269">
        <v>0.00046</v>
      </c>
      <c r="I794" s="269" t="s">
        <v>1011</v>
      </c>
      <c r="J794" s="269" t="s">
        <v>1011</v>
      </c>
      <c r="K794" s="269" t="s">
        <v>106</v>
      </c>
    </row>
    <row r="795" ht="42.75" spans="1:11">
      <c r="A795" s="269">
        <v>793</v>
      </c>
      <c r="B795" s="269" t="s">
        <v>1245</v>
      </c>
      <c r="C795" s="269" t="s">
        <v>2170</v>
      </c>
      <c r="D795" s="273" t="s">
        <v>2964</v>
      </c>
      <c r="E795" s="269" t="s">
        <v>2195</v>
      </c>
      <c r="F795" s="271">
        <v>0.00015</v>
      </c>
      <c r="G795" s="272">
        <v>2016.5</v>
      </c>
      <c r="H795" s="269">
        <v>0.000345</v>
      </c>
      <c r="I795" s="269" t="s">
        <v>1011</v>
      </c>
      <c r="J795" s="269" t="s">
        <v>1011</v>
      </c>
      <c r="K795" s="269" t="s">
        <v>106</v>
      </c>
    </row>
    <row r="796" ht="57" spans="1:11">
      <c r="A796" s="269">
        <v>794</v>
      </c>
      <c r="B796" s="269" t="s">
        <v>1245</v>
      </c>
      <c r="C796" s="269" t="s">
        <v>2170</v>
      </c>
      <c r="D796" s="273" t="s">
        <v>2965</v>
      </c>
      <c r="E796" s="269" t="s">
        <v>2195</v>
      </c>
      <c r="F796" s="271">
        <v>0.00015</v>
      </c>
      <c r="G796" s="272">
        <v>2016.5</v>
      </c>
      <c r="H796" s="269">
        <v>0.000345</v>
      </c>
      <c r="I796" s="269" t="s">
        <v>1011</v>
      </c>
      <c r="J796" s="269" t="s">
        <v>1011</v>
      </c>
      <c r="K796" s="269" t="s">
        <v>106</v>
      </c>
    </row>
    <row r="797" ht="42.75" spans="1:11">
      <c r="A797" s="269">
        <v>795</v>
      </c>
      <c r="B797" s="269" t="s">
        <v>1245</v>
      </c>
      <c r="C797" s="269" t="s">
        <v>2170</v>
      </c>
      <c r="D797" s="273" t="s">
        <v>2966</v>
      </c>
      <c r="E797" s="269" t="s">
        <v>2195</v>
      </c>
      <c r="F797" s="271">
        <v>0.00025</v>
      </c>
      <c r="G797" s="272">
        <v>2016.5</v>
      </c>
      <c r="H797" s="269">
        <v>0.000575</v>
      </c>
      <c r="I797" s="269" t="s">
        <v>1011</v>
      </c>
      <c r="J797" s="269" t="s">
        <v>1011</v>
      </c>
      <c r="K797" s="269" t="s">
        <v>106</v>
      </c>
    </row>
    <row r="798" ht="42.75" spans="1:11">
      <c r="A798" s="269">
        <v>796</v>
      </c>
      <c r="B798" s="269" t="s">
        <v>1245</v>
      </c>
      <c r="C798" s="269" t="s">
        <v>2170</v>
      </c>
      <c r="D798" s="273" t="s">
        <v>2967</v>
      </c>
      <c r="E798" s="269" t="s">
        <v>2195</v>
      </c>
      <c r="F798" s="271">
        <v>0.00015</v>
      </c>
      <c r="G798" s="272">
        <v>2016.5</v>
      </c>
      <c r="H798" s="269">
        <v>0.000345</v>
      </c>
      <c r="I798" s="269" t="s">
        <v>1011</v>
      </c>
      <c r="J798" s="269" t="s">
        <v>1011</v>
      </c>
      <c r="K798" s="269" t="s">
        <v>106</v>
      </c>
    </row>
    <row r="799" ht="42.75" spans="1:11">
      <c r="A799" s="269">
        <v>797</v>
      </c>
      <c r="B799" s="269" t="s">
        <v>1245</v>
      </c>
      <c r="C799" s="269" t="s">
        <v>2170</v>
      </c>
      <c r="D799" s="273" t="s">
        <v>2968</v>
      </c>
      <c r="E799" s="269" t="s">
        <v>2195</v>
      </c>
      <c r="F799" s="271">
        <v>0.0022</v>
      </c>
      <c r="G799" s="272">
        <v>2016.5</v>
      </c>
      <c r="H799" s="269">
        <v>0.00506</v>
      </c>
      <c r="I799" s="269" t="s">
        <v>1011</v>
      </c>
      <c r="J799" s="269" t="s">
        <v>1011</v>
      </c>
      <c r="K799" s="269" t="s">
        <v>106</v>
      </c>
    </row>
    <row r="800" ht="42.75" spans="1:11">
      <c r="A800" s="269">
        <v>798</v>
      </c>
      <c r="B800" s="269" t="s">
        <v>1245</v>
      </c>
      <c r="C800" s="269" t="s">
        <v>2170</v>
      </c>
      <c r="D800" s="273" t="s">
        <v>2969</v>
      </c>
      <c r="E800" s="269" t="s">
        <v>2195</v>
      </c>
      <c r="F800" s="271">
        <v>0.0007</v>
      </c>
      <c r="G800" s="272">
        <v>2016.5</v>
      </c>
      <c r="H800" s="269">
        <v>0.00161</v>
      </c>
      <c r="I800" s="269" t="s">
        <v>1011</v>
      </c>
      <c r="J800" s="269" t="s">
        <v>1011</v>
      </c>
      <c r="K800" s="269" t="s">
        <v>106</v>
      </c>
    </row>
    <row r="801" ht="42.75" spans="1:11">
      <c r="A801" s="269">
        <v>799</v>
      </c>
      <c r="B801" s="269" t="s">
        <v>1245</v>
      </c>
      <c r="C801" s="269" t="s">
        <v>2170</v>
      </c>
      <c r="D801" s="273" t="s">
        <v>2970</v>
      </c>
      <c r="E801" s="269" t="s">
        <v>2195</v>
      </c>
      <c r="F801" s="271">
        <v>0.0006</v>
      </c>
      <c r="G801" s="272">
        <v>2016.5</v>
      </c>
      <c r="H801" s="269">
        <v>0.00138</v>
      </c>
      <c r="I801" s="269" t="s">
        <v>1011</v>
      </c>
      <c r="J801" s="269" t="s">
        <v>1011</v>
      </c>
      <c r="K801" s="269" t="s">
        <v>106</v>
      </c>
    </row>
    <row r="802" ht="42.75" spans="1:11">
      <c r="A802" s="269">
        <v>800</v>
      </c>
      <c r="B802" s="269" t="s">
        <v>1245</v>
      </c>
      <c r="C802" s="269" t="s">
        <v>2170</v>
      </c>
      <c r="D802" s="273" t="s">
        <v>2971</v>
      </c>
      <c r="E802" s="269" t="s">
        <v>2195</v>
      </c>
      <c r="F802" s="271">
        <v>0.0012</v>
      </c>
      <c r="G802" s="272">
        <v>2016.5</v>
      </c>
      <c r="H802" s="269">
        <v>0.00276</v>
      </c>
      <c r="I802" s="269" t="s">
        <v>1011</v>
      </c>
      <c r="J802" s="269" t="s">
        <v>1011</v>
      </c>
      <c r="K802" s="269" t="s">
        <v>106</v>
      </c>
    </row>
    <row r="803" ht="57" spans="1:11">
      <c r="A803" s="269">
        <v>801</v>
      </c>
      <c r="B803" s="269" t="s">
        <v>1245</v>
      </c>
      <c r="C803" s="269" t="s">
        <v>2170</v>
      </c>
      <c r="D803" s="273" t="s">
        <v>2972</v>
      </c>
      <c r="E803" s="269" t="s">
        <v>2195</v>
      </c>
      <c r="F803" s="271">
        <v>0.0008</v>
      </c>
      <c r="G803" s="272">
        <v>2016.5</v>
      </c>
      <c r="H803" s="269">
        <v>0.00184</v>
      </c>
      <c r="I803" s="269" t="s">
        <v>1011</v>
      </c>
      <c r="J803" s="269" t="s">
        <v>1011</v>
      </c>
      <c r="K803" s="269" t="s">
        <v>106</v>
      </c>
    </row>
    <row r="804" ht="42.75" spans="1:11">
      <c r="A804" s="269">
        <v>802</v>
      </c>
      <c r="B804" s="269" t="s">
        <v>1245</v>
      </c>
      <c r="C804" s="269" t="s">
        <v>2170</v>
      </c>
      <c r="D804" s="273" t="s">
        <v>2973</v>
      </c>
      <c r="E804" s="269" t="s">
        <v>2195</v>
      </c>
      <c r="F804" s="271">
        <v>0.00045</v>
      </c>
      <c r="G804" s="272">
        <v>2016.5</v>
      </c>
      <c r="H804" s="269">
        <v>0.001035</v>
      </c>
      <c r="I804" s="269" t="s">
        <v>1011</v>
      </c>
      <c r="J804" s="269" t="s">
        <v>1011</v>
      </c>
      <c r="K804" s="269" t="s">
        <v>106</v>
      </c>
    </row>
    <row r="805" ht="42.75" spans="1:11">
      <c r="A805" s="269">
        <v>803</v>
      </c>
      <c r="B805" s="269" t="s">
        <v>1245</v>
      </c>
      <c r="C805" s="269" t="s">
        <v>2170</v>
      </c>
      <c r="D805" s="273" t="s">
        <v>2974</v>
      </c>
      <c r="E805" s="269" t="s">
        <v>2195</v>
      </c>
      <c r="F805" s="271">
        <v>0.00035</v>
      </c>
      <c r="G805" s="272">
        <v>2016.5</v>
      </c>
      <c r="H805" s="269">
        <v>0.000805</v>
      </c>
      <c r="I805" s="269" t="s">
        <v>1011</v>
      </c>
      <c r="J805" s="269" t="s">
        <v>1011</v>
      </c>
      <c r="K805" s="269" t="s">
        <v>106</v>
      </c>
    </row>
    <row r="806" ht="42.75" spans="1:11">
      <c r="A806" s="269">
        <v>804</v>
      </c>
      <c r="B806" s="269" t="s">
        <v>1245</v>
      </c>
      <c r="C806" s="269" t="s">
        <v>2170</v>
      </c>
      <c r="D806" s="273" t="s">
        <v>2975</v>
      </c>
      <c r="E806" s="269" t="s">
        <v>2195</v>
      </c>
      <c r="F806" s="271">
        <v>0.00012</v>
      </c>
      <c r="G806" s="272">
        <v>2016.5</v>
      </c>
      <c r="H806" s="269">
        <v>0.000276</v>
      </c>
      <c r="I806" s="269" t="s">
        <v>1011</v>
      </c>
      <c r="J806" s="269" t="s">
        <v>1011</v>
      </c>
      <c r="K806" s="269" t="s">
        <v>106</v>
      </c>
    </row>
    <row r="807" ht="42.75" spans="1:11">
      <c r="A807" s="269">
        <v>805</v>
      </c>
      <c r="B807" s="269" t="s">
        <v>1245</v>
      </c>
      <c r="C807" s="269" t="s">
        <v>2170</v>
      </c>
      <c r="D807" s="273" t="s">
        <v>2976</v>
      </c>
      <c r="E807" s="269" t="s">
        <v>2195</v>
      </c>
      <c r="F807" s="271">
        <v>0.00015</v>
      </c>
      <c r="G807" s="272">
        <v>2016.5</v>
      </c>
      <c r="H807" s="269">
        <v>0.000345</v>
      </c>
      <c r="I807" s="269" t="s">
        <v>1011</v>
      </c>
      <c r="J807" s="269" t="s">
        <v>1011</v>
      </c>
      <c r="K807" s="269" t="s">
        <v>106</v>
      </c>
    </row>
    <row r="808" ht="42.75" spans="1:11">
      <c r="A808" s="269">
        <v>806</v>
      </c>
      <c r="B808" s="269" t="s">
        <v>1245</v>
      </c>
      <c r="C808" s="269" t="s">
        <v>2170</v>
      </c>
      <c r="D808" s="273" t="s">
        <v>2977</v>
      </c>
      <c r="E808" s="269" t="s">
        <v>2195</v>
      </c>
      <c r="F808" s="271">
        <v>0.0004</v>
      </c>
      <c r="G808" s="272">
        <v>2016.5</v>
      </c>
      <c r="H808" s="269">
        <v>0.00092</v>
      </c>
      <c r="I808" s="269" t="s">
        <v>1011</v>
      </c>
      <c r="J808" s="269" t="s">
        <v>1011</v>
      </c>
      <c r="K808" s="269" t="s">
        <v>106</v>
      </c>
    </row>
    <row r="809" ht="42.75" spans="1:11">
      <c r="A809" s="269">
        <v>807</v>
      </c>
      <c r="B809" s="269" t="s">
        <v>1245</v>
      </c>
      <c r="C809" s="269" t="s">
        <v>2170</v>
      </c>
      <c r="D809" s="273" t="s">
        <v>2978</v>
      </c>
      <c r="E809" s="269" t="s">
        <v>2195</v>
      </c>
      <c r="F809" s="271">
        <v>0.0028</v>
      </c>
      <c r="G809" s="272">
        <v>2016.5</v>
      </c>
      <c r="H809" s="269">
        <v>0.00644</v>
      </c>
      <c r="I809" s="269" t="s">
        <v>1011</v>
      </c>
      <c r="J809" s="269" t="s">
        <v>1011</v>
      </c>
      <c r="K809" s="269" t="s">
        <v>106</v>
      </c>
    </row>
    <row r="810" ht="42.75" spans="1:11">
      <c r="A810" s="269">
        <v>808</v>
      </c>
      <c r="B810" s="269" t="s">
        <v>1245</v>
      </c>
      <c r="C810" s="269" t="s">
        <v>2170</v>
      </c>
      <c r="D810" s="273" t="s">
        <v>2979</v>
      </c>
      <c r="E810" s="269" t="s">
        <v>2195</v>
      </c>
      <c r="F810" s="271">
        <v>0.0018</v>
      </c>
      <c r="G810" s="272">
        <v>2016.5</v>
      </c>
      <c r="H810" s="269">
        <v>0.00414</v>
      </c>
      <c r="I810" s="269" t="s">
        <v>1011</v>
      </c>
      <c r="J810" s="269" t="s">
        <v>1011</v>
      </c>
      <c r="K810" s="269" t="s">
        <v>106</v>
      </c>
    </row>
    <row r="811" ht="42.75" spans="1:11">
      <c r="A811" s="269">
        <v>809</v>
      </c>
      <c r="B811" s="269" t="s">
        <v>1245</v>
      </c>
      <c r="C811" s="269" t="s">
        <v>2170</v>
      </c>
      <c r="D811" s="273" t="s">
        <v>2980</v>
      </c>
      <c r="E811" s="269" t="s">
        <v>2195</v>
      </c>
      <c r="F811" s="271">
        <v>0.0007</v>
      </c>
      <c r="G811" s="272">
        <v>2016.5</v>
      </c>
      <c r="H811" s="269">
        <v>0.00161</v>
      </c>
      <c r="I811" s="269" t="s">
        <v>1011</v>
      </c>
      <c r="J811" s="269" t="s">
        <v>1011</v>
      </c>
      <c r="K811" s="269" t="s">
        <v>106</v>
      </c>
    </row>
    <row r="812" ht="42.75" spans="1:11">
      <c r="A812" s="269">
        <v>810</v>
      </c>
      <c r="B812" s="269" t="s">
        <v>1245</v>
      </c>
      <c r="C812" s="269" t="s">
        <v>2170</v>
      </c>
      <c r="D812" s="273" t="s">
        <v>2981</v>
      </c>
      <c r="E812" s="269" t="s">
        <v>2195</v>
      </c>
      <c r="F812" s="271">
        <v>0.0006</v>
      </c>
      <c r="G812" s="272">
        <v>2016.5</v>
      </c>
      <c r="H812" s="269">
        <v>0.00138</v>
      </c>
      <c r="I812" s="269" t="s">
        <v>1011</v>
      </c>
      <c r="J812" s="269" t="s">
        <v>1011</v>
      </c>
      <c r="K812" s="269" t="s">
        <v>106</v>
      </c>
    </row>
    <row r="813" ht="57" spans="1:11">
      <c r="A813" s="269">
        <v>811</v>
      </c>
      <c r="B813" s="269" t="s">
        <v>1245</v>
      </c>
      <c r="C813" s="269" t="s">
        <v>2170</v>
      </c>
      <c r="D813" s="273" t="s">
        <v>2982</v>
      </c>
      <c r="E813" s="269" t="s">
        <v>2195</v>
      </c>
      <c r="F813" s="271">
        <v>0.00035</v>
      </c>
      <c r="G813" s="272">
        <v>2016.5</v>
      </c>
      <c r="H813" s="269">
        <v>0.000805</v>
      </c>
      <c r="I813" s="269" t="s">
        <v>1011</v>
      </c>
      <c r="J813" s="269" t="s">
        <v>1011</v>
      </c>
      <c r="K813" s="269" t="s">
        <v>106</v>
      </c>
    </row>
    <row r="814" ht="42.75" spans="1:11">
      <c r="A814" s="269">
        <v>812</v>
      </c>
      <c r="B814" s="269" t="s">
        <v>1245</v>
      </c>
      <c r="C814" s="269" t="s">
        <v>2170</v>
      </c>
      <c r="D814" s="273" t="s">
        <v>2983</v>
      </c>
      <c r="E814" s="269" t="s">
        <v>2195</v>
      </c>
      <c r="F814" s="271">
        <v>0.0002</v>
      </c>
      <c r="G814" s="272">
        <v>2016.5</v>
      </c>
      <c r="H814" s="269">
        <v>0.00046</v>
      </c>
      <c r="I814" s="269" t="s">
        <v>1011</v>
      </c>
      <c r="J814" s="269" t="s">
        <v>1011</v>
      </c>
      <c r="K814" s="269" t="s">
        <v>106</v>
      </c>
    </row>
    <row r="815" ht="42.75" spans="1:11">
      <c r="A815" s="269">
        <v>813</v>
      </c>
      <c r="B815" s="269" t="s">
        <v>1245</v>
      </c>
      <c r="C815" s="269" t="s">
        <v>2170</v>
      </c>
      <c r="D815" s="273" t="s">
        <v>2984</v>
      </c>
      <c r="E815" s="269" t="s">
        <v>2195</v>
      </c>
      <c r="F815" s="271">
        <v>0.00015</v>
      </c>
      <c r="G815" s="272">
        <v>2016.5</v>
      </c>
      <c r="H815" s="269">
        <v>0.000345</v>
      </c>
      <c r="I815" s="269" t="s">
        <v>1011</v>
      </c>
      <c r="J815" s="269" t="s">
        <v>1011</v>
      </c>
      <c r="K815" s="269" t="s">
        <v>106</v>
      </c>
    </row>
    <row r="816" ht="42.75" spans="1:11">
      <c r="A816" s="269">
        <v>814</v>
      </c>
      <c r="B816" s="269" t="s">
        <v>1245</v>
      </c>
      <c r="C816" s="269" t="s">
        <v>2170</v>
      </c>
      <c r="D816" s="273" t="s">
        <v>2985</v>
      </c>
      <c r="E816" s="269" t="s">
        <v>2195</v>
      </c>
      <c r="F816" s="271">
        <v>0.0035</v>
      </c>
      <c r="G816" s="272">
        <v>2016.5</v>
      </c>
      <c r="H816" s="269">
        <v>0.00805</v>
      </c>
      <c r="I816" s="269" t="s">
        <v>1011</v>
      </c>
      <c r="J816" s="269" t="s">
        <v>1011</v>
      </c>
      <c r="K816" s="269" t="s">
        <v>106</v>
      </c>
    </row>
    <row r="817" ht="42.75" spans="1:11">
      <c r="A817" s="269">
        <v>815</v>
      </c>
      <c r="B817" s="269" t="s">
        <v>1245</v>
      </c>
      <c r="C817" s="269" t="s">
        <v>2170</v>
      </c>
      <c r="D817" s="273" t="s">
        <v>2986</v>
      </c>
      <c r="E817" s="269" t="s">
        <v>2195</v>
      </c>
      <c r="F817" s="271">
        <v>0.022</v>
      </c>
      <c r="G817" s="272">
        <v>2016.5</v>
      </c>
      <c r="H817" s="269">
        <v>0.0506</v>
      </c>
      <c r="I817" s="269" t="s">
        <v>1011</v>
      </c>
      <c r="J817" s="269" t="s">
        <v>1011</v>
      </c>
      <c r="K817" s="269" t="s">
        <v>106</v>
      </c>
    </row>
    <row r="818" ht="42.75" spans="1:11">
      <c r="A818" s="269">
        <v>816</v>
      </c>
      <c r="B818" s="269" t="s">
        <v>1245</v>
      </c>
      <c r="C818" s="269" t="s">
        <v>2170</v>
      </c>
      <c r="D818" s="273" t="s">
        <v>2987</v>
      </c>
      <c r="E818" s="269" t="s">
        <v>2195</v>
      </c>
      <c r="F818" s="271">
        <v>0.00075</v>
      </c>
      <c r="G818" s="272">
        <v>2016.5</v>
      </c>
      <c r="H818" s="269">
        <v>0.001725</v>
      </c>
      <c r="I818" s="269" t="s">
        <v>1011</v>
      </c>
      <c r="J818" s="269" t="s">
        <v>1011</v>
      </c>
      <c r="K818" s="269" t="s">
        <v>106</v>
      </c>
    </row>
    <row r="819" ht="57" spans="1:11">
      <c r="A819" s="269">
        <v>817</v>
      </c>
      <c r="B819" s="269" t="s">
        <v>1245</v>
      </c>
      <c r="C819" s="269" t="s">
        <v>2170</v>
      </c>
      <c r="D819" s="273" t="s">
        <v>2988</v>
      </c>
      <c r="E819" s="269" t="s">
        <v>2195</v>
      </c>
      <c r="F819" s="271">
        <v>0.00085</v>
      </c>
      <c r="G819" s="272">
        <v>2016.5</v>
      </c>
      <c r="H819" s="269">
        <v>0.001955</v>
      </c>
      <c r="I819" s="269" t="s">
        <v>1011</v>
      </c>
      <c r="J819" s="269" t="s">
        <v>1011</v>
      </c>
      <c r="K819" s="269" t="s">
        <v>106</v>
      </c>
    </row>
    <row r="820" ht="42.75" spans="1:11">
      <c r="A820" s="269">
        <v>818</v>
      </c>
      <c r="B820" s="269" t="s">
        <v>1245</v>
      </c>
      <c r="C820" s="269" t="s">
        <v>2170</v>
      </c>
      <c r="D820" s="273" t="s">
        <v>2989</v>
      </c>
      <c r="E820" s="269" t="s">
        <v>2195</v>
      </c>
      <c r="F820" s="271">
        <v>0.0002</v>
      </c>
      <c r="G820" s="272">
        <v>2016.5</v>
      </c>
      <c r="H820" s="269">
        <v>0.00046</v>
      </c>
      <c r="I820" s="269" t="s">
        <v>1011</v>
      </c>
      <c r="J820" s="269" t="s">
        <v>1011</v>
      </c>
      <c r="K820" s="269" t="s">
        <v>106</v>
      </c>
    </row>
    <row r="821" ht="42.75" spans="1:11">
      <c r="A821" s="269">
        <v>819</v>
      </c>
      <c r="B821" s="269" t="s">
        <v>1245</v>
      </c>
      <c r="C821" s="269" t="s">
        <v>2170</v>
      </c>
      <c r="D821" s="273" t="s">
        <v>2990</v>
      </c>
      <c r="E821" s="269" t="s">
        <v>2195</v>
      </c>
      <c r="F821" s="271">
        <v>0.00045</v>
      </c>
      <c r="G821" s="272">
        <v>2016.5</v>
      </c>
      <c r="H821" s="269">
        <v>0.001035</v>
      </c>
      <c r="I821" s="269" t="s">
        <v>1011</v>
      </c>
      <c r="J821" s="269" t="s">
        <v>1011</v>
      </c>
      <c r="K821" s="269" t="s">
        <v>106</v>
      </c>
    </row>
    <row r="822" ht="42.75" spans="1:11">
      <c r="A822" s="269">
        <v>820</v>
      </c>
      <c r="B822" s="269" t="s">
        <v>1245</v>
      </c>
      <c r="C822" s="269" t="s">
        <v>2170</v>
      </c>
      <c r="D822" s="273" t="s">
        <v>2991</v>
      </c>
      <c r="E822" s="269" t="s">
        <v>2195</v>
      </c>
      <c r="F822" s="271">
        <v>0.0007</v>
      </c>
      <c r="G822" s="272">
        <v>2016.5</v>
      </c>
      <c r="H822" s="269">
        <v>0.00161</v>
      </c>
      <c r="I822" s="269" t="s">
        <v>1011</v>
      </c>
      <c r="J822" s="269" t="s">
        <v>1011</v>
      </c>
      <c r="K822" s="269" t="s">
        <v>106</v>
      </c>
    </row>
    <row r="823" ht="42.75" spans="1:11">
      <c r="A823" s="269">
        <v>821</v>
      </c>
      <c r="B823" s="269" t="s">
        <v>1245</v>
      </c>
      <c r="C823" s="269" t="s">
        <v>2170</v>
      </c>
      <c r="D823" s="273" t="s">
        <v>2992</v>
      </c>
      <c r="E823" s="269" t="s">
        <v>2195</v>
      </c>
      <c r="F823" s="271">
        <v>0.00035</v>
      </c>
      <c r="G823" s="272">
        <v>2016.5</v>
      </c>
      <c r="H823" s="269">
        <v>0.000805</v>
      </c>
      <c r="I823" s="269" t="s">
        <v>1011</v>
      </c>
      <c r="J823" s="269" t="s">
        <v>1011</v>
      </c>
      <c r="K823" s="269" t="s">
        <v>106</v>
      </c>
    </row>
    <row r="824" ht="42.75" spans="1:11">
      <c r="A824" s="269">
        <v>822</v>
      </c>
      <c r="B824" s="269" t="s">
        <v>1245</v>
      </c>
      <c r="C824" s="269" t="s">
        <v>2170</v>
      </c>
      <c r="D824" s="273" t="s">
        <v>2993</v>
      </c>
      <c r="E824" s="269" t="s">
        <v>2195</v>
      </c>
      <c r="F824" s="271">
        <v>0.00015</v>
      </c>
      <c r="G824" s="272">
        <v>2016.5</v>
      </c>
      <c r="H824" s="269">
        <v>0.000345</v>
      </c>
      <c r="I824" s="269" t="s">
        <v>1011</v>
      </c>
      <c r="J824" s="269" t="s">
        <v>1011</v>
      </c>
      <c r="K824" s="269" t="s">
        <v>106</v>
      </c>
    </row>
    <row r="825" ht="42.75" spans="1:11">
      <c r="A825" s="269">
        <v>823</v>
      </c>
      <c r="B825" s="269" t="s">
        <v>1245</v>
      </c>
      <c r="C825" s="269" t="s">
        <v>2170</v>
      </c>
      <c r="D825" s="273" t="s">
        <v>2994</v>
      </c>
      <c r="E825" s="269" t="s">
        <v>2195</v>
      </c>
      <c r="F825" s="271">
        <v>0.00035</v>
      </c>
      <c r="G825" s="272">
        <v>2016.5</v>
      </c>
      <c r="H825" s="269">
        <v>0.000805</v>
      </c>
      <c r="I825" s="269" t="s">
        <v>1011</v>
      </c>
      <c r="J825" s="269" t="s">
        <v>1011</v>
      </c>
      <c r="K825" s="269" t="s">
        <v>106</v>
      </c>
    </row>
    <row r="826" ht="42.75" spans="1:11">
      <c r="A826" s="269">
        <v>824</v>
      </c>
      <c r="B826" s="269" t="s">
        <v>1245</v>
      </c>
      <c r="C826" s="269" t="s">
        <v>2170</v>
      </c>
      <c r="D826" s="273" t="s">
        <v>2995</v>
      </c>
      <c r="E826" s="269" t="s">
        <v>2195</v>
      </c>
      <c r="F826" s="271">
        <v>0.0004</v>
      </c>
      <c r="G826" s="272">
        <v>2016.5</v>
      </c>
      <c r="H826" s="269">
        <v>0.00092</v>
      </c>
      <c r="I826" s="269" t="s">
        <v>1011</v>
      </c>
      <c r="J826" s="269" t="s">
        <v>1011</v>
      </c>
      <c r="K826" s="269" t="s">
        <v>106</v>
      </c>
    </row>
    <row r="827" ht="57" spans="1:11">
      <c r="A827" s="269">
        <v>825</v>
      </c>
      <c r="B827" s="269" t="s">
        <v>1245</v>
      </c>
      <c r="C827" s="269" t="s">
        <v>2170</v>
      </c>
      <c r="D827" s="273" t="s">
        <v>2996</v>
      </c>
      <c r="E827" s="269" t="s">
        <v>2195</v>
      </c>
      <c r="F827" s="271">
        <v>0.00155</v>
      </c>
      <c r="G827" s="272">
        <v>2016.5</v>
      </c>
      <c r="H827" s="269">
        <v>0.003565</v>
      </c>
      <c r="I827" s="269" t="s">
        <v>1011</v>
      </c>
      <c r="J827" s="269" t="s">
        <v>1011</v>
      </c>
      <c r="K827" s="269" t="s">
        <v>106</v>
      </c>
    </row>
    <row r="828" ht="42.75" spans="1:11">
      <c r="A828" s="269">
        <v>826</v>
      </c>
      <c r="B828" s="269" t="s">
        <v>1245</v>
      </c>
      <c r="C828" s="269" t="s">
        <v>2170</v>
      </c>
      <c r="D828" s="273" t="s">
        <v>2997</v>
      </c>
      <c r="E828" s="269" t="s">
        <v>2195</v>
      </c>
      <c r="F828" s="271">
        <v>0.0022</v>
      </c>
      <c r="G828" s="272">
        <v>2016.5</v>
      </c>
      <c r="H828" s="269">
        <v>0.00506</v>
      </c>
      <c r="I828" s="269" t="s">
        <v>1011</v>
      </c>
      <c r="J828" s="269" t="s">
        <v>1011</v>
      </c>
      <c r="K828" s="269" t="s">
        <v>106</v>
      </c>
    </row>
    <row r="829" ht="42.75" spans="1:11">
      <c r="A829" s="269">
        <v>827</v>
      </c>
      <c r="B829" s="269" t="s">
        <v>1245</v>
      </c>
      <c r="C829" s="269" t="s">
        <v>2170</v>
      </c>
      <c r="D829" s="273" t="s">
        <v>2998</v>
      </c>
      <c r="E829" s="269" t="s">
        <v>2195</v>
      </c>
      <c r="F829" s="271">
        <v>0.0006</v>
      </c>
      <c r="G829" s="272">
        <v>2016.5</v>
      </c>
      <c r="H829" s="269">
        <v>0.00138</v>
      </c>
      <c r="I829" s="269" t="s">
        <v>1011</v>
      </c>
      <c r="J829" s="269" t="s">
        <v>1011</v>
      </c>
      <c r="K829" s="269" t="s">
        <v>106</v>
      </c>
    </row>
    <row r="830" ht="42.75" spans="1:11">
      <c r="A830" s="269">
        <v>828</v>
      </c>
      <c r="B830" s="269" t="s">
        <v>1245</v>
      </c>
      <c r="C830" s="269" t="s">
        <v>2170</v>
      </c>
      <c r="D830" s="273" t="s">
        <v>2999</v>
      </c>
      <c r="E830" s="269" t="s">
        <v>2195</v>
      </c>
      <c r="F830" s="271">
        <v>0.0008</v>
      </c>
      <c r="G830" s="272">
        <v>2016.5</v>
      </c>
      <c r="H830" s="269">
        <v>0.00184</v>
      </c>
      <c r="I830" s="269" t="s">
        <v>1011</v>
      </c>
      <c r="J830" s="269" t="s">
        <v>1011</v>
      </c>
      <c r="K830" s="269" t="s">
        <v>106</v>
      </c>
    </row>
    <row r="831" ht="42.75" spans="1:11">
      <c r="A831" s="269">
        <v>829</v>
      </c>
      <c r="B831" s="269" t="s">
        <v>1245</v>
      </c>
      <c r="C831" s="269" t="s">
        <v>2170</v>
      </c>
      <c r="D831" s="273" t="s">
        <v>3000</v>
      </c>
      <c r="E831" s="269" t="s">
        <v>2195</v>
      </c>
      <c r="F831" s="271">
        <v>0.0015</v>
      </c>
      <c r="G831" s="272">
        <v>2016.5</v>
      </c>
      <c r="H831" s="269">
        <v>0.00345</v>
      </c>
      <c r="I831" s="269" t="s">
        <v>1011</v>
      </c>
      <c r="J831" s="269" t="s">
        <v>1011</v>
      </c>
      <c r="K831" s="269" t="s">
        <v>106</v>
      </c>
    </row>
    <row r="832" ht="42.75" spans="1:11">
      <c r="A832" s="269">
        <v>830</v>
      </c>
      <c r="B832" s="269" t="s">
        <v>1245</v>
      </c>
      <c r="C832" s="269" t="s">
        <v>2170</v>
      </c>
      <c r="D832" s="273" t="s">
        <v>3001</v>
      </c>
      <c r="E832" s="269" t="s">
        <v>2195</v>
      </c>
      <c r="F832" s="271">
        <v>0.0004</v>
      </c>
      <c r="G832" s="272">
        <v>2016.5</v>
      </c>
      <c r="H832" s="269">
        <v>0.00092</v>
      </c>
      <c r="I832" s="269" t="s">
        <v>1011</v>
      </c>
      <c r="J832" s="269" t="s">
        <v>1011</v>
      </c>
      <c r="K832" s="269" t="s">
        <v>106</v>
      </c>
    </row>
    <row r="833" ht="42.75" spans="1:11">
      <c r="A833" s="269">
        <v>831</v>
      </c>
      <c r="B833" s="269" t="s">
        <v>1245</v>
      </c>
      <c r="C833" s="269" t="s">
        <v>2170</v>
      </c>
      <c r="D833" s="273" t="s">
        <v>3002</v>
      </c>
      <c r="E833" s="269" t="s">
        <v>2195</v>
      </c>
      <c r="F833" s="271">
        <v>0.0022</v>
      </c>
      <c r="G833" s="272">
        <v>2016.5</v>
      </c>
      <c r="H833" s="269">
        <v>0.00506</v>
      </c>
      <c r="I833" s="269" t="s">
        <v>1011</v>
      </c>
      <c r="J833" s="269" t="s">
        <v>1011</v>
      </c>
      <c r="K833" s="269" t="s">
        <v>106</v>
      </c>
    </row>
    <row r="834" ht="42.75" spans="1:11">
      <c r="A834" s="269">
        <v>832</v>
      </c>
      <c r="B834" s="269" t="s">
        <v>1245</v>
      </c>
      <c r="C834" s="269" t="s">
        <v>2170</v>
      </c>
      <c r="D834" s="273" t="s">
        <v>3003</v>
      </c>
      <c r="E834" s="269" t="s">
        <v>2195</v>
      </c>
      <c r="F834" s="271">
        <v>0.00032</v>
      </c>
      <c r="G834" s="272">
        <v>2016.5</v>
      </c>
      <c r="H834" s="269">
        <v>0.000736</v>
      </c>
      <c r="I834" s="269" t="s">
        <v>1011</v>
      </c>
      <c r="J834" s="269" t="s">
        <v>1011</v>
      </c>
      <c r="K834" s="269" t="s">
        <v>106</v>
      </c>
    </row>
    <row r="835" ht="42.75" spans="1:11">
      <c r="A835" s="269">
        <v>833</v>
      </c>
      <c r="B835" s="269" t="s">
        <v>1245</v>
      </c>
      <c r="C835" s="269" t="s">
        <v>2170</v>
      </c>
      <c r="D835" s="273" t="s">
        <v>3004</v>
      </c>
      <c r="E835" s="269" t="s">
        <v>2195</v>
      </c>
      <c r="F835" s="271">
        <v>0.0011</v>
      </c>
      <c r="G835" s="272">
        <v>2016.5</v>
      </c>
      <c r="H835" s="269">
        <v>0.00253</v>
      </c>
      <c r="I835" s="269" t="s">
        <v>1011</v>
      </c>
      <c r="J835" s="269" t="s">
        <v>1011</v>
      </c>
      <c r="K835" s="269" t="s">
        <v>106</v>
      </c>
    </row>
    <row r="836" ht="42.75" spans="1:11">
      <c r="A836" s="269">
        <v>834</v>
      </c>
      <c r="B836" s="269" t="s">
        <v>1245</v>
      </c>
      <c r="C836" s="269" t="s">
        <v>2170</v>
      </c>
      <c r="D836" s="273" t="s">
        <v>3005</v>
      </c>
      <c r="E836" s="269" t="s">
        <v>2195</v>
      </c>
      <c r="F836" s="271">
        <v>0.0006</v>
      </c>
      <c r="G836" s="272">
        <v>2016.5</v>
      </c>
      <c r="H836" s="269">
        <v>0.00138</v>
      </c>
      <c r="I836" s="269" t="s">
        <v>1011</v>
      </c>
      <c r="J836" s="269" t="s">
        <v>1011</v>
      </c>
      <c r="K836" s="269" t="s">
        <v>106</v>
      </c>
    </row>
    <row r="837" ht="42.75" spans="1:11">
      <c r="A837" s="269">
        <v>835</v>
      </c>
      <c r="B837" s="269" t="s">
        <v>1245</v>
      </c>
      <c r="C837" s="269" t="s">
        <v>2170</v>
      </c>
      <c r="D837" s="273" t="s">
        <v>3006</v>
      </c>
      <c r="E837" s="269" t="s">
        <v>2195</v>
      </c>
      <c r="F837" s="271">
        <v>0.0007</v>
      </c>
      <c r="G837" s="272">
        <v>2016.5</v>
      </c>
      <c r="H837" s="269">
        <v>0.00161</v>
      </c>
      <c r="I837" s="269" t="s">
        <v>1011</v>
      </c>
      <c r="J837" s="269" t="s">
        <v>1011</v>
      </c>
      <c r="K837" s="269" t="s">
        <v>106</v>
      </c>
    </row>
    <row r="838" ht="42.75" spans="1:11">
      <c r="A838" s="269">
        <v>836</v>
      </c>
      <c r="B838" s="269" t="s">
        <v>1245</v>
      </c>
      <c r="C838" s="269" t="s">
        <v>2170</v>
      </c>
      <c r="D838" s="273" t="s">
        <v>3007</v>
      </c>
      <c r="E838" s="269" t="s">
        <v>2195</v>
      </c>
      <c r="F838" s="271">
        <v>0.0004</v>
      </c>
      <c r="G838" s="272">
        <v>2016.5</v>
      </c>
      <c r="H838" s="269">
        <v>0.00092</v>
      </c>
      <c r="I838" s="269" t="s">
        <v>1011</v>
      </c>
      <c r="J838" s="269" t="s">
        <v>1011</v>
      </c>
      <c r="K838" s="269" t="s">
        <v>106</v>
      </c>
    </row>
    <row r="839" ht="42.75" spans="1:11">
      <c r="A839" s="269">
        <v>837</v>
      </c>
      <c r="B839" s="269" t="s">
        <v>1245</v>
      </c>
      <c r="C839" s="269" t="s">
        <v>2170</v>
      </c>
      <c r="D839" s="273" t="s">
        <v>3008</v>
      </c>
      <c r="E839" s="269" t="s">
        <v>2195</v>
      </c>
      <c r="F839" s="271">
        <v>0.0032</v>
      </c>
      <c r="G839" s="272">
        <v>2016.5</v>
      </c>
      <c r="H839" s="269">
        <v>0.00736</v>
      </c>
      <c r="I839" s="269" t="s">
        <v>1011</v>
      </c>
      <c r="J839" s="269" t="s">
        <v>1011</v>
      </c>
      <c r="K839" s="269" t="s">
        <v>106</v>
      </c>
    </row>
    <row r="840" ht="42.75" spans="1:11">
      <c r="A840" s="269">
        <v>838</v>
      </c>
      <c r="B840" s="269" t="s">
        <v>1245</v>
      </c>
      <c r="C840" s="269" t="s">
        <v>2170</v>
      </c>
      <c r="D840" s="273" t="s">
        <v>3009</v>
      </c>
      <c r="E840" s="269" t="s">
        <v>2195</v>
      </c>
      <c r="F840" s="271">
        <v>0.001</v>
      </c>
      <c r="G840" s="272">
        <v>2016.5</v>
      </c>
      <c r="H840" s="269">
        <v>0.0023</v>
      </c>
      <c r="I840" s="269" t="s">
        <v>1011</v>
      </c>
      <c r="J840" s="269" t="s">
        <v>1011</v>
      </c>
      <c r="K840" s="269" t="s">
        <v>106</v>
      </c>
    </row>
    <row r="841" ht="42.75" spans="1:11">
      <c r="A841" s="269">
        <v>839</v>
      </c>
      <c r="B841" s="269" t="s">
        <v>1245</v>
      </c>
      <c r="C841" s="269" t="s">
        <v>2170</v>
      </c>
      <c r="D841" s="273" t="s">
        <v>3010</v>
      </c>
      <c r="E841" s="269" t="s">
        <v>2195</v>
      </c>
      <c r="F841" s="271">
        <v>0.0006</v>
      </c>
      <c r="G841" s="272">
        <v>2016.5</v>
      </c>
      <c r="H841" s="269">
        <v>0.00138</v>
      </c>
      <c r="I841" s="269" t="s">
        <v>1011</v>
      </c>
      <c r="J841" s="269" t="s">
        <v>1011</v>
      </c>
      <c r="K841" s="269" t="s">
        <v>106</v>
      </c>
    </row>
    <row r="842" ht="42.75" spans="1:11">
      <c r="A842" s="269">
        <v>840</v>
      </c>
      <c r="B842" s="269" t="s">
        <v>1245</v>
      </c>
      <c r="C842" s="269" t="s">
        <v>2170</v>
      </c>
      <c r="D842" s="273" t="s">
        <v>3011</v>
      </c>
      <c r="E842" s="269" t="s">
        <v>2195</v>
      </c>
      <c r="F842" s="271">
        <v>0.00025</v>
      </c>
      <c r="G842" s="272">
        <v>2016.5</v>
      </c>
      <c r="H842" s="269">
        <v>0.000575</v>
      </c>
      <c r="I842" s="269" t="s">
        <v>1011</v>
      </c>
      <c r="J842" s="269" t="s">
        <v>1011</v>
      </c>
      <c r="K842" s="269" t="s">
        <v>106</v>
      </c>
    </row>
    <row r="843" ht="42.75" spans="1:11">
      <c r="A843" s="269">
        <v>841</v>
      </c>
      <c r="B843" s="269" t="s">
        <v>1245</v>
      </c>
      <c r="C843" s="269" t="s">
        <v>2170</v>
      </c>
      <c r="D843" s="273" t="s">
        <v>3012</v>
      </c>
      <c r="E843" s="269" t="s">
        <v>2195</v>
      </c>
      <c r="F843" s="271">
        <v>0.0001</v>
      </c>
      <c r="G843" s="272">
        <v>2016.5</v>
      </c>
      <c r="H843" s="269">
        <v>0.00023</v>
      </c>
      <c r="I843" s="269" t="s">
        <v>1011</v>
      </c>
      <c r="J843" s="269" t="s">
        <v>1011</v>
      </c>
      <c r="K843" s="269" t="s">
        <v>106</v>
      </c>
    </row>
    <row r="844" ht="42.75" spans="1:11">
      <c r="A844" s="269">
        <v>842</v>
      </c>
      <c r="B844" s="269" t="s">
        <v>1245</v>
      </c>
      <c r="C844" s="269" t="s">
        <v>2170</v>
      </c>
      <c r="D844" s="273" t="s">
        <v>3013</v>
      </c>
      <c r="E844" s="269" t="s">
        <v>2195</v>
      </c>
      <c r="F844" s="271">
        <v>0.0001</v>
      </c>
      <c r="G844" s="272">
        <v>2016.5</v>
      </c>
      <c r="H844" s="269">
        <v>0.00023</v>
      </c>
      <c r="I844" s="269" t="s">
        <v>1011</v>
      </c>
      <c r="J844" s="269" t="s">
        <v>1011</v>
      </c>
      <c r="K844" s="269" t="s">
        <v>106</v>
      </c>
    </row>
    <row r="845" ht="42.75" spans="1:11">
      <c r="A845" s="269">
        <v>843</v>
      </c>
      <c r="B845" s="269" t="s">
        <v>1245</v>
      </c>
      <c r="C845" s="269" t="s">
        <v>2170</v>
      </c>
      <c r="D845" s="273" t="s">
        <v>3014</v>
      </c>
      <c r="E845" s="269" t="s">
        <v>2195</v>
      </c>
      <c r="F845" s="271">
        <v>0.0005</v>
      </c>
      <c r="G845" s="272">
        <v>2016.5</v>
      </c>
      <c r="H845" s="269">
        <v>0.00115</v>
      </c>
      <c r="I845" s="269" t="s">
        <v>1011</v>
      </c>
      <c r="J845" s="269" t="s">
        <v>1011</v>
      </c>
      <c r="K845" s="269" t="s">
        <v>106</v>
      </c>
    </row>
    <row r="846" ht="42.75" spans="1:11">
      <c r="A846" s="269">
        <v>844</v>
      </c>
      <c r="B846" s="269" t="s">
        <v>1245</v>
      </c>
      <c r="C846" s="269" t="s">
        <v>2170</v>
      </c>
      <c r="D846" s="273" t="s">
        <v>3015</v>
      </c>
      <c r="E846" s="269" t="s">
        <v>2195</v>
      </c>
      <c r="F846" s="271">
        <v>0.0002</v>
      </c>
      <c r="G846" s="272">
        <v>2016.5</v>
      </c>
      <c r="H846" s="269">
        <v>0.00046</v>
      </c>
      <c r="I846" s="269" t="s">
        <v>1011</v>
      </c>
      <c r="J846" s="269" t="s">
        <v>1011</v>
      </c>
      <c r="K846" s="269" t="s">
        <v>106</v>
      </c>
    </row>
    <row r="847" ht="42.75" spans="1:11">
      <c r="A847" s="269">
        <v>845</v>
      </c>
      <c r="B847" s="269" t="s">
        <v>1245</v>
      </c>
      <c r="C847" s="269" t="s">
        <v>2170</v>
      </c>
      <c r="D847" s="273" t="s">
        <v>3016</v>
      </c>
      <c r="E847" s="269" t="s">
        <v>2195</v>
      </c>
      <c r="F847" s="271">
        <v>0.0025</v>
      </c>
      <c r="G847" s="272">
        <v>2016.5</v>
      </c>
      <c r="H847" s="269">
        <v>0.00575</v>
      </c>
      <c r="I847" s="269" t="s">
        <v>1011</v>
      </c>
      <c r="J847" s="269" t="s">
        <v>1011</v>
      </c>
      <c r="K847" s="269" t="s">
        <v>106</v>
      </c>
    </row>
    <row r="848" ht="42.75" spans="1:11">
      <c r="A848" s="269">
        <v>846</v>
      </c>
      <c r="B848" s="269" t="s">
        <v>1245</v>
      </c>
      <c r="C848" s="269" t="s">
        <v>2170</v>
      </c>
      <c r="D848" s="273" t="s">
        <v>3017</v>
      </c>
      <c r="E848" s="269" t="s">
        <v>2195</v>
      </c>
      <c r="F848" s="271">
        <v>0.0007</v>
      </c>
      <c r="G848" s="272">
        <v>2016.5</v>
      </c>
      <c r="H848" s="269">
        <v>0.00161</v>
      </c>
      <c r="I848" s="269" t="s">
        <v>1011</v>
      </c>
      <c r="J848" s="269" t="s">
        <v>1011</v>
      </c>
      <c r="K848" s="269" t="s">
        <v>106</v>
      </c>
    </row>
    <row r="849" ht="42.75" spans="1:11">
      <c r="A849" s="269">
        <v>847</v>
      </c>
      <c r="B849" s="269" t="s">
        <v>1245</v>
      </c>
      <c r="C849" s="269" t="s">
        <v>2170</v>
      </c>
      <c r="D849" s="273" t="s">
        <v>3018</v>
      </c>
      <c r="E849" s="269" t="s">
        <v>2195</v>
      </c>
      <c r="F849" s="271">
        <v>0.0018</v>
      </c>
      <c r="G849" s="272">
        <v>2016.5</v>
      </c>
      <c r="H849" s="269">
        <v>0.00414</v>
      </c>
      <c r="I849" s="269" t="s">
        <v>1011</v>
      </c>
      <c r="J849" s="269" t="s">
        <v>1011</v>
      </c>
      <c r="K849" s="269" t="s">
        <v>106</v>
      </c>
    </row>
    <row r="850" ht="42.75" spans="1:11">
      <c r="A850" s="269">
        <v>848</v>
      </c>
      <c r="B850" s="269" t="s">
        <v>1245</v>
      </c>
      <c r="C850" s="269" t="s">
        <v>2170</v>
      </c>
      <c r="D850" s="273" t="s">
        <v>3019</v>
      </c>
      <c r="E850" s="269" t="s">
        <v>2195</v>
      </c>
      <c r="F850" s="271">
        <v>0.005</v>
      </c>
      <c r="G850" s="272">
        <v>2016.5</v>
      </c>
      <c r="H850" s="269">
        <v>0.0115</v>
      </c>
      <c r="I850" s="269" t="s">
        <v>1011</v>
      </c>
      <c r="J850" s="269" t="s">
        <v>1011</v>
      </c>
      <c r="K850" s="269" t="s">
        <v>106</v>
      </c>
    </row>
    <row r="851" ht="42.75" spans="1:11">
      <c r="A851" s="269">
        <v>849</v>
      </c>
      <c r="B851" s="269" t="s">
        <v>1245</v>
      </c>
      <c r="C851" s="269" t="s">
        <v>2170</v>
      </c>
      <c r="D851" s="273" t="s">
        <v>3020</v>
      </c>
      <c r="E851" s="269" t="s">
        <v>2195</v>
      </c>
      <c r="F851" s="271">
        <v>0.007</v>
      </c>
      <c r="G851" s="272">
        <v>2016.5</v>
      </c>
      <c r="H851" s="269">
        <v>0.0161</v>
      </c>
      <c r="I851" s="269" t="s">
        <v>1011</v>
      </c>
      <c r="J851" s="269" t="s">
        <v>1011</v>
      </c>
      <c r="K851" s="269" t="s">
        <v>106</v>
      </c>
    </row>
    <row r="852" ht="42.75" spans="1:11">
      <c r="A852" s="269">
        <v>850</v>
      </c>
      <c r="B852" s="269" t="s">
        <v>1245</v>
      </c>
      <c r="C852" s="269" t="s">
        <v>2170</v>
      </c>
      <c r="D852" s="273" t="s">
        <v>3021</v>
      </c>
      <c r="E852" s="269" t="s">
        <v>2195</v>
      </c>
      <c r="F852" s="271">
        <v>0.0013</v>
      </c>
      <c r="G852" s="272">
        <v>2016.5</v>
      </c>
      <c r="H852" s="269">
        <v>0.00299</v>
      </c>
      <c r="I852" s="269" t="s">
        <v>1011</v>
      </c>
      <c r="J852" s="269" t="s">
        <v>1011</v>
      </c>
      <c r="K852" s="269" t="s">
        <v>106</v>
      </c>
    </row>
    <row r="853" ht="42.75" spans="1:11">
      <c r="A853" s="269">
        <v>851</v>
      </c>
      <c r="B853" s="269" t="s">
        <v>1245</v>
      </c>
      <c r="C853" s="269" t="s">
        <v>2170</v>
      </c>
      <c r="D853" s="273" t="s">
        <v>3022</v>
      </c>
      <c r="E853" s="269" t="s">
        <v>2195</v>
      </c>
      <c r="F853" s="271">
        <v>0.0038</v>
      </c>
      <c r="G853" s="272">
        <v>2016.5</v>
      </c>
      <c r="H853" s="269">
        <v>0.00874</v>
      </c>
      <c r="I853" s="269" t="s">
        <v>1011</v>
      </c>
      <c r="J853" s="269" t="s">
        <v>1011</v>
      </c>
      <c r="K853" s="269" t="s">
        <v>106</v>
      </c>
    </row>
    <row r="854" ht="42.75" spans="1:11">
      <c r="A854" s="269">
        <v>852</v>
      </c>
      <c r="B854" s="269" t="s">
        <v>1245</v>
      </c>
      <c r="C854" s="269" t="s">
        <v>2170</v>
      </c>
      <c r="D854" s="273" t="s">
        <v>3023</v>
      </c>
      <c r="E854" s="269" t="s">
        <v>2195</v>
      </c>
      <c r="F854" s="271">
        <v>0.009</v>
      </c>
      <c r="G854" s="272">
        <v>2016.5</v>
      </c>
      <c r="H854" s="269">
        <v>0.0207</v>
      </c>
      <c r="I854" s="269" t="s">
        <v>1011</v>
      </c>
      <c r="J854" s="269" t="s">
        <v>1011</v>
      </c>
      <c r="K854" s="269" t="s">
        <v>106</v>
      </c>
    </row>
    <row r="855" ht="42.75" spans="1:11">
      <c r="A855" s="269">
        <v>853</v>
      </c>
      <c r="B855" s="269" t="s">
        <v>1245</v>
      </c>
      <c r="C855" s="269" t="s">
        <v>2170</v>
      </c>
      <c r="D855" s="273" t="s">
        <v>3024</v>
      </c>
      <c r="E855" s="269" t="s">
        <v>2195</v>
      </c>
      <c r="F855" s="271">
        <v>0.0038</v>
      </c>
      <c r="G855" s="272">
        <v>2016.5</v>
      </c>
      <c r="H855" s="269">
        <v>0.00874</v>
      </c>
      <c r="I855" s="269" t="s">
        <v>1011</v>
      </c>
      <c r="J855" s="269" t="s">
        <v>1011</v>
      </c>
      <c r="K855" s="269" t="s">
        <v>106</v>
      </c>
    </row>
    <row r="856" ht="42.75" spans="1:11">
      <c r="A856" s="269">
        <v>854</v>
      </c>
      <c r="B856" s="269" t="s">
        <v>1245</v>
      </c>
      <c r="C856" s="269" t="s">
        <v>2170</v>
      </c>
      <c r="D856" s="273" t="s">
        <v>3025</v>
      </c>
      <c r="E856" s="269" t="s">
        <v>2195</v>
      </c>
      <c r="F856" s="271">
        <v>0.006</v>
      </c>
      <c r="G856" s="272">
        <v>2016.5</v>
      </c>
      <c r="H856" s="269">
        <v>0.0138</v>
      </c>
      <c r="I856" s="269" t="s">
        <v>1011</v>
      </c>
      <c r="J856" s="269" t="s">
        <v>1011</v>
      </c>
      <c r="K856" s="269" t="s">
        <v>106</v>
      </c>
    </row>
    <row r="857" ht="42.75" spans="1:11">
      <c r="A857" s="269">
        <v>855</v>
      </c>
      <c r="B857" s="269" t="s">
        <v>1245</v>
      </c>
      <c r="C857" s="269" t="s">
        <v>2170</v>
      </c>
      <c r="D857" s="273" t="s">
        <v>3026</v>
      </c>
      <c r="E857" s="269" t="s">
        <v>2195</v>
      </c>
      <c r="F857" s="271">
        <v>0.0048</v>
      </c>
      <c r="G857" s="272">
        <v>2016.5</v>
      </c>
      <c r="H857" s="269">
        <v>0.01104</v>
      </c>
      <c r="I857" s="269" t="s">
        <v>1011</v>
      </c>
      <c r="J857" s="269" t="s">
        <v>1011</v>
      </c>
      <c r="K857" s="269" t="s">
        <v>106</v>
      </c>
    </row>
    <row r="858" ht="42.75" spans="1:11">
      <c r="A858" s="269">
        <v>856</v>
      </c>
      <c r="B858" s="269" t="s">
        <v>1245</v>
      </c>
      <c r="C858" s="269" t="s">
        <v>2170</v>
      </c>
      <c r="D858" s="273" t="s">
        <v>3027</v>
      </c>
      <c r="E858" s="269" t="s">
        <v>2195</v>
      </c>
      <c r="F858" s="271">
        <v>0.0048</v>
      </c>
      <c r="G858" s="272">
        <v>2016.5</v>
      </c>
      <c r="H858" s="269">
        <v>0.01104</v>
      </c>
      <c r="I858" s="269" t="s">
        <v>1011</v>
      </c>
      <c r="J858" s="269" t="s">
        <v>1011</v>
      </c>
      <c r="K858" s="269" t="s">
        <v>106</v>
      </c>
    </row>
    <row r="859" ht="42.75" spans="1:11">
      <c r="A859" s="269">
        <v>857</v>
      </c>
      <c r="B859" s="269" t="s">
        <v>1245</v>
      </c>
      <c r="C859" s="269" t="s">
        <v>2170</v>
      </c>
      <c r="D859" s="273" t="s">
        <v>3028</v>
      </c>
      <c r="E859" s="269" t="s">
        <v>2195</v>
      </c>
      <c r="F859" s="271">
        <v>0.0048</v>
      </c>
      <c r="G859" s="272">
        <v>2016.5</v>
      </c>
      <c r="H859" s="269">
        <v>0.01104</v>
      </c>
      <c r="I859" s="269" t="s">
        <v>1011</v>
      </c>
      <c r="J859" s="269" t="s">
        <v>1011</v>
      </c>
      <c r="K859" s="269" t="s">
        <v>106</v>
      </c>
    </row>
    <row r="860" ht="42.75" spans="1:11">
      <c r="A860" s="269">
        <v>858</v>
      </c>
      <c r="B860" s="269" t="s">
        <v>1245</v>
      </c>
      <c r="C860" s="269" t="s">
        <v>2170</v>
      </c>
      <c r="D860" s="273" t="s">
        <v>3029</v>
      </c>
      <c r="E860" s="269" t="s">
        <v>2195</v>
      </c>
      <c r="F860" s="271">
        <v>0.00038</v>
      </c>
      <c r="G860" s="272">
        <v>2016.5</v>
      </c>
      <c r="H860" s="269">
        <v>0.000874</v>
      </c>
      <c r="I860" s="269" t="s">
        <v>1011</v>
      </c>
      <c r="J860" s="269" t="s">
        <v>1011</v>
      </c>
      <c r="K860" s="269" t="s">
        <v>106</v>
      </c>
    </row>
    <row r="861" ht="42.75" spans="1:11">
      <c r="A861" s="269">
        <v>859</v>
      </c>
      <c r="B861" s="269" t="s">
        <v>1245</v>
      </c>
      <c r="C861" s="269" t="s">
        <v>2170</v>
      </c>
      <c r="D861" s="273" t="s">
        <v>3030</v>
      </c>
      <c r="E861" s="269" t="s">
        <v>2195</v>
      </c>
      <c r="F861" s="271">
        <v>0.0065</v>
      </c>
      <c r="G861" s="272">
        <v>2016.5</v>
      </c>
      <c r="H861" s="269">
        <v>0.01495</v>
      </c>
      <c r="I861" s="269" t="s">
        <v>1011</v>
      </c>
      <c r="J861" s="269" t="s">
        <v>1011</v>
      </c>
      <c r="K861" s="269" t="s">
        <v>106</v>
      </c>
    </row>
    <row r="862" ht="42.75" spans="1:11">
      <c r="A862" s="269">
        <v>860</v>
      </c>
      <c r="B862" s="269" t="s">
        <v>1245</v>
      </c>
      <c r="C862" s="269" t="s">
        <v>2170</v>
      </c>
      <c r="D862" s="273" t="s">
        <v>3031</v>
      </c>
      <c r="E862" s="269" t="s">
        <v>2195</v>
      </c>
      <c r="F862" s="271">
        <v>0.0006</v>
      </c>
      <c r="G862" s="272">
        <v>2016.5</v>
      </c>
      <c r="H862" s="269">
        <v>0.00138</v>
      </c>
      <c r="I862" s="269" t="s">
        <v>1011</v>
      </c>
      <c r="J862" s="269" t="s">
        <v>1011</v>
      </c>
      <c r="K862" s="269" t="s">
        <v>106</v>
      </c>
    </row>
    <row r="863" ht="42.75" spans="1:11">
      <c r="A863" s="269">
        <v>861</v>
      </c>
      <c r="B863" s="269" t="s">
        <v>1245</v>
      </c>
      <c r="C863" s="269" t="s">
        <v>2170</v>
      </c>
      <c r="D863" s="273" t="s">
        <v>3032</v>
      </c>
      <c r="E863" s="269" t="s">
        <v>2195</v>
      </c>
      <c r="F863" s="271">
        <v>0.0009</v>
      </c>
      <c r="G863" s="272">
        <v>2016.5</v>
      </c>
      <c r="H863" s="269">
        <v>0.00207</v>
      </c>
      <c r="I863" s="269" t="s">
        <v>1011</v>
      </c>
      <c r="J863" s="269" t="s">
        <v>1011</v>
      </c>
      <c r="K863" s="269" t="s">
        <v>106</v>
      </c>
    </row>
    <row r="864" ht="42.75" spans="1:11">
      <c r="A864" s="269">
        <v>862</v>
      </c>
      <c r="B864" s="269" t="s">
        <v>1245</v>
      </c>
      <c r="C864" s="269" t="s">
        <v>2170</v>
      </c>
      <c r="D864" s="273" t="s">
        <v>3033</v>
      </c>
      <c r="E864" s="269" t="s">
        <v>2195</v>
      </c>
      <c r="F864" s="271">
        <v>0.0021</v>
      </c>
      <c r="G864" s="272">
        <v>2016.5</v>
      </c>
      <c r="H864" s="269">
        <v>0.00483</v>
      </c>
      <c r="I864" s="269" t="s">
        <v>1011</v>
      </c>
      <c r="J864" s="269" t="s">
        <v>1011</v>
      </c>
      <c r="K864" s="269" t="s">
        <v>106</v>
      </c>
    </row>
    <row r="865" ht="42.75" spans="1:11">
      <c r="A865" s="269">
        <v>863</v>
      </c>
      <c r="B865" s="269" t="s">
        <v>1245</v>
      </c>
      <c r="C865" s="269" t="s">
        <v>2170</v>
      </c>
      <c r="D865" s="273" t="s">
        <v>3034</v>
      </c>
      <c r="E865" s="269" t="s">
        <v>2195</v>
      </c>
      <c r="F865" s="271">
        <v>0.0003</v>
      </c>
      <c r="G865" s="272">
        <v>2016.5</v>
      </c>
      <c r="H865" s="269">
        <v>0.00069</v>
      </c>
      <c r="I865" s="269" t="s">
        <v>1011</v>
      </c>
      <c r="J865" s="269" t="s">
        <v>1011</v>
      </c>
      <c r="K865" s="269" t="s">
        <v>106</v>
      </c>
    </row>
    <row r="866" ht="57" spans="1:11">
      <c r="A866" s="269">
        <v>864</v>
      </c>
      <c r="B866" s="269" t="s">
        <v>1245</v>
      </c>
      <c r="C866" s="269" t="s">
        <v>2170</v>
      </c>
      <c r="D866" s="273" t="s">
        <v>3035</v>
      </c>
      <c r="E866" s="269" t="s">
        <v>2195</v>
      </c>
      <c r="F866" s="271">
        <v>0.001</v>
      </c>
      <c r="G866" s="272">
        <v>2016.5</v>
      </c>
      <c r="H866" s="269">
        <v>0.0023</v>
      </c>
      <c r="I866" s="269" t="s">
        <v>1011</v>
      </c>
      <c r="J866" s="269" t="s">
        <v>1011</v>
      </c>
      <c r="K866" s="269" t="s">
        <v>106</v>
      </c>
    </row>
    <row r="867" ht="57" spans="1:11">
      <c r="A867" s="269">
        <v>865</v>
      </c>
      <c r="B867" s="269" t="s">
        <v>1245</v>
      </c>
      <c r="C867" s="269" t="s">
        <v>2170</v>
      </c>
      <c r="D867" s="273" t="s">
        <v>3036</v>
      </c>
      <c r="E867" s="269" t="s">
        <v>2195</v>
      </c>
      <c r="F867" s="271">
        <v>0.001</v>
      </c>
      <c r="G867" s="272">
        <v>2016.5</v>
      </c>
      <c r="H867" s="269">
        <v>0.0023</v>
      </c>
      <c r="I867" s="269" t="s">
        <v>1011</v>
      </c>
      <c r="J867" s="269" t="s">
        <v>1011</v>
      </c>
      <c r="K867" s="269" t="s">
        <v>106</v>
      </c>
    </row>
    <row r="868" ht="57" spans="1:11">
      <c r="A868" s="269">
        <v>866</v>
      </c>
      <c r="B868" s="269" t="s">
        <v>1245</v>
      </c>
      <c r="C868" s="269" t="s">
        <v>2170</v>
      </c>
      <c r="D868" s="273" t="s">
        <v>3037</v>
      </c>
      <c r="E868" s="269" t="s">
        <v>2195</v>
      </c>
      <c r="F868" s="271">
        <v>0.001</v>
      </c>
      <c r="G868" s="272">
        <v>2016.5</v>
      </c>
      <c r="H868" s="269">
        <v>0.0023</v>
      </c>
      <c r="I868" s="269" t="s">
        <v>1011</v>
      </c>
      <c r="J868" s="269" t="s">
        <v>1011</v>
      </c>
      <c r="K868" s="269" t="s">
        <v>106</v>
      </c>
    </row>
    <row r="869" ht="42.75" spans="1:11">
      <c r="A869" s="269">
        <v>867</v>
      </c>
      <c r="B869" s="269" t="s">
        <v>1245</v>
      </c>
      <c r="C869" s="269" t="s">
        <v>2170</v>
      </c>
      <c r="D869" s="273" t="s">
        <v>3038</v>
      </c>
      <c r="E869" s="269" t="s">
        <v>2195</v>
      </c>
      <c r="F869" s="271">
        <v>0.001</v>
      </c>
      <c r="G869" s="272">
        <v>2016.5</v>
      </c>
      <c r="H869" s="269">
        <v>0.0023</v>
      </c>
      <c r="I869" s="269" t="s">
        <v>1011</v>
      </c>
      <c r="J869" s="269" t="s">
        <v>1011</v>
      </c>
      <c r="K869" s="269" t="s">
        <v>106</v>
      </c>
    </row>
    <row r="870" ht="42.75" spans="1:11">
      <c r="A870" s="269">
        <v>868</v>
      </c>
      <c r="B870" s="269" t="s">
        <v>1245</v>
      </c>
      <c r="C870" s="269" t="s">
        <v>2170</v>
      </c>
      <c r="D870" s="273" t="s">
        <v>3039</v>
      </c>
      <c r="E870" s="269" t="s">
        <v>2195</v>
      </c>
      <c r="F870" s="271">
        <v>0.001</v>
      </c>
      <c r="G870" s="272">
        <v>2016.5</v>
      </c>
      <c r="H870" s="269">
        <v>0.0023</v>
      </c>
      <c r="I870" s="269" t="s">
        <v>1011</v>
      </c>
      <c r="J870" s="269" t="s">
        <v>1011</v>
      </c>
      <c r="K870" s="269" t="s">
        <v>106</v>
      </c>
    </row>
    <row r="871" ht="42.75" spans="1:11">
      <c r="A871" s="269">
        <v>869</v>
      </c>
      <c r="B871" s="269" t="s">
        <v>1245</v>
      </c>
      <c r="C871" s="269" t="s">
        <v>2170</v>
      </c>
      <c r="D871" s="273" t="s">
        <v>3040</v>
      </c>
      <c r="E871" s="269" t="s">
        <v>2195</v>
      </c>
      <c r="F871" s="271">
        <v>0.001</v>
      </c>
      <c r="G871" s="272">
        <v>2016.5</v>
      </c>
      <c r="H871" s="269">
        <v>0.0023</v>
      </c>
      <c r="I871" s="269" t="s">
        <v>1011</v>
      </c>
      <c r="J871" s="269" t="s">
        <v>1011</v>
      </c>
      <c r="K871" s="269" t="s">
        <v>106</v>
      </c>
    </row>
    <row r="872" ht="42.75" spans="1:11">
      <c r="A872" s="269">
        <v>870</v>
      </c>
      <c r="B872" s="269" t="s">
        <v>1245</v>
      </c>
      <c r="C872" s="269" t="s">
        <v>2170</v>
      </c>
      <c r="D872" s="273" t="s">
        <v>3041</v>
      </c>
      <c r="E872" s="269" t="s">
        <v>2195</v>
      </c>
      <c r="F872" s="271">
        <v>0.001</v>
      </c>
      <c r="G872" s="272">
        <v>2016.5</v>
      </c>
      <c r="H872" s="269">
        <v>0.0023</v>
      </c>
      <c r="I872" s="269" t="s">
        <v>1011</v>
      </c>
      <c r="J872" s="269" t="s">
        <v>1011</v>
      </c>
      <c r="K872" s="269" t="s">
        <v>106</v>
      </c>
    </row>
    <row r="873" ht="57" spans="1:11">
      <c r="A873" s="269">
        <v>871</v>
      </c>
      <c r="B873" s="269" t="s">
        <v>1245</v>
      </c>
      <c r="C873" s="269" t="s">
        <v>2170</v>
      </c>
      <c r="D873" s="273" t="s">
        <v>3042</v>
      </c>
      <c r="E873" s="269" t="s">
        <v>2195</v>
      </c>
      <c r="F873" s="271">
        <v>0.0012</v>
      </c>
      <c r="G873" s="272">
        <v>2016.5</v>
      </c>
      <c r="H873" s="269">
        <v>0.00276</v>
      </c>
      <c r="I873" s="269" t="s">
        <v>1011</v>
      </c>
      <c r="J873" s="269" t="s">
        <v>1011</v>
      </c>
      <c r="K873" s="269" t="s">
        <v>106</v>
      </c>
    </row>
    <row r="874" ht="42.75" spans="1:11">
      <c r="A874" s="269">
        <v>872</v>
      </c>
      <c r="B874" s="269" t="s">
        <v>1245</v>
      </c>
      <c r="C874" s="269" t="s">
        <v>2170</v>
      </c>
      <c r="D874" s="273" t="s">
        <v>3043</v>
      </c>
      <c r="E874" s="269" t="s">
        <v>2195</v>
      </c>
      <c r="F874" s="271">
        <v>0.0012</v>
      </c>
      <c r="G874" s="272">
        <v>2016.5</v>
      </c>
      <c r="H874" s="269">
        <v>0.00276</v>
      </c>
      <c r="I874" s="269" t="s">
        <v>1011</v>
      </c>
      <c r="J874" s="269" t="s">
        <v>1011</v>
      </c>
      <c r="K874" s="269" t="s">
        <v>106</v>
      </c>
    </row>
    <row r="875" ht="42.75" spans="1:11">
      <c r="A875" s="269">
        <v>873</v>
      </c>
      <c r="B875" s="269" t="s">
        <v>1245</v>
      </c>
      <c r="C875" s="269" t="s">
        <v>2170</v>
      </c>
      <c r="D875" s="273" t="s">
        <v>3044</v>
      </c>
      <c r="E875" s="269" t="s">
        <v>2195</v>
      </c>
      <c r="F875" s="271">
        <v>0.0012</v>
      </c>
      <c r="G875" s="272">
        <v>2016.5</v>
      </c>
      <c r="H875" s="269">
        <v>0.00276</v>
      </c>
      <c r="I875" s="269" t="s">
        <v>1011</v>
      </c>
      <c r="J875" s="269" t="s">
        <v>1011</v>
      </c>
      <c r="K875" s="269" t="s">
        <v>106</v>
      </c>
    </row>
    <row r="876" ht="57" spans="1:11">
      <c r="A876" s="269">
        <v>874</v>
      </c>
      <c r="B876" s="269" t="s">
        <v>1245</v>
      </c>
      <c r="C876" s="269" t="s">
        <v>2170</v>
      </c>
      <c r="D876" s="273" t="s">
        <v>3045</v>
      </c>
      <c r="E876" s="269" t="s">
        <v>2195</v>
      </c>
      <c r="F876" s="271">
        <v>0.0018</v>
      </c>
      <c r="G876" s="272">
        <v>2016.5</v>
      </c>
      <c r="H876" s="269">
        <v>0.00414</v>
      </c>
      <c r="I876" s="269" t="s">
        <v>1011</v>
      </c>
      <c r="J876" s="269" t="s">
        <v>1011</v>
      </c>
      <c r="K876" s="269" t="s">
        <v>106</v>
      </c>
    </row>
    <row r="877" ht="57" spans="1:11">
      <c r="A877" s="269">
        <v>875</v>
      </c>
      <c r="B877" s="269" t="s">
        <v>1245</v>
      </c>
      <c r="C877" s="269" t="s">
        <v>2170</v>
      </c>
      <c r="D877" s="273" t="s">
        <v>3046</v>
      </c>
      <c r="E877" s="269" t="s">
        <v>2195</v>
      </c>
      <c r="F877" s="271">
        <v>0.0018</v>
      </c>
      <c r="G877" s="272">
        <v>2016.5</v>
      </c>
      <c r="H877" s="269">
        <v>0.00414</v>
      </c>
      <c r="I877" s="269" t="s">
        <v>1011</v>
      </c>
      <c r="J877" s="269" t="s">
        <v>1011</v>
      </c>
      <c r="K877" s="269" t="s">
        <v>106</v>
      </c>
    </row>
    <row r="878" ht="57" spans="1:11">
      <c r="A878" s="269">
        <v>876</v>
      </c>
      <c r="B878" s="269" t="s">
        <v>1245</v>
      </c>
      <c r="C878" s="269" t="s">
        <v>2170</v>
      </c>
      <c r="D878" s="273" t="s">
        <v>3047</v>
      </c>
      <c r="E878" s="269" t="s">
        <v>2195</v>
      </c>
      <c r="F878" s="271">
        <v>0.0018</v>
      </c>
      <c r="G878" s="272">
        <v>2016.5</v>
      </c>
      <c r="H878" s="269">
        <v>0.00414</v>
      </c>
      <c r="I878" s="269" t="s">
        <v>1011</v>
      </c>
      <c r="J878" s="269" t="s">
        <v>1011</v>
      </c>
      <c r="K878" s="269" t="s">
        <v>106</v>
      </c>
    </row>
    <row r="879" ht="57" spans="1:11">
      <c r="A879" s="269">
        <v>877</v>
      </c>
      <c r="B879" s="269" t="s">
        <v>1245</v>
      </c>
      <c r="C879" s="269" t="s">
        <v>2170</v>
      </c>
      <c r="D879" s="273" t="s">
        <v>3048</v>
      </c>
      <c r="E879" s="269" t="s">
        <v>2195</v>
      </c>
      <c r="F879" s="271">
        <v>0.0018</v>
      </c>
      <c r="G879" s="272">
        <v>2016.5</v>
      </c>
      <c r="H879" s="269">
        <v>0.00414</v>
      </c>
      <c r="I879" s="269" t="s">
        <v>1011</v>
      </c>
      <c r="J879" s="269" t="s">
        <v>1011</v>
      </c>
      <c r="K879" s="269" t="s">
        <v>106</v>
      </c>
    </row>
    <row r="880" ht="57" spans="1:11">
      <c r="A880" s="269">
        <v>878</v>
      </c>
      <c r="B880" s="269" t="s">
        <v>1245</v>
      </c>
      <c r="C880" s="269" t="s">
        <v>2170</v>
      </c>
      <c r="D880" s="273" t="s">
        <v>3049</v>
      </c>
      <c r="E880" s="269" t="s">
        <v>2195</v>
      </c>
      <c r="F880" s="271">
        <v>0.0018</v>
      </c>
      <c r="G880" s="272">
        <v>2016.5</v>
      </c>
      <c r="H880" s="269">
        <v>0.00414</v>
      </c>
      <c r="I880" s="269" t="s">
        <v>1011</v>
      </c>
      <c r="J880" s="269" t="s">
        <v>1011</v>
      </c>
      <c r="K880" s="269" t="s">
        <v>106</v>
      </c>
    </row>
    <row r="881" ht="57" spans="1:11">
      <c r="A881" s="269">
        <v>879</v>
      </c>
      <c r="B881" s="269" t="s">
        <v>1245</v>
      </c>
      <c r="C881" s="269" t="s">
        <v>2170</v>
      </c>
      <c r="D881" s="273" t="s">
        <v>3050</v>
      </c>
      <c r="E881" s="269" t="s">
        <v>2195</v>
      </c>
      <c r="F881" s="271">
        <v>0.0018</v>
      </c>
      <c r="G881" s="272">
        <v>2016.5</v>
      </c>
      <c r="H881" s="269">
        <v>0.00414</v>
      </c>
      <c r="I881" s="269" t="s">
        <v>1011</v>
      </c>
      <c r="J881" s="269" t="s">
        <v>1011</v>
      </c>
      <c r="K881" s="269" t="s">
        <v>106</v>
      </c>
    </row>
    <row r="882" ht="57" spans="1:11">
      <c r="A882" s="269">
        <v>880</v>
      </c>
      <c r="B882" s="269" t="s">
        <v>1245</v>
      </c>
      <c r="C882" s="269" t="s">
        <v>2170</v>
      </c>
      <c r="D882" s="273" t="s">
        <v>3051</v>
      </c>
      <c r="E882" s="269" t="s">
        <v>2195</v>
      </c>
      <c r="F882" s="271">
        <v>0.0018</v>
      </c>
      <c r="G882" s="272">
        <v>2016.5</v>
      </c>
      <c r="H882" s="269">
        <v>0.00414</v>
      </c>
      <c r="I882" s="269" t="s">
        <v>1011</v>
      </c>
      <c r="J882" s="269" t="s">
        <v>1011</v>
      </c>
      <c r="K882" s="269" t="s">
        <v>106</v>
      </c>
    </row>
    <row r="883" ht="42.75" spans="1:11">
      <c r="A883" s="269">
        <v>881</v>
      </c>
      <c r="B883" s="269" t="s">
        <v>1245</v>
      </c>
      <c r="C883" s="269" t="s">
        <v>2170</v>
      </c>
      <c r="D883" s="273" t="s">
        <v>3052</v>
      </c>
      <c r="E883" s="269" t="s">
        <v>2195</v>
      </c>
      <c r="F883" s="271">
        <v>0.0002</v>
      </c>
      <c r="G883" s="272">
        <v>2016.5</v>
      </c>
      <c r="H883" s="269">
        <v>0.00046</v>
      </c>
      <c r="I883" s="269" t="s">
        <v>1011</v>
      </c>
      <c r="J883" s="269" t="s">
        <v>1011</v>
      </c>
      <c r="K883" s="269" t="s">
        <v>106</v>
      </c>
    </row>
    <row r="884" ht="57" spans="1:11">
      <c r="A884" s="269">
        <v>882</v>
      </c>
      <c r="B884" s="269" t="s">
        <v>1245</v>
      </c>
      <c r="C884" s="269" t="s">
        <v>2170</v>
      </c>
      <c r="D884" s="273" t="s">
        <v>3053</v>
      </c>
      <c r="E884" s="269" t="s">
        <v>2195</v>
      </c>
      <c r="F884" s="271">
        <v>0.0018</v>
      </c>
      <c r="G884" s="272">
        <v>2016.5</v>
      </c>
      <c r="H884" s="269">
        <v>0.00414</v>
      </c>
      <c r="I884" s="269" t="s">
        <v>1011</v>
      </c>
      <c r="J884" s="269" t="s">
        <v>1011</v>
      </c>
      <c r="K884" s="269" t="s">
        <v>106</v>
      </c>
    </row>
    <row r="885" ht="57" spans="1:11">
      <c r="A885" s="269">
        <v>883</v>
      </c>
      <c r="B885" s="269" t="s">
        <v>1245</v>
      </c>
      <c r="C885" s="269" t="s">
        <v>2170</v>
      </c>
      <c r="D885" s="273" t="s">
        <v>3054</v>
      </c>
      <c r="E885" s="269" t="s">
        <v>2195</v>
      </c>
      <c r="F885" s="271">
        <v>0.0023</v>
      </c>
      <c r="G885" s="272">
        <v>2016.5</v>
      </c>
      <c r="H885" s="269">
        <v>0.00529</v>
      </c>
      <c r="I885" s="269" t="s">
        <v>1011</v>
      </c>
      <c r="J885" s="269" t="s">
        <v>1011</v>
      </c>
      <c r="K885" s="269" t="s">
        <v>106</v>
      </c>
    </row>
    <row r="886" ht="42.75" spans="1:11">
      <c r="A886" s="269">
        <v>884</v>
      </c>
      <c r="B886" s="269" t="s">
        <v>1245</v>
      </c>
      <c r="C886" s="269" t="s">
        <v>2170</v>
      </c>
      <c r="D886" s="273" t="s">
        <v>3055</v>
      </c>
      <c r="E886" s="269" t="s">
        <v>2195</v>
      </c>
      <c r="F886" s="271">
        <v>0.0008</v>
      </c>
      <c r="G886" s="272">
        <v>2016.5</v>
      </c>
      <c r="H886" s="269">
        <v>0.00184</v>
      </c>
      <c r="I886" s="269" t="s">
        <v>1011</v>
      </c>
      <c r="J886" s="269" t="s">
        <v>1011</v>
      </c>
      <c r="K886" s="269" t="s">
        <v>106</v>
      </c>
    </row>
    <row r="887" ht="42.75" spans="1:11">
      <c r="A887" s="269">
        <v>885</v>
      </c>
      <c r="B887" s="269" t="s">
        <v>1245</v>
      </c>
      <c r="C887" s="269" t="s">
        <v>2170</v>
      </c>
      <c r="D887" s="273" t="s">
        <v>3056</v>
      </c>
      <c r="E887" s="269" t="s">
        <v>2195</v>
      </c>
      <c r="F887" s="271">
        <v>0.0017</v>
      </c>
      <c r="G887" s="272">
        <v>2016.5</v>
      </c>
      <c r="H887" s="269">
        <v>0.00391</v>
      </c>
      <c r="I887" s="269" t="s">
        <v>1011</v>
      </c>
      <c r="J887" s="269" t="s">
        <v>1011</v>
      </c>
      <c r="K887" s="269" t="s">
        <v>106</v>
      </c>
    </row>
    <row r="888" ht="42.75" spans="1:11">
      <c r="A888" s="269">
        <v>886</v>
      </c>
      <c r="B888" s="269" t="s">
        <v>1245</v>
      </c>
      <c r="C888" s="269" t="s">
        <v>2170</v>
      </c>
      <c r="D888" s="273" t="s">
        <v>3057</v>
      </c>
      <c r="E888" s="269" t="s">
        <v>2195</v>
      </c>
      <c r="F888" s="271">
        <v>0.0017</v>
      </c>
      <c r="G888" s="272">
        <v>2016.5</v>
      </c>
      <c r="H888" s="269">
        <v>0.00391</v>
      </c>
      <c r="I888" s="269" t="s">
        <v>1011</v>
      </c>
      <c r="J888" s="269" t="s">
        <v>1011</v>
      </c>
      <c r="K888" s="269" t="s">
        <v>106</v>
      </c>
    </row>
    <row r="889" ht="42.75" spans="1:11">
      <c r="A889" s="269">
        <v>887</v>
      </c>
      <c r="B889" s="269" t="s">
        <v>1245</v>
      </c>
      <c r="C889" s="269" t="s">
        <v>2170</v>
      </c>
      <c r="D889" s="273" t="s">
        <v>3058</v>
      </c>
      <c r="E889" s="269" t="s">
        <v>2195</v>
      </c>
      <c r="F889" s="271">
        <v>0.0017</v>
      </c>
      <c r="G889" s="272">
        <v>2016.5</v>
      </c>
      <c r="H889" s="269">
        <v>0.00391</v>
      </c>
      <c r="I889" s="269" t="s">
        <v>1011</v>
      </c>
      <c r="J889" s="269" t="s">
        <v>1011</v>
      </c>
      <c r="K889" s="269" t="s">
        <v>106</v>
      </c>
    </row>
    <row r="890" ht="42.75" spans="1:11">
      <c r="A890" s="269">
        <v>888</v>
      </c>
      <c r="B890" s="269" t="s">
        <v>1245</v>
      </c>
      <c r="C890" s="269" t="s">
        <v>2170</v>
      </c>
      <c r="D890" s="273" t="s">
        <v>3059</v>
      </c>
      <c r="E890" s="269" t="s">
        <v>2195</v>
      </c>
      <c r="F890" s="271">
        <v>0.0017</v>
      </c>
      <c r="G890" s="272">
        <v>2016.5</v>
      </c>
      <c r="H890" s="269">
        <v>0.00391</v>
      </c>
      <c r="I890" s="269" t="s">
        <v>1011</v>
      </c>
      <c r="J890" s="269" t="s">
        <v>1011</v>
      </c>
      <c r="K890" s="269" t="s">
        <v>106</v>
      </c>
    </row>
    <row r="891" ht="42.75" spans="1:11">
      <c r="A891" s="269">
        <v>889</v>
      </c>
      <c r="B891" s="269" t="s">
        <v>1245</v>
      </c>
      <c r="C891" s="269" t="s">
        <v>2170</v>
      </c>
      <c r="D891" s="273" t="s">
        <v>3060</v>
      </c>
      <c r="E891" s="269" t="s">
        <v>2195</v>
      </c>
      <c r="F891" s="271">
        <v>0.0017</v>
      </c>
      <c r="G891" s="272">
        <v>2016.5</v>
      </c>
      <c r="H891" s="269">
        <v>0.00391</v>
      </c>
      <c r="I891" s="269" t="s">
        <v>1011</v>
      </c>
      <c r="J891" s="269" t="s">
        <v>1011</v>
      </c>
      <c r="K891" s="269" t="s">
        <v>106</v>
      </c>
    </row>
    <row r="892" ht="42.75" spans="1:11">
      <c r="A892" s="269">
        <v>890</v>
      </c>
      <c r="B892" s="269" t="s">
        <v>1245</v>
      </c>
      <c r="C892" s="269" t="s">
        <v>2170</v>
      </c>
      <c r="D892" s="273" t="s">
        <v>3061</v>
      </c>
      <c r="E892" s="269" t="s">
        <v>2195</v>
      </c>
      <c r="F892" s="271">
        <v>0.0017</v>
      </c>
      <c r="G892" s="272">
        <v>2016.5</v>
      </c>
      <c r="H892" s="269">
        <v>0.00391</v>
      </c>
      <c r="I892" s="269" t="s">
        <v>1011</v>
      </c>
      <c r="J892" s="269" t="s">
        <v>1011</v>
      </c>
      <c r="K892" s="269" t="s">
        <v>106</v>
      </c>
    </row>
    <row r="893" ht="42.75" spans="1:11">
      <c r="A893" s="269">
        <v>891</v>
      </c>
      <c r="B893" s="269" t="s">
        <v>1245</v>
      </c>
      <c r="C893" s="269" t="s">
        <v>2170</v>
      </c>
      <c r="D893" s="273" t="s">
        <v>3062</v>
      </c>
      <c r="E893" s="269" t="s">
        <v>2195</v>
      </c>
      <c r="F893" s="271">
        <v>0.0017</v>
      </c>
      <c r="G893" s="272">
        <v>2016.5</v>
      </c>
      <c r="H893" s="269">
        <v>0.00391</v>
      </c>
      <c r="I893" s="269" t="s">
        <v>1011</v>
      </c>
      <c r="J893" s="269" t="s">
        <v>1011</v>
      </c>
      <c r="K893" s="269" t="s">
        <v>106</v>
      </c>
    </row>
    <row r="894" ht="42.75" spans="1:11">
      <c r="A894" s="269">
        <v>892</v>
      </c>
      <c r="B894" s="269" t="s">
        <v>1245</v>
      </c>
      <c r="C894" s="269" t="s">
        <v>2170</v>
      </c>
      <c r="D894" s="273" t="s">
        <v>3063</v>
      </c>
      <c r="E894" s="269" t="s">
        <v>2195</v>
      </c>
      <c r="F894" s="271">
        <v>0.0018</v>
      </c>
      <c r="G894" s="272">
        <v>2016.5</v>
      </c>
      <c r="H894" s="269">
        <v>0.00414</v>
      </c>
      <c r="I894" s="269" t="s">
        <v>1011</v>
      </c>
      <c r="J894" s="269" t="s">
        <v>1011</v>
      </c>
      <c r="K894" s="269" t="s">
        <v>106</v>
      </c>
    </row>
    <row r="895" ht="42.75" spans="1:11">
      <c r="A895" s="269">
        <v>893</v>
      </c>
      <c r="B895" s="269" t="s">
        <v>1245</v>
      </c>
      <c r="C895" s="269" t="s">
        <v>2170</v>
      </c>
      <c r="D895" s="273" t="s">
        <v>3064</v>
      </c>
      <c r="E895" s="269" t="s">
        <v>2195</v>
      </c>
      <c r="F895" s="271">
        <v>0.0015</v>
      </c>
      <c r="G895" s="272">
        <v>2016.5</v>
      </c>
      <c r="H895" s="269">
        <v>0.00345</v>
      </c>
      <c r="I895" s="269" t="s">
        <v>1011</v>
      </c>
      <c r="J895" s="269" t="s">
        <v>1011</v>
      </c>
      <c r="K895" s="269" t="s">
        <v>106</v>
      </c>
    </row>
    <row r="896" ht="42.75" spans="1:11">
      <c r="A896" s="269">
        <v>894</v>
      </c>
      <c r="B896" s="269" t="s">
        <v>1245</v>
      </c>
      <c r="C896" s="269" t="s">
        <v>2170</v>
      </c>
      <c r="D896" s="273" t="s">
        <v>3065</v>
      </c>
      <c r="E896" s="269" t="s">
        <v>2195</v>
      </c>
      <c r="F896" s="271">
        <v>0.00055</v>
      </c>
      <c r="G896" s="272">
        <v>2016.5</v>
      </c>
      <c r="H896" s="269">
        <v>0.001265</v>
      </c>
      <c r="I896" s="269" t="s">
        <v>1011</v>
      </c>
      <c r="J896" s="269" t="s">
        <v>1011</v>
      </c>
      <c r="K896" s="269" t="s">
        <v>106</v>
      </c>
    </row>
    <row r="897" ht="42.75" spans="1:11">
      <c r="A897" s="269">
        <v>895</v>
      </c>
      <c r="B897" s="269" t="s">
        <v>1245</v>
      </c>
      <c r="C897" s="269" t="s">
        <v>2170</v>
      </c>
      <c r="D897" s="273" t="s">
        <v>3066</v>
      </c>
      <c r="E897" s="269" t="s">
        <v>2195</v>
      </c>
      <c r="F897" s="271">
        <v>0.00055</v>
      </c>
      <c r="G897" s="272">
        <v>2016.5</v>
      </c>
      <c r="H897" s="269">
        <v>0.001265</v>
      </c>
      <c r="I897" s="269" t="s">
        <v>1011</v>
      </c>
      <c r="J897" s="269" t="s">
        <v>1011</v>
      </c>
      <c r="K897" s="269" t="s">
        <v>106</v>
      </c>
    </row>
    <row r="898" ht="42.75" spans="1:11">
      <c r="A898" s="269">
        <v>896</v>
      </c>
      <c r="B898" s="269" t="s">
        <v>1245</v>
      </c>
      <c r="C898" s="269" t="s">
        <v>2170</v>
      </c>
      <c r="D898" s="273" t="s">
        <v>3067</v>
      </c>
      <c r="E898" s="269" t="s">
        <v>2195</v>
      </c>
      <c r="F898" s="271">
        <v>0.00055</v>
      </c>
      <c r="G898" s="272">
        <v>2016.5</v>
      </c>
      <c r="H898" s="269">
        <v>0.001265</v>
      </c>
      <c r="I898" s="269" t="s">
        <v>1011</v>
      </c>
      <c r="J898" s="269" t="s">
        <v>1011</v>
      </c>
      <c r="K898" s="269" t="s">
        <v>106</v>
      </c>
    </row>
    <row r="899" ht="42.75" spans="1:11">
      <c r="A899" s="269">
        <v>897</v>
      </c>
      <c r="B899" s="269" t="s">
        <v>1245</v>
      </c>
      <c r="C899" s="269" t="s">
        <v>2170</v>
      </c>
      <c r="D899" s="273" t="s">
        <v>3068</v>
      </c>
      <c r="E899" s="269" t="s">
        <v>2195</v>
      </c>
      <c r="F899" s="271">
        <v>0.00055</v>
      </c>
      <c r="G899" s="272">
        <v>2016.5</v>
      </c>
      <c r="H899" s="269">
        <v>0.001265</v>
      </c>
      <c r="I899" s="269" t="s">
        <v>1011</v>
      </c>
      <c r="J899" s="269" t="s">
        <v>1011</v>
      </c>
      <c r="K899" s="269" t="s">
        <v>106</v>
      </c>
    </row>
    <row r="900" ht="42.75" spans="1:11">
      <c r="A900" s="269">
        <v>898</v>
      </c>
      <c r="B900" s="269" t="s">
        <v>1245</v>
      </c>
      <c r="C900" s="269" t="s">
        <v>2170</v>
      </c>
      <c r="D900" s="273" t="s">
        <v>3069</v>
      </c>
      <c r="E900" s="269" t="s">
        <v>2195</v>
      </c>
      <c r="F900" s="271">
        <v>0.00055</v>
      </c>
      <c r="G900" s="272">
        <v>2016.5</v>
      </c>
      <c r="H900" s="269">
        <v>0.001265</v>
      </c>
      <c r="I900" s="269" t="s">
        <v>1011</v>
      </c>
      <c r="J900" s="269" t="s">
        <v>1011</v>
      </c>
      <c r="K900" s="269" t="s">
        <v>106</v>
      </c>
    </row>
    <row r="901" ht="42.75" spans="1:11">
      <c r="A901" s="269">
        <v>899</v>
      </c>
      <c r="B901" s="269" t="s">
        <v>1245</v>
      </c>
      <c r="C901" s="269" t="s">
        <v>2170</v>
      </c>
      <c r="D901" s="273" t="s">
        <v>3070</v>
      </c>
      <c r="E901" s="269" t="s">
        <v>2195</v>
      </c>
      <c r="F901" s="271">
        <v>0.00055</v>
      </c>
      <c r="G901" s="272">
        <v>2016.5</v>
      </c>
      <c r="H901" s="269">
        <v>0.001265</v>
      </c>
      <c r="I901" s="269" t="s">
        <v>1011</v>
      </c>
      <c r="J901" s="269" t="s">
        <v>1011</v>
      </c>
      <c r="K901" s="269" t="s">
        <v>106</v>
      </c>
    </row>
    <row r="902" ht="42.75" spans="1:11">
      <c r="A902" s="269">
        <v>900</v>
      </c>
      <c r="B902" s="269" t="s">
        <v>1245</v>
      </c>
      <c r="C902" s="269" t="s">
        <v>2170</v>
      </c>
      <c r="D902" s="273" t="s">
        <v>3071</v>
      </c>
      <c r="E902" s="269" t="s">
        <v>2195</v>
      </c>
      <c r="F902" s="271">
        <v>0.00055</v>
      </c>
      <c r="G902" s="272">
        <v>2016.5</v>
      </c>
      <c r="H902" s="269">
        <v>0.001265</v>
      </c>
      <c r="I902" s="269" t="s">
        <v>1011</v>
      </c>
      <c r="J902" s="269" t="s">
        <v>1011</v>
      </c>
      <c r="K902" s="269" t="s">
        <v>106</v>
      </c>
    </row>
    <row r="903" ht="42.75" spans="1:11">
      <c r="A903" s="269">
        <v>901</v>
      </c>
      <c r="B903" s="269" t="s">
        <v>1245</v>
      </c>
      <c r="C903" s="269" t="s">
        <v>2170</v>
      </c>
      <c r="D903" s="273" t="s">
        <v>3072</v>
      </c>
      <c r="E903" s="269" t="s">
        <v>2195</v>
      </c>
      <c r="F903" s="271">
        <v>0.00055</v>
      </c>
      <c r="G903" s="272">
        <v>2016.5</v>
      </c>
      <c r="H903" s="269">
        <v>0.001265</v>
      </c>
      <c r="I903" s="269" t="s">
        <v>1011</v>
      </c>
      <c r="J903" s="269" t="s">
        <v>1011</v>
      </c>
      <c r="K903" s="269" t="s">
        <v>106</v>
      </c>
    </row>
    <row r="904" ht="42.75" spans="1:11">
      <c r="A904" s="269">
        <v>902</v>
      </c>
      <c r="B904" s="269" t="s">
        <v>1245</v>
      </c>
      <c r="C904" s="269" t="s">
        <v>2170</v>
      </c>
      <c r="D904" s="273" t="s">
        <v>3073</v>
      </c>
      <c r="E904" s="269" t="s">
        <v>2195</v>
      </c>
      <c r="F904" s="271">
        <v>0.0008</v>
      </c>
      <c r="G904" s="272">
        <v>2016.5</v>
      </c>
      <c r="H904" s="269">
        <v>0.00184</v>
      </c>
      <c r="I904" s="269" t="s">
        <v>1011</v>
      </c>
      <c r="J904" s="269" t="s">
        <v>1011</v>
      </c>
      <c r="K904" s="269" t="s">
        <v>106</v>
      </c>
    </row>
    <row r="905" ht="42.75" spans="1:11">
      <c r="A905" s="269">
        <v>903</v>
      </c>
      <c r="B905" s="269" t="s">
        <v>1245</v>
      </c>
      <c r="C905" s="269" t="s">
        <v>2170</v>
      </c>
      <c r="D905" s="273" t="s">
        <v>3074</v>
      </c>
      <c r="E905" s="269" t="s">
        <v>2195</v>
      </c>
      <c r="F905" s="271">
        <v>0.0008</v>
      </c>
      <c r="G905" s="272">
        <v>2016.5</v>
      </c>
      <c r="H905" s="269">
        <v>0.00184</v>
      </c>
      <c r="I905" s="269" t="s">
        <v>1011</v>
      </c>
      <c r="J905" s="269" t="s">
        <v>1011</v>
      </c>
      <c r="K905" s="269" t="s">
        <v>106</v>
      </c>
    </row>
    <row r="906" ht="42.75" spans="1:11">
      <c r="A906" s="269">
        <v>904</v>
      </c>
      <c r="B906" s="269" t="s">
        <v>1245</v>
      </c>
      <c r="C906" s="269" t="s">
        <v>2170</v>
      </c>
      <c r="D906" s="273" t="s">
        <v>3075</v>
      </c>
      <c r="E906" s="269" t="s">
        <v>2195</v>
      </c>
      <c r="F906" s="271">
        <v>0.0008</v>
      </c>
      <c r="G906" s="272">
        <v>2016.5</v>
      </c>
      <c r="H906" s="269">
        <v>0.00184</v>
      </c>
      <c r="I906" s="269" t="s">
        <v>1011</v>
      </c>
      <c r="J906" s="269" t="s">
        <v>1011</v>
      </c>
      <c r="K906" s="269" t="s">
        <v>106</v>
      </c>
    </row>
    <row r="907" ht="42.75" spans="1:11">
      <c r="A907" s="269">
        <v>905</v>
      </c>
      <c r="B907" s="269" t="s">
        <v>1245</v>
      </c>
      <c r="C907" s="269" t="s">
        <v>2170</v>
      </c>
      <c r="D907" s="273" t="s">
        <v>3076</v>
      </c>
      <c r="E907" s="269" t="s">
        <v>2195</v>
      </c>
      <c r="F907" s="271">
        <v>0.0008</v>
      </c>
      <c r="G907" s="272">
        <v>2016.5</v>
      </c>
      <c r="H907" s="269">
        <v>0.00184</v>
      </c>
      <c r="I907" s="269" t="s">
        <v>1011</v>
      </c>
      <c r="J907" s="269" t="s">
        <v>1011</v>
      </c>
      <c r="K907" s="269" t="s">
        <v>106</v>
      </c>
    </row>
    <row r="908" ht="42.75" spans="1:11">
      <c r="A908" s="269">
        <v>906</v>
      </c>
      <c r="B908" s="269" t="s">
        <v>1245</v>
      </c>
      <c r="C908" s="269" t="s">
        <v>2170</v>
      </c>
      <c r="D908" s="273" t="s">
        <v>3077</v>
      </c>
      <c r="E908" s="269" t="s">
        <v>2195</v>
      </c>
      <c r="F908" s="271">
        <v>0.0008</v>
      </c>
      <c r="G908" s="272">
        <v>2016.5</v>
      </c>
      <c r="H908" s="269">
        <v>0.00184</v>
      </c>
      <c r="I908" s="269" t="s">
        <v>1011</v>
      </c>
      <c r="J908" s="269" t="s">
        <v>1011</v>
      </c>
      <c r="K908" s="269" t="s">
        <v>106</v>
      </c>
    </row>
    <row r="909" ht="42.75" spans="1:11">
      <c r="A909" s="269">
        <v>907</v>
      </c>
      <c r="B909" s="269" t="s">
        <v>1245</v>
      </c>
      <c r="C909" s="269" t="s">
        <v>2170</v>
      </c>
      <c r="D909" s="273" t="s">
        <v>3078</v>
      </c>
      <c r="E909" s="269" t="s">
        <v>2195</v>
      </c>
      <c r="F909" s="271">
        <v>0.0008</v>
      </c>
      <c r="G909" s="272">
        <v>2016.5</v>
      </c>
      <c r="H909" s="269">
        <v>0.00184</v>
      </c>
      <c r="I909" s="269" t="s">
        <v>1011</v>
      </c>
      <c r="J909" s="269" t="s">
        <v>1011</v>
      </c>
      <c r="K909" s="269" t="s">
        <v>106</v>
      </c>
    </row>
    <row r="910" ht="42.75" spans="1:11">
      <c r="A910" s="269">
        <v>908</v>
      </c>
      <c r="B910" s="269" t="s">
        <v>1245</v>
      </c>
      <c r="C910" s="269" t="s">
        <v>2170</v>
      </c>
      <c r="D910" s="273" t="s">
        <v>3079</v>
      </c>
      <c r="E910" s="269" t="s">
        <v>2195</v>
      </c>
      <c r="F910" s="271">
        <v>0.0008</v>
      </c>
      <c r="G910" s="272">
        <v>2016.5</v>
      </c>
      <c r="H910" s="269">
        <v>0.00184</v>
      </c>
      <c r="I910" s="269" t="s">
        <v>1011</v>
      </c>
      <c r="J910" s="269" t="s">
        <v>1011</v>
      </c>
      <c r="K910" s="269" t="s">
        <v>106</v>
      </c>
    </row>
    <row r="911" ht="42.75" spans="1:11">
      <c r="A911" s="269">
        <v>909</v>
      </c>
      <c r="B911" s="269" t="s">
        <v>1245</v>
      </c>
      <c r="C911" s="269" t="s">
        <v>2170</v>
      </c>
      <c r="D911" s="273" t="s">
        <v>3080</v>
      </c>
      <c r="E911" s="269" t="s">
        <v>2195</v>
      </c>
      <c r="F911" s="271">
        <v>0.0008</v>
      </c>
      <c r="G911" s="272">
        <v>2016.5</v>
      </c>
      <c r="H911" s="269">
        <v>0.00184</v>
      </c>
      <c r="I911" s="269" t="s">
        <v>1011</v>
      </c>
      <c r="J911" s="269" t="s">
        <v>1011</v>
      </c>
      <c r="K911" s="269" t="s">
        <v>106</v>
      </c>
    </row>
    <row r="912" ht="42.75" spans="1:11">
      <c r="A912" s="269">
        <v>910</v>
      </c>
      <c r="B912" s="269" t="s">
        <v>1245</v>
      </c>
      <c r="C912" s="269" t="s">
        <v>2170</v>
      </c>
      <c r="D912" s="273" t="s">
        <v>3081</v>
      </c>
      <c r="E912" s="269" t="s">
        <v>2195</v>
      </c>
      <c r="F912" s="271">
        <v>0.0017</v>
      </c>
      <c r="G912" s="272">
        <v>2016.5</v>
      </c>
      <c r="H912" s="269">
        <v>0.00391</v>
      </c>
      <c r="I912" s="269" t="s">
        <v>1011</v>
      </c>
      <c r="J912" s="269" t="s">
        <v>1011</v>
      </c>
      <c r="K912" s="269" t="s">
        <v>106</v>
      </c>
    </row>
    <row r="913" ht="42.75" spans="1:11">
      <c r="A913" s="269">
        <v>911</v>
      </c>
      <c r="B913" s="269" t="s">
        <v>1245</v>
      </c>
      <c r="C913" s="269" t="s">
        <v>2170</v>
      </c>
      <c r="D913" s="273" t="s">
        <v>3082</v>
      </c>
      <c r="E913" s="269" t="s">
        <v>2195</v>
      </c>
      <c r="F913" s="271">
        <v>0.0017</v>
      </c>
      <c r="G913" s="272">
        <v>2016.5</v>
      </c>
      <c r="H913" s="269">
        <v>0.00391</v>
      </c>
      <c r="I913" s="269" t="s">
        <v>1011</v>
      </c>
      <c r="J913" s="269" t="s">
        <v>1011</v>
      </c>
      <c r="K913" s="269" t="s">
        <v>106</v>
      </c>
    </row>
    <row r="914" ht="42.75" spans="1:11">
      <c r="A914" s="269">
        <v>912</v>
      </c>
      <c r="B914" s="269" t="s">
        <v>1245</v>
      </c>
      <c r="C914" s="269" t="s">
        <v>2170</v>
      </c>
      <c r="D914" s="273" t="s">
        <v>3083</v>
      </c>
      <c r="E914" s="269" t="s">
        <v>2195</v>
      </c>
      <c r="F914" s="271">
        <v>0.0017</v>
      </c>
      <c r="G914" s="272">
        <v>2016.5</v>
      </c>
      <c r="H914" s="269">
        <v>0.00391</v>
      </c>
      <c r="I914" s="269" t="s">
        <v>1011</v>
      </c>
      <c r="J914" s="269" t="s">
        <v>1011</v>
      </c>
      <c r="K914" s="269" t="s">
        <v>106</v>
      </c>
    </row>
    <row r="915" ht="42.75" spans="1:11">
      <c r="A915" s="269">
        <v>913</v>
      </c>
      <c r="B915" s="269" t="s">
        <v>1245</v>
      </c>
      <c r="C915" s="269" t="s">
        <v>2170</v>
      </c>
      <c r="D915" s="273" t="s">
        <v>3084</v>
      </c>
      <c r="E915" s="269" t="s">
        <v>2195</v>
      </c>
      <c r="F915" s="271">
        <v>0.0017</v>
      </c>
      <c r="G915" s="272">
        <v>2016.5</v>
      </c>
      <c r="H915" s="269">
        <v>0.00391</v>
      </c>
      <c r="I915" s="269" t="s">
        <v>1011</v>
      </c>
      <c r="J915" s="269" t="s">
        <v>1011</v>
      </c>
      <c r="K915" s="269" t="s">
        <v>106</v>
      </c>
    </row>
    <row r="916" ht="42.75" spans="1:11">
      <c r="A916" s="269">
        <v>914</v>
      </c>
      <c r="B916" s="269" t="s">
        <v>1245</v>
      </c>
      <c r="C916" s="269" t="s">
        <v>2170</v>
      </c>
      <c r="D916" s="273" t="s">
        <v>3085</v>
      </c>
      <c r="E916" s="269" t="s">
        <v>2195</v>
      </c>
      <c r="F916" s="271">
        <v>0.0017</v>
      </c>
      <c r="G916" s="272">
        <v>2016.5</v>
      </c>
      <c r="H916" s="269">
        <v>0.00391</v>
      </c>
      <c r="I916" s="269" t="s">
        <v>1011</v>
      </c>
      <c r="J916" s="269" t="s">
        <v>1011</v>
      </c>
      <c r="K916" s="269" t="s">
        <v>106</v>
      </c>
    </row>
    <row r="917" ht="42.75" spans="1:11">
      <c r="A917" s="269">
        <v>915</v>
      </c>
      <c r="B917" s="269" t="s">
        <v>1245</v>
      </c>
      <c r="C917" s="269" t="s">
        <v>2170</v>
      </c>
      <c r="D917" s="273" t="s">
        <v>3086</v>
      </c>
      <c r="E917" s="269" t="s">
        <v>2195</v>
      </c>
      <c r="F917" s="271">
        <v>0.0017</v>
      </c>
      <c r="G917" s="272">
        <v>2016.5</v>
      </c>
      <c r="H917" s="269">
        <v>0.00391</v>
      </c>
      <c r="I917" s="269" t="s">
        <v>1011</v>
      </c>
      <c r="J917" s="269" t="s">
        <v>1011</v>
      </c>
      <c r="K917" s="269" t="s">
        <v>106</v>
      </c>
    </row>
    <row r="918" ht="42.75" spans="1:11">
      <c r="A918" s="269">
        <v>916</v>
      </c>
      <c r="B918" s="269" t="s">
        <v>1245</v>
      </c>
      <c r="C918" s="269" t="s">
        <v>2170</v>
      </c>
      <c r="D918" s="273" t="s">
        <v>3087</v>
      </c>
      <c r="E918" s="269" t="s">
        <v>2195</v>
      </c>
      <c r="F918" s="271">
        <v>0.0017</v>
      </c>
      <c r="G918" s="272">
        <v>2016.5</v>
      </c>
      <c r="H918" s="269">
        <v>0.00391</v>
      </c>
      <c r="I918" s="269" t="s">
        <v>1011</v>
      </c>
      <c r="J918" s="269" t="s">
        <v>1011</v>
      </c>
      <c r="K918" s="269" t="s">
        <v>106</v>
      </c>
    </row>
    <row r="919" ht="42.75" spans="1:11">
      <c r="A919" s="269">
        <v>917</v>
      </c>
      <c r="B919" s="269" t="s">
        <v>1245</v>
      </c>
      <c r="C919" s="269" t="s">
        <v>2170</v>
      </c>
      <c r="D919" s="273" t="s">
        <v>3088</v>
      </c>
      <c r="E919" s="269" t="s">
        <v>2195</v>
      </c>
      <c r="F919" s="271">
        <v>0.0017</v>
      </c>
      <c r="G919" s="272">
        <v>2016.5</v>
      </c>
      <c r="H919" s="269">
        <v>0.00391</v>
      </c>
      <c r="I919" s="269" t="s">
        <v>1011</v>
      </c>
      <c r="J919" s="269" t="s">
        <v>1011</v>
      </c>
      <c r="K919" s="269" t="s">
        <v>106</v>
      </c>
    </row>
    <row r="920" ht="42.75" spans="1:11">
      <c r="A920" s="269">
        <v>918</v>
      </c>
      <c r="B920" s="269" t="s">
        <v>1245</v>
      </c>
      <c r="C920" s="269" t="s">
        <v>2170</v>
      </c>
      <c r="D920" s="273" t="s">
        <v>3089</v>
      </c>
      <c r="E920" s="269" t="s">
        <v>2195</v>
      </c>
      <c r="F920" s="271">
        <v>0.0017</v>
      </c>
      <c r="G920" s="272">
        <v>2016.5</v>
      </c>
      <c r="H920" s="269">
        <v>0.00391</v>
      </c>
      <c r="I920" s="269" t="s">
        <v>1011</v>
      </c>
      <c r="J920" s="269" t="s">
        <v>1011</v>
      </c>
      <c r="K920" s="269" t="s">
        <v>106</v>
      </c>
    </row>
    <row r="921" ht="42.75" spans="1:11">
      <c r="A921" s="269">
        <v>919</v>
      </c>
      <c r="B921" s="269" t="s">
        <v>1245</v>
      </c>
      <c r="C921" s="269" t="s">
        <v>2170</v>
      </c>
      <c r="D921" s="273" t="s">
        <v>3090</v>
      </c>
      <c r="E921" s="269" t="s">
        <v>2195</v>
      </c>
      <c r="F921" s="271">
        <v>0.0017</v>
      </c>
      <c r="G921" s="272">
        <v>2016.5</v>
      </c>
      <c r="H921" s="269">
        <v>0.00391</v>
      </c>
      <c r="I921" s="269" t="s">
        <v>1011</v>
      </c>
      <c r="J921" s="269" t="s">
        <v>1011</v>
      </c>
      <c r="K921" s="269" t="s">
        <v>106</v>
      </c>
    </row>
    <row r="922" ht="42.75" spans="1:11">
      <c r="A922" s="269">
        <v>920</v>
      </c>
      <c r="B922" s="269" t="s">
        <v>1245</v>
      </c>
      <c r="C922" s="269" t="s">
        <v>2170</v>
      </c>
      <c r="D922" s="273" t="s">
        <v>3091</v>
      </c>
      <c r="E922" s="269" t="s">
        <v>2195</v>
      </c>
      <c r="F922" s="271">
        <v>0.0008</v>
      </c>
      <c r="G922" s="272">
        <v>2016.5</v>
      </c>
      <c r="H922" s="269">
        <v>0.00184</v>
      </c>
      <c r="I922" s="269" t="s">
        <v>1011</v>
      </c>
      <c r="J922" s="269" t="s">
        <v>1011</v>
      </c>
      <c r="K922" s="269" t="s">
        <v>106</v>
      </c>
    </row>
    <row r="923" ht="42.75" spans="1:11">
      <c r="A923" s="269">
        <v>921</v>
      </c>
      <c r="B923" s="269" t="s">
        <v>1245</v>
      </c>
      <c r="C923" s="269" t="s">
        <v>2170</v>
      </c>
      <c r="D923" s="273" t="s">
        <v>3092</v>
      </c>
      <c r="E923" s="269" t="s">
        <v>2195</v>
      </c>
      <c r="F923" s="271">
        <v>0.0008</v>
      </c>
      <c r="G923" s="272">
        <v>2016.5</v>
      </c>
      <c r="H923" s="269">
        <v>0.00184</v>
      </c>
      <c r="I923" s="269" t="s">
        <v>1011</v>
      </c>
      <c r="J923" s="269" t="s">
        <v>1011</v>
      </c>
      <c r="K923" s="269" t="s">
        <v>106</v>
      </c>
    </row>
    <row r="924" ht="42.75" spans="1:11">
      <c r="A924" s="269">
        <v>922</v>
      </c>
      <c r="B924" s="269" t="s">
        <v>1245</v>
      </c>
      <c r="C924" s="269" t="s">
        <v>2170</v>
      </c>
      <c r="D924" s="273" t="s">
        <v>3093</v>
      </c>
      <c r="E924" s="269" t="s">
        <v>2195</v>
      </c>
      <c r="F924" s="271">
        <v>0.0008</v>
      </c>
      <c r="G924" s="272">
        <v>2016.5</v>
      </c>
      <c r="H924" s="269">
        <v>0.00184</v>
      </c>
      <c r="I924" s="269" t="s">
        <v>1011</v>
      </c>
      <c r="J924" s="269" t="s">
        <v>1011</v>
      </c>
      <c r="K924" s="269" t="s">
        <v>106</v>
      </c>
    </row>
    <row r="925" ht="42.75" spans="1:11">
      <c r="A925" s="269">
        <v>923</v>
      </c>
      <c r="B925" s="269" t="s">
        <v>1245</v>
      </c>
      <c r="C925" s="269" t="s">
        <v>2170</v>
      </c>
      <c r="D925" s="273" t="s">
        <v>3094</v>
      </c>
      <c r="E925" s="269" t="s">
        <v>2195</v>
      </c>
      <c r="F925" s="271">
        <v>0.0008</v>
      </c>
      <c r="G925" s="272">
        <v>2016.5</v>
      </c>
      <c r="H925" s="269">
        <v>0.00184</v>
      </c>
      <c r="I925" s="269" t="s">
        <v>1011</v>
      </c>
      <c r="J925" s="269" t="s">
        <v>1011</v>
      </c>
      <c r="K925" s="269" t="s">
        <v>106</v>
      </c>
    </row>
    <row r="926" ht="42.75" spans="1:11">
      <c r="A926" s="269">
        <v>924</v>
      </c>
      <c r="B926" s="269" t="s">
        <v>1245</v>
      </c>
      <c r="C926" s="269" t="s">
        <v>2170</v>
      </c>
      <c r="D926" s="273" t="s">
        <v>3095</v>
      </c>
      <c r="E926" s="269" t="s">
        <v>2195</v>
      </c>
      <c r="F926" s="271">
        <v>0.0008</v>
      </c>
      <c r="G926" s="272">
        <v>2016.5</v>
      </c>
      <c r="H926" s="269">
        <v>0.00184</v>
      </c>
      <c r="I926" s="269" t="s">
        <v>1011</v>
      </c>
      <c r="J926" s="269" t="s">
        <v>1011</v>
      </c>
      <c r="K926" s="269" t="s">
        <v>106</v>
      </c>
    </row>
    <row r="927" ht="42.75" spans="1:11">
      <c r="A927" s="269">
        <v>925</v>
      </c>
      <c r="B927" s="269" t="s">
        <v>1245</v>
      </c>
      <c r="C927" s="269" t="s">
        <v>2170</v>
      </c>
      <c r="D927" s="273" t="s">
        <v>3096</v>
      </c>
      <c r="E927" s="269" t="s">
        <v>2195</v>
      </c>
      <c r="F927" s="271">
        <v>0.0008</v>
      </c>
      <c r="G927" s="272">
        <v>2016.5</v>
      </c>
      <c r="H927" s="269">
        <v>0.00184</v>
      </c>
      <c r="I927" s="269" t="s">
        <v>1011</v>
      </c>
      <c r="J927" s="269" t="s">
        <v>1011</v>
      </c>
      <c r="K927" s="269" t="s">
        <v>106</v>
      </c>
    </row>
    <row r="928" ht="42.75" spans="1:11">
      <c r="A928" s="269">
        <v>926</v>
      </c>
      <c r="B928" s="269" t="s">
        <v>1245</v>
      </c>
      <c r="C928" s="269" t="s">
        <v>2170</v>
      </c>
      <c r="D928" s="273" t="s">
        <v>3097</v>
      </c>
      <c r="E928" s="269" t="s">
        <v>2195</v>
      </c>
      <c r="F928" s="271">
        <v>0.0008</v>
      </c>
      <c r="G928" s="272">
        <v>2016.5</v>
      </c>
      <c r="H928" s="269">
        <v>0.00184</v>
      </c>
      <c r="I928" s="269" t="s">
        <v>1011</v>
      </c>
      <c r="J928" s="269" t="s">
        <v>1011</v>
      </c>
      <c r="K928" s="269" t="s">
        <v>106</v>
      </c>
    </row>
    <row r="929" ht="42.75" spans="1:11">
      <c r="A929" s="269">
        <v>927</v>
      </c>
      <c r="B929" s="269" t="s">
        <v>1245</v>
      </c>
      <c r="C929" s="269" t="s">
        <v>2170</v>
      </c>
      <c r="D929" s="273" t="s">
        <v>3098</v>
      </c>
      <c r="E929" s="269" t="s">
        <v>2195</v>
      </c>
      <c r="F929" s="271">
        <v>0.0005</v>
      </c>
      <c r="G929" s="272">
        <v>2016.5</v>
      </c>
      <c r="H929" s="269">
        <v>0.00115</v>
      </c>
      <c r="I929" s="269" t="s">
        <v>1011</v>
      </c>
      <c r="J929" s="269" t="s">
        <v>1011</v>
      </c>
      <c r="K929" s="269" t="s">
        <v>106</v>
      </c>
    </row>
    <row r="930" ht="42.75" spans="1:11">
      <c r="A930" s="269">
        <v>928</v>
      </c>
      <c r="B930" s="269" t="s">
        <v>1245</v>
      </c>
      <c r="C930" s="269" t="s">
        <v>2170</v>
      </c>
      <c r="D930" s="273" t="s">
        <v>3099</v>
      </c>
      <c r="E930" s="269" t="s">
        <v>2195</v>
      </c>
      <c r="F930" s="271">
        <v>0.0003</v>
      </c>
      <c r="G930" s="272">
        <v>2016.5</v>
      </c>
      <c r="H930" s="269">
        <v>0.00069</v>
      </c>
      <c r="I930" s="269" t="s">
        <v>1011</v>
      </c>
      <c r="J930" s="269" t="s">
        <v>1011</v>
      </c>
      <c r="K930" s="269" t="s">
        <v>106</v>
      </c>
    </row>
    <row r="931" ht="42.75" spans="1:11">
      <c r="A931" s="269">
        <v>929</v>
      </c>
      <c r="B931" s="269" t="s">
        <v>1245</v>
      </c>
      <c r="C931" s="269" t="s">
        <v>2170</v>
      </c>
      <c r="D931" s="273" t="s">
        <v>3100</v>
      </c>
      <c r="E931" s="269" t="s">
        <v>2195</v>
      </c>
      <c r="F931" s="271">
        <v>0.0003</v>
      </c>
      <c r="G931" s="272">
        <v>2016.5</v>
      </c>
      <c r="H931" s="269">
        <v>0.00069</v>
      </c>
      <c r="I931" s="269" t="s">
        <v>1011</v>
      </c>
      <c r="J931" s="269" t="s">
        <v>1011</v>
      </c>
      <c r="K931" s="269" t="s">
        <v>106</v>
      </c>
    </row>
    <row r="932" ht="42.75" spans="1:11">
      <c r="A932" s="269">
        <v>930</v>
      </c>
      <c r="B932" s="269" t="s">
        <v>1245</v>
      </c>
      <c r="C932" s="269" t="s">
        <v>2170</v>
      </c>
      <c r="D932" s="273" t="s">
        <v>3101</v>
      </c>
      <c r="E932" s="269" t="s">
        <v>2195</v>
      </c>
      <c r="F932" s="271">
        <v>0.0005</v>
      </c>
      <c r="G932" s="272">
        <v>2016.5</v>
      </c>
      <c r="H932" s="269">
        <v>0.00115</v>
      </c>
      <c r="I932" s="269" t="s">
        <v>1011</v>
      </c>
      <c r="J932" s="269" t="s">
        <v>1011</v>
      </c>
      <c r="K932" s="269" t="s">
        <v>106</v>
      </c>
    </row>
    <row r="933" ht="42.75" spans="1:11">
      <c r="A933" s="269">
        <v>931</v>
      </c>
      <c r="B933" s="269" t="s">
        <v>1245</v>
      </c>
      <c r="C933" s="269" t="s">
        <v>2170</v>
      </c>
      <c r="D933" s="273" t="s">
        <v>3102</v>
      </c>
      <c r="E933" s="269" t="s">
        <v>2195</v>
      </c>
      <c r="F933" s="271">
        <v>0.0012</v>
      </c>
      <c r="G933" s="272">
        <v>2016.5</v>
      </c>
      <c r="H933" s="269">
        <v>0.00276</v>
      </c>
      <c r="I933" s="269" t="s">
        <v>1011</v>
      </c>
      <c r="J933" s="269" t="s">
        <v>1011</v>
      </c>
      <c r="K933" s="269" t="s">
        <v>106</v>
      </c>
    </row>
    <row r="934" ht="42.75" spans="1:11">
      <c r="A934" s="269">
        <v>932</v>
      </c>
      <c r="B934" s="269" t="s">
        <v>1245</v>
      </c>
      <c r="C934" s="269" t="s">
        <v>2170</v>
      </c>
      <c r="D934" s="273" t="s">
        <v>3103</v>
      </c>
      <c r="E934" s="269" t="s">
        <v>2195</v>
      </c>
      <c r="F934" s="271">
        <v>0.0015</v>
      </c>
      <c r="G934" s="272">
        <v>2016.5</v>
      </c>
      <c r="H934" s="269">
        <v>0.00345</v>
      </c>
      <c r="I934" s="269" t="s">
        <v>1011</v>
      </c>
      <c r="J934" s="269" t="s">
        <v>1011</v>
      </c>
      <c r="K934" s="269" t="s">
        <v>106</v>
      </c>
    </row>
    <row r="935" ht="42.75" spans="1:11">
      <c r="A935" s="269">
        <v>933</v>
      </c>
      <c r="B935" s="269" t="s">
        <v>1245</v>
      </c>
      <c r="C935" s="269" t="s">
        <v>2170</v>
      </c>
      <c r="D935" s="273" t="s">
        <v>3104</v>
      </c>
      <c r="E935" s="269" t="s">
        <v>2195</v>
      </c>
      <c r="F935" s="271">
        <v>0.0015</v>
      </c>
      <c r="G935" s="272">
        <v>2016.5</v>
      </c>
      <c r="H935" s="269">
        <v>0.00345</v>
      </c>
      <c r="I935" s="269" t="s">
        <v>1011</v>
      </c>
      <c r="J935" s="269" t="s">
        <v>1011</v>
      </c>
      <c r="K935" s="269" t="s">
        <v>106</v>
      </c>
    </row>
    <row r="936" ht="42.75" spans="1:11">
      <c r="A936" s="269">
        <v>934</v>
      </c>
      <c r="B936" s="269" t="s">
        <v>1245</v>
      </c>
      <c r="C936" s="269" t="s">
        <v>2170</v>
      </c>
      <c r="D936" s="273" t="s">
        <v>3105</v>
      </c>
      <c r="E936" s="269" t="s">
        <v>2195</v>
      </c>
      <c r="F936" s="271">
        <v>0.0015</v>
      </c>
      <c r="G936" s="272">
        <v>2016.5</v>
      </c>
      <c r="H936" s="269">
        <v>0.00345</v>
      </c>
      <c r="I936" s="269" t="s">
        <v>1011</v>
      </c>
      <c r="J936" s="269" t="s">
        <v>1011</v>
      </c>
      <c r="K936" s="269" t="s">
        <v>106</v>
      </c>
    </row>
    <row r="937" ht="42.75" spans="1:11">
      <c r="A937" s="269">
        <v>935</v>
      </c>
      <c r="B937" s="269" t="s">
        <v>1245</v>
      </c>
      <c r="C937" s="269" t="s">
        <v>2170</v>
      </c>
      <c r="D937" s="273" t="s">
        <v>3106</v>
      </c>
      <c r="E937" s="269" t="s">
        <v>2195</v>
      </c>
      <c r="F937" s="271">
        <v>0.0015</v>
      </c>
      <c r="G937" s="272">
        <v>2016.5</v>
      </c>
      <c r="H937" s="269">
        <v>0.00345</v>
      </c>
      <c r="I937" s="269" t="s">
        <v>1011</v>
      </c>
      <c r="J937" s="269" t="s">
        <v>1011</v>
      </c>
      <c r="K937" s="269" t="s">
        <v>106</v>
      </c>
    </row>
    <row r="938" ht="42.75" spans="1:11">
      <c r="A938" s="269">
        <v>936</v>
      </c>
      <c r="B938" s="269" t="s">
        <v>1245</v>
      </c>
      <c r="C938" s="269" t="s">
        <v>2170</v>
      </c>
      <c r="D938" s="273" t="s">
        <v>3107</v>
      </c>
      <c r="E938" s="269" t="s">
        <v>2195</v>
      </c>
      <c r="F938" s="271">
        <v>0.0015</v>
      </c>
      <c r="G938" s="272">
        <v>2016.5</v>
      </c>
      <c r="H938" s="269">
        <v>0.00345</v>
      </c>
      <c r="I938" s="269" t="s">
        <v>1011</v>
      </c>
      <c r="J938" s="269" t="s">
        <v>1011</v>
      </c>
      <c r="K938" s="269" t="s">
        <v>106</v>
      </c>
    </row>
    <row r="939" ht="42.75" spans="1:11">
      <c r="A939" s="269">
        <v>937</v>
      </c>
      <c r="B939" s="269" t="s">
        <v>1245</v>
      </c>
      <c r="C939" s="269" t="s">
        <v>2170</v>
      </c>
      <c r="D939" s="273" t="s">
        <v>3108</v>
      </c>
      <c r="E939" s="269" t="s">
        <v>2195</v>
      </c>
      <c r="F939" s="271">
        <v>0.013</v>
      </c>
      <c r="G939" s="272">
        <v>2016.5</v>
      </c>
      <c r="H939" s="269">
        <v>0.0299</v>
      </c>
      <c r="I939" s="269" t="s">
        <v>1011</v>
      </c>
      <c r="J939" s="269" t="s">
        <v>1011</v>
      </c>
      <c r="K939" s="269" t="s">
        <v>106</v>
      </c>
    </row>
    <row r="940" ht="42.75" spans="1:11">
      <c r="A940" s="269">
        <v>938</v>
      </c>
      <c r="B940" s="269" t="s">
        <v>1245</v>
      </c>
      <c r="C940" s="269" t="s">
        <v>2170</v>
      </c>
      <c r="D940" s="273" t="s">
        <v>3109</v>
      </c>
      <c r="E940" s="269" t="s">
        <v>2195</v>
      </c>
      <c r="F940" s="271">
        <v>0.002</v>
      </c>
      <c r="G940" s="272">
        <v>2016.5</v>
      </c>
      <c r="H940" s="269">
        <v>0.0046</v>
      </c>
      <c r="I940" s="269" t="s">
        <v>1011</v>
      </c>
      <c r="J940" s="269" t="s">
        <v>1011</v>
      </c>
      <c r="K940" s="269" t="s">
        <v>106</v>
      </c>
    </row>
    <row r="941" ht="42.75" spans="1:11">
      <c r="A941" s="269">
        <v>939</v>
      </c>
      <c r="B941" s="269" t="s">
        <v>1245</v>
      </c>
      <c r="C941" s="269" t="s">
        <v>2170</v>
      </c>
      <c r="D941" s="273" t="s">
        <v>3110</v>
      </c>
      <c r="E941" s="269" t="s">
        <v>2195</v>
      </c>
      <c r="F941" s="271">
        <v>0.0017</v>
      </c>
      <c r="G941" s="272">
        <v>2016.5</v>
      </c>
      <c r="H941" s="269">
        <v>0.00391</v>
      </c>
      <c r="I941" s="269" t="s">
        <v>1011</v>
      </c>
      <c r="J941" s="269" t="s">
        <v>1011</v>
      </c>
      <c r="K941" s="269" t="s">
        <v>106</v>
      </c>
    </row>
    <row r="942" ht="42.75" spans="1:11">
      <c r="A942" s="269">
        <v>940</v>
      </c>
      <c r="B942" s="269" t="s">
        <v>1245</v>
      </c>
      <c r="C942" s="269" t="s">
        <v>2170</v>
      </c>
      <c r="D942" s="273" t="s">
        <v>3111</v>
      </c>
      <c r="E942" s="269" t="s">
        <v>2195</v>
      </c>
      <c r="F942" s="271">
        <v>0.00065</v>
      </c>
      <c r="G942" s="272">
        <v>2016.5</v>
      </c>
      <c r="H942" s="269">
        <v>0.001495</v>
      </c>
      <c r="I942" s="269" t="s">
        <v>1011</v>
      </c>
      <c r="J942" s="269" t="s">
        <v>1011</v>
      </c>
      <c r="K942" s="269" t="s">
        <v>106</v>
      </c>
    </row>
    <row r="943" ht="42.75" spans="1:11">
      <c r="A943" s="269">
        <v>941</v>
      </c>
      <c r="B943" s="269" t="s">
        <v>1245</v>
      </c>
      <c r="C943" s="269" t="s">
        <v>2170</v>
      </c>
      <c r="D943" s="273" t="s">
        <v>3112</v>
      </c>
      <c r="E943" s="269" t="s">
        <v>2195</v>
      </c>
      <c r="F943" s="271">
        <v>0.0008</v>
      </c>
      <c r="G943" s="272">
        <v>2016.5</v>
      </c>
      <c r="H943" s="269">
        <v>0.00184</v>
      </c>
      <c r="I943" s="269" t="s">
        <v>1011</v>
      </c>
      <c r="J943" s="269" t="s">
        <v>1011</v>
      </c>
      <c r="K943" s="269" t="s">
        <v>106</v>
      </c>
    </row>
    <row r="944" ht="42.75" spans="1:11">
      <c r="A944" s="269">
        <v>942</v>
      </c>
      <c r="B944" s="269" t="s">
        <v>1245</v>
      </c>
      <c r="C944" s="269" t="s">
        <v>2170</v>
      </c>
      <c r="D944" s="273" t="s">
        <v>3113</v>
      </c>
      <c r="E944" s="269" t="s">
        <v>2195</v>
      </c>
      <c r="F944" s="271">
        <v>0.0015</v>
      </c>
      <c r="G944" s="272">
        <v>2016.5</v>
      </c>
      <c r="H944" s="269">
        <v>0.00345</v>
      </c>
      <c r="I944" s="269" t="s">
        <v>1011</v>
      </c>
      <c r="J944" s="269" t="s">
        <v>1011</v>
      </c>
      <c r="K944" s="269" t="s">
        <v>106</v>
      </c>
    </row>
    <row r="945" ht="42.75" spans="1:11">
      <c r="A945" s="269">
        <v>943</v>
      </c>
      <c r="B945" s="269" t="s">
        <v>1245</v>
      </c>
      <c r="C945" s="269" t="s">
        <v>2170</v>
      </c>
      <c r="D945" s="273" t="s">
        <v>3114</v>
      </c>
      <c r="E945" s="269" t="s">
        <v>2195</v>
      </c>
      <c r="F945" s="271">
        <v>0.0015</v>
      </c>
      <c r="G945" s="272">
        <v>2016.5</v>
      </c>
      <c r="H945" s="269">
        <v>0.00345</v>
      </c>
      <c r="I945" s="269" t="s">
        <v>1011</v>
      </c>
      <c r="J945" s="269" t="s">
        <v>1011</v>
      </c>
      <c r="K945" s="269" t="s">
        <v>106</v>
      </c>
    </row>
    <row r="946" ht="42.75" spans="1:11">
      <c r="A946" s="269">
        <v>944</v>
      </c>
      <c r="B946" s="269" t="s">
        <v>1245</v>
      </c>
      <c r="C946" s="269" t="s">
        <v>2170</v>
      </c>
      <c r="D946" s="273" t="s">
        <v>3115</v>
      </c>
      <c r="E946" s="269" t="s">
        <v>2195</v>
      </c>
      <c r="F946" s="271">
        <v>0.0008</v>
      </c>
      <c r="G946" s="272">
        <v>2016.5</v>
      </c>
      <c r="H946" s="269">
        <v>0.00184</v>
      </c>
      <c r="I946" s="269" t="s">
        <v>1011</v>
      </c>
      <c r="J946" s="269" t="s">
        <v>1011</v>
      </c>
      <c r="K946" s="269" t="s">
        <v>106</v>
      </c>
    </row>
    <row r="947" ht="42.75" spans="1:11">
      <c r="A947" s="269">
        <v>945</v>
      </c>
      <c r="B947" s="269" t="s">
        <v>1245</v>
      </c>
      <c r="C947" s="269" t="s">
        <v>2170</v>
      </c>
      <c r="D947" s="273" t="s">
        <v>3116</v>
      </c>
      <c r="E947" s="269" t="s">
        <v>2195</v>
      </c>
      <c r="F947" s="271">
        <v>0.0015</v>
      </c>
      <c r="G947" s="272">
        <v>2016.5</v>
      </c>
      <c r="H947" s="269">
        <v>0.00345</v>
      </c>
      <c r="I947" s="269" t="s">
        <v>1011</v>
      </c>
      <c r="J947" s="269" t="s">
        <v>1011</v>
      </c>
      <c r="K947" s="269" t="s">
        <v>106</v>
      </c>
    </row>
    <row r="948" ht="57" spans="1:11">
      <c r="A948" s="269">
        <v>946</v>
      </c>
      <c r="B948" s="269" t="s">
        <v>1245</v>
      </c>
      <c r="C948" s="269" t="s">
        <v>2170</v>
      </c>
      <c r="D948" s="273" t="s">
        <v>3117</v>
      </c>
      <c r="E948" s="269" t="s">
        <v>2195</v>
      </c>
      <c r="F948" s="271">
        <v>0.0018</v>
      </c>
      <c r="G948" s="272">
        <v>2016.5</v>
      </c>
      <c r="H948" s="269">
        <v>0.00414</v>
      </c>
      <c r="I948" s="269" t="s">
        <v>1011</v>
      </c>
      <c r="J948" s="269" t="s">
        <v>1011</v>
      </c>
      <c r="K948" s="269" t="s">
        <v>106</v>
      </c>
    </row>
    <row r="949" ht="57" spans="1:11">
      <c r="A949" s="269">
        <v>947</v>
      </c>
      <c r="B949" s="269" t="s">
        <v>1245</v>
      </c>
      <c r="C949" s="269" t="s">
        <v>2170</v>
      </c>
      <c r="D949" s="273" t="s">
        <v>3118</v>
      </c>
      <c r="E949" s="269" t="s">
        <v>2195</v>
      </c>
      <c r="F949" s="271">
        <v>0.002</v>
      </c>
      <c r="G949" s="272">
        <v>2016.5</v>
      </c>
      <c r="H949" s="269">
        <v>0.0046</v>
      </c>
      <c r="I949" s="269" t="s">
        <v>1011</v>
      </c>
      <c r="J949" s="269" t="s">
        <v>1011</v>
      </c>
      <c r="K949" s="269" t="s">
        <v>106</v>
      </c>
    </row>
    <row r="950" ht="42.75" spans="1:11">
      <c r="A950" s="269">
        <v>948</v>
      </c>
      <c r="B950" s="269" t="s">
        <v>1245</v>
      </c>
      <c r="C950" s="269" t="s">
        <v>2170</v>
      </c>
      <c r="D950" s="273" t="s">
        <v>3119</v>
      </c>
      <c r="E950" s="269" t="s">
        <v>2195</v>
      </c>
      <c r="F950" s="271">
        <v>0.0011</v>
      </c>
      <c r="G950" s="272">
        <v>2016.5</v>
      </c>
      <c r="H950" s="269">
        <v>0.00253</v>
      </c>
      <c r="I950" s="269" t="s">
        <v>1011</v>
      </c>
      <c r="J950" s="269" t="s">
        <v>1011</v>
      </c>
      <c r="K950" s="269" t="s">
        <v>106</v>
      </c>
    </row>
    <row r="951" ht="57" spans="1:11">
      <c r="A951" s="269">
        <v>949</v>
      </c>
      <c r="B951" s="269" t="s">
        <v>1245</v>
      </c>
      <c r="C951" s="269" t="s">
        <v>2170</v>
      </c>
      <c r="D951" s="273" t="s">
        <v>3120</v>
      </c>
      <c r="E951" s="269" t="s">
        <v>2195</v>
      </c>
      <c r="F951" s="271">
        <v>0.0011</v>
      </c>
      <c r="G951" s="272">
        <v>2016.5</v>
      </c>
      <c r="H951" s="269">
        <v>0.00253</v>
      </c>
      <c r="I951" s="269" t="s">
        <v>1011</v>
      </c>
      <c r="J951" s="269" t="s">
        <v>1011</v>
      </c>
      <c r="K951" s="269" t="s">
        <v>106</v>
      </c>
    </row>
    <row r="952" ht="57" spans="1:11">
      <c r="A952" s="269">
        <v>950</v>
      </c>
      <c r="B952" s="269" t="s">
        <v>1245</v>
      </c>
      <c r="C952" s="269" t="s">
        <v>2170</v>
      </c>
      <c r="D952" s="273" t="s">
        <v>3121</v>
      </c>
      <c r="E952" s="269" t="s">
        <v>2195</v>
      </c>
      <c r="F952" s="271">
        <v>0.00035</v>
      </c>
      <c r="G952" s="272">
        <v>2016.5</v>
      </c>
      <c r="H952" s="269">
        <v>0.000805</v>
      </c>
      <c r="I952" s="269" t="s">
        <v>1011</v>
      </c>
      <c r="J952" s="269" t="s">
        <v>1011</v>
      </c>
      <c r="K952" s="269" t="s">
        <v>106</v>
      </c>
    </row>
    <row r="953" ht="42.75" spans="1:11">
      <c r="A953" s="269">
        <v>951</v>
      </c>
      <c r="B953" s="269" t="s">
        <v>1245</v>
      </c>
      <c r="C953" s="269" t="s">
        <v>2170</v>
      </c>
      <c r="D953" s="273" t="s">
        <v>3122</v>
      </c>
      <c r="E953" s="269" t="s">
        <v>2195</v>
      </c>
      <c r="F953" s="271">
        <v>0.025</v>
      </c>
      <c r="G953" s="272">
        <v>2016.5</v>
      </c>
      <c r="H953" s="269">
        <v>0.0575</v>
      </c>
      <c r="I953" s="269" t="s">
        <v>1011</v>
      </c>
      <c r="J953" s="269" t="s">
        <v>1011</v>
      </c>
      <c r="K953" s="269" t="s">
        <v>106</v>
      </c>
    </row>
    <row r="954" ht="42.75" spans="1:11">
      <c r="A954" s="269">
        <v>952</v>
      </c>
      <c r="B954" s="269" t="s">
        <v>1245</v>
      </c>
      <c r="C954" s="269" t="s">
        <v>2170</v>
      </c>
      <c r="D954" s="273" t="s">
        <v>3123</v>
      </c>
      <c r="E954" s="269" t="s">
        <v>2195</v>
      </c>
      <c r="F954" s="271">
        <v>0.0008</v>
      </c>
      <c r="G954" s="272">
        <v>2016.5</v>
      </c>
      <c r="H954" s="269">
        <v>0.00184</v>
      </c>
      <c r="I954" s="269" t="s">
        <v>1011</v>
      </c>
      <c r="J954" s="269" t="s">
        <v>1011</v>
      </c>
      <c r="K954" s="269" t="s">
        <v>106</v>
      </c>
    </row>
    <row r="955" ht="57" spans="1:11">
      <c r="A955" s="269">
        <v>953</v>
      </c>
      <c r="B955" s="269" t="s">
        <v>1245</v>
      </c>
      <c r="C955" s="269" t="s">
        <v>2170</v>
      </c>
      <c r="D955" s="273" t="s">
        <v>3124</v>
      </c>
      <c r="E955" s="269" t="s">
        <v>2195</v>
      </c>
      <c r="F955" s="271">
        <v>0.001</v>
      </c>
      <c r="G955" s="272">
        <v>2016.5</v>
      </c>
      <c r="H955" s="269">
        <v>0.0023</v>
      </c>
      <c r="I955" s="269" t="s">
        <v>1011</v>
      </c>
      <c r="J955" s="269" t="s">
        <v>1011</v>
      </c>
      <c r="K955" s="269" t="s">
        <v>106</v>
      </c>
    </row>
    <row r="956" ht="42.75" spans="1:11">
      <c r="A956" s="269">
        <v>954</v>
      </c>
      <c r="B956" s="269" t="s">
        <v>1245</v>
      </c>
      <c r="C956" s="269" t="s">
        <v>2170</v>
      </c>
      <c r="D956" s="273" t="s">
        <v>3125</v>
      </c>
      <c r="E956" s="269" t="s">
        <v>2195</v>
      </c>
      <c r="F956" s="271">
        <v>0.0005</v>
      </c>
      <c r="G956" s="272">
        <v>2016.5</v>
      </c>
      <c r="H956" s="269">
        <v>0.00115</v>
      </c>
      <c r="I956" s="269" t="s">
        <v>1011</v>
      </c>
      <c r="J956" s="269" t="s">
        <v>1011</v>
      </c>
      <c r="K956" s="269" t="s">
        <v>106</v>
      </c>
    </row>
    <row r="957" ht="42.75" spans="1:11">
      <c r="A957" s="269">
        <v>955</v>
      </c>
      <c r="B957" s="269" t="s">
        <v>1245</v>
      </c>
      <c r="C957" s="269" t="s">
        <v>2170</v>
      </c>
      <c r="D957" s="273" t="s">
        <v>3126</v>
      </c>
      <c r="E957" s="269" t="s">
        <v>2195</v>
      </c>
      <c r="F957" s="271">
        <v>0.0011</v>
      </c>
      <c r="G957" s="272">
        <v>2016.5</v>
      </c>
      <c r="H957" s="269">
        <v>0.00253</v>
      </c>
      <c r="I957" s="269" t="s">
        <v>1011</v>
      </c>
      <c r="J957" s="269" t="s">
        <v>1011</v>
      </c>
      <c r="K957" s="269" t="s">
        <v>106</v>
      </c>
    </row>
    <row r="958" ht="42.75" spans="1:11">
      <c r="A958" s="269">
        <v>956</v>
      </c>
      <c r="B958" s="269" t="s">
        <v>1245</v>
      </c>
      <c r="C958" s="269" t="s">
        <v>2170</v>
      </c>
      <c r="D958" s="273" t="s">
        <v>3127</v>
      </c>
      <c r="E958" s="269" t="s">
        <v>2195</v>
      </c>
      <c r="F958" s="271">
        <v>0.0018</v>
      </c>
      <c r="G958" s="272">
        <v>2016.5</v>
      </c>
      <c r="H958" s="269">
        <v>0.00414</v>
      </c>
      <c r="I958" s="269" t="s">
        <v>1011</v>
      </c>
      <c r="J958" s="269" t="s">
        <v>1011</v>
      </c>
      <c r="K958" s="269" t="s">
        <v>106</v>
      </c>
    </row>
    <row r="959" ht="42.75" spans="1:11">
      <c r="A959" s="269">
        <v>957</v>
      </c>
      <c r="B959" s="269" t="s">
        <v>1245</v>
      </c>
      <c r="C959" s="269" t="s">
        <v>2170</v>
      </c>
      <c r="D959" s="273" t="s">
        <v>3128</v>
      </c>
      <c r="E959" s="269" t="s">
        <v>2195</v>
      </c>
      <c r="F959" s="271">
        <v>0.0015</v>
      </c>
      <c r="G959" s="272">
        <v>2016.5</v>
      </c>
      <c r="H959" s="269">
        <v>0.00345</v>
      </c>
      <c r="I959" s="269" t="s">
        <v>1011</v>
      </c>
      <c r="J959" s="269" t="s">
        <v>1011</v>
      </c>
      <c r="K959" s="269" t="s">
        <v>106</v>
      </c>
    </row>
    <row r="960" ht="42.75" spans="1:11">
      <c r="A960" s="269">
        <v>958</v>
      </c>
      <c r="B960" s="269" t="s">
        <v>1245</v>
      </c>
      <c r="C960" s="269" t="s">
        <v>2170</v>
      </c>
      <c r="D960" s="273" t="s">
        <v>3129</v>
      </c>
      <c r="E960" s="269" t="s">
        <v>2195</v>
      </c>
      <c r="F960" s="271">
        <v>0.0017</v>
      </c>
      <c r="G960" s="272">
        <v>2016.5</v>
      </c>
      <c r="H960" s="269">
        <v>0.00391</v>
      </c>
      <c r="I960" s="269" t="s">
        <v>1011</v>
      </c>
      <c r="J960" s="269" t="s">
        <v>1011</v>
      </c>
      <c r="K960" s="269" t="s">
        <v>106</v>
      </c>
    </row>
    <row r="961" ht="42.75" spans="1:11">
      <c r="A961" s="269">
        <v>959</v>
      </c>
      <c r="B961" s="269" t="s">
        <v>1245</v>
      </c>
      <c r="C961" s="269" t="s">
        <v>2170</v>
      </c>
      <c r="D961" s="273" t="s">
        <v>3130</v>
      </c>
      <c r="E961" s="269" t="s">
        <v>2195</v>
      </c>
      <c r="F961" s="271">
        <v>0.00055</v>
      </c>
      <c r="G961" s="272">
        <v>2016.5</v>
      </c>
      <c r="H961" s="269">
        <v>0.001265</v>
      </c>
      <c r="I961" s="269" t="s">
        <v>1011</v>
      </c>
      <c r="J961" s="269" t="s">
        <v>1011</v>
      </c>
      <c r="K961" s="269" t="s">
        <v>106</v>
      </c>
    </row>
    <row r="962" ht="42.75" spans="1:11">
      <c r="A962" s="269">
        <v>960</v>
      </c>
      <c r="B962" s="269" t="s">
        <v>1245</v>
      </c>
      <c r="C962" s="269" t="s">
        <v>2170</v>
      </c>
      <c r="D962" s="273" t="s">
        <v>3131</v>
      </c>
      <c r="E962" s="269" t="s">
        <v>2195</v>
      </c>
      <c r="F962" s="271">
        <v>0.011</v>
      </c>
      <c r="G962" s="272">
        <v>2016.5</v>
      </c>
      <c r="H962" s="269">
        <v>0.0253</v>
      </c>
      <c r="I962" s="269" t="s">
        <v>1011</v>
      </c>
      <c r="J962" s="269" t="s">
        <v>1011</v>
      </c>
      <c r="K962" s="269" t="s">
        <v>106</v>
      </c>
    </row>
    <row r="963" ht="57" spans="1:11">
      <c r="A963" s="269">
        <v>961</v>
      </c>
      <c r="B963" s="269" t="s">
        <v>1245</v>
      </c>
      <c r="C963" s="269" t="s">
        <v>2170</v>
      </c>
      <c r="D963" s="273" t="s">
        <v>3132</v>
      </c>
      <c r="E963" s="269" t="s">
        <v>2195</v>
      </c>
      <c r="F963" s="271">
        <v>0.0002</v>
      </c>
      <c r="G963" s="272">
        <v>2016.5</v>
      </c>
      <c r="H963" s="269">
        <v>0.00046</v>
      </c>
      <c r="I963" s="269" t="s">
        <v>1011</v>
      </c>
      <c r="J963" s="269" t="s">
        <v>1011</v>
      </c>
      <c r="K963" s="269" t="s">
        <v>106</v>
      </c>
    </row>
    <row r="964" ht="42.75" spans="1:11">
      <c r="A964" s="269">
        <v>962</v>
      </c>
      <c r="B964" s="269" t="s">
        <v>1245</v>
      </c>
      <c r="C964" s="269" t="s">
        <v>2170</v>
      </c>
      <c r="D964" s="273" t="s">
        <v>3133</v>
      </c>
      <c r="E964" s="269" t="s">
        <v>2195</v>
      </c>
      <c r="F964" s="271">
        <v>0.012</v>
      </c>
      <c r="G964" s="272">
        <v>2016.5</v>
      </c>
      <c r="H964" s="269">
        <v>0.0276</v>
      </c>
      <c r="I964" s="269" t="s">
        <v>1011</v>
      </c>
      <c r="J964" s="269" t="s">
        <v>1011</v>
      </c>
      <c r="K964" s="269" t="s">
        <v>106</v>
      </c>
    </row>
    <row r="965" ht="42.75" spans="1:11">
      <c r="A965" s="269">
        <v>963</v>
      </c>
      <c r="B965" s="269" t="s">
        <v>1245</v>
      </c>
      <c r="C965" s="269" t="s">
        <v>2170</v>
      </c>
      <c r="D965" s="273" t="s">
        <v>3134</v>
      </c>
      <c r="E965" s="269" t="s">
        <v>2195</v>
      </c>
      <c r="F965" s="271">
        <v>0.00045</v>
      </c>
      <c r="G965" s="272">
        <v>2016.5</v>
      </c>
      <c r="H965" s="269">
        <v>0.001035</v>
      </c>
      <c r="I965" s="269" t="s">
        <v>1011</v>
      </c>
      <c r="J965" s="269" t="s">
        <v>1011</v>
      </c>
      <c r="K965" s="269" t="s">
        <v>106</v>
      </c>
    </row>
    <row r="966" ht="42.75" spans="1:11">
      <c r="A966" s="269">
        <v>964</v>
      </c>
      <c r="B966" s="269" t="s">
        <v>1245</v>
      </c>
      <c r="C966" s="269" t="s">
        <v>2170</v>
      </c>
      <c r="D966" s="273" t="s">
        <v>3135</v>
      </c>
      <c r="E966" s="269" t="s">
        <v>2195</v>
      </c>
      <c r="F966" s="271">
        <v>0.00085</v>
      </c>
      <c r="G966" s="272">
        <v>2016.5</v>
      </c>
      <c r="H966" s="269">
        <v>0.001955</v>
      </c>
      <c r="I966" s="269" t="s">
        <v>1011</v>
      </c>
      <c r="J966" s="269" t="s">
        <v>1011</v>
      </c>
      <c r="K966" s="269" t="s">
        <v>106</v>
      </c>
    </row>
    <row r="967" ht="42.75" spans="1:11">
      <c r="A967" s="269">
        <v>965</v>
      </c>
      <c r="B967" s="269" t="s">
        <v>1245</v>
      </c>
      <c r="C967" s="269" t="s">
        <v>2170</v>
      </c>
      <c r="D967" s="273" t="s">
        <v>3130</v>
      </c>
      <c r="E967" s="269" t="s">
        <v>2195</v>
      </c>
      <c r="F967" s="271">
        <v>0.00055</v>
      </c>
      <c r="G967" s="272">
        <v>2016.5</v>
      </c>
      <c r="H967" s="269">
        <v>0.001265</v>
      </c>
      <c r="I967" s="269" t="s">
        <v>1011</v>
      </c>
      <c r="J967" s="269" t="s">
        <v>1011</v>
      </c>
      <c r="K967" s="269" t="s">
        <v>106</v>
      </c>
    </row>
    <row r="968" ht="57" spans="1:11">
      <c r="A968" s="269">
        <v>966</v>
      </c>
      <c r="B968" s="269" t="s">
        <v>1245</v>
      </c>
      <c r="C968" s="269" t="s">
        <v>2170</v>
      </c>
      <c r="D968" s="273" t="s">
        <v>3136</v>
      </c>
      <c r="E968" s="269" t="s">
        <v>2195</v>
      </c>
      <c r="F968" s="271">
        <v>0.00045</v>
      </c>
      <c r="G968" s="272">
        <v>2016.5</v>
      </c>
      <c r="H968" s="269">
        <v>0.001035</v>
      </c>
      <c r="I968" s="269" t="s">
        <v>1011</v>
      </c>
      <c r="J968" s="269" t="s">
        <v>1011</v>
      </c>
      <c r="K968" s="269" t="s">
        <v>106</v>
      </c>
    </row>
    <row r="969" ht="42.75" spans="1:11">
      <c r="A969" s="269">
        <v>967</v>
      </c>
      <c r="B969" s="269" t="s">
        <v>1245</v>
      </c>
      <c r="C969" s="269" t="s">
        <v>2170</v>
      </c>
      <c r="D969" s="273" t="s">
        <v>3137</v>
      </c>
      <c r="E969" s="269" t="s">
        <v>2195</v>
      </c>
      <c r="F969" s="271">
        <v>0.002</v>
      </c>
      <c r="G969" s="272">
        <v>2016.5</v>
      </c>
      <c r="H969" s="269">
        <v>0.0046</v>
      </c>
      <c r="I969" s="269" t="s">
        <v>1011</v>
      </c>
      <c r="J969" s="269" t="s">
        <v>1011</v>
      </c>
      <c r="K969" s="269" t="s">
        <v>106</v>
      </c>
    </row>
    <row r="970" ht="42.75" spans="1:11">
      <c r="A970" s="269">
        <v>968</v>
      </c>
      <c r="B970" s="269" t="s">
        <v>1245</v>
      </c>
      <c r="C970" s="269" t="s">
        <v>2170</v>
      </c>
      <c r="D970" s="273" t="s">
        <v>3138</v>
      </c>
      <c r="E970" s="269" t="s">
        <v>2195</v>
      </c>
      <c r="F970" s="271">
        <v>0.0025</v>
      </c>
      <c r="G970" s="272">
        <v>2016.5</v>
      </c>
      <c r="H970" s="269">
        <v>0.00575</v>
      </c>
      <c r="I970" s="269" t="s">
        <v>1011</v>
      </c>
      <c r="J970" s="269" t="s">
        <v>1011</v>
      </c>
      <c r="K970" s="269" t="s">
        <v>106</v>
      </c>
    </row>
    <row r="971" ht="42.75" spans="1:11">
      <c r="A971" s="269">
        <v>969</v>
      </c>
      <c r="B971" s="269" t="s">
        <v>1245</v>
      </c>
      <c r="C971" s="269" t="s">
        <v>2170</v>
      </c>
      <c r="D971" s="273" t="s">
        <v>3139</v>
      </c>
      <c r="E971" s="269" t="s">
        <v>2195</v>
      </c>
      <c r="F971" s="271">
        <v>0.0012</v>
      </c>
      <c r="G971" s="272">
        <v>2016.5</v>
      </c>
      <c r="H971" s="269">
        <v>0.00276</v>
      </c>
      <c r="I971" s="269" t="s">
        <v>1011</v>
      </c>
      <c r="J971" s="269" t="s">
        <v>1011</v>
      </c>
      <c r="K971" s="269" t="s">
        <v>106</v>
      </c>
    </row>
    <row r="972" ht="42.75" spans="1:11">
      <c r="A972" s="269">
        <v>970</v>
      </c>
      <c r="B972" s="269" t="s">
        <v>1245</v>
      </c>
      <c r="C972" s="269" t="s">
        <v>2170</v>
      </c>
      <c r="D972" s="273" t="s">
        <v>3140</v>
      </c>
      <c r="E972" s="269" t="s">
        <v>2195</v>
      </c>
      <c r="F972" s="271">
        <v>0.0012</v>
      </c>
      <c r="G972" s="272">
        <v>2016.5</v>
      </c>
      <c r="H972" s="269">
        <v>0.00276</v>
      </c>
      <c r="I972" s="269" t="s">
        <v>1011</v>
      </c>
      <c r="J972" s="269" t="s">
        <v>1011</v>
      </c>
      <c r="K972" s="269" t="s">
        <v>106</v>
      </c>
    </row>
    <row r="973" ht="42.75" spans="1:11">
      <c r="A973" s="269">
        <v>971</v>
      </c>
      <c r="B973" s="269" t="s">
        <v>1245</v>
      </c>
      <c r="C973" s="269" t="s">
        <v>2170</v>
      </c>
      <c r="D973" s="273" t="s">
        <v>3141</v>
      </c>
      <c r="E973" s="269" t="s">
        <v>2195</v>
      </c>
      <c r="F973" s="271">
        <v>0.0012</v>
      </c>
      <c r="G973" s="272">
        <v>2016.5</v>
      </c>
      <c r="H973" s="269">
        <v>0.00276</v>
      </c>
      <c r="I973" s="269" t="s">
        <v>1011</v>
      </c>
      <c r="J973" s="269" t="s">
        <v>1011</v>
      </c>
      <c r="K973" s="269" t="s">
        <v>106</v>
      </c>
    </row>
    <row r="974" ht="42.75" spans="1:11">
      <c r="A974" s="269">
        <v>972</v>
      </c>
      <c r="B974" s="269" t="s">
        <v>1245</v>
      </c>
      <c r="C974" s="269" t="s">
        <v>2170</v>
      </c>
      <c r="D974" s="273" t="s">
        <v>3142</v>
      </c>
      <c r="E974" s="269" t="s">
        <v>2195</v>
      </c>
      <c r="F974" s="271">
        <v>0.0006</v>
      </c>
      <c r="G974" s="272">
        <v>2016.5</v>
      </c>
      <c r="H974" s="269">
        <v>0.00138</v>
      </c>
      <c r="I974" s="269" t="s">
        <v>1011</v>
      </c>
      <c r="J974" s="269" t="s">
        <v>1011</v>
      </c>
      <c r="K974" s="269" t="s">
        <v>106</v>
      </c>
    </row>
    <row r="975" ht="85.5" spans="1:11">
      <c r="A975" s="269">
        <v>973</v>
      </c>
      <c r="B975" s="269" t="s">
        <v>1245</v>
      </c>
      <c r="C975" s="269" t="s">
        <v>2170</v>
      </c>
      <c r="D975" s="273" t="s">
        <v>3143</v>
      </c>
      <c r="E975" s="269" t="s">
        <v>2195</v>
      </c>
      <c r="F975" s="271">
        <v>0.0026</v>
      </c>
      <c r="G975" s="272">
        <v>2016.5</v>
      </c>
      <c r="H975" s="269">
        <v>0.00598</v>
      </c>
      <c r="I975" s="269" t="s">
        <v>1011</v>
      </c>
      <c r="J975" s="269" t="s">
        <v>1011</v>
      </c>
      <c r="K975" s="269" t="s">
        <v>106</v>
      </c>
    </row>
    <row r="976" ht="85.5" spans="1:11">
      <c r="A976" s="269">
        <v>974</v>
      </c>
      <c r="B976" s="269" t="s">
        <v>1245</v>
      </c>
      <c r="C976" s="269" t="s">
        <v>2170</v>
      </c>
      <c r="D976" s="273" t="s">
        <v>3144</v>
      </c>
      <c r="E976" s="269" t="s">
        <v>2195</v>
      </c>
      <c r="F976" s="271">
        <v>0.0026</v>
      </c>
      <c r="G976" s="272">
        <v>2016.5</v>
      </c>
      <c r="H976" s="269">
        <v>0.00598</v>
      </c>
      <c r="I976" s="269" t="s">
        <v>1011</v>
      </c>
      <c r="J976" s="269" t="s">
        <v>1011</v>
      </c>
      <c r="K976" s="269" t="s">
        <v>106</v>
      </c>
    </row>
    <row r="977" ht="85.5" spans="1:11">
      <c r="A977" s="269">
        <v>975</v>
      </c>
      <c r="B977" s="269" t="s">
        <v>1245</v>
      </c>
      <c r="C977" s="269" t="s">
        <v>2170</v>
      </c>
      <c r="D977" s="273" t="s">
        <v>3145</v>
      </c>
      <c r="E977" s="269" t="s">
        <v>2195</v>
      </c>
      <c r="F977" s="271">
        <v>0.0026</v>
      </c>
      <c r="G977" s="272">
        <v>2016.5</v>
      </c>
      <c r="H977" s="269">
        <v>0.00598</v>
      </c>
      <c r="I977" s="269" t="s">
        <v>1011</v>
      </c>
      <c r="J977" s="269" t="s">
        <v>1011</v>
      </c>
      <c r="K977" s="269" t="s">
        <v>106</v>
      </c>
    </row>
    <row r="978" ht="85.5" spans="1:11">
      <c r="A978" s="269">
        <v>976</v>
      </c>
      <c r="B978" s="269" t="s">
        <v>1245</v>
      </c>
      <c r="C978" s="269" t="s">
        <v>2170</v>
      </c>
      <c r="D978" s="273" t="s">
        <v>3146</v>
      </c>
      <c r="E978" s="269" t="s">
        <v>2195</v>
      </c>
      <c r="F978" s="271">
        <v>0.0026</v>
      </c>
      <c r="G978" s="272">
        <v>2016.5</v>
      </c>
      <c r="H978" s="269">
        <v>0.00598</v>
      </c>
      <c r="I978" s="269" t="s">
        <v>1011</v>
      </c>
      <c r="J978" s="269" t="s">
        <v>1011</v>
      </c>
      <c r="K978" s="269" t="s">
        <v>106</v>
      </c>
    </row>
    <row r="979" ht="85.5" spans="1:11">
      <c r="A979" s="269">
        <v>977</v>
      </c>
      <c r="B979" s="269" t="s">
        <v>1245</v>
      </c>
      <c r="C979" s="269" t="s">
        <v>2170</v>
      </c>
      <c r="D979" s="273" t="s">
        <v>3147</v>
      </c>
      <c r="E979" s="269" t="s">
        <v>2195</v>
      </c>
      <c r="F979" s="271">
        <v>0.0026</v>
      </c>
      <c r="G979" s="272">
        <v>2016.5</v>
      </c>
      <c r="H979" s="269">
        <v>0.00598</v>
      </c>
      <c r="I979" s="269" t="s">
        <v>1011</v>
      </c>
      <c r="J979" s="269" t="s">
        <v>1011</v>
      </c>
      <c r="K979" s="269" t="s">
        <v>106</v>
      </c>
    </row>
    <row r="980" ht="85.5" spans="1:11">
      <c r="A980" s="269">
        <v>978</v>
      </c>
      <c r="B980" s="269" t="s">
        <v>1245</v>
      </c>
      <c r="C980" s="269" t="s">
        <v>2170</v>
      </c>
      <c r="D980" s="273" t="s">
        <v>3148</v>
      </c>
      <c r="E980" s="269" t="s">
        <v>2195</v>
      </c>
      <c r="F980" s="271">
        <v>0.0026</v>
      </c>
      <c r="G980" s="272">
        <v>2016.5</v>
      </c>
      <c r="H980" s="269">
        <v>0.00598</v>
      </c>
      <c r="I980" s="269" t="s">
        <v>1011</v>
      </c>
      <c r="J980" s="269" t="s">
        <v>1011</v>
      </c>
      <c r="K980" s="269" t="s">
        <v>106</v>
      </c>
    </row>
    <row r="981" ht="71.25" spans="1:11">
      <c r="A981" s="269">
        <v>979</v>
      </c>
      <c r="B981" s="269" t="s">
        <v>1245</v>
      </c>
      <c r="C981" s="269" t="s">
        <v>2170</v>
      </c>
      <c r="D981" s="273" t="s">
        <v>3149</v>
      </c>
      <c r="E981" s="269" t="s">
        <v>2195</v>
      </c>
      <c r="F981" s="271">
        <v>0.0026</v>
      </c>
      <c r="G981" s="272">
        <v>2016.5</v>
      </c>
      <c r="H981" s="269">
        <v>0.00598</v>
      </c>
      <c r="I981" s="269" t="s">
        <v>1011</v>
      </c>
      <c r="J981" s="269" t="s">
        <v>1011</v>
      </c>
      <c r="K981" s="269" t="s">
        <v>106</v>
      </c>
    </row>
    <row r="982" ht="71.25" spans="1:11">
      <c r="A982" s="269">
        <v>980</v>
      </c>
      <c r="B982" s="269" t="s">
        <v>1245</v>
      </c>
      <c r="C982" s="269" t="s">
        <v>2170</v>
      </c>
      <c r="D982" s="273" t="s">
        <v>3150</v>
      </c>
      <c r="E982" s="269" t="s">
        <v>2195</v>
      </c>
      <c r="F982" s="271">
        <v>0.0026</v>
      </c>
      <c r="G982" s="272">
        <v>2016.5</v>
      </c>
      <c r="H982" s="269">
        <v>0.00598</v>
      </c>
      <c r="I982" s="269" t="s">
        <v>1011</v>
      </c>
      <c r="J982" s="269" t="s">
        <v>1011</v>
      </c>
      <c r="K982" s="269" t="s">
        <v>106</v>
      </c>
    </row>
    <row r="983" ht="71.25" spans="1:11">
      <c r="A983" s="269">
        <v>981</v>
      </c>
      <c r="B983" s="269" t="s">
        <v>1245</v>
      </c>
      <c r="C983" s="269" t="s">
        <v>2170</v>
      </c>
      <c r="D983" s="273" t="s">
        <v>3151</v>
      </c>
      <c r="E983" s="269" t="s">
        <v>2195</v>
      </c>
      <c r="F983" s="271">
        <v>0.0026</v>
      </c>
      <c r="G983" s="272">
        <v>2016.5</v>
      </c>
      <c r="H983" s="269">
        <v>0.00598</v>
      </c>
      <c r="I983" s="269" t="s">
        <v>1011</v>
      </c>
      <c r="J983" s="269" t="s">
        <v>1011</v>
      </c>
      <c r="K983" s="269" t="s">
        <v>106</v>
      </c>
    </row>
    <row r="984" ht="71.25" spans="1:11">
      <c r="A984" s="269">
        <v>982</v>
      </c>
      <c r="B984" s="269" t="s">
        <v>1245</v>
      </c>
      <c r="C984" s="269" t="s">
        <v>2170</v>
      </c>
      <c r="D984" s="273" t="s">
        <v>3152</v>
      </c>
      <c r="E984" s="269" t="s">
        <v>2195</v>
      </c>
      <c r="F984" s="271">
        <v>0.0026</v>
      </c>
      <c r="G984" s="272">
        <v>2016.5</v>
      </c>
      <c r="H984" s="269">
        <v>0.00598</v>
      </c>
      <c r="I984" s="269" t="s">
        <v>1011</v>
      </c>
      <c r="J984" s="269" t="s">
        <v>1011</v>
      </c>
      <c r="K984" s="269" t="s">
        <v>106</v>
      </c>
    </row>
    <row r="985" ht="71.25" spans="1:11">
      <c r="A985" s="269">
        <v>983</v>
      </c>
      <c r="B985" s="269" t="s">
        <v>1245</v>
      </c>
      <c r="C985" s="269" t="s">
        <v>2170</v>
      </c>
      <c r="D985" s="273" t="s">
        <v>3153</v>
      </c>
      <c r="E985" s="269" t="s">
        <v>2195</v>
      </c>
      <c r="F985" s="271">
        <v>0.0026</v>
      </c>
      <c r="G985" s="272">
        <v>2016.5</v>
      </c>
      <c r="H985" s="269">
        <v>0.00598</v>
      </c>
      <c r="I985" s="269" t="s">
        <v>1011</v>
      </c>
      <c r="J985" s="269" t="s">
        <v>1011</v>
      </c>
      <c r="K985" s="269" t="s">
        <v>106</v>
      </c>
    </row>
    <row r="986" ht="71.25" spans="1:11">
      <c r="A986" s="269">
        <v>984</v>
      </c>
      <c r="B986" s="269" t="s">
        <v>1245</v>
      </c>
      <c r="C986" s="269" t="s">
        <v>2170</v>
      </c>
      <c r="D986" s="273" t="s">
        <v>3154</v>
      </c>
      <c r="E986" s="269" t="s">
        <v>2195</v>
      </c>
      <c r="F986" s="271">
        <v>0.0026</v>
      </c>
      <c r="G986" s="272">
        <v>2016.5</v>
      </c>
      <c r="H986" s="269">
        <v>0.00598</v>
      </c>
      <c r="I986" s="269" t="s">
        <v>1011</v>
      </c>
      <c r="J986" s="269" t="s">
        <v>1011</v>
      </c>
      <c r="K986" s="269" t="s">
        <v>106</v>
      </c>
    </row>
    <row r="987" ht="71.25" spans="1:11">
      <c r="A987" s="269">
        <v>985</v>
      </c>
      <c r="B987" s="269" t="s">
        <v>1245</v>
      </c>
      <c r="C987" s="269" t="s">
        <v>2170</v>
      </c>
      <c r="D987" s="273" t="s">
        <v>3155</v>
      </c>
      <c r="E987" s="269" t="s">
        <v>2195</v>
      </c>
      <c r="F987" s="271">
        <v>0.0026</v>
      </c>
      <c r="G987" s="272">
        <v>2016.5</v>
      </c>
      <c r="H987" s="269">
        <v>0.00598</v>
      </c>
      <c r="I987" s="269" t="s">
        <v>1011</v>
      </c>
      <c r="J987" s="269" t="s">
        <v>1011</v>
      </c>
      <c r="K987" s="269" t="s">
        <v>106</v>
      </c>
    </row>
    <row r="988" ht="71.25" spans="1:11">
      <c r="A988" s="269">
        <v>986</v>
      </c>
      <c r="B988" s="269" t="s">
        <v>1245</v>
      </c>
      <c r="C988" s="269" t="s">
        <v>2170</v>
      </c>
      <c r="D988" s="273" t="s">
        <v>3156</v>
      </c>
      <c r="E988" s="269" t="s">
        <v>2195</v>
      </c>
      <c r="F988" s="271">
        <v>0.0026</v>
      </c>
      <c r="G988" s="272">
        <v>2016.5</v>
      </c>
      <c r="H988" s="269">
        <v>0.00598</v>
      </c>
      <c r="I988" s="269" t="s">
        <v>1011</v>
      </c>
      <c r="J988" s="269" t="s">
        <v>1011</v>
      </c>
      <c r="K988" s="269" t="s">
        <v>106</v>
      </c>
    </row>
    <row r="989" ht="71.25" spans="1:11">
      <c r="A989" s="269">
        <v>987</v>
      </c>
      <c r="B989" s="269" t="s">
        <v>1245</v>
      </c>
      <c r="C989" s="269" t="s">
        <v>2170</v>
      </c>
      <c r="D989" s="273" t="s">
        <v>3157</v>
      </c>
      <c r="E989" s="269" t="s">
        <v>2195</v>
      </c>
      <c r="F989" s="271">
        <v>0.0026</v>
      </c>
      <c r="G989" s="272">
        <v>2016.5</v>
      </c>
      <c r="H989" s="269">
        <v>0.00598</v>
      </c>
      <c r="I989" s="269" t="s">
        <v>1011</v>
      </c>
      <c r="J989" s="269" t="s">
        <v>1011</v>
      </c>
      <c r="K989" s="269" t="s">
        <v>106</v>
      </c>
    </row>
    <row r="990" ht="71.25" spans="1:11">
      <c r="A990" s="269">
        <v>988</v>
      </c>
      <c r="B990" s="269" t="s">
        <v>1245</v>
      </c>
      <c r="C990" s="269" t="s">
        <v>2170</v>
      </c>
      <c r="D990" s="273" t="s">
        <v>3158</v>
      </c>
      <c r="E990" s="269" t="s">
        <v>2195</v>
      </c>
      <c r="F990" s="271">
        <v>0.0026</v>
      </c>
      <c r="G990" s="272">
        <v>2016.5</v>
      </c>
      <c r="H990" s="269">
        <v>0.00598</v>
      </c>
      <c r="I990" s="269" t="s">
        <v>1011</v>
      </c>
      <c r="J990" s="269" t="s">
        <v>1011</v>
      </c>
      <c r="K990" s="269" t="s">
        <v>106</v>
      </c>
    </row>
    <row r="991" ht="71.25" spans="1:11">
      <c r="A991" s="269">
        <v>989</v>
      </c>
      <c r="B991" s="269" t="s">
        <v>1245</v>
      </c>
      <c r="C991" s="269" t="s">
        <v>2170</v>
      </c>
      <c r="D991" s="273" t="s">
        <v>3159</v>
      </c>
      <c r="E991" s="269" t="s">
        <v>2195</v>
      </c>
      <c r="F991" s="271">
        <v>0.0026</v>
      </c>
      <c r="G991" s="272">
        <v>2016.5</v>
      </c>
      <c r="H991" s="269">
        <v>0.00598</v>
      </c>
      <c r="I991" s="269" t="s">
        <v>1011</v>
      </c>
      <c r="J991" s="269" t="s">
        <v>1011</v>
      </c>
      <c r="K991" s="269" t="s">
        <v>106</v>
      </c>
    </row>
    <row r="992" ht="71.25" spans="1:11">
      <c r="A992" s="269">
        <v>990</v>
      </c>
      <c r="B992" s="269" t="s">
        <v>1245</v>
      </c>
      <c r="C992" s="269" t="s">
        <v>2170</v>
      </c>
      <c r="D992" s="273" t="s">
        <v>3160</v>
      </c>
      <c r="E992" s="269" t="s">
        <v>2195</v>
      </c>
      <c r="F992" s="271">
        <v>0.0026</v>
      </c>
      <c r="G992" s="272">
        <v>2016.5</v>
      </c>
      <c r="H992" s="269">
        <v>0.00598</v>
      </c>
      <c r="I992" s="269" t="s">
        <v>1011</v>
      </c>
      <c r="J992" s="269" t="s">
        <v>1011</v>
      </c>
      <c r="K992" s="269" t="s">
        <v>106</v>
      </c>
    </row>
    <row r="993" ht="85.5" spans="1:11">
      <c r="A993" s="269">
        <v>991</v>
      </c>
      <c r="B993" s="269" t="s">
        <v>1245</v>
      </c>
      <c r="C993" s="269" t="s">
        <v>2170</v>
      </c>
      <c r="D993" s="273" t="s">
        <v>3161</v>
      </c>
      <c r="E993" s="269" t="s">
        <v>2195</v>
      </c>
      <c r="F993" s="271">
        <v>0.0026</v>
      </c>
      <c r="G993" s="272">
        <v>2016.5</v>
      </c>
      <c r="H993" s="269">
        <v>0.00598</v>
      </c>
      <c r="I993" s="269" t="s">
        <v>1011</v>
      </c>
      <c r="J993" s="269" t="s">
        <v>1011</v>
      </c>
      <c r="K993" s="269" t="s">
        <v>106</v>
      </c>
    </row>
    <row r="994" ht="71.25" spans="1:11">
      <c r="A994" s="269">
        <v>992</v>
      </c>
      <c r="B994" s="269" t="s">
        <v>1245</v>
      </c>
      <c r="C994" s="269" t="s">
        <v>2170</v>
      </c>
      <c r="D994" s="273" t="s">
        <v>3162</v>
      </c>
      <c r="E994" s="269" t="s">
        <v>2195</v>
      </c>
      <c r="F994" s="271">
        <v>0.0026</v>
      </c>
      <c r="G994" s="272">
        <v>2016.5</v>
      </c>
      <c r="H994" s="269">
        <v>0.00598</v>
      </c>
      <c r="I994" s="269" t="s">
        <v>1011</v>
      </c>
      <c r="J994" s="269" t="s">
        <v>1011</v>
      </c>
      <c r="K994" s="269" t="s">
        <v>106</v>
      </c>
    </row>
    <row r="995" ht="71.25" spans="1:11">
      <c r="A995" s="269">
        <v>993</v>
      </c>
      <c r="B995" s="269" t="s">
        <v>1245</v>
      </c>
      <c r="C995" s="269" t="s">
        <v>2170</v>
      </c>
      <c r="D995" s="273" t="s">
        <v>3163</v>
      </c>
      <c r="E995" s="269" t="s">
        <v>2195</v>
      </c>
      <c r="F995" s="271">
        <v>0.0026</v>
      </c>
      <c r="G995" s="272">
        <v>2016.5</v>
      </c>
      <c r="H995" s="269">
        <v>0.00598</v>
      </c>
      <c r="I995" s="269" t="s">
        <v>1011</v>
      </c>
      <c r="J995" s="269" t="s">
        <v>1011</v>
      </c>
      <c r="K995" s="269" t="s">
        <v>106</v>
      </c>
    </row>
    <row r="996" ht="71.25" spans="1:11">
      <c r="A996" s="269">
        <v>994</v>
      </c>
      <c r="B996" s="269" t="s">
        <v>1245</v>
      </c>
      <c r="C996" s="269" t="s">
        <v>2170</v>
      </c>
      <c r="D996" s="273" t="s">
        <v>3164</v>
      </c>
      <c r="E996" s="269" t="s">
        <v>2195</v>
      </c>
      <c r="F996" s="271">
        <v>0.0026</v>
      </c>
      <c r="G996" s="272">
        <v>2016.5</v>
      </c>
      <c r="H996" s="269">
        <v>0.00598</v>
      </c>
      <c r="I996" s="269" t="s">
        <v>1011</v>
      </c>
      <c r="J996" s="269" t="s">
        <v>1011</v>
      </c>
      <c r="K996" s="269" t="s">
        <v>106</v>
      </c>
    </row>
    <row r="997" ht="71.25" spans="1:11">
      <c r="A997" s="269">
        <v>995</v>
      </c>
      <c r="B997" s="269" t="s">
        <v>1245</v>
      </c>
      <c r="C997" s="269" t="s">
        <v>2170</v>
      </c>
      <c r="D997" s="273" t="s">
        <v>3165</v>
      </c>
      <c r="E997" s="269" t="s">
        <v>2195</v>
      </c>
      <c r="F997" s="271">
        <v>0.0026</v>
      </c>
      <c r="G997" s="272">
        <v>2016.5</v>
      </c>
      <c r="H997" s="269">
        <v>0.00598</v>
      </c>
      <c r="I997" s="269" t="s">
        <v>1011</v>
      </c>
      <c r="J997" s="269" t="s">
        <v>1011</v>
      </c>
      <c r="K997" s="269" t="s">
        <v>106</v>
      </c>
    </row>
    <row r="998" ht="71.25" spans="1:11">
      <c r="A998" s="269">
        <v>996</v>
      </c>
      <c r="B998" s="269" t="s">
        <v>1245</v>
      </c>
      <c r="C998" s="269" t="s">
        <v>2170</v>
      </c>
      <c r="D998" s="273" t="s">
        <v>3166</v>
      </c>
      <c r="E998" s="269" t="s">
        <v>2195</v>
      </c>
      <c r="F998" s="271">
        <v>0.0026</v>
      </c>
      <c r="G998" s="272">
        <v>2016.5</v>
      </c>
      <c r="H998" s="269">
        <v>0.00598</v>
      </c>
      <c r="I998" s="269" t="s">
        <v>1011</v>
      </c>
      <c r="J998" s="269" t="s">
        <v>1011</v>
      </c>
      <c r="K998" s="269" t="s">
        <v>106</v>
      </c>
    </row>
    <row r="999" ht="71.25" spans="1:11">
      <c r="A999" s="269">
        <v>997</v>
      </c>
      <c r="B999" s="269" t="s">
        <v>1245</v>
      </c>
      <c r="C999" s="269" t="s">
        <v>2170</v>
      </c>
      <c r="D999" s="273" t="s">
        <v>3167</v>
      </c>
      <c r="E999" s="269" t="s">
        <v>2195</v>
      </c>
      <c r="F999" s="271">
        <v>0.0026</v>
      </c>
      <c r="G999" s="272">
        <v>2016.5</v>
      </c>
      <c r="H999" s="269">
        <v>0.00598</v>
      </c>
      <c r="I999" s="269" t="s">
        <v>1011</v>
      </c>
      <c r="J999" s="269" t="s">
        <v>1011</v>
      </c>
      <c r="K999" s="269" t="s">
        <v>106</v>
      </c>
    </row>
    <row r="1000" ht="71.25" spans="1:11">
      <c r="A1000" s="269">
        <v>998</v>
      </c>
      <c r="B1000" s="269" t="s">
        <v>1245</v>
      </c>
      <c r="C1000" s="269" t="s">
        <v>2170</v>
      </c>
      <c r="D1000" s="273" t="s">
        <v>3168</v>
      </c>
      <c r="E1000" s="269" t="s">
        <v>2195</v>
      </c>
      <c r="F1000" s="271">
        <v>0.0026</v>
      </c>
      <c r="G1000" s="272">
        <v>2016.5</v>
      </c>
      <c r="H1000" s="269">
        <v>0.00598</v>
      </c>
      <c r="I1000" s="269" t="s">
        <v>1011</v>
      </c>
      <c r="J1000" s="269" t="s">
        <v>1011</v>
      </c>
      <c r="K1000" s="269" t="s">
        <v>106</v>
      </c>
    </row>
    <row r="1001" ht="71.25" spans="1:11">
      <c r="A1001" s="269">
        <v>999</v>
      </c>
      <c r="B1001" s="269" t="s">
        <v>1245</v>
      </c>
      <c r="C1001" s="269" t="s">
        <v>2170</v>
      </c>
      <c r="D1001" s="273" t="s">
        <v>3169</v>
      </c>
      <c r="E1001" s="269" t="s">
        <v>2195</v>
      </c>
      <c r="F1001" s="271">
        <v>0.0026</v>
      </c>
      <c r="G1001" s="272">
        <v>2016.5</v>
      </c>
      <c r="H1001" s="269">
        <v>0.00598</v>
      </c>
      <c r="I1001" s="269" t="s">
        <v>1011</v>
      </c>
      <c r="J1001" s="269" t="s">
        <v>1011</v>
      </c>
      <c r="K1001" s="269" t="s">
        <v>106</v>
      </c>
    </row>
    <row r="1002" ht="71.25" spans="1:11">
      <c r="A1002" s="269">
        <v>1000</v>
      </c>
      <c r="B1002" s="269" t="s">
        <v>1245</v>
      </c>
      <c r="C1002" s="269" t="s">
        <v>2170</v>
      </c>
      <c r="D1002" s="273" t="s">
        <v>3170</v>
      </c>
      <c r="E1002" s="269" t="s">
        <v>2195</v>
      </c>
      <c r="F1002" s="271">
        <v>0.0026</v>
      </c>
      <c r="G1002" s="272">
        <v>2016.5</v>
      </c>
      <c r="H1002" s="269">
        <v>0.00598</v>
      </c>
      <c r="I1002" s="269" t="s">
        <v>1011</v>
      </c>
      <c r="J1002" s="269" t="s">
        <v>1011</v>
      </c>
      <c r="K1002" s="269" t="s">
        <v>106</v>
      </c>
    </row>
    <row r="1003" ht="71.25" spans="1:11">
      <c r="A1003" s="269">
        <v>1001</v>
      </c>
      <c r="B1003" s="269" t="s">
        <v>1245</v>
      </c>
      <c r="C1003" s="269" t="s">
        <v>2170</v>
      </c>
      <c r="D1003" s="273" t="s">
        <v>3171</v>
      </c>
      <c r="E1003" s="269" t="s">
        <v>2195</v>
      </c>
      <c r="F1003" s="271">
        <v>0.0026</v>
      </c>
      <c r="G1003" s="272">
        <v>2016.5</v>
      </c>
      <c r="H1003" s="269">
        <v>0.00598</v>
      </c>
      <c r="I1003" s="269" t="s">
        <v>1011</v>
      </c>
      <c r="J1003" s="269" t="s">
        <v>1011</v>
      </c>
      <c r="K1003" s="269" t="s">
        <v>106</v>
      </c>
    </row>
    <row r="1004" ht="71.25" spans="1:11">
      <c r="A1004" s="269">
        <v>1002</v>
      </c>
      <c r="B1004" s="269" t="s">
        <v>1245</v>
      </c>
      <c r="C1004" s="269" t="s">
        <v>2170</v>
      </c>
      <c r="D1004" s="273" t="s">
        <v>3172</v>
      </c>
      <c r="E1004" s="269" t="s">
        <v>2195</v>
      </c>
      <c r="F1004" s="271">
        <v>0.0026</v>
      </c>
      <c r="G1004" s="272">
        <v>2016.5</v>
      </c>
      <c r="H1004" s="269">
        <v>0.00598</v>
      </c>
      <c r="I1004" s="269" t="s">
        <v>1011</v>
      </c>
      <c r="J1004" s="269" t="s">
        <v>1011</v>
      </c>
      <c r="K1004" s="269" t="s">
        <v>106</v>
      </c>
    </row>
    <row r="1005" ht="71.25" spans="1:11">
      <c r="A1005" s="269">
        <v>1003</v>
      </c>
      <c r="B1005" s="269" t="s">
        <v>1245</v>
      </c>
      <c r="C1005" s="269" t="s">
        <v>2170</v>
      </c>
      <c r="D1005" s="273" t="s">
        <v>3173</v>
      </c>
      <c r="E1005" s="269" t="s">
        <v>2195</v>
      </c>
      <c r="F1005" s="271">
        <v>0.0026</v>
      </c>
      <c r="G1005" s="272">
        <v>2016.5</v>
      </c>
      <c r="H1005" s="269">
        <v>0.00598</v>
      </c>
      <c r="I1005" s="269" t="s">
        <v>1011</v>
      </c>
      <c r="J1005" s="269" t="s">
        <v>1011</v>
      </c>
      <c r="K1005" s="269" t="s">
        <v>106</v>
      </c>
    </row>
    <row r="1006" ht="71.25" spans="1:11">
      <c r="A1006" s="269">
        <v>1004</v>
      </c>
      <c r="B1006" s="269" t="s">
        <v>1245</v>
      </c>
      <c r="C1006" s="269" t="s">
        <v>2170</v>
      </c>
      <c r="D1006" s="273" t="s">
        <v>3174</v>
      </c>
      <c r="E1006" s="269" t="s">
        <v>2195</v>
      </c>
      <c r="F1006" s="271">
        <v>0.0026</v>
      </c>
      <c r="G1006" s="272">
        <v>2016.5</v>
      </c>
      <c r="H1006" s="269">
        <v>0.00598</v>
      </c>
      <c r="I1006" s="269" t="s">
        <v>1011</v>
      </c>
      <c r="J1006" s="269" t="s">
        <v>1011</v>
      </c>
      <c r="K1006" s="269" t="s">
        <v>106</v>
      </c>
    </row>
    <row r="1007" ht="71.25" spans="1:11">
      <c r="A1007" s="269">
        <v>1005</v>
      </c>
      <c r="B1007" s="269" t="s">
        <v>1245</v>
      </c>
      <c r="C1007" s="269" t="s">
        <v>2170</v>
      </c>
      <c r="D1007" s="273" t="s">
        <v>3175</v>
      </c>
      <c r="E1007" s="269" t="s">
        <v>2195</v>
      </c>
      <c r="F1007" s="271">
        <v>0.0026</v>
      </c>
      <c r="G1007" s="272">
        <v>2016.5</v>
      </c>
      <c r="H1007" s="269">
        <v>0.00598</v>
      </c>
      <c r="I1007" s="269" t="s">
        <v>1011</v>
      </c>
      <c r="J1007" s="269" t="s">
        <v>1011</v>
      </c>
      <c r="K1007" s="269" t="s">
        <v>106</v>
      </c>
    </row>
    <row r="1008" ht="71.25" spans="1:11">
      <c r="A1008" s="269">
        <v>1006</v>
      </c>
      <c r="B1008" s="269" t="s">
        <v>1245</v>
      </c>
      <c r="C1008" s="269" t="s">
        <v>2170</v>
      </c>
      <c r="D1008" s="273" t="s">
        <v>3176</v>
      </c>
      <c r="E1008" s="269" t="s">
        <v>2195</v>
      </c>
      <c r="F1008" s="271">
        <v>0.0026</v>
      </c>
      <c r="G1008" s="272">
        <v>2016.5</v>
      </c>
      <c r="H1008" s="269">
        <v>0.00598</v>
      </c>
      <c r="I1008" s="269" t="s">
        <v>1011</v>
      </c>
      <c r="J1008" s="269" t="s">
        <v>1011</v>
      </c>
      <c r="K1008" s="269" t="s">
        <v>106</v>
      </c>
    </row>
    <row r="1009" ht="71.25" spans="1:11">
      <c r="A1009" s="269">
        <v>1007</v>
      </c>
      <c r="B1009" s="269" t="s">
        <v>1245</v>
      </c>
      <c r="C1009" s="269" t="s">
        <v>2170</v>
      </c>
      <c r="D1009" s="273" t="s">
        <v>3177</v>
      </c>
      <c r="E1009" s="269" t="s">
        <v>2195</v>
      </c>
      <c r="F1009" s="271">
        <v>0.0026</v>
      </c>
      <c r="G1009" s="272">
        <v>2016.5</v>
      </c>
      <c r="H1009" s="269">
        <v>0.00598</v>
      </c>
      <c r="I1009" s="269" t="s">
        <v>1011</v>
      </c>
      <c r="J1009" s="269" t="s">
        <v>1011</v>
      </c>
      <c r="K1009" s="269" t="s">
        <v>106</v>
      </c>
    </row>
    <row r="1010" ht="71.25" spans="1:11">
      <c r="A1010" s="269">
        <v>1008</v>
      </c>
      <c r="B1010" s="269" t="s">
        <v>1245</v>
      </c>
      <c r="C1010" s="269" t="s">
        <v>2170</v>
      </c>
      <c r="D1010" s="273" t="s">
        <v>3178</v>
      </c>
      <c r="E1010" s="269" t="s">
        <v>2195</v>
      </c>
      <c r="F1010" s="271">
        <v>0.0026</v>
      </c>
      <c r="G1010" s="272">
        <v>2016.5</v>
      </c>
      <c r="H1010" s="269">
        <v>0.00598</v>
      </c>
      <c r="I1010" s="269" t="s">
        <v>1011</v>
      </c>
      <c r="J1010" s="269" t="s">
        <v>1011</v>
      </c>
      <c r="K1010" s="269" t="s">
        <v>106</v>
      </c>
    </row>
    <row r="1011" ht="71.25" spans="1:11">
      <c r="A1011" s="269">
        <v>1009</v>
      </c>
      <c r="B1011" s="269" t="s">
        <v>1245</v>
      </c>
      <c r="C1011" s="269" t="s">
        <v>2170</v>
      </c>
      <c r="D1011" s="273" t="s">
        <v>3179</v>
      </c>
      <c r="E1011" s="269" t="s">
        <v>2195</v>
      </c>
      <c r="F1011" s="271">
        <v>0.0026</v>
      </c>
      <c r="G1011" s="272">
        <v>2016.5</v>
      </c>
      <c r="H1011" s="269">
        <v>0.00598</v>
      </c>
      <c r="I1011" s="269" t="s">
        <v>1011</v>
      </c>
      <c r="J1011" s="269" t="s">
        <v>1011</v>
      </c>
      <c r="K1011" s="269" t="s">
        <v>106</v>
      </c>
    </row>
    <row r="1012" ht="71.25" spans="1:11">
      <c r="A1012" s="269">
        <v>1010</v>
      </c>
      <c r="B1012" s="269" t="s">
        <v>1245</v>
      </c>
      <c r="C1012" s="269" t="s">
        <v>2170</v>
      </c>
      <c r="D1012" s="273" t="s">
        <v>3180</v>
      </c>
      <c r="E1012" s="269" t="s">
        <v>2195</v>
      </c>
      <c r="F1012" s="271">
        <v>0.0026</v>
      </c>
      <c r="G1012" s="272">
        <v>2016.5</v>
      </c>
      <c r="H1012" s="269">
        <v>0.00598</v>
      </c>
      <c r="I1012" s="269" t="s">
        <v>1011</v>
      </c>
      <c r="J1012" s="269" t="s">
        <v>1011</v>
      </c>
      <c r="K1012" s="269" t="s">
        <v>106</v>
      </c>
    </row>
    <row r="1013" ht="71.25" spans="1:11">
      <c r="A1013" s="269">
        <v>1011</v>
      </c>
      <c r="B1013" s="269" t="s">
        <v>1245</v>
      </c>
      <c r="C1013" s="269" t="s">
        <v>2170</v>
      </c>
      <c r="D1013" s="273" t="s">
        <v>3181</v>
      </c>
      <c r="E1013" s="269" t="s">
        <v>2195</v>
      </c>
      <c r="F1013" s="271">
        <v>0.0026</v>
      </c>
      <c r="G1013" s="272">
        <v>2016.5</v>
      </c>
      <c r="H1013" s="269">
        <v>0.00598</v>
      </c>
      <c r="I1013" s="269" t="s">
        <v>1011</v>
      </c>
      <c r="J1013" s="269" t="s">
        <v>1011</v>
      </c>
      <c r="K1013" s="269" t="s">
        <v>106</v>
      </c>
    </row>
    <row r="1014" ht="71.25" spans="1:11">
      <c r="A1014" s="269">
        <v>1012</v>
      </c>
      <c r="B1014" s="269" t="s">
        <v>1245</v>
      </c>
      <c r="C1014" s="269" t="s">
        <v>2170</v>
      </c>
      <c r="D1014" s="273" t="s">
        <v>3182</v>
      </c>
      <c r="E1014" s="269" t="s">
        <v>2195</v>
      </c>
      <c r="F1014" s="271">
        <v>0.0026</v>
      </c>
      <c r="G1014" s="272">
        <v>2016.5</v>
      </c>
      <c r="H1014" s="269">
        <v>0.00598</v>
      </c>
      <c r="I1014" s="269" t="s">
        <v>1011</v>
      </c>
      <c r="J1014" s="269" t="s">
        <v>1011</v>
      </c>
      <c r="K1014" s="269" t="s">
        <v>106</v>
      </c>
    </row>
    <row r="1015" ht="71.25" spans="1:11">
      <c r="A1015" s="269">
        <v>1013</v>
      </c>
      <c r="B1015" s="269" t="s">
        <v>1245</v>
      </c>
      <c r="C1015" s="269" t="s">
        <v>2170</v>
      </c>
      <c r="D1015" s="273" t="s">
        <v>3183</v>
      </c>
      <c r="E1015" s="269" t="s">
        <v>2195</v>
      </c>
      <c r="F1015" s="271">
        <v>0.0026</v>
      </c>
      <c r="G1015" s="272">
        <v>2016.5</v>
      </c>
      <c r="H1015" s="269">
        <v>0.00598</v>
      </c>
      <c r="I1015" s="269" t="s">
        <v>1011</v>
      </c>
      <c r="J1015" s="269" t="s">
        <v>1011</v>
      </c>
      <c r="K1015" s="269" t="s">
        <v>106</v>
      </c>
    </row>
    <row r="1016" ht="71.25" spans="1:11">
      <c r="A1016" s="269">
        <v>1014</v>
      </c>
      <c r="B1016" s="269" t="s">
        <v>1245</v>
      </c>
      <c r="C1016" s="269" t="s">
        <v>2170</v>
      </c>
      <c r="D1016" s="273" t="s">
        <v>3184</v>
      </c>
      <c r="E1016" s="269" t="s">
        <v>2195</v>
      </c>
      <c r="F1016" s="271">
        <v>0.0026</v>
      </c>
      <c r="G1016" s="272">
        <v>2016.5</v>
      </c>
      <c r="H1016" s="269">
        <v>0.00598</v>
      </c>
      <c r="I1016" s="269" t="s">
        <v>1011</v>
      </c>
      <c r="J1016" s="269" t="s">
        <v>1011</v>
      </c>
      <c r="K1016" s="269" t="s">
        <v>106</v>
      </c>
    </row>
    <row r="1017" ht="71.25" spans="1:11">
      <c r="A1017" s="269">
        <v>1015</v>
      </c>
      <c r="B1017" s="269" t="s">
        <v>1245</v>
      </c>
      <c r="C1017" s="269" t="s">
        <v>2170</v>
      </c>
      <c r="D1017" s="273" t="s">
        <v>3185</v>
      </c>
      <c r="E1017" s="269" t="s">
        <v>2195</v>
      </c>
      <c r="F1017" s="271">
        <v>0.0026</v>
      </c>
      <c r="G1017" s="272">
        <v>2016.5</v>
      </c>
      <c r="H1017" s="269">
        <v>0.00598</v>
      </c>
      <c r="I1017" s="269" t="s">
        <v>1011</v>
      </c>
      <c r="J1017" s="269" t="s">
        <v>1011</v>
      </c>
      <c r="K1017" s="269" t="s">
        <v>106</v>
      </c>
    </row>
    <row r="1018" ht="71.25" spans="1:11">
      <c r="A1018" s="269">
        <v>1016</v>
      </c>
      <c r="B1018" s="269" t="s">
        <v>1245</v>
      </c>
      <c r="C1018" s="269" t="s">
        <v>2170</v>
      </c>
      <c r="D1018" s="273" t="s">
        <v>3186</v>
      </c>
      <c r="E1018" s="269" t="s">
        <v>2195</v>
      </c>
      <c r="F1018" s="271">
        <v>0.0026</v>
      </c>
      <c r="G1018" s="272">
        <v>2016.5</v>
      </c>
      <c r="H1018" s="269">
        <v>0.00598</v>
      </c>
      <c r="I1018" s="269" t="s">
        <v>1011</v>
      </c>
      <c r="J1018" s="269" t="s">
        <v>1011</v>
      </c>
      <c r="K1018" s="269" t="s">
        <v>106</v>
      </c>
    </row>
    <row r="1019" ht="85.5" spans="1:11">
      <c r="A1019" s="269">
        <v>1017</v>
      </c>
      <c r="B1019" s="269" t="s">
        <v>1245</v>
      </c>
      <c r="C1019" s="269" t="s">
        <v>2170</v>
      </c>
      <c r="D1019" s="273" t="s">
        <v>3187</v>
      </c>
      <c r="E1019" s="269" t="s">
        <v>2195</v>
      </c>
      <c r="F1019" s="271">
        <v>0.0026</v>
      </c>
      <c r="G1019" s="272">
        <v>2016.5</v>
      </c>
      <c r="H1019" s="269">
        <v>0.00598</v>
      </c>
      <c r="I1019" s="269" t="s">
        <v>1011</v>
      </c>
      <c r="J1019" s="269" t="s">
        <v>1011</v>
      </c>
      <c r="K1019" s="269" t="s">
        <v>106</v>
      </c>
    </row>
    <row r="1020" ht="85.5" spans="1:11">
      <c r="A1020" s="269">
        <v>1018</v>
      </c>
      <c r="B1020" s="269" t="s">
        <v>1245</v>
      </c>
      <c r="C1020" s="269" t="s">
        <v>2170</v>
      </c>
      <c r="D1020" s="273" t="s">
        <v>3188</v>
      </c>
      <c r="E1020" s="269" t="s">
        <v>2195</v>
      </c>
      <c r="F1020" s="271">
        <v>0.0026</v>
      </c>
      <c r="G1020" s="272">
        <v>2016.5</v>
      </c>
      <c r="H1020" s="269">
        <v>0.00598</v>
      </c>
      <c r="I1020" s="269" t="s">
        <v>1011</v>
      </c>
      <c r="J1020" s="269" t="s">
        <v>1011</v>
      </c>
      <c r="K1020" s="269" t="s">
        <v>106</v>
      </c>
    </row>
    <row r="1021" ht="85.5" spans="1:11">
      <c r="A1021" s="269">
        <v>1019</v>
      </c>
      <c r="B1021" s="269" t="s">
        <v>1245</v>
      </c>
      <c r="C1021" s="269" t="s">
        <v>2170</v>
      </c>
      <c r="D1021" s="273" t="s">
        <v>3189</v>
      </c>
      <c r="E1021" s="269" t="s">
        <v>2195</v>
      </c>
      <c r="F1021" s="271">
        <v>0.0026</v>
      </c>
      <c r="G1021" s="272">
        <v>2016.5</v>
      </c>
      <c r="H1021" s="269">
        <v>0.00598</v>
      </c>
      <c r="I1021" s="269" t="s">
        <v>1011</v>
      </c>
      <c r="J1021" s="269" t="s">
        <v>1011</v>
      </c>
      <c r="K1021" s="269" t="s">
        <v>106</v>
      </c>
    </row>
    <row r="1022" ht="85.5" spans="1:11">
      <c r="A1022" s="269">
        <v>1020</v>
      </c>
      <c r="B1022" s="269" t="s">
        <v>1245</v>
      </c>
      <c r="C1022" s="269" t="s">
        <v>2170</v>
      </c>
      <c r="D1022" s="273" t="s">
        <v>3190</v>
      </c>
      <c r="E1022" s="269" t="s">
        <v>2195</v>
      </c>
      <c r="F1022" s="271">
        <v>0.0026</v>
      </c>
      <c r="G1022" s="272">
        <v>2016.5</v>
      </c>
      <c r="H1022" s="269">
        <v>0.00598</v>
      </c>
      <c r="I1022" s="269" t="s">
        <v>1011</v>
      </c>
      <c r="J1022" s="269" t="s">
        <v>1011</v>
      </c>
      <c r="K1022" s="269" t="s">
        <v>106</v>
      </c>
    </row>
    <row r="1023" ht="85.5" spans="1:11">
      <c r="A1023" s="269">
        <v>1021</v>
      </c>
      <c r="B1023" s="269" t="s">
        <v>1245</v>
      </c>
      <c r="C1023" s="269" t="s">
        <v>2170</v>
      </c>
      <c r="D1023" s="273" t="s">
        <v>3191</v>
      </c>
      <c r="E1023" s="269" t="s">
        <v>2195</v>
      </c>
      <c r="F1023" s="271">
        <v>0.0026</v>
      </c>
      <c r="G1023" s="272">
        <v>2016.5</v>
      </c>
      <c r="H1023" s="269">
        <v>0.00598</v>
      </c>
      <c r="I1023" s="269" t="s">
        <v>1011</v>
      </c>
      <c r="J1023" s="269" t="s">
        <v>1011</v>
      </c>
      <c r="K1023" s="269" t="s">
        <v>106</v>
      </c>
    </row>
    <row r="1024" ht="85.5" spans="1:11">
      <c r="A1024" s="269">
        <v>1022</v>
      </c>
      <c r="B1024" s="269" t="s">
        <v>1245</v>
      </c>
      <c r="C1024" s="269" t="s">
        <v>2170</v>
      </c>
      <c r="D1024" s="273" t="s">
        <v>3192</v>
      </c>
      <c r="E1024" s="269" t="s">
        <v>2195</v>
      </c>
      <c r="F1024" s="271">
        <v>0.0026</v>
      </c>
      <c r="G1024" s="272">
        <v>2016.5</v>
      </c>
      <c r="H1024" s="269">
        <v>0.00598</v>
      </c>
      <c r="I1024" s="269" t="s">
        <v>1011</v>
      </c>
      <c r="J1024" s="269" t="s">
        <v>1011</v>
      </c>
      <c r="K1024" s="269" t="s">
        <v>106</v>
      </c>
    </row>
    <row r="1025" ht="85.5" spans="1:11">
      <c r="A1025" s="269">
        <v>1023</v>
      </c>
      <c r="B1025" s="269" t="s">
        <v>1245</v>
      </c>
      <c r="C1025" s="269" t="s">
        <v>2170</v>
      </c>
      <c r="D1025" s="273" t="s">
        <v>3193</v>
      </c>
      <c r="E1025" s="269" t="s">
        <v>2195</v>
      </c>
      <c r="F1025" s="271">
        <v>0.0026</v>
      </c>
      <c r="G1025" s="272">
        <v>2016.5</v>
      </c>
      <c r="H1025" s="269">
        <v>0.00598</v>
      </c>
      <c r="I1025" s="269" t="s">
        <v>1011</v>
      </c>
      <c r="J1025" s="269" t="s">
        <v>1011</v>
      </c>
      <c r="K1025" s="269" t="s">
        <v>106</v>
      </c>
    </row>
    <row r="1026" ht="85.5" spans="1:11">
      <c r="A1026" s="269">
        <v>1024</v>
      </c>
      <c r="B1026" s="269" t="s">
        <v>1245</v>
      </c>
      <c r="C1026" s="269" t="s">
        <v>2170</v>
      </c>
      <c r="D1026" s="273" t="s">
        <v>3194</v>
      </c>
      <c r="E1026" s="269" t="s">
        <v>2195</v>
      </c>
      <c r="F1026" s="271">
        <v>0.0026</v>
      </c>
      <c r="G1026" s="272">
        <v>2016.5</v>
      </c>
      <c r="H1026" s="269">
        <v>0.00598</v>
      </c>
      <c r="I1026" s="269" t="s">
        <v>1011</v>
      </c>
      <c r="J1026" s="269" t="s">
        <v>1011</v>
      </c>
      <c r="K1026" s="269" t="s">
        <v>106</v>
      </c>
    </row>
    <row r="1027" ht="85.5" spans="1:11">
      <c r="A1027" s="269">
        <v>1025</v>
      </c>
      <c r="B1027" s="269" t="s">
        <v>1245</v>
      </c>
      <c r="C1027" s="269" t="s">
        <v>2170</v>
      </c>
      <c r="D1027" s="273" t="s">
        <v>3195</v>
      </c>
      <c r="E1027" s="269" t="s">
        <v>2195</v>
      </c>
      <c r="F1027" s="271">
        <v>0.0026</v>
      </c>
      <c r="G1027" s="272">
        <v>2016.5</v>
      </c>
      <c r="H1027" s="269">
        <v>0.00598</v>
      </c>
      <c r="I1027" s="269" t="s">
        <v>1011</v>
      </c>
      <c r="J1027" s="269" t="s">
        <v>1011</v>
      </c>
      <c r="K1027" s="269" t="s">
        <v>106</v>
      </c>
    </row>
    <row r="1028" ht="85.5" spans="1:11">
      <c r="A1028" s="269">
        <v>1026</v>
      </c>
      <c r="B1028" s="269" t="s">
        <v>1245</v>
      </c>
      <c r="C1028" s="269" t="s">
        <v>2170</v>
      </c>
      <c r="D1028" s="273" t="s">
        <v>3196</v>
      </c>
      <c r="E1028" s="269" t="s">
        <v>2195</v>
      </c>
      <c r="F1028" s="271">
        <v>0.0026</v>
      </c>
      <c r="G1028" s="272">
        <v>2016.5</v>
      </c>
      <c r="H1028" s="269">
        <v>0.00598</v>
      </c>
      <c r="I1028" s="269" t="s">
        <v>1011</v>
      </c>
      <c r="J1028" s="269" t="s">
        <v>1011</v>
      </c>
      <c r="K1028" s="269" t="s">
        <v>106</v>
      </c>
    </row>
    <row r="1029" ht="85.5" spans="1:11">
      <c r="A1029" s="269">
        <v>1027</v>
      </c>
      <c r="B1029" s="269" t="s">
        <v>1245</v>
      </c>
      <c r="C1029" s="269" t="s">
        <v>2170</v>
      </c>
      <c r="D1029" s="273" t="s">
        <v>3197</v>
      </c>
      <c r="E1029" s="269" t="s">
        <v>2195</v>
      </c>
      <c r="F1029" s="271">
        <v>0.0026</v>
      </c>
      <c r="G1029" s="272">
        <v>2016.5</v>
      </c>
      <c r="H1029" s="269">
        <v>0.00598</v>
      </c>
      <c r="I1029" s="269" t="s">
        <v>1011</v>
      </c>
      <c r="J1029" s="269" t="s">
        <v>1011</v>
      </c>
      <c r="K1029" s="269" t="s">
        <v>106</v>
      </c>
    </row>
    <row r="1030" ht="85.5" spans="1:11">
      <c r="A1030" s="269">
        <v>1028</v>
      </c>
      <c r="B1030" s="269" t="s">
        <v>1245</v>
      </c>
      <c r="C1030" s="269" t="s">
        <v>2170</v>
      </c>
      <c r="D1030" s="273" t="s">
        <v>3198</v>
      </c>
      <c r="E1030" s="269" t="s">
        <v>2195</v>
      </c>
      <c r="F1030" s="271">
        <v>0.0026</v>
      </c>
      <c r="G1030" s="272">
        <v>2016.5</v>
      </c>
      <c r="H1030" s="269">
        <v>0.00598</v>
      </c>
      <c r="I1030" s="269" t="s">
        <v>1011</v>
      </c>
      <c r="J1030" s="269" t="s">
        <v>1011</v>
      </c>
      <c r="K1030" s="269" t="s">
        <v>106</v>
      </c>
    </row>
    <row r="1031" ht="85.5" spans="1:11">
      <c r="A1031" s="269">
        <v>1029</v>
      </c>
      <c r="B1031" s="269" t="s">
        <v>1245</v>
      </c>
      <c r="C1031" s="269" t="s">
        <v>2170</v>
      </c>
      <c r="D1031" s="273" t="s">
        <v>3199</v>
      </c>
      <c r="E1031" s="269" t="s">
        <v>2195</v>
      </c>
      <c r="F1031" s="271">
        <v>0.0026</v>
      </c>
      <c r="G1031" s="272">
        <v>2016.5</v>
      </c>
      <c r="H1031" s="269">
        <v>0.00598</v>
      </c>
      <c r="I1031" s="269" t="s">
        <v>1011</v>
      </c>
      <c r="J1031" s="269" t="s">
        <v>1011</v>
      </c>
      <c r="K1031" s="269" t="s">
        <v>106</v>
      </c>
    </row>
    <row r="1032" ht="85.5" spans="1:11">
      <c r="A1032" s="269">
        <v>1030</v>
      </c>
      <c r="B1032" s="269" t="s">
        <v>1245</v>
      </c>
      <c r="C1032" s="269" t="s">
        <v>2170</v>
      </c>
      <c r="D1032" s="273" t="s">
        <v>3200</v>
      </c>
      <c r="E1032" s="269" t="s">
        <v>2195</v>
      </c>
      <c r="F1032" s="271">
        <v>0.0026</v>
      </c>
      <c r="G1032" s="272">
        <v>2016.5</v>
      </c>
      <c r="H1032" s="269">
        <v>0.00598</v>
      </c>
      <c r="I1032" s="269" t="s">
        <v>1011</v>
      </c>
      <c r="J1032" s="269" t="s">
        <v>1011</v>
      </c>
      <c r="K1032" s="269" t="s">
        <v>106</v>
      </c>
    </row>
    <row r="1033" ht="85.5" spans="1:11">
      <c r="A1033" s="269">
        <v>1031</v>
      </c>
      <c r="B1033" s="269" t="s">
        <v>1245</v>
      </c>
      <c r="C1033" s="269" t="s">
        <v>2170</v>
      </c>
      <c r="D1033" s="273" t="s">
        <v>3201</v>
      </c>
      <c r="E1033" s="269" t="s">
        <v>2195</v>
      </c>
      <c r="F1033" s="271">
        <v>0.0026</v>
      </c>
      <c r="G1033" s="272">
        <v>2016.5</v>
      </c>
      <c r="H1033" s="269">
        <v>0.00598</v>
      </c>
      <c r="I1033" s="269" t="s">
        <v>1011</v>
      </c>
      <c r="J1033" s="269" t="s">
        <v>1011</v>
      </c>
      <c r="K1033" s="269" t="s">
        <v>106</v>
      </c>
    </row>
    <row r="1034" ht="85.5" spans="1:11">
      <c r="A1034" s="269">
        <v>1032</v>
      </c>
      <c r="B1034" s="269" t="s">
        <v>1245</v>
      </c>
      <c r="C1034" s="269" t="s">
        <v>2170</v>
      </c>
      <c r="D1034" s="273" t="s">
        <v>3202</v>
      </c>
      <c r="E1034" s="269" t="s">
        <v>2195</v>
      </c>
      <c r="F1034" s="271">
        <v>0.0026</v>
      </c>
      <c r="G1034" s="272">
        <v>2016.5</v>
      </c>
      <c r="H1034" s="269">
        <v>0.00598</v>
      </c>
      <c r="I1034" s="269" t="s">
        <v>1011</v>
      </c>
      <c r="J1034" s="269" t="s">
        <v>1011</v>
      </c>
      <c r="K1034" s="269" t="s">
        <v>106</v>
      </c>
    </row>
    <row r="1035" ht="85.5" spans="1:11">
      <c r="A1035" s="269">
        <v>1033</v>
      </c>
      <c r="B1035" s="269" t="s">
        <v>1245</v>
      </c>
      <c r="C1035" s="269" t="s">
        <v>2170</v>
      </c>
      <c r="D1035" s="273" t="s">
        <v>3203</v>
      </c>
      <c r="E1035" s="269" t="s">
        <v>2195</v>
      </c>
      <c r="F1035" s="271">
        <v>0.0026</v>
      </c>
      <c r="G1035" s="272">
        <v>2016.5</v>
      </c>
      <c r="H1035" s="269">
        <v>0.00598</v>
      </c>
      <c r="I1035" s="269" t="s">
        <v>1011</v>
      </c>
      <c r="J1035" s="269" t="s">
        <v>1011</v>
      </c>
      <c r="K1035" s="269" t="s">
        <v>106</v>
      </c>
    </row>
    <row r="1036" ht="85.5" spans="1:11">
      <c r="A1036" s="269">
        <v>1034</v>
      </c>
      <c r="B1036" s="269" t="s">
        <v>1245</v>
      </c>
      <c r="C1036" s="269" t="s">
        <v>2170</v>
      </c>
      <c r="D1036" s="273" t="s">
        <v>3204</v>
      </c>
      <c r="E1036" s="269" t="s">
        <v>2195</v>
      </c>
      <c r="F1036" s="271">
        <v>0.0026</v>
      </c>
      <c r="G1036" s="272">
        <v>2016.5</v>
      </c>
      <c r="H1036" s="269">
        <v>0.00598</v>
      </c>
      <c r="I1036" s="269" t="s">
        <v>1011</v>
      </c>
      <c r="J1036" s="269" t="s">
        <v>1011</v>
      </c>
      <c r="K1036" s="269" t="s">
        <v>106</v>
      </c>
    </row>
    <row r="1037" ht="85.5" spans="1:11">
      <c r="A1037" s="269">
        <v>1035</v>
      </c>
      <c r="B1037" s="269" t="s">
        <v>1245</v>
      </c>
      <c r="C1037" s="269" t="s">
        <v>2170</v>
      </c>
      <c r="D1037" s="273" t="s">
        <v>3205</v>
      </c>
      <c r="E1037" s="269" t="s">
        <v>2195</v>
      </c>
      <c r="F1037" s="271">
        <v>0.0026</v>
      </c>
      <c r="G1037" s="272">
        <v>2016.5</v>
      </c>
      <c r="H1037" s="269">
        <v>0.00598</v>
      </c>
      <c r="I1037" s="269" t="s">
        <v>1011</v>
      </c>
      <c r="J1037" s="269" t="s">
        <v>1011</v>
      </c>
      <c r="K1037" s="269" t="s">
        <v>106</v>
      </c>
    </row>
    <row r="1038" ht="85.5" spans="1:11">
      <c r="A1038" s="269">
        <v>1036</v>
      </c>
      <c r="B1038" s="269" t="s">
        <v>1245</v>
      </c>
      <c r="C1038" s="269" t="s">
        <v>2170</v>
      </c>
      <c r="D1038" s="273" t="s">
        <v>3206</v>
      </c>
      <c r="E1038" s="269" t="s">
        <v>2195</v>
      </c>
      <c r="F1038" s="271">
        <v>0.0026</v>
      </c>
      <c r="G1038" s="272">
        <v>2016.5</v>
      </c>
      <c r="H1038" s="269">
        <v>0.00598</v>
      </c>
      <c r="I1038" s="269" t="s">
        <v>1011</v>
      </c>
      <c r="J1038" s="269" t="s">
        <v>1011</v>
      </c>
      <c r="K1038" s="269" t="s">
        <v>106</v>
      </c>
    </row>
    <row r="1039" ht="85.5" spans="1:11">
      <c r="A1039" s="269">
        <v>1037</v>
      </c>
      <c r="B1039" s="269" t="s">
        <v>1245</v>
      </c>
      <c r="C1039" s="269" t="s">
        <v>2170</v>
      </c>
      <c r="D1039" s="273" t="s">
        <v>3207</v>
      </c>
      <c r="E1039" s="269" t="s">
        <v>2195</v>
      </c>
      <c r="F1039" s="271">
        <v>0.0026</v>
      </c>
      <c r="G1039" s="272">
        <v>2016.5</v>
      </c>
      <c r="H1039" s="269">
        <v>0.00598</v>
      </c>
      <c r="I1039" s="269" t="s">
        <v>1011</v>
      </c>
      <c r="J1039" s="269" t="s">
        <v>1011</v>
      </c>
      <c r="K1039" s="269" t="s">
        <v>106</v>
      </c>
    </row>
    <row r="1040" ht="85.5" spans="1:11">
      <c r="A1040" s="269">
        <v>1038</v>
      </c>
      <c r="B1040" s="269" t="s">
        <v>1245</v>
      </c>
      <c r="C1040" s="269" t="s">
        <v>2170</v>
      </c>
      <c r="D1040" s="273" t="s">
        <v>3208</v>
      </c>
      <c r="E1040" s="269" t="s">
        <v>2195</v>
      </c>
      <c r="F1040" s="271">
        <v>0.0026</v>
      </c>
      <c r="G1040" s="272">
        <v>2016.5</v>
      </c>
      <c r="H1040" s="269">
        <v>0.00598</v>
      </c>
      <c r="I1040" s="269" t="s">
        <v>1011</v>
      </c>
      <c r="J1040" s="269" t="s">
        <v>1011</v>
      </c>
      <c r="K1040" s="269" t="s">
        <v>106</v>
      </c>
    </row>
    <row r="1041" ht="85.5" spans="1:11">
      <c r="A1041" s="269">
        <v>1039</v>
      </c>
      <c r="B1041" s="269" t="s">
        <v>1245</v>
      </c>
      <c r="C1041" s="269" t="s">
        <v>2170</v>
      </c>
      <c r="D1041" s="273" t="s">
        <v>3209</v>
      </c>
      <c r="E1041" s="269" t="s">
        <v>2195</v>
      </c>
      <c r="F1041" s="271">
        <v>0.0026</v>
      </c>
      <c r="G1041" s="272">
        <v>2016.5</v>
      </c>
      <c r="H1041" s="269">
        <v>0.00598</v>
      </c>
      <c r="I1041" s="269" t="s">
        <v>1011</v>
      </c>
      <c r="J1041" s="269" t="s">
        <v>1011</v>
      </c>
      <c r="K1041" s="269" t="s">
        <v>106</v>
      </c>
    </row>
    <row r="1042" ht="85.5" spans="1:11">
      <c r="A1042" s="269">
        <v>1040</v>
      </c>
      <c r="B1042" s="269" t="s">
        <v>1245</v>
      </c>
      <c r="C1042" s="269" t="s">
        <v>2170</v>
      </c>
      <c r="D1042" s="273" t="s">
        <v>3210</v>
      </c>
      <c r="E1042" s="269" t="s">
        <v>2195</v>
      </c>
      <c r="F1042" s="271">
        <v>0.0026</v>
      </c>
      <c r="G1042" s="272">
        <v>2016.5</v>
      </c>
      <c r="H1042" s="269">
        <v>0.00598</v>
      </c>
      <c r="I1042" s="269" t="s">
        <v>1011</v>
      </c>
      <c r="J1042" s="269" t="s">
        <v>1011</v>
      </c>
      <c r="K1042" s="269" t="s">
        <v>106</v>
      </c>
    </row>
    <row r="1043" ht="85.5" spans="1:11">
      <c r="A1043" s="269">
        <v>1041</v>
      </c>
      <c r="B1043" s="269" t="s">
        <v>1245</v>
      </c>
      <c r="C1043" s="269" t="s">
        <v>2170</v>
      </c>
      <c r="D1043" s="273" t="s">
        <v>3211</v>
      </c>
      <c r="E1043" s="269" t="s">
        <v>2195</v>
      </c>
      <c r="F1043" s="271">
        <v>0.0026</v>
      </c>
      <c r="G1043" s="272">
        <v>2016.5</v>
      </c>
      <c r="H1043" s="269">
        <v>0.00598</v>
      </c>
      <c r="I1043" s="269" t="s">
        <v>1011</v>
      </c>
      <c r="J1043" s="269" t="s">
        <v>1011</v>
      </c>
      <c r="K1043" s="269" t="s">
        <v>106</v>
      </c>
    </row>
    <row r="1044" ht="85.5" spans="1:11">
      <c r="A1044" s="269">
        <v>1042</v>
      </c>
      <c r="B1044" s="269" t="s">
        <v>1245</v>
      </c>
      <c r="C1044" s="269" t="s">
        <v>2170</v>
      </c>
      <c r="D1044" s="273" t="s">
        <v>3212</v>
      </c>
      <c r="E1044" s="269" t="s">
        <v>2195</v>
      </c>
      <c r="F1044" s="271">
        <v>0.0026</v>
      </c>
      <c r="G1044" s="272">
        <v>2016.5</v>
      </c>
      <c r="H1044" s="269">
        <v>0.00598</v>
      </c>
      <c r="I1044" s="269" t="s">
        <v>1011</v>
      </c>
      <c r="J1044" s="269" t="s">
        <v>1011</v>
      </c>
      <c r="K1044" s="269" t="s">
        <v>106</v>
      </c>
    </row>
    <row r="1045" ht="85.5" spans="1:11">
      <c r="A1045" s="269">
        <v>1043</v>
      </c>
      <c r="B1045" s="269" t="s">
        <v>1245</v>
      </c>
      <c r="C1045" s="269" t="s">
        <v>2170</v>
      </c>
      <c r="D1045" s="273" t="s">
        <v>3213</v>
      </c>
      <c r="E1045" s="269" t="s">
        <v>2195</v>
      </c>
      <c r="F1045" s="271">
        <v>0.0026</v>
      </c>
      <c r="G1045" s="272">
        <v>2016.5</v>
      </c>
      <c r="H1045" s="269">
        <v>0.00598</v>
      </c>
      <c r="I1045" s="269" t="s">
        <v>1011</v>
      </c>
      <c r="J1045" s="269" t="s">
        <v>1011</v>
      </c>
      <c r="K1045" s="269" t="s">
        <v>106</v>
      </c>
    </row>
    <row r="1046" ht="85.5" spans="1:11">
      <c r="A1046" s="269">
        <v>1044</v>
      </c>
      <c r="B1046" s="269" t="s">
        <v>1245</v>
      </c>
      <c r="C1046" s="269" t="s">
        <v>2170</v>
      </c>
      <c r="D1046" s="273" t="s">
        <v>3214</v>
      </c>
      <c r="E1046" s="269" t="s">
        <v>2195</v>
      </c>
      <c r="F1046" s="271">
        <v>0.0026</v>
      </c>
      <c r="G1046" s="272">
        <v>2016.5</v>
      </c>
      <c r="H1046" s="269">
        <v>0.00598</v>
      </c>
      <c r="I1046" s="269" t="s">
        <v>1011</v>
      </c>
      <c r="J1046" s="269" t="s">
        <v>1011</v>
      </c>
      <c r="K1046" s="269" t="s">
        <v>106</v>
      </c>
    </row>
    <row r="1047" ht="85.5" spans="1:11">
      <c r="A1047" s="269">
        <v>1045</v>
      </c>
      <c r="B1047" s="269" t="s">
        <v>1245</v>
      </c>
      <c r="C1047" s="269" t="s">
        <v>2170</v>
      </c>
      <c r="D1047" s="273" t="s">
        <v>3215</v>
      </c>
      <c r="E1047" s="269" t="s">
        <v>2195</v>
      </c>
      <c r="F1047" s="271">
        <v>0.0026</v>
      </c>
      <c r="G1047" s="272">
        <v>2016.5</v>
      </c>
      <c r="H1047" s="269">
        <v>0.00598</v>
      </c>
      <c r="I1047" s="269" t="s">
        <v>1011</v>
      </c>
      <c r="J1047" s="269" t="s">
        <v>1011</v>
      </c>
      <c r="K1047" s="269" t="s">
        <v>106</v>
      </c>
    </row>
    <row r="1048" ht="85.5" spans="1:11">
      <c r="A1048" s="269">
        <v>1046</v>
      </c>
      <c r="B1048" s="269" t="s">
        <v>1245</v>
      </c>
      <c r="C1048" s="269" t="s">
        <v>2170</v>
      </c>
      <c r="D1048" s="273" t="s">
        <v>3216</v>
      </c>
      <c r="E1048" s="269" t="s">
        <v>2195</v>
      </c>
      <c r="F1048" s="271">
        <v>0.0026</v>
      </c>
      <c r="G1048" s="272">
        <v>2016.5</v>
      </c>
      <c r="H1048" s="269">
        <v>0.00598</v>
      </c>
      <c r="I1048" s="269" t="s">
        <v>1011</v>
      </c>
      <c r="J1048" s="269" t="s">
        <v>1011</v>
      </c>
      <c r="K1048" s="269" t="s">
        <v>106</v>
      </c>
    </row>
    <row r="1049" ht="85.5" spans="1:11">
      <c r="A1049" s="269">
        <v>1047</v>
      </c>
      <c r="B1049" s="269" t="s">
        <v>1245</v>
      </c>
      <c r="C1049" s="269" t="s">
        <v>2170</v>
      </c>
      <c r="D1049" s="273" t="s">
        <v>3217</v>
      </c>
      <c r="E1049" s="269" t="s">
        <v>2195</v>
      </c>
      <c r="F1049" s="271">
        <v>0.0026</v>
      </c>
      <c r="G1049" s="272">
        <v>2016.5</v>
      </c>
      <c r="H1049" s="269">
        <v>0.00598</v>
      </c>
      <c r="I1049" s="269" t="s">
        <v>1011</v>
      </c>
      <c r="J1049" s="269" t="s">
        <v>1011</v>
      </c>
      <c r="K1049" s="269" t="s">
        <v>106</v>
      </c>
    </row>
    <row r="1050" ht="85.5" spans="1:11">
      <c r="A1050" s="269">
        <v>1048</v>
      </c>
      <c r="B1050" s="269" t="s">
        <v>1245</v>
      </c>
      <c r="C1050" s="269" t="s">
        <v>2170</v>
      </c>
      <c r="D1050" s="273" t="s">
        <v>3218</v>
      </c>
      <c r="E1050" s="269" t="s">
        <v>2195</v>
      </c>
      <c r="F1050" s="271">
        <v>0.0026</v>
      </c>
      <c r="G1050" s="272">
        <v>2016.5</v>
      </c>
      <c r="H1050" s="269">
        <v>0.00598</v>
      </c>
      <c r="I1050" s="269" t="s">
        <v>1011</v>
      </c>
      <c r="J1050" s="269" t="s">
        <v>1011</v>
      </c>
      <c r="K1050" s="269" t="s">
        <v>106</v>
      </c>
    </row>
    <row r="1051" ht="85.5" spans="1:11">
      <c r="A1051" s="269">
        <v>1049</v>
      </c>
      <c r="B1051" s="269" t="s">
        <v>1245</v>
      </c>
      <c r="C1051" s="269" t="s">
        <v>2170</v>
      </c>
      <c r="D1051" s="273" t="s">
        <v>3219</v>
      </c>
      <c r="E1051" s="269" t="s">
        <v>2195</v>
      </c>
      <c r="F1051" s="271">
        <v>0.0026</v>
      </c>
      <c r="G1051" s="272">
        <v>2016.5</v>
      </c>
      <c r="H1051" s="269">
        <v>0.00598</v>
      </c>
      <c r="I1051" s="269" t="s">
        <v>1011</v>
      </c>
      <c r="J1051" s="269" t="s">
        <v>1011</v>
      </c>
      <c r="K1051" s="269" t="s">
        <v>106</v>
      </c>
    </row>
    <row r="1052" ht="85.5" spans="1:11">
      <c r="A1052" s="269">
        <v>1050</v>
      </c>
      <c r="B1052" s="269" t="s">
        <v>1245</v>
      </c>
      <c r="C1052" s="269" t="s">
        <v>2170</v>
      </c>
      <c r="D1052" s="273" t="s">
        <v>3220</v>
      </c>
      <c r="E1052" s="269" t="s">
        <v>2195</v>
      </c>
      <c r="F1052" s="271">
        <v>0.0026</v>
      </c>
      <c r="G1052" s="272">
        <v>2016.5</v>
      </c>
      <c r="H1052" s="269">
        <v>0.00598</v>
      </c>
      <c r="I1052" s="269" t="s">
        <v>1011</v>
      </c>
      <c r="J1052" s="269" t="s">
        <v>1011</v>
      </c>
      <c r="K1052" s="269" t="s">
        <v>106</v>
      </c>
    </row>
    <row r="1053" ht="85.5" spans="1:11">
      <c r="A1053" s="269">
        <v>1051</v>
      </c>
      <c r="B1053" s="269" t="s">
        <v>1245</v>
      </c>
      <c r="C1053" s="269" t="s">
        <v>2170</v>
      </c>
      <c r="D1053" s="273" t="s">
        <v>3221</v>
      </c>
      <c r="E1053" s="269" t="s">
        <v>2195</v>
      </c>
      <c r="F1053" s="271">
        <v>0.0026</v>
      </c>
      <c r="G1053" s="272">
        <v>2016.5</v>
      </c>
      <c r="H1053" s="269">
        <v>0.00598</v>
      </c>
      <c r="I1053" s="269" t="s">
        <v>1011</v>
      </c>
      <c r="J1053" s="269" t="s">
        <v>1011</v>
      </c>
      <c r="K1053" s="269" t="s">
        <v>106</v>
      </c>
    </row>
    <row r="1054" ht="85.5" spans="1:11">
      <c r="A1054" s="269">
        <v>1052</v>
      </c>
      <c r="B1054" s="269" t="s">
        <v>1245</v>
      </c>
      <c r="C1054" s="269" t="s">
        <v>2170</v>
      </c>
      <c r="D1054" s="273" t="s">
        <v>3222</v>
      </c>
      <c r="E1054" s="269" t="s">
        <v>2195</v>
      </c>
      <c r="F1054" s="271">
        <v>0.0026</v>
      </c>
      <c r="G1054" s="272">
        <v>2016.5</v>
      </c>
      <c r="H1054" s="269">
        <v>0.00598</v>
      </c>
      <c r="I1054" s="269" t="s">
        <v>1011</v>
      </c>
      <c r="J1054" s="269" t="s">
        <v>1011</v>
      </c>
      <c r="K1054" s="269" t="s">
        <v>106</v>
      </c>
    </row>
    <row r="1055" ht="85.5" spans="1:11">
      <c r="A1055" s="269">
        <v>1053</v>
      </c>
      <c r="B1055" s="269" t="s">
        <v>1245</v>
      </c>
      <c r="C1055" s="269" t="s">
        <v>2170</v>
      </c>
      <c r="D1055" s="273" t="s">
        <v>3223</v>
      </c>
      <c r="E1055" s="269" t="s">
        <v>2195</v>
      </c>
      <c r="F1055" s="271">
        <v>0.0026</v>
      </c>
      <c r="G1055" s="272">
        <v>2016.5</v>
      </c>
      <c r="H1055" s="269">
        <v>0.00598</v>
      </c>
      <c r="I1055" s="269" t="s">
        <v>1011</v>
      </c>
      <c r="J1055" s="269" t="s">
        <v>1011</v>
      </c>
      <c r="K1055" s="269" t="s">
        <v>106</v>
      </c>
    </row>
    <row r="1056" ht="85.5" spans="1:11">
      <c r="A1056" s="269">
        <v>1054</v>
      </c>
      <c r="B1056" s="269" t="s">
        <v>1245</v>
      </c>
      <c r="C1056" s="269" t="s">
        <v>2170</v>
      </c>
      <c r="D1056" s="273" t="s">
        <v>3224</v>
      </c>
      <c r="E1056" s="269" t="s">
        <v>2195</v>
      </c>
      <c r="F1056" s="271">
        <v>0.0026</v>
      </c>
      <c r="G1056" s="272">
        <v>2016.5</v>
      </c>
      <c r="H1056" s="269">
        <v>0.00598</v>
      </c>
      <c r="I1056" s="269" t="s">
        <v>1011</v>
      </c>
      <c r="J1056" s="269" t="s">
        <v>1011</v>
      </c>
      <c r="K1056" s="269" t="s">
        <v>106</v>
      </c>
    </row>
    <row r="1057" ht="85.5" spans="1:11">
      <c r="A1057" s="269">
        <v>1055</v>
      </c>
      <c r="B1057" s="269" t="s">
        <v>1245</v>
      </c>
      <c r="C1057" s="269" t="s">
        <v>2170</v>
      </c>
      <c r="D1057" s="273" t="s">
        <v>3225</v>
      </c>
      <c r="E1057" s="269" t="s">
        <v>2195</v>
      </c>
      <c r="F1057" s="271">
        <v>0.0026</v>
      </c>
      <c r="G1057" s="272">
        <v>2016.5</v>
      </c>
      <c r="H1057" s="269">
        <v>0.00598</v>
      </c>
      <c r="I1057" s="269" t="s">
        <v>1011</v>
      </c>
      <c r="J1057" s="269" t="s">
        <v>1011</v>
      </c>
      <c r="K1057" s="269" t="s">
        <v>106</v>
      </c>
    </row>
    <row r="1058" ht="85.5" spans="1:11">
      <c r="A1058" s="269">
        <v>1056</v>
      </c>
      <c r="B1058" s="269" t="s">
        <v>1245</v>
      </c>
      <c r="C1058" s="269" t="s">
        <v>2170</v>
      </c>
      <c r="D1058" s="273" t="s">
        <v>3226</v>
      </c>
      <c r="E1058" s="269" t="s">
        <v>2195</v>
      </c>
      <c r="F1058" s="271">
        <v>0.0026</v>
      </c>
      <c r="G1058" s="272">
        <v>2016.5</v>
      </c>
      <c r="H1058" s="269">
        <v>0.00598</v>
      </c>
      <c r="I1058" s="269" t="s">
        <v>1011</v>
      </c>
      <c r="J1058" s="269" t="s">
        <v>1011</v>
      </c>
      <c r="K1058" s="269" t="s">
        <v>106</v>
      </c>
    </row>
    <row r="1059" ht="85.5" spans="1:11">
      <c r="A1059" s="269">
        <v>1057</v>
      </c>
      <c r="B1059" s="269" t="s">
        <v>1245</v>
      </c>
      <c r="C1059" s="269" t="s">
        <v>2170</v>
      </c>
      <c r="D1059" s="273" t="s">
        <v>3227</v>
      </c>
      <c r="E1059" s="269" t="s">
        <v>2195</v>
      </c>
      <c r="F1059" s="271">
        <v>0.0026</v>
      </c>
      <c r="G1059" s="272">
        <v>2016.5</v>
      </c>
      <c r="H1059" s="269">
        <v>0.00598</v>
      </c>
      <c r="I1059" s="269" t="s">
        <v>1011</v>
      </c>
      <c r="J1059" s="269" t="s">
        <v>1011</v>
      </c>
      <c r="K1059" s="269" t="s">
        <v>106</v>
      </c>
    </row>
    <row r="1060" ht="85.5" spans="1:11">
      <c r="A1060" s="269">
        <v>1058</v>
      </c>
      <c r="B1060" s="269" t="s">
        <v>1245</v>
      </c>
      <c r="C1060" s="269" t="s">
        <v>2170</v>
      </c>
      <c r="D1060" s="273" t="s">
        <v>3228</v>
      </c>
      <c r="E1060" s="269" t="s">
        <v>2195</v>
      </c>
      <c r="F1060" s="271">
        <v>0.0026</v>
      </c>
      <c r="G1060" s="272">
        <v>2016.5</v>
      </c>
      <c r="H1060" s="269">
        <v>0.00598</v>
      </c>
      <c r="I1060" s="269" t="s">
        <v>1011</v>
      </c>
      <c r="J1060" s="269" t="s">
        <v>1011</v>
      </c>
      <c r="K1060" s="269" t="s">
        <v>106</v>
      </c>
    </row>
    <row r="1061" ht="85.5" spans="1:11">
      <c r="A1061" s="269">
        <v>1059</v>
      </c>
      <c r="B1061" s="269" t="s">
        <v>1245</v>
      </c>
      <c r="C1061" s="269" t="s">
        <v>2170</v>
      </c>
      <c r="D1061" s="273" t="s">
        <v>3229</v>
      </c>
      <c r="E1061" s="269" t="s">
        <v>2195</v>
      </c>
      <c r="F1061" s="271">
        <v>0.0026</v>
      </c>
      <c r="G1061" s="272">
        <v>2016.5</v>
      </c>
      <c r="H1061" s="269">
        <v>0.00598</v>
      </c>
      <c r="I1061" s="269" t="s">
        <v>1011</v>
      </c>
      <c r="J1061" s="269" t="s">
        <v>1011</v>
      </c>
      <c r="K1061" s="269" t="s">
        <v>106</v>
      </c>
    </row>
    <row r="1062" ht="85.5" spans="1:11">
      <c r="A1062" s="269">
        <v>1060</v>
      </c>
      <c r="B1062" s="269" t="s">
        <v>1245</v>
      </c>
      <c r="C1062" s="269" t="s">
        <v>2170</v>
      </c>
      <c r="D1062" s="273" t="s">
        <v>3230</v>
      </c>
      <c r="E1062" s="269" t="s">
        <v>2195</v>
      </c>
      <c r="F1062" s="271">
        <v>0.0026</v>
      </c>
      <c r="G1062" s="272">
        <v>2016.5</v>
      </c>
      <c r="H1062" s="269">
        <v>0.00598</v>
      </c>
      <c r="I1062" s="269" t="s">
        <v>1011</v>
      </c>
      <c r="J1062" s="269" t="s">
        <v>1011</v>
      </c>
      <c r="K1062" s="269" t="s">
        <v>106</v>
      </c>
    </row>
    <row r="1063" ht="85.5" spans="1:11">
      <c r="A1063" s="269">
        <v>1061</v>
      </c>
      <c r="B1063" s="269" t="s">
        <v>1245</v>
      </c>
      <c r="C1063" s="269" t="s">
        <v>2170</v>
      </c>
      <c r="D1063" s="273" t="s">
        <v>3231</v>
      </c>
      <c r="E1063" s="269" t="s">
        <v>2195</v>
      </c>
      <c r="F1063" s="271">
        <v>0.0026</v>
      </c>
      <c r="G1063" s="272">
        <v>2016.5</v>
      </c>
      <c r="H1063" s="269">
        <v>0.00598</v>
      </c>
      <c r="I1063" s="269" t="s">
        <v>1011</v>
      </c>
      <c r="J1063" s="269" t="s">
        <v>1011</v>
      </c>
      <c r="K1063" s="269" t="s">
        <v>106</v>
      </c>
    </row>
    <row r="1064" ht="85.5" spans="1:11">
      <c r="A1064" s="269">
        <v>1062</v>
      </c>
      <c r="B1064" s="269" t="s">
        <v>1245</v>
      </c>
      <c r="C1064" s="269" t="s">
        <v>2170</v>
      </c>
      <c r="D1064" s="273" t="s">
        <v>3232</v>
      </c>
      <c r="E1064" s="269" t="s">
        <v>2195</v>
      </c>
      <c r="F1064" s="271">
        <v>0.0026</v>
      </c>
      <c r="G1064" s="272">
        <v>2016.5</v>
      </c>
      <c r="H1064" s="269">
        <v>0.00598</v>
      </c>
      <c r="I1064" s="269" t="s">
        <v>1011</v>
      </c>
      <c r="J1064" s="269" t="s">
        <v>1011</v>
      </c>
      <c r="K1064" s="269" t="s">
        <v>106</v>
      </c>
    </row>
    <row r="1065" ht="85.5" spans="1:11">
      <c r="A1065" s="269">
        <v>1063</v>
      </c>
      <c r="B1065" s="269" t="s">
        <v>1245</v>
      </c>
      <c r="C1065" s="269" t="s">
        <v>2170</v>
      </c>
      <c r="D1065" s="273" t="s">
        <v>3233</v>
      </c>
      <c r="E1065" s="269" t="s">
        <v>2195</v>
      </c>
      <c r="F1065" s="271">
        <v>0.0026</v>
      </c>
      <c r="G1065" s="272">
        <v>2016.5</v>
      </c>
      <c r="H1065" s="269">
        <v>0.00598</v>
      </c>
      <c r="I1065" s="269" t="s">
        <v>1011</v>
      </c>
      <c r="J1065" s="269" t="s">
        <v>1011</v>
      </c>
      <c r="K1065" s="269" t="s">
        <v>106</v>
      </c>
    </row>
    <row r="1066" ht="85.5" spans="1:11">
      <c r="A1066" s="269">
        <v>1064</v>
      </c>
      <c r="B1066" s="269" t="s">
        <v>1245</v>
      </c>
      <c r="C1066" s="269" t="s">
        <v>2170</v>
      </c>
      <c r="D1066" s="273" t="s">
        <v>3234</v>
      </c>
      <c r="E1066" s="269" t="s">
        <v>2195</v>
      </c>
      <c r="F1066" s="271">
        <v>0.0026</v>
      </c>
      <c r="G1066" s="272">
        <v>2016.5</v>
      </c>
      <c r="H1066" s="269">
        <v>0.00598</v>
      </c>
      <c r="I1066" s="269" t="s">
        <v>1011</v>
      </c>
      <c r="J1066" s="269" t="s">
        <v>1011</v>
      </c>
      <c r="K1066" s="269" t="s">
        <v>106</v>
      </c>
    </row>
    <row r="1067" ht="85.5" spans="1:11">
      <c r="A1067" s="269">
        <v>1065</v>
      </c>
      <c r="B1067" s="269" t="s">
        <v>1245</v>
      </c>
      <c r="C1067" s="269" t="s">
        <v>2170</v>
      </c>
      <c r="D1067" s="273" t="s">
        <v>3235</v>
      </c>
      <c r="E1067" s="269" t="s">
        <v>2195</v>
      </c>
      <c r="F1067" s="271">
        <v>0.0026</v>
      </c>
      <c r="G1067" s="272">
        <v>2016.5</v>
      </c>
      <c r="H1067" s="269">
        <v>0.00598</v>
      </c>
      <c r="I1067" s="269" t="s">
        <v>1011</v>
      </c>
      <c r="J1067" s="269" t="s">
        <v>1011</v>
      </c>
      <c r="K1067" s="269" t="s">
        <v>106</v>
      </c>
    </row>
    <row r="1068" ht="85.5" spans="1:11">
      <c r="A1068" s="269">
        <v>1066</v>
      </c>
      <c r="B1068" s="269" t="s">
        <v>1245</v>
      </c>
      <c r="C1068" s="269" t="s">
        <v>2170</v>
      </c>
      <c r="D1068" s="273" t="s">
        <v>3236</v>
      </c>
      <c r="E1068" s="269" t="s">
        <v>2195</v>
      </c>
      <c r="F1068" s="271">
        <v>0.0026</v>
      </c>
      <c r="G1068" s="272">
        <v>2016.5</v>
      </c>
      <c r="H1068" s="269">
        <v>0.00598</v>
      </c>
      <c r="I1068" s="269" t="s">
        <v>1011</v>
      </c>
      <c r="J1068" s="269" t="s">
        <v>1011</v>
      </c>
      <c r="K1068" s="269" t="s">
        <v>106</v>
      </c>
    </row>
    <row r="1069" ht="85.5" spans="1:11">
      <c r="A1069" s="269">
        <v>1067</v>
      </c>
      <c r="B1069" s="269" t="s">
        <v>1245</v>
      </c>
      <c r="C1069" s="269" t="s">
        <v>2170</v>
      </c>
      <c r="D1069" s="273" t="s">
        <v>3237</v>
      </c>
      <c r="E1069" s="269" t="s">
        <v>2195</v>
      </c>
      <c r="F1069" s="271">
        <v>0.0026</v>
      </c>
      <c r="G1069" s="272">
        <v>2016.5</v>
      </c>
      <c r="H1069" s="269">
        <v>0.00598</v>
      </c>
      <c r="I1069" s="269" t="s">
        <v>1011</v>
      </c>
      <c r="J1069" s="269" t="s">
        <v>1011</v>
      </c>
      <c r="K1069" s="269" t="s">
        <v>106</v>
      </c>
    </row>
    <row r="1070" ht="85.5" spans="1:11">
      <c r="A1070" s="269">
        <v>1068</v>
      </c>
      <c r="B1070" s="269" t="s">
        <v>1245</v>
      </c>
      <c r="C1070" s="269" t="s">
        <v>2170</v>
      </c>
      <c r="D1070" s="273" t="s">
        <v>3238</v>
      </c>
      <c r="E1070" s="269" t="s">
        <v>2195</v>
      </c>
      <c r="F1070" s="271">
        <v>0.0026</v>
      </c>
      <c r="G1070" s="272">
        <v>2016.5</v>
      </c>
      <c r="H1070" s="269">
        <v>0.00598</v>
      </c>
      <c r="I1070" s="269" t="s">
        <v>1011</v>
      </c>
      <c r="J1070" s="269" t="s">
        <v>1011</v>
      </c>
      <c r="K1070" s="269" t="s">
        <v>106</v>
      </c>
    </row>
    <row r="1071" ht="85.5" spans="1:11">
      <c r="A1071" s="269">
        <v>1069</v>
      </c>
      <c r="B1071" s="269" t="s">
        <v>1245</v>
      </c>
      <c r="C1071" s="269" t="s">
        <v>2170</v>
      </c>
      <c r="D1071" s="273" t="s">
        <v>3239</v>
      </c>
      <c r="E1071" s="269" t="s">
        <v>2195</v>
      </c>
      <c r="F1071" s="271">
        <v>0.0026</v>
      </c>
      <c r="G1071" s="272">
        <v>2016.5</v>
      </c>
      <c r="H1071" s="269">
        <v>0.00598</v>
      </c>
      <c r="I1071" s="269" t="s">
        <v>1011</v>
      </c>
      <c r="J1071" s="269" t="s">
        <v>1011</v>
      </c>
      <c r="K1071" s="269" t="s">
        <v>106</v>
      </c>
    </row>
    <row r="1072" ht="99.75" spans="1:11">
      <c r="A1072" s="269">
        <v>1070</v>
      </c>
      <c r="B1072" s="269" t="s">
        <v>1245</v>
      </c>
      <c r="C1072" s="269" t="s">
        <v>2170</v>
      </c>
      <c r="D1072" s="273" t="s">
        <v>3240</v>
      </c>
      <c r="E1072" s="269" t="s">
        <v>2195</v>
      </c>
      <c r="F1072" s="271">
        <v>0.0026</v>
      </c>
      <c r="G1072" s="272">
        <v>2016.5</v>
      </c>
      <c r="H1072" s="269">
        <v>0.00598</v>
      </c>
      <c r="I1072" s="269" t="s">
        <v>1011</v>
      </c>
      <c r="J1072" s="269" t="s">
        <v>1011</v>
      </c>
      <c r="K1072" s="269" t="s">
        <v>106</v>
      </c>
    </row>
    <row r="1073" ht="42.75" spans="1:11">
      <c r="A1073" s="269">
        <v>1071</v>
      </c>
      <c r="B1073" s="269" t="s">
        <v>1245</v>
      </c>
      <c r="C1073" s="269" t="s">
        <v>2170</v>
      </c>
      <c r="D1073" s="273" t="s">
        <v>3241</v>
      </c>
      <c r="E1073" s="269" t="s">
        <v>2195</v>
      </c>
      <c r="F1073" s="271">
        <v>0.0028</v>
      </c>
      <c r="G1073" s="272">
        <v>2016.5</v>
      </c>
      <c r="H1073" s="269">
        <v>0.00644</v>
      </c>
      <c r="I1073" s="269" t="s">
        <v>1011</v>
      </c>
      <c r="J1073" s="269" t="s">
        <v>1011</v>
      </c>
      <c r="K1073" s="269" t="s">
        <v>106</v>
      </c>
    </row>
    <row r="1074" ht="42.75" spans="1:11">
      <c r="A1074" s="269">
        <v>1072</v>
      </c>
      <c r="B1074" s="269" t="s">
        <v>1245</v>
      </c>
      <c r="C1074" s="269" t="s">
        <v>2170</v>
      </c>
      <c r="D1074" s="273" t="s">
        <v>3242</v>
      </c>
      <c r="E1074" s="269" t="s">
        <v>2195</v>
      </c>
      <c r="F1074" s="271">
        <v>0.0015</v>
      </c>
      <c r="G1074" s="272">
        <v>2016.5</v>
      </c>
      <c r="H1074" s="269">
        <v>0.00345</v>
      </c>
      <c r="I1074" s="269" t="s">
        <v>1011</v>
      </c>
      <c r="J1074" s="269" t="s">
        <v>1011</v>
      </c>
      <c r="K1074" s="269" t="s">
        <v>106</v>
      </c>
    </row>
    <row r="1075" ht="42.75" spans="1:11">
      <c r="A1075" s="269">
        <v>1073</v>
      </c>
      <c r="B1075" s="269" t="s">
        <v>1245</v>
      </c>
      <c r="C1075" s="269" t="s">
        <v>2170</v>
      </c>
      <c r="D1075" s="273" t="s">
        <v>3243</v>
      </c>
      <c r="E1075" s="269" t="s">
        <v>2195</v>
      </c>
      <c r="F1075" s="271">
        <v>0.0024</v>
      </c>
      <c r="G1075" s="272">
        <v>2016.5</v>
      </c>
      <c r="H1075" s="269">
        <v>0.00552</v>
      </c>
      <c r="I1075" s="269" t="s">
        <v>1011</v>
      </c>
      <c r="J1075" s="269" t="s">
        <v>1011</v>
      </c>
      <c r="K1075" s="269" t="s">
        <v>106</v>
      </c>
    </row>
    <row r="1076" ht="85.5" spans="1:11">
      <c r="A1076" s="269">
        <v>1074</v>
      </c>
      <c r="B1076" s="269" t="s">
        <v>1245</v>
      </c>
      <c r="C1076" s="269" t="s">
        <v>2170</v>
      </c>
      <c r="D1076" s="273" t="s">
        <v>3244</v>
      </c>
      <c r="E1076" s="269" t="s">
        <v>2195</v>
      </c>
      <c r="F1076" s="271">
        <v>0.0026</v>
      </c>
      <c r="G1076" s="272">
        <v>2016.5</v>
      </c>
      <c r="H1076" s="269">
        <v>0.00598</v>
      </c>
      <c r="I1076" s="269" t="s">
        <v>1011</v>
      </c>
      <c r="J1076" s="269" t="s">
        <v>1011</v>
      </c>
      <c r="K1076" s="269" t="s">
        <v>106</v>
      </c>
    </row>
    <row r="1077" ht="57" spans="1:11">
      <c r="A1077" s="269">
        <v>1075</v>
      </c>
      <c r="B1077" s="269" t="s">
        <v>1245</v>
      </c>
      <c r="C1077" s="269" t="s">
        <v>2170</v>
      </c>
      <c r="D1077" s="273" t="s">
        <v>3245</v>
      </c>
      <c r="E1077" s="269" t="s">
        <v>2195</v>
      </c>
      <c r="F1077" s="271">
        <v>0.0007</v>
      </c>
      <c r="G1077" s="272">
        <v>2016.5</v>
      </c>
      <c r="H1077" s="269">
        <v>0.00161</v>
      </c>
      <c r="I1077" s="269" t="s">
        <v>1011</v>
      </c>
      <c r="J1077" s="269" t="s">
        <v>1011</v>
      </c>
      <c r="K1077" s="269" t="s">
        <v>106</v>
      </c>
    </row>
    <row r="1078" ht="42.75" spans="1:11">
      <c r="A1078" s="269">
        <v>1076</v>
      </c>
      <c r="B1078" s="269" t="s">
        <v>1245</v>
      </c>
      <c r="C1078" s="269" t="s">
        <v>2170</v>
      </c>
      <c r="D1078" s="273" t="s">
        <v>3246</v>
      </c>
      <c r="E1078" s="269" t="s">
        <v>2195</v>
      </c>
      <c r="F1078" s="271">
        <v>0.0065</v>
      </c>
      <c r="G1078" s="272">
        <v>2016.5</v>
      </c>
      <c r="H1078" s="269">
        <v>0.01495</v>
      </c>
      <c r="I1078" s="269" t="s">
        <v>1011</v>
      </c>
      <c r="J1078" s="269" t="s">
        <v>1011</v>
      </c>
      <c r="K1078" s="269" t="s">
        <v>106</v>
      </c>
    </row>
    <row r="1079" ht="57" spans="1:11">
      <c r="A1079" s="269">
        <v>1077</v>
      </c>
      <c r="B1079" s="269" t="s">
        <v>1245</v>
      </c>
      <c r="C1079" s="269" t="s">
        <v>2170</v>
      </c>
      <c r="D1079" s="273" t="s">
        <v>3247</v>
      </c>
      <c r="E1079" s="269" t="s">
        <v>2195</v>
      </c>
      <c r="F1079" s="271">
        <v>0.0026</v>
      </c>
      <c r="G1079" s="272">
        <v>2016.5</v>
      </c>
      <c r="H1079" s="269">
        <v>0.00598</v>
      </c>
      <c r="I1079" s="269" t="s">
        <v>1011</v>
      </c>
      <c r="J1079" s="269" t="s">
        <v>1011</v>
      </c>
      <c r="K1079" s="269" t="s">
        <v>106</v>
      </c>
    </row>
    <row r="1080" ht="42.75" spans="1:11">
      <c r="A1080" s="269">
        <v>1078</v>
      </c>
      <c r="B1080" s="269" t="s">
        <v>1245</v>
      </c>
      <c r="C1080" s="269" t="s">
        <v>2170</v>
      </c>
      <c r="D1080" s="273" t="s">
        <v>3248</v>
      </c>
      <c r="E1080" s="269" t="s">
        <v>2195</v>
      </c>
      <c r="F1080" s="271">
        <v>0.0008</v>
      </c>
      <c r="G1080" s="272">
        <v>2016.5</v>
      </c>
      <c r="H1080" s="269">
        <v>0.00184</v>
      </c>
      <c r="I1080" s="269" t="s">
        <v>1011</v>
      </c>
      <c r="J1080" s="269" t="s">
        <v>1011</v>
      </c>
      <c r="K1080" s="269" t="s">
        <v>106</v>
      </c>
    </row>
    <row r="1081" ht="42.75" spans="1:11">
      <c r="A1081" s="269">
        <v>1079</v>
      </c>
      <c r="B1081" s="269" t="s">
        <v>1245</v>
      </c>
      <c r="C1081" s="269" t="s">
        <v>2170</v>
      </c>
      <c r="D1081" s="273" t="s">
        <v>3249</v>
      </c>
      <c r="E1081" s="269" t="s">
        <v>2195</v>
      </c>
      <c r="F1081" s="271">
        <v>0.0026</v>
      </c>
      <c r="G1081" s="272">
        <v>2016.5</v>
      </c>
      <c r="H1081" s="269">
        <v>0.00598</v>
      </c>
      <c r="I1081" s="269" t="s">
        <v>1011</v>
      </c>
      <c r="J1081" s="269" t="s">
        <v>1011</v>
      </c>
      <c r="K1081" s="269" t="s">
        <v>106</v>
      </c>
    </row>
    <row r="1082" ht="42.75" spans="1:11">
      <c r="A1082" s="269">
        <v>1080</v>
      </c>
      <c r="B1082" s="269" t="s">
        <v>1245</v>
      </c>
      <c r="C1082" s="269" t="s">
        <v>2170</v>
      </c>
      <c r="D1082" s="273" t="s">
        <v>3250</v>
      </c>
      <c r="E1082" s="269" t="s">
        <v>2195</v>
      </c>
      <c r="F1082" s="271">
        <v>0.003</v>
      </c>
      <c r="G1082" s="272">
        <v>2016.5</v>
      </c>
      <c r="H1082" s="269">
        <v>0.0069</v>
      </c>
      <c r="I1082" s="269" t="s">
        <v>1011</v>
      </c>
      <c r="J1082" s="269" t="s">
        <v>1011</v>
      </c>
      <c r="K1082" s="269" t="s">
        <v>106</v>
      </c>
    </row>
    <row r="1083" ht="71.25" spans="1:11">
      <c r="A1083" s="269">
        <v>1081</v>
      </c>
      <c r="B1083" s="269" t="s">
        <v>1245</v>
      </c>
      <c r="C1083" s="269" t="s">
        <v>2170</v>
      </c>
      <c r="D1083" s="273" t="s">
        <v>3251</v>
      </c>
      <c r="E1083" s="269" t="s">
        <v>2195</v>
      </c>
      <c r="F1083" s="271">
        <v>0.028</v>
      </c>
      <c r="G1083" s="272">
        <v>2016.5</v>
      </c>
      <c r="H1083" s="269">
        <v>0.0644</v>
      </c>
      <c r="I1083" s="269" t="s">
        <v>1011</v>
      </c>
      <c r="J1083" s="269" t="s">
        <v>1011</v>
      </c>
      <c r="K1083" s="269" t="s">
        <v>106</v>
      </c>
    </row>
    <row r="1084" ht="71.25" spans="1:11">
      <c r="A1084" s="269">
        <v>1082</v>
      </c>
      <c r="B1084" s="269" t="s">
        <v>1245</v>
      </c>
      <c r="C1084" s="269" t="s">
        <v>2170</v>
      </c>
      <c r="D1084" s="273" t="s">
        <v>3252</v>
      </c>
      <c r="E1084" s="269" t="s">
        <v>2195</v>
      </c>
      <c r="F1084" s="271">
        <v>0.0026</v>
      </c>
      <c r="G1084" s="272">
        <v>2016.5</v>
      </c>
      <c r="H1084" s="269">
        <v>0.00598</v>
      </c>
      <c r="I1084" s="269" t="s">
        <v>1011</v>
      </c>
      <c r="J1084" s="269" t="s">
        <v>1011</v>
      </c>
      <c r="K1084" s="269" t="s">
        <v>106</v>
      </c>
    </row>
    <row r="1085" ht="85.5" spans="1:11">
      <c r="A1085" s="269">
        <v>1083</v>
      </c>
      <c r="B1085" s="269" t="s">
        <v>1245</v>
      </c>
      <c r="C1085" s="269" t="s">
        <v>2170</v>
      </c>
      <c r="D1085" s="273" t="s">
        <v>3253</v>
      </c>
      <c r="E1085" s="269" t="s">
        <v>2195</v>
      </c>
      <c r="F1085" s="271">
        <v>0.0026</v>
      </c>
      <c r="G1085" s="272">
        <v>2016.5</v>
      </c>
      <c r="H1085" s="269">
        <v>0.00598</v>
      </c>
      <c r="I1085" s="269" t="s">
        <v>1011</v>
      </c>
      <c r="J1085" s="269" t="s">
        <v>1011</v>
      </c>
      <c r="K1085" s="269" t="s">
        <v>106</v>
      </c>
    </row>
    <row r="1086" ht="42.75" spans="1:11">
      <c r="A1086" s="269">
        <v>1084</v>
      </c>
      <c r="B1086" s="269" t="s">
        <v>1245</v>
      </c>
      <c r="C1086" s="269" t="s">
        <v>2170</v>
      </c>
      <c r="D1086" s="273" t="s">
        <v>3254</v>
      </c>
      <c r="E1086" s="269" t="s">
        <v>2195</v>
      </c>
      <c r="F1086" s="271">
        <v>0.0028</v>
      </c>
      <c r="G1086" s="272">
        <v>2016.5</v>
      </c>
      <c r="H1086" s="269">
        <v>0.00644</v>
      </c>
      <c r="I1086" s="269" t="s">
        <v>1011</v>
      </c>
      <c r="J1086" s="269" t="s">
        <v>1011</v>
      </c>
      <c r="K1086" s="269" t="s">
        <v>106</v>
      </c>
    </row>
    <row r="1087" ht="85.5" spans="1:11">
      <c r="A1087" s="269">
        <v>1085</v>
      </c>
      <c r="B1087" s="269" t="s">
        <v>1245</v>
      </c>
      <c r="C1087" s="269" t="s">
        <v>2170</v>
      </c>
      <c r="D1087" s="273" t="s">
        <v>3255</v>
      </c>
      <c r="E1087" s="269" t="s">
        <v>2195</v>
      </c>
      <c r="F1087" s="271">
        <v>0.0026</v>
      </c>
      <c r="G1087" s="272">
        <v>2016.5</v>
      </c>
      <c r="H1087" s="269">
        <v>0.00598</v>
      </c>
      <c r="I1087" s="269" t="s">
        <v>1011</v>
      </c>
      <c r="J1087" s="269" t="s">
        <v>1011</v>
      </c>
      <c r="K1087" s="269" t="s">
        <v>106</v>
      </c>
    </row>
    <row r="1088" ht="42.75" spans="1:11">
      <c r="A1088" s="269">
        <v>1086</v>
      </c>
      <c r="B1088" s="269" t="s">
        <v>1245</v>
      </c>
      <c r="C1088" s="269" t="s">
        <v>2170</v>
      </c>
      <c r="D1088" s="273" t="s">
        <v>3256</v>
      </c>
      <c r="E1088" s="269" t="s">
        <v>2195</v>
      </c>
      <c r="F1088" s="271">
        <v>0.0028</v>
      </c>
      <c r="G1088" s="272">
        <v>2016.5</v>
      </c>
      <c r="H1088" s="269">
        <v>0.00644</v>
      </c>
      <c r="I1088" s="269" t="s">
        <v>1011</v>
      </c>
      <c r="J1088" s="269" t="s">
        <v>1011</v>
      </c>
      <c r="K1088" s="269" t="s">
        <v>106</v>
      </c>
    </row>
    <row r="1089" ht="42.75" spans="1:11">
      <c r="A1089" s="269">
        <v>1087</v>
      </c>
      <c r="B1089" s="269" t="s">
        <v>1245</v>
      </c>
      <c r="C1089" s="269" t="s">
        <v>2170</v>
      </c>
      <c r="D1089" s="273" t="s">
        <v>3257</v>
      </c>
      <c r="E1089" s="269" t="s">
        <v>2195</v>
      </c>
      <c r="F1089" s="271">
        <v>0.0028</v>
      </c>
      <c r="G1089" s="272">
        <v>2016.5</v>
      </c>
      <c r="H1089" s="269">
        <v>0.00644</v>
      </c>
      <c r="I1089" s="269" t="s">
        <v>1011</v>
      </c>
      <c r="J1089" s="269" t="s">
        <v>1011</v>
      </c>
      <c r="K1089" s="269" t="s">
        <v>106</v>
      </c>
    </row>
    <row r="1090" ht="42.75" spans="1:11">
      <c r="A1090" s="269">
        <v>1088</v>
      </c>
      <c r="B1090" s="269" t="s">
        <v>1245</v>
      </c>
      <c r="C1090" s="269" t="s">
        <v>2170</v>
      </c>
      <c r="D1090" s="273" t="s">
        <v>3258</v>
      </c>
      <c r="E1090" s="269" t="s">
        <v>2195</v>
      </c>
      <c r="F1090" s="271">
        <v>0.0028</v>
      </c>
      <c r="G1090" s="272">
        <v>2016.5</v>
      </c>
      <c r="H1090" s="269">
        <v>0.00644</v>
      </c>
      <c r="I1090" s="269" t="s">
        <v>1011</v>
      </c>
      <c r="J1090" s="269" t="s">
        <v>1011</v>
      </c>
      <c r="K1090" s="269" t="s">
        <v>106</v>
      </c>
    </row>
    <row r="1091" ht="42.75" spans="1:11">
      <c r="A1091" s="269">
        <v>1089</v>
      </c>
      <c r="B1091" s="269" t="s">
        <v>1245</v>
      </c>
      <c r="C1091" s="269" t="s">
        <v>2170</v>
      </c>
      <c r="D1091" s="273" t="s">
        <v>3259</v>
      </c>
      <c r="E1091" s="269" t="s">
        <v>2195</v>
      </c>
      <c r="F1091" s="271">
        <v>0.0028</v>
      </c>
      <c r="G1091" s="272">
        <v>2016.5</v>
      </c>
      <c r="H1091" s="269">
        <v>0.00644</v>
      </c>
      <c r="I1091" s="269" t="s">
        <v>1011</v>
      </c>
      <c r="J1091" s="269" t="s">
        <v>1011</v>
      </c>
      <c r="K1091" s="269" t="s">
        <v>106</v>
      </c>
    </row>
    <row r="1092" ht="42.75" spans="1:11">
      <c r="A1092" s="269">
        <v>1090</v>
      </c>
      <c r="B1092" s="269" t="s">
        <v>1245</v>
      </c>
      <c r="C1092" s="269" t="s">
        <v>2170</v>
      </c>
      <c r="D1092" s="273" t="s">
        <v>3260</v>
      </c>
      <c r="E1092" s="269" t="s">
        <v>2195</v>
      </c>
      <c r="F1092" s="271">
        <v>0.0028</v>
      </c>
      <c r="G1092" s="272">
        <v>2016.5</v>
      </c>
      <c r="H1092" s="269">
        <v>0.00644</v>
      </c>
      <c r="I1092" s="269" t="s">
        <v>1011</v>
      </c>
      <c r="J1092" s="269" t="s">
        <v>1011</v>
      </c>
      <c r="K1092" s="269" t="s">
        <v>106</v>
      </c>
    </row>
    <row r="1093" ht="42.75" spans="1:11">
      <c r="A1093" s="269">
        <v>1091</v>
      </c>
      <c r="B1093" s="269" t="s">
        <v>1245</v>
      </c>
      <c r="C1093" s="269" t="s">
        <v>2170</v>
      </c>
      <c r="D1093" s="273" t="s">
        <v>3261</v>
      </c>
      <c r="E1093" s="269" t="s">
        <v>2195</v>
      </c>
      <c r="F1093" s="271">
        <v>0.0028</v>
      </c>
      <c r="G1093" s="272">
        <v>2016.5</v>
      </c>
      <c r="H1093" s="269">
        <v>0.00644</v>
      </c>
      <c r="I1093" s="269" t="s">
        <v>1011</v>
      </c>
      <c r="J1093" s="269" t="s">
        <v>1011</v>
      </c>
      <c r="K1093" s="269" t="s">
        <v>106</v>
      </c>
    </row>
    <row r="1094" ht="42.75" spans="1:11">
      <c r="A1094" s="269">
        <v>1092</v>
      </c>
      <c r="B1094" s="269" t="s">
        <v>1245</v>
      </c>
      <c r="C1094" s="269" t="s">
        <v>2170</v>
      </c>
      <c r="D1094" s="273" t="s">
        <v>3262</v>
      </c>
      <c r="E1094" s="269" t="s">
        <v>2195</v>
      </c>
      <c r="F1094" s="271">
        <v>0.0028</v>
      </c>
      <c r="G1094" s="272">
        <v>2016.5</v>
      </c>
      <c r="H1094" s="269">
        <v>0.00644</v>
      </c>
      <c r="I1094" s="269" t="s">
        <v>1011</v>
      </c>
      <c r="J1094" s="269" t="s">
        <v>1011</v>
      </c>
      <c r="K1094" s="269" t="s">
        <v>106</v>
      </c>
    </row>
    <row r="1095" ht="42.75" spans="1:11">
      <c r="A1095" s="269">
        <v>1093</v>
      </c>
      <c r="B1095" s="269" t="s">
        <v>1245</v>
      </c>
      <c r="C1095" s="269" t="s">
        <v>2170</v>
      </c>
      <c r="D1095" s="273" t="s">
        <v>3263</v>
      </c>
      <c r="E1095" s="269" t="s">
        <v>2195</v>
      </c>
      <c r="F1095" s="271">
        <v>0.0028</v>
      </c>
      <c r="G1095" s="272">
        <v>2016.5</v>
      </c>
      <c r="H1095" s="269">
        <v>0.00644</v>
      </c>
      <c r="I1095" s="269" t="s">
        <v>1011</v>
      </c>
      <c r="J1095" s="269" t="s">
        <v>1011</v>
      </c>
      <c r="K1095" s="269" t="s">
        <v>106</v>
      </c>
    </row>
    <row r="1096" ht="42.75" spans="1:11">
      <c r="A1096" s="269">
        <v>1094</v>
      </c>
      <c r="B1096" s="269" t="s">
        <v>1245</v>
      </c>
      <c r="C1096" s="269" t="s">
        <v>2170</v>
      </c>
      <c r="D1096" s="273" t="s">
        <v>3264</v>
      </c>
      <c r="E1096" s="269" t="s">
        <v>2195</v>
      </c>
      <c r="F1096" s="271">
        <v>0.0028</v>
      </c>
      <c r="G1096" s="272">
        <v>2016.5</v>
      </c>
      <c r="H1096" s="269">
        <v>0.00644</v>
      </c>
      <c r="I1096" s="269" t="s">
        <v>1011</v>
      </c>
      <c r="J1096" s="269" t="s">
        <v>1011</v>
      </c>
      <c r="K1096" s="269" t="s">
        <v>106</v>
      </c>
    </row>
    <row r="1097" ht="42.75" spans="1:11">
      <c r="A1097" s="269">
        <v>1095</v>
      </c>
      <c r="B1097" s="269" t="s">
        <v>1245</v>
      </c>
      <c r="C1097" s="269" t="s">
        <v>2170</v>
      </c>
      <c r="D1097" s="273" t="s">
        <v>3265</v>
      </c>
      <c r="E1097" s="269" t="s">
        <v>2195</v>
      </c>
      <c r="F1097" s="271">
        <v>0.0028</v>
      </c>
      <c r="G1097" s="272">
        <v>2016.5</v>
      </c>
      <c r="H1097" s="269">
        <v>0.00644</v>
      </c>
      <c r="I1097" s="269" t="s">
        <v>1011</v>
      </c>
      <c r="J1097" s="269" t="s">
        <v>1011</v>
      </c>
      <c r="K1097" s="269" t="s">
        <v>106</v>
      </c>
    </row>
    <row r="1098" ht="42.75" spans="1:11">
      <c r="A1098" s="269">
        <v>1096</v>
      </c>
      <c r="B1098" s="269" t="s">
        <v>1245</v>
      </c>
      <c r="C1098" s="269" t="s">
        <v>2170</v>
      </c>
      <c r="D1098" s="273" t="s">
        <v>3266</v>
      </c>
      <c r="E1098" s="269" t="s">
        <v>2195</v>
      </c>
      <c r="F1098" s="271">
        <v>0.0028</v>
      </c>
      <c r="G1098" s="272">
        <v>2016.5</v>
      </c>
      <c r="H1098" s="269">
        <v>0.00644</v>
      </c>
      <c r="I1098" s="269" t="s">
        <v>1011</v>
      </c>
      <c r="J1098" s="269" t="s">
        <v>1011</v>
      </c>
      <c r="K1098" s="269" t="s">
        <v>106</v>
      </c>
    </row>
    <row r="1099" ht="57" spans="1:11">
      <c r="A1099" s="269">
        <v>1097</v>
      </c>
      <c r="B1099" s="269" t="s">
        <v>1245</v>
      </c>
      <c r="C1099" s="269" t="s">
        <v>2170</v>
      </c>
      <c r="D1099" s="273" t="s">
        <v>3267</v>
      </c>
      <c r="E1099" s="269" t="s">
        <v>2195</v>
      </c>
      <c r="F1099" s="271">
        <v>0.0003</v>
      </c>
      <c r="G1099" s="272">
        <v>2016.5</v>
      </c>
      <c r="H1099" s="269">
        <v>0.00069</v>
      </c>
      <c r="I1099" s="269" t="s">
        <v>1011</v>
      </c>
      <c r="J1099" s="269" t="s">
        <v>1011</v>
      </c>
      <c r="K1099" s="269" t="s">
        <v>106</v>
      </c>
    </row>
    <row r="1100" ht="57" spans="1:11">
      <c r="A1100" s="269">
        <v>1098</v>
      </c>
      <c r="B1100" s="269" t="s">
        <v>1245</v>
      </c>
      <c r="C1100" s="269" t="s">
        <v>2170</v>
      </c>
      <c r="D1100" s="273" t="s">
        <v>3268</v>
      </c>
      <c r="E1100" s="269" t="s">
        <v>2195</v>
      </c>
      <c r="F1100" s="271">
        <v>0.0003</v>
      </c>
      <c r="G1100" s="272">
        <v>2016.5</v>
      </c>
      <c r="H1100" s="269">
        <v>0.00069</v>
      </c>
      <c r="I1100" s="269" t="s">
        <v>1011</v>
      </c>
      <c r="J1100" s="269" t="s">
        <v>1011</v>
      </c>
      <c r="K1100" s="269" t="s">
        <v>106</v>
      </c>
    </row>
    <row r="1101" ht="57" spans="1:11">
      <c r="A1101" s="269">
        <v>1099</v>
      </c>
      <c r="B1101" s="269" t="s">
        <v>1245</v>
      </c>
      <c r="C1101" s="269" t="s">
        <v>2170</v>
      </c>
      <c r="D1101" s="273" t="s">
        <v>3269</v>
      </c>
      <c r="E1101" s="269" t="s">
        <v>2195</v>
      </c>
      <c r="F1101" s="271">
        <v>0.0003</v>
      </c>
      <c r="G1101" s="272">
        <v>2016.5</v>
      </c>
      <c r="H1101" s="269">
        <v>0.00069</v>
      </c>
      <c r="I1101" s="269" t="s">
        <v>1011</v>
      </c>
      <c r="J1101" s="269" t="s">
        <v>1011</v>
      </c>
      <c r="K1101" s="269" t="s">
        <v>106</v>
      </c>
    </row>
    <row r="1102" ht="57" spans="1:11">
      <c r="A1102" s="269">
        <v>1100</v>
      </c>
      <c r="B1102" s="269" t="s">
        <v>1245</v>
      </c>
      <c r="C1102" s="269" t="s">
        <v>2170</v>
      </c>
      <c r="D1102" s="273" t="s">
        <v>3270</v>
      </c>
      <c r="E1102" s="269" t="s">
        <v>2195</v>
      </c>
      <c r="F1102" s="271">
        <v>0.0003</v>
      </c>
      <c r="G1102" s="272">
        <v>2016.5</v>
      </c>
      <c r="H1102" s="269">
        <v>0.00069</v>
      </c>
      <c r="I1102" s="269" t="s">
        <v>1011</v>
      </c>
      <c r="J1102" s="269" t="s">
        <v>1011</v>
      </c>
      <c r="K1102" s="269" t="s">
        <v>106</v>
      </c>
    </row>
    <row r="1103" ht="57" spans="1:11">
      <c r="A1103" s="269">
        <v>1101</v>
      </c>
      <c r="B1103" s="269" t="s">
        <v>1245</v>
      </c>
      <c r="C1103" s="269" t="s">
        <v>2170</v>
      </c>
      <c r="D1103" s="273" t="s">
        <v>3271</v>
      </c>
      <c r="E1103" s="269" t="s">
        <v>2195</v>
      </c>
      <c r="F1103" s="271">
        <v>0.0003</v>
      </c>
      <c r="G1103" s="272">
        <v>2016.5</v>
      </c>
      <c r="H1103" s="269">
        <v>0.00069</v>
      </c>
      <c r="I1103" s="269" t="s">
        <v>1011</v>
      </c>
      <c r="J1103" s="269" t="s">
        <v>1011</v>
      </c>
      <c r="K1103" s="269" t="s">
        <v>106</v>
      </c>
    </row>
    <row r="1104" ht="57" spans="1:11">
      <c r="A1104" s="269">
        <v>1102</v>
      </c>
      <c r="B1104" s="269" t="s">
        <v>1245</v>
      </c>
      <c r="C1104" s="269" t="s">
        <v>2170</v>
      </c>
      <c r="D1104" s="273" t="s">
        <v>3272</v>
      </c>
      <c r="E1104" s="269" t="s">
        <v>2195</v>
      </c>
      <c r="F1104" s="271">
        <v>0.0003</v>
      </c>
      <c r="G1104" s="272">
        <v>2016.5</v>
      </c>
      <c r="H1104" s="269">
        <v>0.00069</v>
      </c>
      <c r="I1104" s="269" t="s">
        <v>1011</v>
      </c>
      <c r="J1104" s="269" t="s">
        <v>1011</v>
      </c>
      <c r="K1104" s="269" t="s">
        <v>106</v>
      </c>
    </row>
    <row r="1105" ht="57" spans="1:11">
      <c r="A1105" s="269">
        <v>1103</v>
      </c>
      <c r="B1105" s="269" t="s">
        <v>1245</v>
      </c>
      <c r="C1105" s="269" t="s">
        <v>2170</v>
      </c>
      <c r="D1105" s="273" t="s">
        <v>3273</v>
      </c>
      <c r="E1105" s="269" t="s">
        <v>2195</v>
      </c>
      <c r="F1105" s="271">
        <v>0.0003</v>
      </c>
      <c r="G1105" s="272">
        <v>2016.5</v>
      </c>
      <c r="H1105" s="269">
        <v>0.00069</v>
      </c>
      <c r="I1105" s="269" t="s">
        <v>1011</v>
      </c>
      <c r="J1105" s="269" t="s">
        <v>1011</v>
      </c>
      <c r="K1105" s="269" t="s">
        <v>106</v>
      </c>
    </row>
    <row r="1106" ht="42.75" spans="1:11">
      <c r="A1106" s="269">
        <v>1104</v>
      </c>
      <c r="B1106" s="269" t="s">
        <v>1245</v>
      </c>
      <c r="C1106" s="269" t="s">
        <v>2170</v>
      </c>
      <c r="D1106" s="273" t="s">
        <v>3274</v>
      </c>
      <c r="E1106" s="269" t="s">
        <v>2195</v>
      </c>
      <c r="F1106" s="271">
        <v>0.0018</v>
      </c>
      <c r="G1106" s="272">
        <v>2016.5</v>
      </c>
      <c r="H1106" s="269">
        <v>0.00414</v>
      </c>
      <c r="I1106" s="269" t="s">
        <v>1011</v>
      </c>
      <c r="J1106" s="269" t="s">
        <v>1011</v>
      </c>
      <c r="K1106" s="269" t="s">
        <v>106</v>
      </c>
    </row>
    <row r="1107" ht="42.75" spans="1:11">
      <c r="A1107" s="269">
        <v>1105</v>
      </c>
      <c r="B1107" s="269" t="s">
        <v>1245</v>
      </c>
      <c r="C1107" s="269" t="s">
        <v>2170</v>
      </c>
      <c r="D1107" s="273" t="s">
        <v>3275</v>
      </c>
      <c r="E1107" s="269" t="s">
        <v>2195</v>
      </c>
      <c r="F1107" s="271">
        <v>0.0018</v>
      </c>
      <c r="G1107" s="272">
        <v>2016.5</v>
      </c>
      <c r="H1107" s="269">
        <v>0.00414</v>
      </c>
      <c r="I1107" s="269" t="s">
        <v>1011</v>
      </c>
      <c r="J1107" s="269" t="s">
        <v>1011</v>
      </c>
      <c r="K1107" s="269" t="s">
        <v>106</v>
      </c>
    </row>
    <row r="1108" ht="42.75" spans="1:11">
      <c r="A1108" s="269">
        <v>1106</v>
      </c>
      <c r="B1108" s="269" t="s">
        <v>1245</v>
      </c>
      <c r="C1108" s="269" t="s">
        <v>2170</v>
      </c>
      <c r="D1108" s="273" t="s">
        <v>3276</v>
      </c>
      <c r="E1108" s="269" t="s">
        <v>2195</v>
      </c>
      <c r="F1108" s="271">
        <v>0.0018</v>
      </c>
      <c r="G1108" s="272">
        <v>2016.5</v>
      </c>
      <c r="H1108" s="269">
        <v>0.00414</v>
      </c>
      <c r="I1108" s="269" t="s">
        <v>1011</v>
      </c>
      <c r="J1108" s="269" t="s">
        <v>1011</v>
      </c>
      <c r="K1108" s="269" t="s">
        <v>106</v>
      </c>
    </row>
    <row r="1109" ht="42.75" spans="1:11">
      <c r="A1109" s="269">
        <v>1107</v>
      </c>
      <c r="B1109" s="269" t="s">
        <v>1245</v>
      </c>
      <c r="C1109" s="269" t="s">
        <v>2170</v>
      </c>
      <c r="D1109" s="273" t="s">
        <v>3277</v>
      </c>
      <c r="E1109" s="269" t="s">
        <v>2195</v>
      </c>
      <c r="F1109" s="271">
        <v>0.0018</v>
      </c>
      <c r="G1109" s="272">
        <v>2016.5</v>
      </c>
      <c r="H1109" s="269">
        <v>0.00414</v>
      </c>
      <c r="I1109" s="269" t="s">
        <v>1011</v>
      </c>
      <c r="J1109" s="269" t="s">
        <v>1011</v>
      </c>
      <c r="K1109" s="269" t="s">
        <v>106</v>
      </c>
    </row>
    <row r="1110" ht="42.75" spans="1:11">
      <c r="A1110" s="269">
        <v>1108</v>
      </c>
      <c r="B1110" s="269" t="s">
        <v>1245</v>
      </c>
      <c r="C1110" s="269" t="s">
        <v>2170</v>
      </c>
      <c r="D1110" s="273" t="s">
        <v>3278</v>
      </c>
      <c r="E1110" s="269" t="s">
        <v>2195</v>
      </c>
      <c r="F1110" s="271">
        <v>0.0018</v>
      </c>
      <c r="G1110" s="272">
        <v>2016.5</v>
      </c>
      <c r="H1110" s="269">
        <v>0.00414</v>
      </c>
      <c r="I1110" s="269" t="s">
        <v>1011</v>
      </c>
      <c r="J1110" s="269" t="s">
        <v>1011</v>
      </c>
      <c r="K1110" s="269" t="s">
        <v>106</v>
      </c>
    </row>
    <row r="1111" ht="42.75" spans="1:11">
      <c r="A1111" s="269">
        <v>1109</v>
      </c>
      <c r="B1111" s="269" t="s">
        <v>1245</v>
      </c>
      <c r="C1111" s="269" t="s">
        <v>2170</v>
      </c>
      <c r="D1111" s="273" t="s">
        <v>3279</v>
      </c>
      <c r="E1111" s="269" t="s">
        <v>2195</v>
      </c>
      <c r="F1111" s="271">
        <v>0.0028</v>
      </c>
      <c r="G1111" s="272">
        <v>2016.5</v>
      </c>
      <c r="H1111" s="269">
        <v>0.00644</v>
      </c>
      <c r="I1111" s="269" t="s">
        <v>1011</v>
      </c>
      <c r="J1111" s="269" t="s">
        <v>1011</v>
      </c>
      <c r="K1111" s="269" t="s">
        <v>106</v>
      </c>
    </row>
    <row r="1112" ht="42.75" spans="1:11">
      <c r="A1112" s="269">
        <v>1110</v>
      </c>
      <c r="B1112" s="269" t="s">
        <v>1245</v>
      </c>
      <c r="C1112" s="269" t="s">
        <v>2170</v>
      </c>
      <c r="D1112" s="273" t="s">
        <v>3280</v>
      </c>
      <c r="E1112" s="269" t="s">
        <v>2195</v>
      </c>
      <c r="F1112" s="271">
        <v>0.0018</v>
      </c>
      <c r="G1112" s="272">
        <v>2016.5</v>
      </c>
      <c r="H1112" s="269">
        <v>0.00414</v>
      </c>
      <c r="I1112" s="269" t="s">
        <v>1011</v>
      </c>
      <c r="J1112" s="269" t="s">
        <v>1011</v>
      </c>
      <c r="K1112" s="269" t="s">
        <v>106</v>
      </c>
    </row>
    <row r="1113" ht="57" spans="1:11">
      <c r="A1113" s="269">
        <v>1111</v>
      </c>
      <c r="B1113" s="269" t="s">
        <v>1245</v>
      </c>
      <c r="C1113" s="269" t="s">
        <v>2170</v>
      </c>
      <c r="D1113" s="273" t="s">
        <v>3281</v>
      </c>
      <c r="E1113" s="269" t="s">
        <v>2195</v>
      </c>
      <c r="F1113" s="271">
        <v>0.0003</v>
      </c>
      <c r="G1113" s="272">
        <v>2016.5</v>
      </c>
      <c r="H1113" s="269">
        <v>0.00069</v>
      </c>
      <c r="I1113" s="269" t="s">
        <v>1011</v>
      </c>
      <c r="J1113" s="269" t="s">
        <v>1011</v>
      </c>
      <c r="K1113" s="269" t="s">
        <v>106</v>
      </c>
    </row>
    <row r="1114" ht="42.75" spans="1:11">
      <c r="A1114" s="269">
        <v>1112</v>
      </c>
      <c r="B1114" s="269" t="s">
        <v>1245</v>
      </c>
      <c r="C1114" s="269" t="s">
        <v>2170</v>
      </c>
      <c r="D1114" s="273" t="s">
        <v>3282</v>
      </c>
      <c r="E1114" s="269" t="s">
        <v>2195</v>
      </c>
      <c r="F1114" s="271">
        <v>0.0028</v>
      </c>
      <c r="G1114" s="272">
        <v>2016.5</v>
      </c>
      <c r="H1114" s="269">
        <v>0.00644</v>
      </c>
      <c r="I1114" s="269" t="s">
        <v>1011</v>
      </c>
      <c r="J1114" s="269" t="s">
        <v>1011</v>
      </c>
      <c r="K1114" s="269" t="s">
        <v>106</v>
      </c>
    </row>
    <row r="1115" ht="42.75" spans="1:11">
      <c r="A1115" s="269">
        <v>1113</v>
      </c>
      <c r="B1115" s="269" t="s">
        <v>1245</v>
      </c>
      <c r="C1115" s="269" t="s">
        <v>2170</v>
      </c>
      <c r="D1115" s="273" t="s">
        <v>3283</v>
      </c>
      <c r="E1115" s="269" t="s">
        <v>2195</v>
      </c>
      <c r="F1115" s="271">
        <v>0.0019</v>
      </c>
      <c r="G1115" s="272">
        <v>2016.5</v>
      </c>
      <c r="H1115" s="269">
        <v>0.00437</v>
      </c>
      <c r="I1115" s="269" t="s">
        <v>1011</v>
      </c>
      <c r="J1115" s="269" t="s">
        <v>1011</v>
      </c>
      <c r="K1115" s="269" t="s">
        <v>106</v>
      </c>
    </row>
    <row r="1116" ht="42.75" spans="1:11">
      <c r="A1116" s="269">
        <v>1114</v>
      </c>
      <c r="B1116" s="269" t="s">
        <v>1245</v>
      </c>
      <c r="C1116" s="269" t="s">
        <v>2170</v>
      </c>
      <c r="D1116" s="273" t="s">
        <v>3284</v>
      </c>
      <c r="E1116" s="269" t="s">
        <v>2195</v>
      </c>
      <c r="F1116" s="271">
        <v>0.0019</v>
      </c>
      <c r="G1116" s="272">
        <v>2016.5</v>
      </c>
      <c r="H1116" s="269">
        <v>0.00437</v>
      </c>
      <c r="I1116" s="269" t="s">
        <v>1011</v>
      </c>
      <c r="J1116" s="269" t="s">
        <v>1011</v>
      </c>
      <c r="K1116" s="269" t="s">
        <v>106</v>
      </c>
    </row>
    <row r="1117" ht="42.75" spans="1:11">
      <c r="A1117" s="269">
        <v>1115</v>
      </c>
      <c r="B1117" s="269" t="s">
        <v>1245</v>
      </c>
      <c r="C1117" s="269" t="s">
        <v>2170</v>
      </c>
      <c r="D1117" s="273" t="s">
        <v>3285</v>
      </c>
      <c r="E1117" s="269" t="s">
        <v>2195</v>
      </c>
      <c r="F1117" s="271">
        <v>0.0019</v>
      </c>
      <c r="G1117" s="272">
        <v>2016.5</v>
      </c>
      <c r="H1117" s="269">
        <v>0.00437</v>
      </c>
      <c r="I1117" s="269" t="s">
        <v>1011</v>
      </c>
      <c r="J1117" s="269" t="s">
        <v>1011</v>
      </c>
      <c r="K1117" s="269" t="s">
        <v>106</v>
      </c>
    </row>
    <row r="1118" ht="42.75" spans="1:11">
      <c r="A1118" s="269">
        <v>1116</v>
      </c>
      <c r="B1118" s="269" t="s">
        <v>1245</v>
      </c>
      <c r="C1118" s="269" t="s">
        <v>2170</v>
      </c>
      <c r="D1118" s="273" t="s">
        <v>3286</v>
      </c>
      <c r="E1118" s="269" t="s">
        <v>2195</v>
      </c>
      <c r="F1118" s="271">
        <v>0.0019</v>
      </c>
      <c r="G1118" s="272">
        <v>2016.5</v>
      </c>
      <c r="H1118" s="269">
        <v>0.00437</v>
      </c>
      <c r="I1118" s="269" t="s">
        <v>1011</v>
      </c>
      <c r="J1118" s="269" t="s">
        <v>1011</v>
      </c>
      <c r="K1118" s="269" t="s">
        <v>106</v>
      </c>
    </row>
    <row r="1119" ht="42.75" spans="1:11">
      <c r="A1119" s="269">
        <v>1117</v>
      </c>
      <c r="B1119" s="269" t="s">
        <v>1245</v>
      </c>
      <c r="C1119" s="269" t="s">
        <v>2170</v>
      </c>
      <c r="D1119" s="273" t="s">
        <v>3287</v>
      </c>
      <c r="E1119" s="269" t="s">
        <v>2195</v>
      </c>
      <c r="F1119" s="271">
        <v>0.0019</v>
      </c>
      <c r="G1119" s="272">
        <v>2016.5</v>
      </c>
      <c r="H1119" s="269">
        <v>0.00437</v>
      </c>
      <c r="I1119" s="269" t="s">
        <v>1011</v>
      </c>
      <c r="J1119" s="269" t="s">
        <v>1011</v>
      </c>
      <c r="K1119" s="269" t="s">
        <v>106</v>
      </c>
    </row>
    <row r="1120" ht="42.75" spans="1:11">
      <c r="A1120" s="269">
        <v>1118</v>
      </c>
      <c r="B1120" s="269" t="s">
        <v>1245</v>
      </c>
      <c r="C1120" s="269" t="s">
        <v>2170</v>
      </c>
      <c r="D1120" s="273" t="s">
        <v>3288</v>
      </c>
      <c r="E1120" s="269" t="s">
        <v>2195</v>
      </c>
      <c r="F1120" s="271">
        <v>0.0019</v>
      </c>
      <c r="G1120" s="272">
        <v>2016.5</v>
      </c>
      <c r="H1120" s="269">
        <v>0.00437</v>
      </c>
      <c r="I1120" s="269" t="s">
        <v>1011</v>
      </c>
      <c r="J1120" s="269" t="s">
        <v>1011</v>
      </c>
      <c r="K1120" s="269" t="s">
        <v>106</v>
      </c>
    </row>
    <row r="1121" ht="57" spans="1:11">
      <c r="A1121" s="269">
        <v>1119</v>
      </c>
      <c r="B1121" s="269" t="s">
        <v>1245</v>
      </c>
      <c r="C1121" s="269" t="s">
        <v>2170</v>
      </c>
      <c r="D1121" s="273" t="s">
        <v>3289</v>
      </c>
      <c r="E1121" s="269" t="s">
        <v>2195</v>
      </c>
      <c r="F1121" s="271">
        <v>0.00025</v>
      </c>
      <c r="G1121" s="272">
        <v>2016.5</v>
      </c>
      <c r="H1121" s="269">
        <v>0.000575</v>
      </c>
      <c r="I1121" s="269" t="s">
        <v>1011</v>
      </c>
      <c r="J1121" s="269" t="s">
        <v>1011</v>
      </c>
      <c r="K1121" s="269" t="s">
        <v>106</v>
      </c>
    </row>
    <row r="1122" ht="57" spans="1:11">
      <c r="A1122" s="269">
        <v>1120</v>
      </c>
      <c r="B1122" s="269" t="s">
        <v>1245</v>
      </c>
      <c r="C1122" s="269" t="s">
        <v>2170</v>
      </c>
      <c r="D1122" s="273" t="s">
        <v>3290</v>
      </c>
      <c r="E1122" s="269" t="s">
        <v>2195</v>
      </c>
      <c r="F1122" s="271">
        <v>0.00025</v>
      </c>
      <c r="G1122" s="272">
        <v>2016.5</v>
      </c>
      <c r="H1122" s="269">
        <v>0.000575</v>
      </c>
      <c r="I1122" s="269" t="s">
        <v>1011</v>
      </c>
      <c r="J1122" s="269" t="s">
        <v>1011</v>
      </c>
      <c r="K1122" s="269" t="s">
        <v>106</v>
      </c>
    </row>
    <row r="1123" ht="57" spans="1:11">
      <c r="A1123" s="269">
        <v>1121</v>
      </c>
      <c r="B1123" s="269" t="s">
        <v>1245</v>
      </c>
      <c r="C1123" s="269" t="s">
        <v>2170</v>
      </c>
      <c r="D1123" s="273" t="s">
        <v>3291</v>
      </c>
      <c r="E1123" s="269" t="s">
        <v>2195</v>
      </c>
      <c r="F1123" s="271">
        <v>0.00025</v>
      </c>
      <c r="G1123" s="272">
        <v>2016.5</v>
      </c>
      <c r="H1123" s="269">
        <v>0.000575</v>
      </c>
      <c r="I1123" s="269" t="s">
        <v>1011</v>
      </c>
      <c r="J1123" s="269" t="s">
        <v>1011</v>
      </c>
      <c r="K1123" s="269" t="s">
        <v>106</v>
      </c>
    </row>
    <row r="1124" ht="57" spans="1:11">
      <c r="A1124" s="269">
        <v>1122</v>
      </c>
      <c r="B1124" s="269" t="s">
        <v>1245</v>
      </c>
      <c r="C1124" s="269" t="s">
        <v>2170</v>
      </c>
      <c r="D1124" s="273" t="s">
        <v>3292</v>
      </c>
      <c r="E1124" s="269" t="s">
        <v>2195</v>
      </c>
      <c r="F1124" s="271">
        <v>0.00025</v>
      </c>
      <c r="G1124" s="272">
        <v>2016.5</v>
      </c>
      <c r="H1124" s="269">
        <v>0.000575</v>
      </c>
      <c r="I1124" s="269" t="s">
        <v>1011</v>
      </c>
      <c r="J1124" s="269" t="s">
        <v>1011</v>
      </c>
      <c r="K1124" s="269" t="s">
        <v>106</v>
      </c>
    </row>
    <row r="1125" ht="57" spans="1:11">
      <c r="A1125" s="269">
        <v>1123</v>
      </c>
      <c r="B1125" s="269" t="s">
        <v>1245</v>
      </c>
      <c r="C1125" s="269" t="s">
        <v>2170</v>
      </c>
      <c r="D1125" s="273" t="s">
        <v>3293</v>
      </c>
      <c r="E1125" s="269" t="s">
        <v>2195</v>
      </c>
      <c r="F1125" s="271">
        <v>0.00025</v>
      </c>
      <c r="G1125" s="272">
        <v>2016.5</v>
      </c>
      <c r="H1125" s="269">
        <v>0.000575</v>
      </c>
      <c r="I1125" s="269" t="s">
        <v>1011</v>
      </c>
      <c r="J1125" s="269" t="s">
        <v>1011</v>
      </c>
      <c r="K1125" s="269" t="s">
        <v>106</v>
      </c>
    </row>
    <row r="1126" ht="57" spans="1:11">
      <c r="A1126" s="269">
        <v>1124</v>
      </c>
      <c r="B1126" s="269" t="s">
        <v>1245</v>
      </c>
      <c r="C1126" s="269" t="s">
        <v>2170</v>
      </c>
      <c r="D1126" s="273" t="s">
        <v>3294</v>
      </c>
      <c r="E1126" s="269" t="s">
        <v>2195</v>
      </c>
      <c r="F1126" s="271">
        <v>0.00025</v>
      </c>
      <c r="G1126" s="272">
        <v>2016.5</v>
      </c>
      <c r="H1126" s="269">
        <v>0.000575</v>
      </c>
      <c r="I1126" s="269" t="s">
        <v>1011</v>
      </c>
      <c r="J1126" s="269" t="s">
        <v>1011</v>
      </c>
      <c r="K1126" s="269" t="s">
        <v>106</v>
      </c>
    </row>
    <row r="1127" ht="57" spans="1:11">
      <c r="A1127" s="269">
        <v>1125</v>
      </c>
      <c r="B1127" s="269" t="s">
        <v>1245</v>
      </c>
      <c r="C1127" s="269" t="s">
        <v>2170</v>
      </c>
      <c r="D1127" s="273" t="s">
        <v>3295</v>
      </c>
      <c r="E1127" s="269" t="s">
        <v>2195</v>
      </c>
      <c r="F1127" s="271">
        <v>0.00025</v>
      </c>
      <c r="G1127" s="272">
        <v>2016.5</v>
      </c>
      <c r="H1127" s="269">
        <v>0.000575</v>
      </c>
      <c r="I1127" s="269" t="s">
        <v>1011</v>
      </c>
      <c r="J1127" s="269" t="s">
        <v>1011</v>
      </c>
      <c r="K1127" s="269" t="s">
        <v>106</v>
      </c>
    </row>
    <row r="1128" ht="42.75" spans="1:11">
      <c r="A1128" s="269">
        <v>1126</v>
      </c>
      <c r="B1128" s="269" t="s">
        <v>1245</v>
      </c>
      <c r="C1128" s="269" t="s">
        <v>2170</v>
      </c>
      <c r="D1128" s="273" t="s">
        <v>3296</v>
      </c>
      <c r="E1128" s="269" t="s">
        <v>2195</v>
      </c>
      <c r="F1128" s="271">
        <v>0.0019</v>
      </c>
      <c r="G1128" s="272">
        <v>2016.5</v>
      </c>
      <c r="H1128" s="269">
        <v>0.00437</v>
      </c>
      <c r="I1128" s="269" t="s">
        <v>1011</v>
      </c>
      <c r="J1128" s="269" t="s">
        <v>1011</v>
      </c>
      <c r="K1128" s="269" t="s">
        <v>106</v>
      </c>
    </row>
    <row r="1129" ht="42.75" spans="1:11">
      <c r="A1129" s="269">
        <v>1127</v>
      </c>
      <c r="B1129" s="269" t="s">
        <v>1245</v>
      </c>
      <c r="C1129" s="269" t="s">
        <v>2170</v>
      </c>
      <c r="D1129" s="273" t="s">
        <v>3297</v>
      </c>
      <c r="E1129" s="269" t="s">
        <v>2195</v>
      </c>
      <c r="F1129" s="271">
        <v>0.0012</v>
      </c>
      <c r="G1129" s="272">
        <v>2016.5</v>
      </c>
      <c r="H1129" s="269">
        <v>0.00276</v>
      </c>
      <c r="I1129" s="269" t="s">
        <v>1011</v>
      </c>
      <c r="J1129" s="269" t="s">
        <v>1011</v>
      </c>
      <c r="K1129" s="269" t="s">
        <v>106</v>
      </c>
    </row>
    <row r="1130" ht="42.75" spans="1:11">
      <c r="A1130" s="269">
        <v>1128</v>
      </c>
      <c r="B1130" s="269" t="s">
        <v>1245</v>
      </c>
      <c r="C1130" s="269" t="s">
        <v>2170</v>
      </c>
      <c r="D1130" s="273" t="s">
        <v>3298</v>
      </c>
      <c r="E1130" s="269" t="s">
        <v>2195</v>
      </c>
      <c r="F1130" s="271">
        <v>0.00025</v>
      </c>
      <c r="G1130" s="272">
        <v>2016.5</v>
      </c>
      <c r="H1130" s="269">
        <v>0.000575</v>
      </c>
      <c r="I1130" s="269" t="s">
        <v>1011</v>
      </c>
      <c r="J1130" s="269" t="s">
        <v>1011</v>
      </c>
      <c r="K1130" s="269" t="s">
        <v>106</v>
      </c>
    </row>
    <row r="1131" ht="57" spans="1:11">
      <c r="A1131" s="269">
        <v>1129</v>
      </c>
      <c r="B1131" s="269" t="s">
        <v>1245</v>
      </c>
      <c r="C1131" s="269" t="s">
        <v>2170</v>
      </c>
      <c r="D1131" s="273" t="s">
        <v>3299</v>
      </c>
      <c r="E1131" s="269" t="s">
        <v>2195</v>
      </c>
      <c r="F1131" s="271">
        <v>0.0022</v>
      </c>
      <c r="G1131" s="272">
        <v>2016.5</v>
      </c>
      <c r="H1131" s="269">
        <v>0.00506</v>
      </c>
      <c r="I1131" s="269" t="s">
        <v>1011</v>
      </c>
      <c r="J1131" s="269" t="s">
        <v>1011</v>
      </c>
      <c r="K1131" s="269" t="s">
        <v>106</v>
      </c>
    </row>
    <row r="1132" ht="57" spans="1:11">
      <c r="A1132" s="269">
        <v>1130</v>
      </c>
      <c r="B1132" s="269" t="s">
        <v>1245</v>
      </c>
      <c r="C1132" s="269" t="s">
        <v>2170</v>
      </c>
      <c r="D1132" s="273" t="s">
        <v>3300</v>
      </c>
      <c r="E1132" s="269" t="s">
        <v>2195</v>
      </c>
      <c r="F1132" s="271">
        <v>0.0022</v>
      </c>
      <c r="G1132" s="272">
        <v>2016.5</v>
      </c>
      <c r="H1132" s="269">
        <v>0.00506</v>
      </c>
      <c r="I1132" s="269" t="s">
        <v>1011</v>
      </c>
      <c r="J1132" s="269" t="s">
        <v>1011</v>
      </c>
      <c r="K1132" s="269" t="s">
        <v>106</v>
      </c>
    </row>
    <row r="1133" ht="57" spans="1:11">
      <c r="A1133" s="269">
        <v>1131</v>
      </c>
      <c r="B1133" s="269" t="s">
        <v>1245</v>
      </c>
      <c r="C1133" s="269" t="s">
        <v>2170</v>
      </c>
      <c r="D1133" s="273" t="s">
        <v>3301</v>
      </c>
      <c r="E1133" s="269" t="s">
        <v>2195</v>
      </c>
      <c r="F1133" s="271">
        <v>0.0022</v>
      </c>
      <c r="G1133" s="272">
        <v>2016.5</v>
      </c>
      <c r="H1133" s="269">
        <v>0.00506</v>
      </c>
      <c r="I1133" s="269" t="s">
        <v>1011</v>
      </c>
      <c r="J1133" s="269" t="s">
        <v>1011</v>
      </c>
      <c r="K1133" s="269" t="s">
        <v>106</v>
      </c>
    </row>
    <row r="1134" ht="57" spans="1:11">
      <c r="A1134" s="269">
        <v>1132</v>
      </c>
      <c r="B1134" s="269" t="s">
        <v>1245</v>
      </c>
      <c r="C1134" s="269" t="s">
        <v>2170</v>
      </c>
      <c r="D1134" s="273" t="s">
        <v>3302</v>
      </c>
      <c r="E1134" s="269" t="s">
        <v>2195</v>
      </c>
      <c r="F1134" s="271">
        <v>0.0022</v>
      </c>
      <c r="G1134" s="272">
        <v>2016.5</v>
      </c>
      <c r="H1134" s="269">
        <v>0.00506</v>
      </c>
      <c r="I1134" s="269" t="s">
        <v>1011</v>
      </c>
      <c r="J1134" s="269" t="s">
        <v>1011</v>
      </c>
      <c r="K1134" s="269" t="s">
        <v>106</v>
      </c>
    </row>
    <row r="1135" ht="57" spans="1:11">
      <c r="A1135" s="269">
        <v>1133</v>
      </c>
      <c r="B1135" s="269" t="s">
        <v>1245</v>
      </c>
      <c r="C1135" s="269" t="s">
        <v>2170</v>
      </c>
      <c r="D1135" s="273" t="s">
        <v>3303</v>
      </c>
      <c r="E1135" s="269" t="s">
        <v>2195</v>
      </c>
      <c r="F1135" s="271">
        <v>0.0022</v>
      </c>
      <c r="G1135" s="272">
        <v>2016.5</v>
      </c>
      <c r="H1135" s="269">
        <v>0.00506</v>
      </c>
      <c r="I1135" s="269" t="s">
        <v>1011</v>
      </c>
      <c r="J1135" s="269" t="s">
        <v>1011</v>
      </c>
      <c r="K1135" s="269" t="s">
        <v>106</v>
      </c>
    </row>
    <row r="1136" ht="42.75" spans="1:11">
      <c r="A1136" s="269">
        <v>1134</v>
      </c>
      <c r="B1136" s="269" t="s">
        <v>1245</v>
      </c>
      <c r="C1136" s="269" t="s">
        <v>2170</v>
      </c>
      <c r="D1136" s="273" t="s">
        <v>3304</v>
      </c>
      <c r="E1136" s="269" t="s">
        <v>2195</v>
      </c>
      <c r="F1136" s="271">
        <v>0.0022</v>
      </c>
      <c r="G1136" s="272">
        <v>2016.5</v>
      </c>
      <c r="H1136" s="269">
        <v>0.00506</v>
      </c>
      <c r="I1136" s="269" t="s">
        <v>1011</v>
      </c>
      <c r="J1136" s="269" t="s">
        <v>1011</v>
      </c>
      <c r="K1136" s="269" t="s">
        <v>106</v>
      </c>
    </row>
    <row r="1137" ht="42.75" spans="1:11">
      <c r="A1137" s="269">
        <v>1135</v>
      </c>
      <c r="B1137" s="269" t="s">
        <v>1245</v>
      </c>
      <c r="C1137" s="269" t="s">
        <v>2170</v>
      </c>
      <c r="D1137" s="273" t="s">
        <v>3305</v>
      </c>
      <c r="E1137" s="269" t="s">
        <v>2195</v>
      </c>
      <c r="F1137" s="271">
        <v>0.0026</v>
      </c>
      <c r="G1137" s="272">
        <v>2016.5</v>
      </c>
      <c r="H1137" s="269">
        <v>0.00598</v>
      </c>
      <c r="I1137" s="269" t="s">
        <v>1011</v>
      </c>
      <c r="J1137" s="269" t="s">
        <v>1011</v>
      </c>
      <c r="K1137" s="269" t="s">
        <v>106</v>
      </c>
    </row>
    <row r="1138" ht="42.75" spans="1:11">
      <c r="A1138" s="269">
        <v>1136</v>
      </c>
      <c r="B1138" s="269" t="s">
        <v>1245</v>
      </c>
      <c r="C1138" s="269" t="s">
        <v>2170</v>
      </c>
      <c r="D1138" s="273" t="s">
        <v>3306</v>
      </c>
      <c r="E1138" s="269" t="s">
        <v>2195</v>
      </c>
      <c r="F1138" s="271">
        <v>0.0035</v>
      </c>
      <c r="G1138" s="272">
        <v>2016.5</v>
      </c>
      <c r="H1138" s="269">
        <v>0.00805</v>
      </c>
      <c r="I1138" s="269" t="s">
        <v>1011</v>
      </c>
      <c r="J1138" s="269" t="s">
        <v>1011</v>
      </c>
      <c r="K1138" s="269" t="s">
        <v>106</v>
      </c>
    </row>
    <row r="1139" ht="42.75" spans="1:11">
      <c r="A1139" s="269">
        <v>1137</v>
      </c>
      <c r="B1139" s="269" t="s">
        <v>1245</v>
      </c>
      <c r="C1139" s="269" t="s">
        <v>2170</v>
      </c>
      <c r="D1139" s="273" t="s">
        <v>3307</v>
      </c>
      <c r="E1139" s="269" t="s">
        <v>2195</v>
      </c>
      <c r="F1139" s="271">
        <v>0.0035</v>
      </c>
      <c r="G1139" s="272">
        <v>2016.5</v>
      </c>
      <c r="H1139" s="269">
        <v>0.00805</v>
      </c>
      <c r="I1139" s="269" t="s">
        <v>1011</v>
      </c>
      <c r="J1139" s="269" t="s">
        <v>1011</v>
      </c>
      <c r="K1139" s="269" t="s">
        <v>106</v>
      </c>
    </row>
    <row r="1140" ht="42.75" spans="1:11">
      <c r="A1140" s="269">
        <v>1138</v>
      </c>
      <c r="B1140" s="269" t="s">
        <v>1245</v>
      </c>
      <c r="C1140" s="269" t="s">
        <v>2170</v>
      </c>
      <c r="D1140" s="273" t="s">
        <v>3308</v>
      </c>
      <c r="E1140" s="269" t="s">
        <v>2195</v>
      </c>
      <c r="F1140" s="271">
        <v>0.0015</v>
      </c>
      <c r="G1140" s="272">
        <v>2016.5</v>
      </c>
      <c r="H1140" s="269">
        <v>0.00345</v>
      </c>
      <c r="I1140" s="269" t="s">
        <v>1011</v>
      </c>
      <c r="J1140" s="269" t="s">
        <v>1011</v>
      </c>
      <c r="K1140" s="269" t="s">
        <v>106</v>
      </c>
    </row>
    <row r="1141" ht="42.75" spans="1:11">
      <c r="A1141" s="269">
        <v>1139</v>
      </c>
      <c r="B1141" s="269" t="s">
        <v>1245</v>
      </c>
      <c r="C1141" s="269" t="s">
        <v>2170</v>
      </c>
      <c r="D1141" s="273" t="s">
        <v>3309</v>
      </c>
      <c r="E1141" s="269" t="s">
        <v>2195</v>
      </c>
      <c r="F1141" s="271">
        <v>0.0026</v>
      </c>
      <c r="G1141" s="272">
        <v>2016.5</v>
      </c>
      <c r="H1141" s="269">
        <v>0.00598</v>
      </c>
      <c r="I1141" s="269" t="s">
        <v>1011</v>
      </c>
      <c r="J1141" s="269" t="s">
        <v>1011</v>
      </c>
      <c r="K1141" s="269" t="s">
        <v>106</v>
      </c>
    </row>
    <row r="1142" ht="42.75" spans="1:11">
      <c r="A1142" s="269">
        <v>1140</v>
      </c>
      <c r="B1142" s="269" t="s">
        <v>1245</v>
      </c>
      <c r="C1142" s="269" t="s">
        <v>2170</v>
      </c>
      <c r="D1142" s="273" t="s">
        <v>3310</v>
      </c>
      <c r="E1142" s="269" t="s">
        <v>2195</v>
      </c>
      <c r="F1142" s="271">
        <v>0.0026</v>
      </c>
      <c r="G1142" s="272">
        <v>2016.5</v>
      </c>
      <c r="H1142" s="269">
        <v>0.00598</v>
      </c>
      <c r="I1142" s="269" t="s">
        <v>1011</v>
      </c>
      <c r="J1142" s="269" t="s">
        <v>1011</v>
      </c>
      <c r="K1142" s="269" t="s">
        <v>106</v>
      </c>
    </row>
    <row r="1143" ht="42.75" spans="1:11">
      <c r="A1143" s="269">
        <v>1141</v>
      </c>
      <c r="B1143" s="269" t="s">
        <v>1245</v>
      </c>
      <c r="C1143" s="269" t="s">
        <v>2170</v>
      </c>
      <c r="D1143" s="273" t="s">
        <v>3311</v>
      </c>
      <c r="E1143" s="269" t="s">
        <v>2195</v>
      </c>
      <c r="F1143" s="271">
        <v>0.0011</v>
      </c>
      <c r="G1143" s="272">
        <v>2016.5</v>
      </c>
      <c r="H1143" s="269">
        <v>0.00253</v>
      </c>
      <c r="I1143" s="269" t="s">
        <v>1011</v>
      </c>
      <c r="J1143" s="269" t="s">
        <v>1011</v>
      </c>
      <c r="K1143" s="269" t="s">
        <v>106</v>
      </c>
    </row>
    <row r="1144" ht="71.25" spans="1:11">
      <c r="A1144" s="269">
        <v>1142</v>
      </c>
      <c r="B1144" s="269" t="s">
        <v>1245</v>
      </c>
      <c r="C1144" s="269" t="s">
        <v>2170</v>
      </c>
      <c r="D1144" s="273" t="s">
        <v>3312</v>
      </c>
      <c r="E1144" s="269" t="s">
        <v>2195</v>
      </c>
      <c r="F1144" s="271">
        <v>0.0005</v>
      </c>
      <c r="G1144" s="272">
        <v>2016.5</v>
      </c>
      <c r="H1144" s="269">
        <v>0.00115</v>
      </c>
      <c r="I1144" s="269" t="s">
        <v>1011</v>
      </c>
      <c r="J1144" s="269" t="s">
        <v>1011</v>
      </c>
      <c r="K1144" s="269" t="s">
        <v>106</v>
      </c>
    </row>
    <row r="1145" ht="71.25" spans="1:11">
      <c r="A1145" s="269">
        <v>1143</v>
      </c>
      <c r="B1145" s="269" t="s">
        <v>1245</v>
      </c>
      <c r="C1145" s="269" t="s">
        <v>2170</v>
      </c>
      <c r="D1145" s="273" t="s">
        <v>3313</v>
      </c>
      <c r="E1145" s="269" t="s">
        <v>2195</v>
      </c>
      <c r="F1145" s="271">
        <v>0.0005</v>
      </c>
      <c r="G1145" s="272">
        <v>2016.5</v>
      </c>
      <c r="H1145" s="269">
        <v>0.00115</v>
      </c>
      <c r="I1145" s="269" t="s">
        <v>1011</v>
      </c>
      <c r="J1145" s="269" t="s">
        <v>1011</v>
      </c>
      <c r="K1145" s="269" t="s">
        <v>106</v>
      </c>
    </row>
    <row r="1146" ht="71.25" spans="1:11">
      <c r="A1146" s="269">
        <v>1144</v>
      </c>
      <c r="B1146" s="269" t="s">
        <v>1245</v>
      </c>
      <c r="C1146" s="269" t="s">
        <v>2170</v>
      </c>
      <c r="D1146" s="273" t="s">
        <v>3314</v>
      </c>
      <c r="E1146" s="269" t="s">
        <v>2195</v>
      </c>
      <c r="F1146" s="271">
        <v>0.0005</v>
      </c>
      <c r="G1146" s="272">
        <v>2016.5</v>
      </c>
      <c r="H1146" s="269">
        <v>0.00115</v>
      </c>
      <c r="I1146" s="269" t="s">
        <v>1011</v>
      </c>
      <c r="J1146" s="269" t="s">
        <v>1011</v>
      </c>
      <c r="K1146" s="269" t="s">
        <v>106</v>
      </c>
    </row>
    <row r="1147" ht="71.25" spans="1:11">
      <c r="A1147" s="269">
        <v>1145</v>
      </c>
      <c r="B1147" s="269" t="s">
        <v>1245</v>
      </c>
      <c r="C1147" s="269" t="s">
        <v>2170</v>
      </c>
      <c r="D1147" s="273" t="s">
        <v>3315</v>
      </c>
      <c r="E1147" s="269" t="s">
        <v>2195</v>
      </c>
      <c r="F1147" s="271">
        <v>0.0005</v>
      </c>
      <c r="G1147" s="272">
        <v>2016.5</v>
      </c>
      <c r="H1147" s="269">
        <v>0.00115</v>
      </c>
      <c r="I1147" s="269" t="s">
        <v>1011</v>
      </c>
      <c r="J1147" s="269" t="s">
        <v>1011</v>
      </c>
      <c r="K1147" s="269" t="s">
        <v>106</v>
      </c>
    </row>
    <row r="1148" ht="71.25" spans="1:11">
      <c r="A1148" s="269">
        <v>1146</v>
      </c>
      <c r="B1148" s="269" t="s">
        <v>1245</v>
      </c>
      <c r="C1148" s="269" t="s">
        <v>2170</v>
      </c>
      <c r="D1148" s="273" t="s">
        <v>3316</v>
      </c>
      <c r="E1148" s="269" t="s">
        <v>2195</v>
      </c>
      <c r="F1148" s="271">
        <v>0.0005</v>
      </c>
      <c r="G1148" s="272">
        <v>2016.5</v>
      </c>
      <c r="H1148" s="269">
        <v>0.00115</v>
      </c>
      <c r="I1148" s="269" t="s">
        <v>1011</v>
      </c>
      <c r="J1148" s="269" t="s">
        <v>1011</v>
      </c>
      <c r="K1148" s="269" t="s">
        <v>106</v>
      </c>
    </row>
    <row r="1149" ht="71.25" spans="1:11">
      <c r="A1149" s="269">
        <v>1147</v>
      </c>
      <c r="B1149" s="269" t="s">
        <v>1245</v>
      </c>
      <c r="C1149" s="269" t="s">
        <v>2170</v>
      </c>
      <c r="D1149" s="273" t="s">
        <v>3317</v>
      </c>
      <c r="E1149" s="269" t="s">
        <v>2195</v>
      </c>
      <c r="F1149" s="271">
        <v>0.0005</v>
      </c>
      <c r="G1149" s="272">
        <v>2016.5</v>
      </c>
      <c r="H1149" s="269">
        <v>0.00115</v>
      </c>
      <c r="I1149" s="269" t="s">
        <v>1011</v>
      </c>
      <c r="J1149" s="269" t="s">
        <v>1011</v>
      </c>
      <c r="K1149" s="269" t="s">
        <v>106</v>
      </c>
    </row>
    <row r="1150" ht="71.25" spans="1:11">
      <c r="A1150" s="269">
        <v>1148</v>
      </c>
      <c r="B1150" s="269" t="s">
        <v>1245</v>
      </c>
      <c r="C1150" s="269" t="s">
        <v>2170</v>
      </c>
      <c r="D1150" s="273" t="s">
        <v>3318</v>
      </c>
      <c r="E1150" s="269" t="s">
        <v>2195</v>
      </c>
      <c r="F1150" s="271">
        <v>0.0005</v>
      </c>
      <c r="G1150" s="272">
        <v>2016.5</v>
      </c>
      <c r="H1150" s="269">
        <v>0.00115</v>
      </c>
      <c r="I1150" s="269" t="s">
        <v>1011</v>
      </c>
      <c r="J1150" s="269" t="s">
        <v>1011</v>
      </c>
      <c r="K1150" s="269" t="s">
        <v>106</v>
      </c>
    </row>
    <row r="1151" ht="71.25" spans="1:11">
      <c r="A1151" s="269">
        <v>1149</v>
      </c>
      <c r="B1151" s="269" t="s">
        <v>1245</v>
      </c>
      <c r="C1151" s="269" t="s">
        <v>2170</v>
      </c>
      <c r="D1151" s="273" t="s">
        <v>3319</v>
      </c>
      <c r="E1151" s="269" t="s">
        <v>2195</v>
      </c>
      <c r="F1151" s="271">
        <v>0.0005</v>
      </c>
      <c r="G1151" s="272">
        <v>2016.5</v>
      </c>
      <c r="H1151" s="269">
        <v>0.00115</v>
      </c>
      <c r="I1151" s="269" t="s">
        <v>1011</v>
      </c>
      <c r="J1151" s="269" t="s">
        <v>1011</v>
      </c>
      <c r="K1151" s="269" t="s">
        <v>106</v>
      </c>
    </row>
    <row r="1152" ht="71.25" spans="1:11">
      <c r="A1152" s="269">
        <v>1150</v>
      </c>
      <c r="B1152" s="269" t="s">
        <v>1245</v>
      </c>
      <c r="C1152" s="269" t="s">
        <v>2170</v>
      </c>
      <c r="D1152" s="273" t="s">
        <v>3320</v>
      </c>
      <c r="E1152" s="269" t="s">
        <v>2195</v>
      </c>
      <c r="F1152" s="271">
        <v>0.0005</v>
      </c>
      <c r="G1152" s="272">
        <v>2016.5</v>
      </c>
      <c r="H1152" s="269">
        <v>0.00115</v>
      </c>
      <c r="I1152" s="269" t="s">
        <v>1011</v>
      </c>
      <c r="J1152" s="269" t="s">
        <v>1011</v>
      </c>
      <c r="K1152" s="269" t="s">
        <v>106</v>
      </c>
    </row>
    <row r="1153" ht="71.25" spans="1:11">
      <c r="A1153" s="269">
        <v>1151</v>
      </c>
      <c r="B1153" s="269" t="s">
        <v>1245</v>
      </c>
      <c r="C1153" s="269" t="s">
        <v>2170</v>
      </c>
      <c r="D1153" s="273" t="s">
        <v>3321</v>
      </c>
      <c r="E1153" s="269" t="s">
        <v>2195</v>
      </c>
      <c r="F1153" s="271">
        <v>0.0005</v>
      </c>
      <c r="G1153" s="272">
        <v>2016.5</v>
      </c>
      <c r="H1153" s="269">
        <v>0.00115</v>
      </c>
      <c r="I1153" s="269" t="s">
        <v>1011</v>
      </c>
      <c r="J1153" s="269" t="s">
        <v>1011</v>
      </c>
      <c r="K1153" s="269" t="s">
        <v>106</v>
      </c>
    </row>
    <row r="1154" ht="71.25" spans="1:11">
      <c r="A1154" s="269">
        <v>1152</v>
      </c>
      <c r="B1154" s="269" t="s">
        <v>1245</v>
      </c>
      <c r="C1154" s="269" t="s">
        <v>2170</v>
      </c>
      <c r="D1154" s="273" t="s">
        <v>3322</v>
      </c>
      <c r="E1154" s="269" t="s">
        <v>2195</v>
      </c>
      <c r="F1154" s="271">
        <v>0.0005</v>
      </c>
      <c r="G1154" s="272">
        <v>2016.5</v>
      </c>
      <c r="H1154" s="269">
        <v>0.00115</v>
      </c>
      <c r="I1154" s="269" t="s">
        <v>1011</v>
      </c>
      <c r="J1154" s="269" t="s">
        <v>1011</v>
      </c>
      <c r="K1154" s="269" t="s">
        <v>106</v>
      </c>
    </row>
    <row r="1155" ht="71.25" spans="1:11">
      <c r="A1155" s="269">
        <v>1153</v>
      </c>
      <c r="B1155" s="269" t="s">
        <v>1245</v>
      </c>
      <c r="C1155" s="269" t="s">
        <v>2170</v>
      </c>
      <c r="D1155" s="273" t="s">
        <v>3323</v>
      </c>
      <c r="E1155" s="269" t="s">
        <v>2195</v>
      </c>
      <c r="F1155" s="271">
        <v>0.0005</v>
      </c>
      <c r="G1155" s="272">
        <v>2016.5</v>
      </c>
      <c r="H1155" s="269">
        <v>0.00115</v>
      </c>
      <c r="I1155" s="269" t="s">
        <v>1011</v>
      </c>
      <c r="J1155" s="269" t="s">
        <v>1011</v>
      </c>
      <c r="K1155" s="269" t="s">
        <v>106</v>
      </c>
    </row>
    <row r="1156" ht="71.25" spans="1:11">
      <c r="A1156" s="269">
        <v>1154</v>
      </c>
      <c r="B1156" s="269" t="s">
        <v>1245</v>
      </c>
      <c r="C1156" s="269" t="s">
        <v>2170</v>
      </c>
      <c r="D1156" s="273" t="s">
        <v>3324</v>
      </c>
      <c r="E1156" s="269" t="s">
        <v>2195</v>
      </c>
      <c r="F1156" s="271">
        <v>0.0005</v>
      </c>
      <c r="G1156" s="272">
        <v>2016.5</v>
      </c>
      <c r="H1156" s="269">
        <v>0.00115</v>
      </c>
      <c r="I1156" s="269" t="s">
        <v>1011</v>
      </c>
      <c r="J1156" s="269" t="s">
        <v>1011</v>
      </c>
      <c r="K1156" s="269" t="s">
        <v>106</v>
      </c>
    </row>
    <row r="1157" ht="71.25" spans="1:11">
      <c r="A1157" s="269">
        <v>1155</v>
      </c>
      <c r="B1157" s="269" t="s">
        <v>1245</v>
      </c>
      <c r="C1157" s="269" t="s">
        <v>2170</v>
      </c>
      <c r="D1157" s="273" t="s">
        <v>3325</v>
      </c>
      <c r="E1157" s="269" t="s">
        <v>2195</v>
      </c>
      <c r="F1157" s="271">
        <v>0.0005</v>
      </c>
      <c r="G1157" s="272">
        <v>2016.5</v>
      </c>
      <c r="H1157" s="269">
        <v>0.00115</v>
      </c>
      <c r="I1157" s="269" t="s">
        <v>1011</v>
      </c>
      <c r="J1157" s="269" t="s">
        <v>1011</v>
      </c>
      <c r="K1157" s="269" t="s">
        <v>106</v>
      </c>
    </row>
    <row r="1158" ht="71.25" spans="1:11">
      <c r="A1158" s="269">
        <v>1156</v>
      </c>
      <c r="B1158" s="269" t="s">
        <v>1245</v>
      </c>
      <c r="C1158" s="269" t="s">
        <v>2170</v>
      </c>
      <c r="D1158" s="273" t="s">
        <v>3326</v>
      </c>
      <c r="E1158" s="269" t="s">
        <v>2195</v>
      </c>
      <c r="F1158" s="271">
        <v>0.0005</v>
      </c>
      <c r="G1158" s="272">
        <v>2016.5</v>
      </c>
      <c r="H1158" s="269">
        <v>0.00115</v>
      </c>
      <c r="I1158" s="269" t="s">
        <v>1011</v>
      </c>
      <c r="J1158" s="269" t="s">
        <v>1011</v>
      </c>
      <c r="K1158" s="269" t="s">
        <v>106</v>
      </c>
    </row>
    <row r="1159" ht="71.25" spans="1:11">
      <c r="A1159" s="269">
        <v>1157</v>
      </c>
      <c r="B1159" s="269" t="s">
        <v>1245</v>
      </c>
      <c r="C1159" s="269" t="s">
        <v>2170</v>
      </c>
      <c r="D1159" s="273" t="s">
        <v>3327</v>
      </c>
      <c r="E1159" s="269" t="s">
        <v>2195</v>
      </c>
      <c r="F1159" s="271">
        <v>0.0005</v>
      </c>
      <c r="G1159" s="272">
        <v>2016.5</v>
      </c>
      <c r="H1159" s="269">
        <v>0.00115</v>
      </c>
      <c r="I1159" s="269" t="s">
        <v>1011</v>
      </c>
      <c r="J1159" s="269" t="s">
        <v>1011</v>
      </c>
      <c r="K1159" s="269" t="s">
        <v>106</v>
      </c>
    </row>
    <row r="1160" ht="71.25" spans="1:11">
      <c r="A1160" s="269">
        <v>1158</v>
      </c>
      <c r="B1160" s="269" t="s">
        <v>1245</v>
      </c>
      <c r="C1160" s="269" t="s">
        <v>2170</v>
      </c>
      <c r="D1160" s="273" t="s">
        <v>3328</v>
      </c>
      <c r="E1160" s="269" t="s">
        <v>2195</v>
      </c>
      <c r="F1160" s="271">
        <v>0.0005</v>
      </c>
      <c r="G1160" s="272">
        <v>2016.5</v>
      </c>
      <c r="H1160" s="269">
        <v>0.00115</v>
      </c>
      <c r="I1160" s="269" t="s">
        <v>1011</v>
      </c>
      <c r="J1160" s="269" t="s">
        <v>1011</v>
      </c>
      <c r="K1160" s="269" t="s">
        <v>106</v>
      </c>
    </row>
    <row r="1161" ht="71.25" spans="1:11">
      <c r="A1161" s="269">
        <v>1159</v>
      </c>
      <c r="B1161" s="269" t="s">
        <v>1245</v>
      </c>
      <c r="C1161" s="269" t="s">
        <v>2170</v>
      </c>
      <c r="D1161" s="273" t="s">
        <v>3329</v>
      </c>
      <c r="E1161" s="269" t="s">
        <v>2195</v>
      </c>
      <c r="F1161" s="271">
        <v>0.0005</v>
      </c>
      <c r="G1161" s="272">
        <v>2016.5</v>
      </c>
      <c r="H1161" s="269">
        <v>0.00115</v>
      </c>
      <c r="I1161" s="269" t="s">
        <v>1011</v>
      </c>
      <c r="J1161" s="269" t="s">
        <v>1011</v>
      </c>
      <c r="K1161" s="269" t="s">
        <v>106</v>
      </c>
    </row>
    <row r="1162" ht="71.25" spans="1:11">
      <c r="A1162" s="269">
        <v>1160</v>
      </c>
      <c r="B1162" s="269" t="s">
        <v>1245</v>
      </c>
      <c r="C1162" s="269" t="s">
        <v>2170</v>
      </c>
      <c r="D1162" s="273" t="s">
        <v>3330</v>
      </c>
      <c r="E1162" s="269" t="s">
        <v>2195</v>
      </c>
      <c r="F1162" s="271">
        <v>0.0005</v>
      </c>
      <c r="G1162" s="272">
        <v>2016.5</v>
      </c>
      <c r="H1162" s="269">
        <v>0.00115</v>
      </c>
      <c r="I1162" s="269" t="s">
        <v>1011</v>
      </c>
      <c r="J1162" s="269" t="s">
        <v>1011</v>
      </c>
      <c r="K1162" s="269" t="s">
        <v>106</v>
      </c>
    </row>
    <row r="1163" ht="71.25" spans="1:11">
      <c r="A1163" s="269">
        <v>1161</v>
      </c>
      <c r="B1163" s="269" t="s">
        <v>1245</v>
      </c>
      <c r="C1163" s="269" t="s">
        <v>2170</v>
      </c>
      <c r="D1163" s="273" t="s">
        <v>3331</v>
      </c>
      <c r="E1163" s="269" t="s">
        <v>2195</v>
      </c>
      <c r="F1163" s="271">
        <v>0.0005</v>
      </c>
      <c r="G1163" s="272">
        <v>2016.5</v>
      </c>
      <c r="H1163" s="269">
        <v>0.00115</v>
      </c>
      <c r="I1163" s="269" t="s">
        <v>1011</v>
      </c>
      <c r="J1163" s="269" t="s">
        <v>1011</v>
      </c>
      <c r="K1163" s="269" t="s">
        <v>106</v>
      </c>
    </row>
    <row r="1164" ht="71.25" spans="1:11">
      <c r="A1164" s="269">
        <v>1162</v>
      </c>
      <c r="B1164" s="269" t="s">
        <v>1245</v>
      </c>
      <c r="C1164" s="269" t="s">
        <v>2170</v>
      </c>
      <c r="D1164" s="273" t="s">
        <v>3332</v>
      </c>
      <c r="E1164" s="269" t="s">
        <v>2195</v>
      </c>
      <c r="F1164" s="271">
        <v>0.0005</v>
      </c>
      <c r="G1164" s="272">
        <v>2016.5</v>
      </c>
      <c r="H1164" s="269">
        <v>0.00115</v>
      </c>
      <c r="I1164" s="269" t="s">
        <v>1011</v>
      </c>
      <c r="J1164" s="269" t="s">
        <v>1011</v>
      </c>
      <c r="K1164" s="269" t="s">
        <v>106</v>
      </c>
    </row>
    <row r="1165" ht="71.25" spans="1:11">
      <c r="A1165" s="269">
        <v>1163</v>
      </c>
      <c r="B1165" s="269" t="s">
        <v>1245</v>
      </c>
      <c r="C1165" s="269" t="s">
        <v>2170</v>
      </c>
      <c r="D1165" s="273" t="s">
        <v>3333</v>
      </c>
      <c r="E1165" s="269" t="s">
        <v>2195</v>
      </c>
      <c r="F1165" s="271">
        <v>0.0005</v>
      </c>
      <c r="G1165" s="272">
        <v>2016.5</v>
      </c>
      <c r="H1165" s="269">
        <v>0.00115</v>
      </c>
      <c r="I1165" s="269" t="s">
        <v>1011</v>
      </c>
      <c r="J1165" s="269" t="s">
        <v>1011</v>
      </c>
      <c r="K1165" s="269" t="s">
        <v>106</v>
      </c>
    </row>
    <row r="1166" ht="71.25" spans="1:11">
      <c r="A1166" s="269">
        <v>1164</v>
      </c>
      <c r="B1166" s="269" t="s">
        <v>1245</v>
      </c>
      <c r="C1166" s="269" t="s">
        <v>2170</v>
      </c>
      <c r="D1166" s="273" t="s">
        <v>3334</v>
      </c>
      <c r="E1166" s="269" t="s">
        <v>2195</v>
      </c>
      <c r="F1166" s="271">
        <v>0.0005</v>
      </c>
      <c r="G1166" s="272">
        <v>2016.5</v>
      </c>
      <c r="H1166" s="269">
        <v>0.00115</v>
      </c>
      <c r="I1166" s="269" t="s">
        <v>1011</v>
      </c>
      <c r="J1166" s="269" t="s">
        <v>1011</v>
      </c>
      <c r="K1166" s="269" t="s">
        <v>106</v>
      </c>
    </row>
    <row r="1167" ht="71.25" spans="1:11">
      <c r="A1167" s="269">
        <v>1165</v>
      </c>
      <c r="B1167" s="269" t="s">
        <v>1245</v>
      </c>
      <c r="C1167" s="269" t="s">
        <v>2170</v>
      </c>
      <c r="D1167" s="273" t="s">
        <v>3335</v>
      </c>
      <c r="E1167" s="269" t="s">
        <v>2195</v>
      </c>
      <c r="F1167" s="271">
        <v>0.0005</v>
      </c>
      <c r="G1167" s="272">
        <v>2016.5</v>
      </c>
      <c r="H1167" s="269">
        <v>0.00115</v>
      </c>
      <c r="I1167" s="269" t="s">
        <v>1011</v>
      </c>
      <c r="J1167" s="269" t="s">
        <v>1011</v>
      </c>
      <c r="K1167" s="269" t="s">
        <v>106</v>
      </c>
    </row>
    <row r="1168" ht="71.25" spans="1:11">
      <c r="A1168" s="269">
        <v>1166</v>
      </c>
      <c r="B1168" s="269" t="s">
        <v>1245</v>
      </c>
      <c r="C1168" s="269" t="s">
        <v>2170</v>
      </c>
      <c r="D1168" s="273" t="s">
        <v>3336</v>
      </c>
      <c r="E1168" s="269" t="s">
        <v>2195</v>
      </c>
      <c r="F1168" s="271">
        <v>0.0005</v>
      </c>
      <c r="G1168" s="272">
        <v>2016.5</v>
      </c>
      <c r="H1168" s="269">
        <v>0.00115</v>
      </c>
      <c r="I1168" s="269" t="s">
        <v>1011</v>
      </c>
      <c r="J1168" s="269" t="s">
        <v>1011</v>
      </c>
      <c r="K1168" s="269" t="s">
        <v>106</v>
      </c>
    </row>
    <row r="1169" ht="71.25" spans="1:11">
      <c r="A1169" s="269">
        <v>1167</v>
      </c>
      <c r="B1169" s="269" t="s">
        <v>1245</v>
      </c>
      <c r="C1169" s="269" t="s">
        <v>2170</v>
      </c>
      <c r="D1169" s="273" t="s">
        <v>3337</v>
      </c>
      <c r="E1169" s="269" t="s">
        <v>2195</v>
      </c>
      <c r="F1169" s="271">
        <v>0.0005</v>
      </c>
      <c r="G1169" s="272">
        <v>2016.5</v>
      </c>
      <c r="H1169" s="269">
        <v>0.00115</v>
      </c>
      <c r="I1169" s="269" t="s">
        <v>1011</v>
      </c>
      <c r="J1169" s="269" t="s">
        <v>1011</v>
      </c>
      <c r="K1169" s="269" t="s">
        <v>106</v>
      </c>
    </row>
    <row r="1170" ht="71.25" spans="1:11">
      <c r="A1170" s="269">
        <v>1168</v>
      </c>
      <c r="B1170" s="269" t="s">
        <v>1245</v>
      </c>
      <c r="C1170" s="269" t="s">
        <v>2170</v>
      </c>
      <c r="D1170" s="273" t="s">
        <v>3338</v>
      </c>
      <c r="E1170" s="269" t="s">
        <v>2195</v>
      </c>
      <c r="F1170" s="271">
        <v>0.0005</v>
      </c>
      <c r="G1170" s="272">
        <v>2016.5</v>
      </c>
      <c r="H1170" s="269">
        <v>0.00115</v>
      </c>
      <c r="I1170" s="269" t="s">
        <v>1011</v>
      </c>
      <c r="J1170" s="269" t="s">
        <v>1011</v>
      </c>
      <c r="K1170" s="269" t="s">
        <v>106</v>
      </c>
    </row>
    <row r="1171" ht="42.75" spans="1:11">
      <c r="A1171" s="269">
        <v>1169</v>
      </c>
      <c r="B1171" s="269" t="s">
        <v>1245</v>
      </c>
      <c r="C1171" s="269" t="s">
        <v>2170</v>
      </c>
      <c r="D1171" s="273" t="s">
        <v>3339</v>
      </c>
      <c r="E1171" s="269" t="s">
        <v>2195</v>
      </c>
      <c r="F1171" s="271">
        <v>0.00013</v>
      </c>
      <c r="G1171" s="272">
        <v>2016.5</v>
      </c>
      <c r="H1171" s="269">
        <v>0.000299</v>
      </c>
      <c r="I1171" s="269" t="s">
        <v>1011</v>
      </c>
      <c r="J1171" s="269" t="s">
        <v>1011</v>
      </c>
      <c r="K1171" s="269" t="s">
        <v>106</v>
      </c>
    </row>
    <row r="1172" ht="42.75" spans="1:11">
      <c r="A1172" s="269">
        <v>1170</v>
      </c>
      <c r="B1172" s="269" t="s">
        <v>1245</v>
      </c>
      <c r="C1172" s="269" t="s">
        <v>2170</v>
      </c>
      <c r="D1172" s="273" t="s">
        <v>3340</v>
      </c>
      <c r="E1172" s="269" t="s">
        <v>2195</v>
      </c>
      <c r="F1172" s="271">
        <v>0.0002</v>
      </c>
      <c r="G1172" s="272">
        <v>2016.5</v>
      </c>
      <c r="H1172" s="269">
        <v>0.00046</v>
      </c>
      <c r="I1172" s="269" t="s">
        <v>1011</v>
      </c>
      <c r="J1172" s="269" t="s">
        <v>1011</v>
      </c>
      <c r="K1172" s="269" t="s">
        <v>106</v>
      </c>
    </row>
    <row r="1173" ht="42.75" spans="1:11">
      <c r="A1173" s="269">
        <v>1171</v>
      </c>
      <c r="B1173" s="269" t="s">
        <v>1245</v>
      </c>
      <c r="C1173" s="269" t="s">
        <v>2170</v>
      </c>
      <c r="D1173" s="273" t="s">
        <v>3341</v>
      </c>
      <c r="E1173" s="269" t="s">
        <v>2195</v>
      </c>
      <c r="F1173" s="271">
        <v>0.0002</v>
      </c>
      <c r="G1173" s="272">
        <v>2016.5</v>
      </c>
      <c r="H1173" s="269">
        <v>0.00046</v>
      </c>
      <c r="I1173" s="269" t="s">
        <v>1011</v>
      </c>
      <c r="J1173" s="269" t="s">
        <v>1011</v>
      </c>
      <c r="K1173" s="269" t="s">
        <v>106</v>
      </c>
    </row>
    <row r="1174" ht="42.75" spans="1:11">
      <c r="A1174" s="269">
        <v>1172</v>
      </c>
      <c r="B1174" s="269" t="s">
        <v>1245</v>
      </c>
      <c r="C1174" s="269" t="s">
        <v>2170</v>
      </c>
      <c r="D1174" s="273" t="s">
        <v>3342</v>
      </c>
      <c r="E1174" s="269" t="s">
        <v>2195</v>
      </c>
      <c r="F1174" s="271">
        <v>0.0002</v>
      </c>
      <c r="G1174" s="272">
        <v>2016.5</v>
      </c>
      <c r="H1174" s="269">
        <v>0.00046</v>
      </c>
      <c r="I1174" s="269" t="s">
        <v>1011</v>
      </c>
      <c r="J1174" s="269" t="s">
        <v>1011</v>
      </c>
      <c r="K1174" s="269" t="s">
        <v>106</v>
      </c>
    </row>
    <row r="1175" ht="42.75" spans="1:11">
      <c r="A1175" s="269">
        <v>1173</v>
      </c>
      <c r="B1175" s="269" t="s">
        <v>1245</v>
      </c>
      <c r="C1175" s="269" t="s">
        <v>2170</v>
      </c>
      <c r="D1175" s="273" t="s">
        <v>3343</v>
      </c>
      <c r="E1175" s="269" t="s">
        <v>2195</v>
      </c>
      <c r="F1175" s="271">
        <v>0.0002</v>
      </c>
      <c r="G1175" s="272">
        <v>2016.5</v>
      </c>
      <c r="H1175" s="269">
        <v>0.00046</v>
      </c>
      <c r="I1175" s="269" t="s">
        <v>1011</v>
      </c>
      <c r="J1175" s="269" t="s">
        <v>1011</v>
      </c>
      <c r="K1175" s="269" t="s">
        <v>106</v>
      </c>
    </row>
    <row r="1176" ht="42.75" spans="1:11">
      <c r="A1176" s="269">
        <v>1174</v>
      </c>
      <c r="B1176" s="269" t="s">
        <v>1245</v>
      </c>
      <c r="C1176" s="269" t="s">
        <v>2170</v>
      </c>
      <c r="D1176" s="273" t="s">
        <v>3344</v>
      </c>
      <c r="E1176" s="269" t="s">
        <v>2195</v>
      </c>
      <c r="F1176" s="271">
        <v>0.0002</v>
      </c>
      <c r="G1176" s="272">
        <v>2016.5</v>
      </c>
      <c r="H1176" s="269">
        <v>0.00046</v>
      </c>
      <c r="I1176" s="269" t="s">
        <v>1011</v>
      </c>
      <c r="J1176" s="269" t="s">
        <v>1011</v>
      </c>
      <c r="K1176" s="269" t="s">
        <v>106</v>
      </c>
    </row>
    <row r="1177" ht="42.75" spans="1:11">
      <c r="A1177" s="269">
        <v>1175</v>
      </c>
      <c r="B1177" s="269" t="s">
        <v>1245</v>
      </c>
      <c r="C1177" s="269" t="s">
        <v>2170</v>
      </c>
      <c r="D1177" s="273" t="s">
        <v>3345</v>
      </c>
      <c r="E1177" s="269" t="s">
        <v>2195</v>
      </c>
      <c r="F1177" s="271">
        <v>0.0002</v>
      </c>
      <c r="G1177" s="272">
        <v>2016.5</v>
      </c>
      <c r="H1177" s="269">
        <v>0.00046</v>
      </c>
      <c r="I1177" s="269" t="s">
        <v>1011</v>
      </c>
      <c r="J1177" s="269" t="s">
        <v>1011</v>
      </c>
      <c r="K1177" s="269" t="s">
        <v>106</v>
      </c>
    </row>
    <row r="1178" ht="42.75" spans="1:11">
      <c r="A1178" s="269">
        <v>1176</v>
      </c>
      <c r="B1178" s="269" t="s">
        <v>1245</v>
      </c>
      <c r="C1178" s="269" t="s">
        <v>2170</v>
      </c>
      <c r="D1178" s="273" t="s">
        <v>3346</v>
      </c>
      <c r="E1178" s="269" t="s">
        <v>2195</v>
      </c>
      <c r="F1178" s="271">
        <v>0.0002</v>
      </c>
      <c r="G1178" s="272">
        <v>2016.5</v>
      </c>
      <c r="H1178" s="269">
        <v>0.00046</v>
      </c>
      <c r="I1178" s="269" t="s">
        <v>1011</v>
      </c>
      <c r="J1178" s="269" t="s">
        <v>1011</v>
      </c>
      <c r="K1178" s="269" t="s">
        <v>106</v>
      </c>
    </row>
    <row r="1179" ht="42.75" spans="1:11">
      <c r="A1179" s="269">
        <v>1177</v>
      </c>
      <c r="B1179" s="269" t="s">
        <v>1245</v>
      </c>
      <c r="C1179" s="269" t="s">
        <v>2170</v>
      </c>
      <c r="D1179" s="273" t="s">
        <v>3347</v>
      </c>
      <c r="E1179" s="269" t="s">
        <v>2195</v>
      </c>
      <c r="F1179" s="271">
        <v>0.0002</v>
      </c>
      <c r="G1179" s="272">
        <v>2016.5</v>
      </c>
      <c r="H1179" s="269">
        <v>0.00046</v>
      </c>
      <c r="I1179" s="269" t="s">
        <v>1011</v>
      </c>
      <c r="J1179" s="269" t="s">
        <v>1011</v>
      </c>
      <c r="K1179" s="269" t="s">
        <v>106</v>
      </c>
    </row>
    <row r="1180" ht="42.75" spans="1:11">
      <c r="A1180" s="269">
        <v>1178</v>
      </c>
      <c r="B1180" s="269" t="s">
        <v>1245</v>
      </c>
      <c r="C1180" s="269" t="s">
        <v>2170</v>
      </c>
      <c r="D1180" s="273" t="s">
        <v>3348</v>
      </c>
      <c r="E1180" s="269" t="s">
        <v>2195</v>
      </c>
      <c r="F1180" s="271">
        <v>0.0002</v>
      </c>
      <c r="G1180" s="272">
        <v>2016.5</v>
      </c>
      <c r="H1180" s="269">
        <v>0.00046</v>
      </c>
      <c r="I1180" s="269" t="s">
        <v>1011</v>
      </c>
      <c r="J1180" s="269" t="s">
        <v>1011</v>
      </c>
      <c r="K1180" s="269" t="s">
        <v>106</v>
      </c>
    </row>
    <row r="1181" ht="42.75" spans="1:11">
      <c r="A1181" s="269">
        <v>1179</v>
      </c>
      <c r="B1181" s="269" t="s">
        <v>1245</v>
      </c>
      <c r="C1181" s="269" t="s">
        <v>2170</v>
      </c>
      <c r="D1181" s="273" t="s">
        <v>3349</v>
      </c>
      <c r="E1181" s="269" t="s">
        <v>2195</v>
      </c>
      <c r="F1181" s="271">
        <v>0.0002</v>
      </c>
      <c r="G1181" s="272">
        <v>2016.5</v>
      </c>
      <c r="H1181" s="269">
        <v>0.00046</v>
      </c>
      <c r="I1181" s="269" t="s">
        <v>1011</v>
      </c>
      <c r="J1181" s="269" t="s">
        <v>1011</v>
      </c>
      <c r="K1181" s="269" t="s">
        <v>106</v>
      </c>
    </row>
    <row r="1182" ht="42.75" spans="1:11">
      <c r="A1182" s="269">
        <v>1180</v>
      </c>
      <c r="B1182" s="269" t="s">
        <v>1245</v>
      </c>
      <c r="C1182" s="269" t="s">
        <v>2170</v>
      </c>
      <c r="D1182" s="273" t="s">
        <v>3350</v>
      </c>
      <c r="E1182" s="269" t="s">
        <v>2195</v>
      </c>
      <c r="F1182" s="271">
        <v>0.0002</v>
      </c>
      <c r="G1182" s="272">
        <v>2016.5</v>
      </c>
      <c r="H1182" s="269">
        <v>0.00046</v>
      </c>
      <c r="I1182" s="269" t="s">
        <v>1011</v>
      </c>
      <c r="J1182" s="269" t="s">
        <v>1011</v>
      </c>
      <c r="K1182" s="269" t="s">
        <v>106</v>
      </c>
    </row>
    <row r="1183" ht="42.75" spans="1:11">
      <c r="A1183" s="269">
        <v>1181</v>
      </c>
      <c r="B1183" s="269" t="s">
        <v>1245</v>
      </c>
      <c r="C1183" s="269" t="s">
        <v>2170</v>
      </c>
      <c r="D1183" s="273" t="s">
        <v>3351</v>
      </c>
      <c r="E1183" s="269" t="s">
        <v>2195</v>
      </c>
      <c r="F1183" s="271">
        <v>0.0002</v>
      </c>
      <c r="G1183" s="272">
        <v>2016.5</v>
      </c>
      <c r="H1183" s="269">
        <v>0.00046</v>
      </c>
      <c r="I1183" s="269" t="s">
        <v>1011</v>
      </c>
      <c r="J1183" s="269" t="s">
        <v>1011</v>
      </c>
      <c r="K1183" s="269" t="s">
        <v>106</v>
      </c>
    </row>
    <row r="1184" ht="42.75" spans="1:11">
      <c r="A1184" s="269">
        <v>1182</v>
      </c>
      <c r="B1184" s="269" t="s">
        <v>1245</v>
      </c>
      <c r="C1184" s="269" t="s">
        <v>2170</v>
      </c>
      <c r="D1184" s="273" t="s">
        <v>3352</v>
      </c>
      <c r="E1184" s="269" t="s">
        <v>2195</v>
      </c>
      <c r="F1184" s="271">
        <v>0.0002</v>
      </c>
      <c r="G1184" s="272">
        <v>2016.5</v>
      </c>
      <c r="H1184" s="269">
        <v>0.00046</v>
      </c>
      <c r="I1184" s="269" t="s">
        <v>1011</v>
      </c>
      <c r="J1184" s="269" t="s">
        <v>1011</v>
      </c>
      <c r="K1184" s="269" t="s">
        <v>106</v>
      </c>
    </row>
    <row r="1185" ht="42.75" spans="1:11">
      <c r="A1185" s="269">
        <v>1183</v>
      </c>
      <c r="B1185" s="269" t="s">
        <v>1245</v>
      </c>
      <c r="C1185" s="269" t="s">
        <v>2170</v>
      </c>
      <c r="D1185" s="273" t="s">
        <v>3353</v>
      </c>
      <c r="E1185" s="269" t="s">
        <v>2195</v>
      </c>
      <c r="F1185" s="271">
        <v>0.0002</v>
      </c>
      <c r="G1185" s="272">
        <v>2016.5</v>
      </c>
      <c r="H1185" s="269">
        <v>0.00046</v>
      </c>
      <c r="I1185" s="269" t="s">
        <v>1011</v>
      </c>
      <c r="J1185" s="269" t="s">
        <v>1011</v>
      </c>
      <c r="K1185" s="269" t="s">
        <v>106</v>
      </c>
    </row>
    <row r="1186" ht="42.75" spans="1:11">
      <c r="A1186" s="269">
        <v>1184</v>
      </c>
      <c r="B1186" s="269" t="s">
        <v>1245</v>
      </c>
      <c r="C1186" s="269" t="s">
        <v>2170</v>
      </c>
      <c r="D1186" s="273" t="s">
        <v>3354</v>
      </c>
      <c r="E1186" s="269" t="s">
        <v>2195</v>
      </c>
      <c r="F1186" s="271">
        <v>0.0002</v>
      </c>
      <c r="G1186" s="272">
        <v>2016.5</v>
      </c>
      <c r="H1186" s="269">
        <v>0.00046</v>
      </c>
      <c r="I1186" s="269" t="s">
        <v>1011</v>
      </c>
      <c r="J1186" s="269" t="s">
        <v>1011</v>
      </c>
      <c r="K1186" s="269" t="s">
        <v>106</v>
      </c>
    </row>
    <row r="1187" ht="42.75" spans="1:11">
      <c r="A1187" s="269">
        <v>1185</v>
      </c>
      <c r="B1187" s="269" t="s">
        <v>1245</v>
      </c>
      <c r="C1187" s="269" t="s">
        <v>2170</v>
      </c>
      <c r="D1187" s="273" t="s">
        <v>3355</v>
      </c>
      <c r="E1187" s="269" t="s">
        <v>2195</v>
      </c>
      <c r="F1187" s="271">
        <v>0.0002</v>
      </c>
      <c r="G1187" s="272">
        <v>2016.5</v>
      </c>
      <c r="H1187" s="269">
        <v>0.00046</v>
      </c>
      <c r="I1187" s="269" t="s">
        <v>1011</v>
      </c>
      <c r="J1187" s="269" t="s">
        <v>1011</v>
      </c>
      <c r="K1187" s="269" t="s">
        <v>106</v>
      </c>
    </row>
    <row r="1188" ht="42.75" spans="1:11">
      <c r="A1188" s="269">
        <v>1186</v>
      </c>
      <c r="B1188" s="269" t="s">
        <v>1245</v>
      </c>
      <c r="C1188" s="269" t="s">
        <v>2170</v>
      </c>
      <c r="D1188" s="273" t="s">
        <v>3356</v>
      </c>
      <c r="E1188" s="269" t="s">
        <v>2195</v>
      </c>
      <c r="F1188" s="271">
        <v>0.0002</v>
      </c>
      <c r="G1188" s="272">
        <v>2016.5</v>
      </c>
      <c r="H1188" s="269">
        <v>0.00046</v>
      </c>
      <c r="I1188" s="269" t="s">
        <v>1011</v>
      </c>
      <c r="J1188" s="269" t="s">
        <v>1011</v>
      </c>
      <c r="K1188" s="269" t="s">
        <v>106</v>
      </c>
    </row>
    <row r="1189" ht="42.75" spans="1:11">
      <c r="A1189" s="269">
        <v>1187</v>
      </c>
      <c r="B1189" s="269" t="s">
        <v>1245</v>
      </c>
      <c r="C1189" s="269" t="s">
        <v>2170</v>
      </c>
      <c r="D1189" s="273" t="s">
        <v>3357</v>
      </c>
      <c r="E1189" s="269" t="s">
        <v>2195</v>
      </c>
      <c r="F1189" s="271">
        <v>0.0001</v>
      </c>
      <c r="G1189" s="272">
        <v>2016.5</v>
      </c>
      <c r="H1189" s="269">
        <v>0.00023</v>
      </c>
      <c r="I1189" s="269" t="s">
        <v>1011</v>
      </c>
      <c r="J1189" s="269" t="s">
        <v>1011</v>
      </c>
      <c r="K1189" s="269" t="s">
        <v>106</v>
      </c>
    </row>
    <row r="1190" ht="42.75" spans="1:11">
      <c r="A1190" s="269">
        <v>1188</v>
      </c>
      <c r="B1190" s="269" t="s">
        <v>1245</v>
      </c>
      <c r="C1190" s="269" t="s">
        <v>2170</v>
      </c>
      <c r="D1190" s="273" t="s">
        <v>3358</v>
      </c>
      <c r="E1190" s="269" t="s">
        <v>2195</v>
      </c>
      <c r="F1190" s="271">
        <v>0.0001</v>
      </c>
      <c r="G1190" s="272">
        <v>2016.5</v>
      </c>
      <c r="H1190" s="269">
        <v>0.00023</v>
      </c>
      <c r="I1190" s="269" t="s">
        <v>1011</v>
      </c>
      <c r="J1190" s="269" t="s">
        <v>1011</v>
      </c>
      <c r="K1190" s="269" t="s">
        <v>106</v>
      </c>
    </row>
    <row r="1191" ht="42.75" spans="1:11">
      <c r="A1191" s="269">
        <v>1189</v>
      </c>
      <c r="B1191" s="269" t="s">
        <v>1245</v>
      </c>
      <c r="C1191" s="269" t="s">
        <v>2170</v>
      </c>
      <c r="D1191" s="273" t="s">
        <v>3359</v>
      </c>
      <c r="E1191" s="269" t="s">
        <v>2195</v>
      </c>
      <c r="F1191" s="271">
        <v>0.0001</v>
      </c>
      <c r="G1191" s="272">
        <v>2016.5</v>
      </c>
      <c r="H1191" s="269">
        <v>0.00023</v>
      </c>
      <c r="I1191" s="269" t="s">
        <v>1011</v>
      </c>
      <c r="J1191" s="269" t="s">
        <v>1011</v>
      </c>
      <c r="K1191" s="269" t="s">
        <v>106</v>
      </c>
    </row>
    <row r="1192" ht="42.75" spans="1:11">
      <c r="A1192" s="269">
        <v>1190</v>
      </c>
      <c r="B1192" s="269" t="s">
        <v>1245</v>
      </c>
      <c r="C1192" s="269" t="s">
        <v>2170</v>
      </c>
      <c r="D1192" s="273" t="s">
        <v>3360</v>
      </c>
      <c r="E1192" s="269" t="s">
        <v>2195</v>
      </c>
      <c r="F1192" s="271">
        <v>0.0001</v>
      </c>
      <c r="G1192" s="272">
        <v>2016.5</v>
      </c>
      <c r="H1192" s="269">
        <v>0.00023</v>
      </c>
      <c r="I1192" s="269" t="s">
        <v>1011</v>
      </c>
      <c r="J1192" s="269" t="s">
        <v>1011</v>
      </c>
      <c r="K1192" s="269" t="s">
        <v>106</v>
      </c>
    </row>
    <row r="1193" ht="42.75" spans="1:11">
      <c r="A1193" s="269">
        <v>1191</v>
      </c>
      <c r="B1193" s="269" t="s">
        <v>1245</v>
      </c>
      <c r="C1193" s="269" t="s">
        <v>2170</v>
      </c>
      <c r="D1193" s="273" t="s">
        <v>3361</v>
      </c>
      <c r="E1193" s="269" t="s">
        <v>2195</v>
      </c>
      <c r="F1193" s="271">
        <v>0.0001</v>
      </c>
      <c r="G1193" s="272">
        <v>2016.5</v>
      </c>
      <c r="H1193" s="269">
        <v>0.00023</v>
      </c>
      <c r="I1193" s="269" t="s">
        <v>1011</v>
      </c>
      <c r="J1193" s="269" t="s">
        <v>1011</v>
      </c>
      <c r="K1193" s="269" t="s">
        <v>106</v>
      </c>
    </row>
    <row r="1194" ht="42.75" spans="1:11">
      <c r="A1194" s="269">
        <v>1192</v>
      </c>
      <c r="B1194" s="269" t="s">
        <v>1245</v>
      </c>
      <c r="C1194" s="269" t="s">
        <v>2170</v>
      </c>
      <c r="D1194" s="273" t="s">
        <v>3362</v>
      </c>
      <c r="E1194" s="269" t="s">
        <v>2195</v>
      </c>
      <c r="F1194" s="271">
        <v>0.0001</v>
      </c>
      <c r="G1194" s="272">
        <v>2016.5</v>
      </c>
      <c r="H1194" s="269">
        <v>0.00023</v>
      </c>
      <c r="I1194" s="269" t="s">
        <v>1011</v>
      </c>
      <c r="J1194" s="269" t="s">
        <v>1011</v>
      </c>
      <c r="K1194" s="269" t="s">
        <v>106</v>
      </c>
    </row>
    <row r="1195" ht="42.75" spans="1:11">
      <c r="A1195" s="269">
        <v>1193</v>
      </c>
      <c r="B1195" s="269" t="s">
        <v>1245</v>
      </c>
      <c r="C1195" s="269" t="s">
        <v>2170</v>
      </c>
      <c r="D1195" s="273" t="s">
        <v>3363</v>
      </c>
      <c r="E1195" s="269" t="s">
        <v>2195</v>
      </c>
      <c r="F1195" s="271">
        <v>0.0001</v>
      </c>
      <c r="G1195" s="272">
        <v>2016.5</v>
      </c>
      <c r="H1195" s="269">
        <v>0.00023</v>
      </c>
      <c r="I1195" s="269" t="s">
        <v>1011</v>
      </c>
      <c r="J1195" s="269" t="s">
        <v>1011</v>
      </c>
      <c r="K1195" s="269" t="s">
        <v>106</v>
      </c>
    </row>
    <row r="1196" ht="42.75" spans="1:11">
      <c r="A1196" s="269">
        <v>1194</v>
      </c>
      <c r="B1196" s="269" t="s">
        <v>1245</v>
      </c>
      <c r="C1196" s="269" t="s">
        <v>2170</v>
      </c>
      <c r="D1196" s="273" t="s">
        <v>3364</v>
      </c>
      <c r="E1196" s="269" t="s">
        <v>2195</v>
      </c>
      <c r="F1196" s="271">
        <v>0.00035</v>
      </c>
      <c r="G1196" s="272">
        <v>2016.5</v>
      </c>
      <c r="H1196" s="269">
        <v>0.000805</v>
      </c>
      <c r="I1196" s="269" t="s">
        <v>1011</v>
      </c>
      <c r="J1196" s="269" t="s">
        <v>1011</v>
      </c>
      <c r="K1196" s="269" t="s">
        <v>106</v>
      </c>
    </row>
    <row r="1197" ht="42.75" spans="1:11">
      <c r="A1197" s="269">
        <v>1195</v>
      </c>
      <c r="B1197" s="269" t="s">
        <v>1245</v>
      </c>
      <c r="C1197" s="269" t="s">
        <v>2170</v>
      </c>
      <c r="D1197" s="273" t="s">
        <v>3365</v>
      </c>
      <c r="E1197" s="269" t="s">
        <v>2195</v>
      </c>
      <c r="F1197" s="271">
        <v>0.0004</v>
      </c>
      <c r="G1197" s="272">
        <v>2016.5</v>
      </c>
      <c r="H1197" s="269">
        <v>0.00092</v>
      </c>
      <c r="I1197" s="269" t="s">
        <v>1011</v>
      </c>
      <c r="J1197" s="269" t="s">
        <v>1011</v>
      </c>
      <c r="K1197" s="269" t="s">
        <v>106</v>
      </c>
    </row>
    <row r="1198" ht="42.75" spans="1:11">
      <c r="A1198" s="269">
        <v>1196</v>
      </c>
      <c r="B1198" s="269" t="s">
        <v>1245</v>
      </c>
      <c r="C1198" s="269" t="s">
        <v>2170</v>
      </c>
      <c r="D1198" s="273" t="s">
        <v>3366</v>
      </c>
      <c r="E1198" s="269" t="s">
        <v>2195</v>
      </c>
      <c r="F1198" s="271">
        <v>0.00035</v>
      </c>
      <c r="G1198" s="272">
        <v>2016.5</v>
      </c>
      <c r="H1198" s="269">
        <v>0.000805</v>
      </c>
      <c r="I1198" s="269" t="s">
        <v>1011</v>
      </c>
      <c r="J1198" s="269" t="s">
        <v>1011</v>
      </c>
      <c r="K1198" s="269" t="s">
        <v>106</v>
      </c>
    </row>
    <row r="1199" ht="42.75" spans="1:11">
      <c r="A1199" s="269">
        <v>1197</v>
      </c>
      <c r="B1199" s="269" t="s">
        <v>1245</v>
      </c>
      <c r="C1199" s="269" t="s">
        <v>2170</v>
      </c>
      <c r="D1199" s="273" t="s">
        <v>3367</v>
      </c>
      <c r="E1199" s="269" t="s">
        <v>2195</v>
      </c>
      <c r="F1199" s="271">
        <v>0.00035</v>
      </c>
      <c r="G1199" s="272">
        <v>2016.5</v>
      </c>
      <c r="H1199" s="269">
        <v>0.000805</v>
      </c>
      <c r="I1199" s="269" t="s">
        <v>1011</v>
      </c>
      <c r="J1199" s="269" t="s">
        <v>1011</v>
      </c>
      <c r="K1199" s="269" t="s">
        <v>106</v>
      </c>
    </row>
    <row r="1200" ht="42.75" spans="1:11">
      <c r="A1200" s="269">
        <v>1198</v>
      </c>
      <c r="B1200" s="269" t="s">
        <v>1245</v>
      </c>
      <c r="C1200" s="269" t="s">
        <v>2170</v>
      </c>
      <c r="D1200" s="273" t="s">
        <v>3368</v>
      </c>
      <c r="E1200" s="269" t="s">
        <v>2195</v>
      </c>
      <c r="F1200" s="271">
        <v>0.00035</v>
      </c>
      <c r="G1200" s="272">
        <v>2016.5</v>
      </c>
      <c r="H1200" s="269">
        <v>0.000805</v>
      </c>
      <c r="I1200" s="269" t="s">
        <v>1011</v>
      </c>
      <c r="J1200" s="269" t="s">
        <v>1011</v>
      </c>
      <c r="K1200" s="269" t="s">
        <v>106</v>
      </c>
    </row>
    <row r="1201" ht="42.75" spans="1:11">
      <c r="A1201" s="269">
        <v>1199</v>
      </c>
      <c r="B1201" s="269" t="s">
        <v>1245</v>
      </c>
      <c r="C1201" s="269" t="s">
        <v>2170</v>
      </c>
      <c r="D1201" s="273" t="s">
        <v>3369</v>
      </c>
      <c r="E1201" s="269" t="s">
        <v>2195</v>
      </c>
      <c r="F1201" s="271">
        <v>0.00035</v>
      </c>
      <c r="G1201" s="272">
        <v>2016.5</v>
      </c>
      <c r="H1201" s="269">
        <v>0.000805</v>
      </c>
      <c r="I1201" s="269" t="s">
        <v>1011</v>
      </c>
      <c r="J1201" s="269" t="s">
        <v>1011</v>
      </c>
      <c r="K1201" s="269" t="s">
        <v>106</v>
      </c>
    </row>
    <row r="1202" ht="42.75" spans="1:11">
      <c r="A1202" s="269">
        <v>1200</v>
      </c>
      <c r="B1202" s="269" t="s">
        <v>1245</v>
      </c>
      <c r="C1202" s="269" t="s">
        <v>2170</v>
      </c>
      <c r="D1202" s="273" t="s">
        <v>3370</v>
      </c>
      <c r="E1202" s="269" t="s">
        <v>2195</v>
      </c>
      <c r="F1202" s="271">
        <v>0.00035</v>
      </c>
      <c r="G1202" s="272">
        <v>2016.5</v>
      </c>
      <c r="H1202" s="269">
        <v>0.000805</v>
      </c>
      <c r="I1202" s="269" t="s">
        <v>1011</v>
      </c>
      <c r="J1202" s="269" t="s">
        <v>1011</v>
      </c>
      <c r="K1202" s="269" t="s">
        <v>106</v>
      </c>
    </row>
    <row r="1203" ht="42.75" spans="1:11">
      <c r="A1203" s="269">
        <v>1201</v>
      </c>
      <c r="B1203" s="269" t="s">
        <v>1245</v>
      </c>
      <c r="C1203" s="269" t="s">
        <v>2170</v>
      </c>
      <c r="D1203" s="273" t="s">
        <v>3371</v>
      </c>
      <c r="E1203" s="269" t="s">
        <v>2195</v>
      </c>
      <c r="F1203" s="271">
        <v>0.0004</v>
      </c>
      <c r="G1203" s="272">
        <v>2016.5</v>
      </c>
      <c r="H1203" s="269">
        <v>0.00092</v>
      </c>
      <c r="I1203" s="269" t="s">
        <v>1011</v>
      </c>
      <c r="J1203" s="269" t="s">
        <v>1011</v>
      </c>
      <c r="K1203" s="269" t="s">
        <v>106</v>
      </c>
    </row>
    <row r="1204" ht="42.75" spans="1:11">
      <c r="A1204" s="269">
        <v>1202</v>
      </c>
      <c r="B1204" s="269" t="s">
        <v>1245</v>
      </c>
      <c r="C1204" s="269" t="s">
        <v>2170</v>
      </c>
      <c r="D1204" s="273" t="s">
        <v>3372</v>
      </c>
      <c r="E1204" s="269" t="s">
        <v>2195</v>
      </c>
      <c r="F1204" s="271">
        <v>0.0022</v>
      </c>
      <c r="G1204" s="272">
        <v>2016.5</v>
      </c>
      <c r="H1204" s="269">
        <v>0.00506</v>
      </c>
      <c r="I1204" s="269" t="s">
        <v>1011</v>
      </c>
      <c r="J1204" s="269" t="s">
        <v>1011</v>
      </c>
      <c r="K1204" s="269" t="s">
        <v>106</v>
      </c>
    </row>
    <row r="1205" ht="42.75" spans="1:11">
      <c r="A1205" s="269">
        <v>1203</v>
      </c>
      <c r="B1205" s="269" t="s">
        <v>1245</v>
      </c>
      <c r="C1205" s="269" t="s">
        <v>2170</v>
      </c>
      <c r="D1205" s="273" t="s">
        <v>3373</v>
      </c>
      <c r="E1205" s="269" t="s">
        <v>2195</v>
      </c>
      <c r="F1205" s="271">
        <v>0.0045</v>
      </c>
      <c r="G1205" s="272">
        <v>2016.5</v>
      </c>
      <c r="H1205" s="269">
        <v>0.01035</v>
      </c>
      <c r="I1205" s="269" t="s">
        <v>1011</v>
      </c>
      <c r="J1205" s="269" t="s">
        <v>1011</v>
      </c>
      <c r="K1205" s="269" t="s">
        <v>106</v>
      </c>
    </row>
    <row r="1206" ht="42.75" spans="1:11">
      <c r="A1206" s="269">
        <v>1204</v>
      </c>
      <c r="B1206" s="269" t="s">
        <v>1245</v>
      </c>
      <c r="C1206" s="269" t="s">
        <v>2170</v>
      </c>
      <c r="D1206" s="273" t="s">
        <v>3374</v>
      </c>
      <c r="E1206" s="269" t="s">
        <v>2195</v>
      </c>
      <c r="F1206" s="271">
        <v>0.003</v>
      </c>
      <c r="G1206" s="272">
        <v>2016.5</v>
      </c>
      <c r="H1206" s="269">
        <v>0.0069</v>
      </c>
      <c r="I1206" s="269" t="s">
        <v>1011</v>
      </c>
      <c r="J1206" s="269" t="s">
        <v>1011</v>
      </c>
      <c r="K1206" s="269" t="s">
        <v>106</v>
      </c>
    </row>
    <row r="1207" ht="42.75" spans="1:11">
      <c r="A1207" s="269">
        <v>1205</v>
      </c>
      <c r="B1207" s="269" t="s">
        <v>1245</v>
      </c>
      <c r="C1207" s="269" t="s">
        <v>2170</v>
      </c>
      <c r="D1207" s="273" t="s">
        <v>3375</v>
      </c>
      <c r="E1207" s="269" t="s">
        <v>2195</v>
      </c>
      <c r="F1207" s="271">
        <v>0.00026</v>
      </c>
      <c r="G1207" s="272">
        <v>2016.5</v>
      </c>
      <c r="H1207" s="269">
        <v>0.000598</v>
      </c>
      <c r="I1207" s="269" t="s">
        <v>1011</v>
      </c>
      <c r="J1207" s="269" t="s">
        <v>1011</v>
      </c>
      <c r="K1207" s="269" t="s">
        <v>106</v>
      </c>
    </row>
    <row r="1208" ht="42.75" spans="1:11">
      <c r="A1208" s="269">
        <v>1206</v>
      </c>
      <c r="B1208" s="269" t="s">
        <v>1245</v>
      </c>
      <c r="C1208" s="269" t="s">
        <v>2170</v>
      </c>
      <c r="D1208" s="273" t="s">
        <v>3376</v>
      </c>
      <c r="E1208" s="269" t="s">
        <v>2195</v>
      </c>
      <c r="F1208" s="271">
        <v>0.0004</v>
      </c>
      <c r="G1208" s="272">
        <v>2016.5</v>
      </c>
      <c r="H1208" s="269">
        <v>0.00092</v>
      </c>
      <c r="I1208" s="269" t="s">
        <v>1011</v>
      </c>
      <c r="J1208" s="269" t="s">
        <v>1011</v>
      </c>
      <c r="K1208" s="269" t="s">
        <v>106</v>
      </c>
    </row>
    <row r="1209" ht="42.75" spans="1:11">
      <c r="A1209" s="269">
        <v>1207</v>
      </c>
      <c r="B1209" s="269" t="s">
        <v>1245</v>
      </c>
      <c r="C1209" s="269" t="s">
        <v>2170</v>
      </c>
      <c r="D1209" s="273" t="s">
        <v>3377</v>
      </c>
      <c r="E1209" s="269" t="s">
        <v>2195</v>
      </c>
      <c r="F1209" s="271">
        <v>0.0007</v>
      </c>
      <c r="G1209" s="272">
        <v>2016.5</v>
      </c>
      <c r="H1209" s="269">
        <v>0.00161</v>
      </c>
      <c r="I1209" s="269" t="s">
        <v>1011</v>
      </c>
      <c r="J1209" s="269" t="s">
        <v>1011</v>
      </c>
      <c r="K1209" s="269" t="s">
        <v>106</v>
      </c>
    </row>
    <row r="1210" ht="42.75" spans="1:11">
      <c r="A1210" s="269">
        <v>1208</v>
      </c>
      <c r="B1210" s="269" t="s">
        <v>1245</v>
      </c>
      <c r="C1210" s="269" t="s">
        <v>2170</v>
      </c>
      <c r="D1210" s="273" t="s">
        <v>3378</v>
      </c>
      <c r="E1210" s="269" t="s">
        <v>2195</v>
      </c>
      <c r="F1210" s="271">
        <v>0.00065</v>
      </c>
      <c r="G1210" s="272">
        <v>2016.5</v>
      </c>
      <c r="H1210" s="269">
        <v>0.001495</v>
      </c>
      <c r="I1210" s="269" t="s">
        <v>1011</v>
      </c>
      <c r="J1210" s="269" t="s">
        <v>1011</v>
      </c>
      <c r="K1210" s="269" t="s">
        <v>106</v>
      </c>
    </row>
    <row r="1211" ht="42.75" spans="1:11">
      <c r="A1211" s="269">
        <v>1209</v>
      </c>
      <c r="B1211" s="269" t="s">
        <v>1245</v>
      </c>
      <c r="C1211" s="269" t="s">
        <v>2170</v>
      </c>
      <c r="D1211" s="273" t="s">
        <v>3379</v>
      </c>
      <c r="E1211" s="269" t="s">
        <v>2195</v>
      </c>
      <c r="F1211" s="271">
        <v>0.0018</v>
      </c>
      <c r="G1211" s="272">
        <v>2016.5</v>
      </c>
      <c r="H1211" s="269">
        <v>0.00414</v>
      </c>
      <c r="I1211" s="269" t="s">
        <v>1011</v>
      </c>
      <c r="J1211" s="269" t="s">
        <v>1011</v>
      </c>
      <c r="K1211" s="269" t="s">
        <v>106</v>
      </c>
    </row>
    <row r="1212" ht="42.75" spans="1:11">
      <c r="A1212" s="269">
        <v>1210</v>
      </c>
      <c r="B1212" s="269" t="s">
        <v>1245</v>
      </c>
      <c r="C1212" s="269" t="s">
        <v>2170</v>
      </c>
      <c r="D1212" s="273" t="s">
        <v>3380</v>
      </c>
      <c r="E1212" s="269" t="s">
        <v>2195</v>
      </c>
      <c r="F1212" s="271">
        <v>0.0012</v>
      </c>
      <c r="G1212" s="272">
        <v>2016.5</v>
      </c>
      <c r="H1212" s="269">
        <v>0.00276</v>
      </c>
      <c r="I1212" s="269" t="s">
        <v>1011</v>
      </c>
      <c r="J1212" s="269" t="s">
        <v>1011</v>
      </c>
      <c r="K1212" s="269" t="s">
        <v>106</v>
      </c>
    </row>
    <row r="1213" ht="42.75" spans="1:11">
      <c r="A1213" s="269">
        <v>1211</v>
      </c>
      <c r="B1213" s="269" t="s">
        <v>1245</v>
      </c>
      <c r="C1213" s="269" t="s">
        <v>2170</v>
      </c>
      <c r="D1213" s="273" t="s">
        <v>3381</v>
      </c>
      <c r="E1213" s="269" t="s">
        <v>2195</v>
      </c>
      <c r="F1213" s="271">
        <v>0.0022</v>
      </c>
      <c r="G1213" s="272">
        <v>2016.5</v>
      </c>
      <c r="H1213" s="269">
        <v>0.00506</v>
      </c>
      <c r="I1213" s="269" t="s">
        <v>1011</v>
      </c>
      <c r="J1213" s="269" t="s">
        <v>1011</v>
      </c>
      <c r="K1213" s="269" t="s">
        <v>106</v>
      </c>
    </row>
    <row r="1214" ht="42.75" spans="1:11">
      <c r="A1214" s="269">
        <v>1212</v>
      </c>
      <c r="B1214" s="269" t="s">
        <v>1245</v>
      </c>
      <c r="C1214" s="269" t="s">
        <v>2170</v>
      </c>
      <c r="D1214" s="273" t="s">
        <v>3382</v>
      </c>
      <c r="E1214" s="269" t="s">
        <v>2195</v>
      </c>
      <c r="F1214" s="271">
        <v>0.0011</v>
      </c>
      <c r="G1214" s="272">
        <v>2016.5</v>
      </c>
      <c r="H1214" s="269">
        <v>0.00253</v>
      </c>
      <c r="I1214" s="269" t="s">
        <v>1011</v>
      </c>
      <c r="J1214" s="269" t="s">
        <v>1011</v>
      </c>
      <c r="K1214" s="269" t="s">
        <v>106</v>
      </c>
    </row>
    <row r="1215" ht="42.75" spans="1:11">
      <c r="A1215" s="269">
        <v>1213</v>
      </c>
      <c r="B1215" s="269" t="s">
        <v>1245</v>
      </c>
      <c r="C1215" s="269" t="s">
        <v>2170</v>
      </c>
      <c r="D1215" s="273" t="s">
        <v>3383</v>
      </c>
      <c r="E1215" s="269" t="s">
        <v>2195</v>
      </c>
      <c r="F1215" s="271">
        <v>0.0002</v>
      </c>
      <c r="G1215" s="272">
        <v>2016.5</v>
      </c>
      <c r="H1215" s="269">
        <v>0.00046</v>
      </c>
      <c r="I1215" s="269" t="s">
        <v>1011</v>
      </c>
      <c r="J1215" s="269" t="s">
        <v>1011</v>
      </c>
      <c r="K1215" s="269" t="s">
        <v>106</v>
      </c>
    </row>
    <row r="1216" ht="42.75" spans="1:11">
      <c r="A1216" s="269">
        <v>1214</v>
      </c>
      <c r="B1216" s="269" t="s">
        <v>1245</v>
      </c>
      <c r="C1216" s="269" t="s">
        <v>2170</v>
      </c>
      <c r="D1216" s="273" t="s">
        <v>3384</v>
      </c>
      <c r="E1216" s="269" t="s">
        <v>2195</v>
      </c>
      <c r="F1216" s="271">
        <v>0.0065</v>
      </c>
      <c r="G1216" s="272">
        <v>2016.5</v>
      </c>
      <c r="H1216" s="269">
        <v>0.01495</v>
      </c>
      <c r="I1216" s="269" t="s">
        <v>1011</v>
      </c>
      <c r="J1216" s="269" t="s">
        <v>1011</v>
      </c>
      <c r="K1216" s="269" t="s">
        <v>106</v>
      </c>
    </row>
    <row r="1217" ht="42.75" spans="1:11">
      <c r="A1217" s="269">
        <v>1215</v>
      </c>
      <c r="B1217" s="269" t="s">
        <v>1245</v>
      </c>
      <c r="C1217" s="269" t="s">
        <v>2170</v>
      </c>
      <c r="D1217" s="273" t="s">
        <v>3385</v>
      </c>
      <c r="E1217" s="269" t="s">
        <v>2195</v>
      </c>
      <c r="F1217" s="271">
        <v>0.00075</v>
      </c>
      <c r="G1217" s="272">
        <v>2016.5</v>
      </c>
      <c r="H1217" s="269">
        <v>0.001725</v>
      </c>
      <c r="I1217" s="269" t="s">
        <v>1011</v>
      </c>
      <c r="J1217" s="269" t="s">
        <v>1011</v>
      </c>
      <c r="K1217" s="269" t="s">
        <v>106</v>
      </c>
    </row>
    <row r="1218" ht="42.75" spans="1:11">
      <c r="A1218" s="269">
        <v>1216</v>
      </c>
      <c r="B1218" s="269" t="s">
        <v>1245</v>
      </c>
      <c r="C1218" s="269" t="s">
        <v>2170</v>
      </c>
      <c r="D1218" s="273" t="s">
        <v>3386</v>
      </c>
      <c r="E1218" s="269" t="s">
        <v>2195</v>
      </c>
      <c r="F1218" s="271">
        <v>0.0016</v>
      </c>
      <c r="G1218" s="272">
        <v>2016.5</v>
      </c>
      <c r="H1218" s="269">
        <v>0.00368</v>
      </c>
      <c r="I1218" s="269" t="s">
        <v>1011</v>
      </c>
      <c r="J1218" s="269" t="s">
        <v>1011</v>
      </c>
      <c r="K1218" s="269" t="s">
        <v>106</v>
      </c>
    </row>
    <row r="1219" ht="42.75" spans="1:11">
      <c r="A1219" s="269">
        <v>1217</v>
      </c>
      <c r="B1219" s="269" t="s">
        <v>1245</v>
      </c>
      <c r="C1219" s="269" t="s">
        <v>2170</v>
      </c>
      <c r="D1219" s="273" t="s">
        <v>3387</v>
      </c>
      <c r="E1219" s="269" t="s">
        <v>2195</v>
      </c>
      <c r="F1219" s="271">
        <v>0.0007</v>
      </c>
      <c r="G1219" s="272">
        <v>2016.5</v>
      </c>
      <c r="H1219" s="269">
        <v>0.00161</v>
      </c>
      <c r="I1219" s="269" t="s">
        <v>1011</v>
      </c>
      <c r="J1219" s="269" t="s">
        <v>1011</v>
      </c>
      <c r="K1219" s="269" t="s">
        <v>106</v>
      </c>
    </row>
    <row r="1220" ht="42.75" spans="1:11">
      <c r="A1220" s="269">
        <v>1218</v>
      </c>
      <c r="B1220" s="269" t="s">
        <v>1245</v>
      </c>
      <c r="C1220" s="269" t="s">
        <v>2170</v>
      </c>
      <c r="D1220" s="273" t="s">
        <v>3388</v>
      </c>
      <c r="E1220" s="269" t="s">
        <v>2195</v>
      </c>
      <c r="F1220" s="271">
        <v>0.0002</v>
      </c>
      <c r="G1220" s="272">
        <v>2016.5</v>
      </c>
      <c r="H1220" s="269">
        <v>0.00046</v>
      </c>
      <c r="I1220" s="269" t="s">
        <v>1011</v>
      </c>
      <c r="J1220" s="269" t="s">
        <v>1011</v>
      </c>
      <c r="K1220" s="269" t="s">
        <v>106</v>
      </c>
    </row>
    <row r="1221" ht="42.75" spans="1:11">
      <c r="A1221" s="269">
        <v>1219</v>
      </c>
      <c r="B1221" s="269" t="s">
        <v>1245</v>
      </c>
      <c r="C1221" s="269" t="s">
        <v>2170</v>
      </c>
      <c r="D1221" s="273" t="s">
        <v>3383</v>
      </c>
      <c r="E1221" s="269" t="s">
        <v>2195</v>
      </c>
      <c r="F1221" s="271">
        <v>0.0006</v>
      </c>
      <c r="G1221" s="272">
        <v>2016.5</v>
      </c>
      <c r="H1221" s="269">
        <v>0.00138</v>
      </c>
      <c r="I1221" s="269" t="s">
        <v>1011</v>
      </c>
      <c r="J1221" s="269" t="s">
        <v>1011</v>
      </c>
      <c r="K1221" s="269" t="s">
        <v>106</v>
      </c>
    </row>
    <row r="1222" ht="42.75" spans="1:11">
      <c r="A1222" s="269">
        <v>1220</v>
      </c>
      <c r="B1222" s="269" t="s">
        <v>1245</v>
      </c>
      <c r="C1222" s="269" t="s">
        <v>2170</v>
      </c>
      <c r="D1222" s="273" t="s">
        <v>3389</v>
      </c>
      <c r="E1222" s="269" t="s">
        <v>2195</v>
      </c>
      <c r="F1222" s="271">
        <v>0.0008</v>
      </c>
      <c r="G1222" s="272">
        <v>2016.5</v>
      </c>
      <c r="H1222" s="269">
        <v>0.00184</v>
      </c>
      <c r="I1222" s="269" t="s">
        <v>1011</v>
      </c>
      <c r="J1222" s="269" t="s">
        <v>1011</v>
      </c>
      <c r="K1222" s="269" t="s">
        <v>106</v>
      </c>
    </row>
    <row r="1223" ht="42.75" spans="1:11">
      <c r="A1223" s="269">
        <v>1221</v>
      </c>
      <c r="B1223" s="269" t="s">
        <v>1245</v>
      </c>
      <c r="C1223" s="269" t="s">
        <v>2170</v>
      </c>
      <c r="D1223" s="273" t="s">
        <v>3390</v>
      </c>
      <c r="E1223" s="269" t="s">
        <v>2195</v>
      </c>
      <c r="F1223" s="271">
        <v>0.00025</v>
      </c>
      <c r="G1223" s="272">
        <v>2016.5</v>
      </c>
      <c r="H1223" s="269">
        <v>0.000575</v>
      </c>
      <c r="I1223" s="269" t="s">
        <v>1011</v>
      </c>
      <c r="J1223" s="269" t="s">
        <v>1011</v>
      </c>
      <c r="K1223" s="269" t="s">
        <v>106</v>
      </c>
    </row>
    <row r="1224" ht="42.75" spans="1:11">
      <c r="A1224" s="269">
        <v>1222</v>
      </c>
      <c r="B1224" s="269" t="s">
        <v>1245</v>
      </c>
      <c r="C1224" s="269" t="s">
        <v>2170</v>
      </c>
      <c r="D1224" s="273" t="s">
        <v>3391</v>
      </c>
      <c r="E1224" s="269" t="s">
        <v>2195</v>
      </c>
      <c r="F1224" s="271">
        <v>0.0003</v>
      </c>
      <c r="G1224" s="272">
        <v>2016.5</v>
      </c>
      <c r="H1224" s="269">
        <v>0.00069</v>
      </c>
      <c r="I1224" s="269" t="s">
        <v>1011</v>
      </c>
      <c r="J1224" s="269" t="s">
        <v>1011</v>
      </c>
      <c r="K1224" s="269" t="s">
        <v>106</v>
      </c>
    </row>
    <row r="1225" ht="42.75" spans="1:11">
      <c r="A1225" s="269">
        <v>1223</v>
      </c>
      <c r="B1225" s="269" t="s">
        <v>1245</v>
      </c>
      <c r="C1225" s="269" t="s">
        <v>2170</v>
      </c>
      <c r="D1225" s="273" t="s">
        <v>3392</v>
      </c>
      <c r="E1225" s="269" t="s">
        <v>2195</v>
      </c>
      <c r="F1225" s="271">
        <v>0.00035</v>
      </c>
      <c r="G1225" s="272">
        <v>2016.5</v>
      </c>
      <c r="H1225" s="269">
        <v>0.000805</v>
      </c>
      <c r="I1225" s="269" t="s">
        <v>1011</v>
      </c>
      <c r="J1225" s="269" t="s">
        <v>1011</v>
      </c>
      <c r="K1225" s="269" t="s">
        <v>106</v>
      </c>
    </row>
    <row r="1226" ht="42.75" spans="1:11">
      <c r="A1226" s="269">
        <v>1224</v>
      </c>
      <c r="B1226" s="269" t="s">
        <v>1245</v>
      </c>
      <c r="C1226" s="269" t="s">
        <v>2170</v>
      </c>
      <c r="D1226" s="273" t="s">
        <v>3393</v>
      </c>
      <c r="E1226" s="269" t="s">
        <v>2195</v>
      </c>
      <c r="F1226" s="271">
        <v>0.0005</v>
      </c>
      <c r="G1226" s="272">
        <v>2016.5</v>
      </c>
      <c r="H1226" s="269">
        <v>0.00115</v>
      </c>
      <c r="I1226" s="269" t="s">
        <v>1011</v>
      </c>
      <c r="J1226" s="269" t="s">
        <v>1011</v>
      </c>
      <c r="K1226" s="269" t="s">
        <v>106</v>
      </c>
    </row>
    <row r="1227" ht="42.75" spans="1:11">
      <c r="A1227" s="269">
        <v>1225</v>
      </c>
      <c r="B1227" s="269" t="s">
        <v>1245</v>
      </c>
      <c r="C1227" s="269" t="s">
        <v>2170</v>
      </c>
      <c r="D1227" s="273" t="s">
        <v>3394</v>
      </c>
      <c r="E1227" s="269" t="s">
        <v>2195</v>
      </c>
      <c r="F1227" s="271">
        <v>0.00045</v>
      </c>
      <c r="G1227" s="272">
        <v>2016.5</v>
      </c>
      <c r="H1227" s="269">
        <v>0.001035</v>
      </c>
      <c r="I1227" s="269" t="s">
        <v>1011</v>
      </c>
      <c r="J1227" s="269" t="s">
        <v>1011</v>
      </c>
      <c r="K1227" s="269" t="s">
        <v>106</v>
      </c>
    </row>
    <row r="1228" ht="42.75" spans="1:11">
      <c r="A1228" s="269">
        <v>1226</v>
      </c>
      <c r="B1228" s="269" t="s">
        <v>1245</v>
      </c>
      <c r="C1228" s="269" t="s">
        <v>2170</v>
      </c>
      <c r="D1228" s="273" t="s">
        <v>3395</v>
      </c>
      <c r="E1228" s="269" t="s">
        <v>2195</v>
      </c>
      <c r="F1228" s="271">
        <v>0.0005</v>
      </c>
      <c r="G1228" s="272">
        <v>2016.5</v>
      </c>
      <c r="H1228" s="269">
        <v>0.00115</v>
      </c>
      <c r="I1228" s="269" t="s">
        <v>1011</v>
      </c>
      <c r="J1228" s="269" t="s">
        <v>1011</v>
      </c>
      <c r="K1228" s="269" t="s">
        <v>106</v>
      </c>
    </row>
    <row r="1229" ht="42.75" spans="1:11">
      <c r="A1229" s="269">
        <v>1227</v>
      </c>
      <c r="B1229" s="269" t="s">
        <v>1245</v>
      </c>
      <c r="C1229" s="269" t="s">
        <v>2170</v>
      </c>
      <c r="D1229" s="273" t="s">
        <v>3396</v>
      </c>
      <c r="E1229" s="269" t="s">
        <v>2195</v>
      </c>
      <c r="F1229" s="271">
        <v>0.00095</v>
      </c>
      <c r="G1229" s="272">
        <v>2016.5</v>
      </c>
      <c r="H1229" s="269">
        <v>0.002185</v>
      </c>
      <c r="I1229" s="269" t="s">
        <v>1011</v>
      </c>
      <c r="J1229" s="269" t="s">
        <v>1011</v>
      </c>
      <c r="K1229" s="269" t="s">
        <v>106</v>
      </c>
    </row>
    <row r="1230" ht="42.75" spans="1:11">
      <c r="A1230" s="269">
        <v>1228</v>
      </c>
      <c r="B1230" s="269" t="s">
        <v>1245</v>
      </c>
      <c r="C1230" s="269" t="s">
        <v>2170</v>
      </c>
      <c r="D1230" s="273" t="s">
        <v>3397</v>
      </c>
      <c r="E1230" s="269" t="s">
        <v>2195</v>
      </c>
      <c r="F1230" s="271">
        <v>0.0009</v>
      </c>
      <c r="G1230" s="272">
        <v>2016.5</v>
      </c>
      <c r="H1230" s="269">
        <v>0.00207</v>
      </c>
      <c r="I1230" s="269" t="s">
        <v>1011</v>
      </c>
      <c r="J1230" s="269" t="s">
        <v>1011</v>
      </c>
      <c r="K1230" s="269" t="s">
        <v>106</v>
      </c>
    </row>
    <row r="1231" ht="42.75" spans="1:11">
      <c r="A1231" s="269">
        <v>1229</v>
      </c>
      <c r="B1231" s="269" t="s">
        <v>1245</v>
      </c>
      <c r="C1231" s="269" t="s">
        <v>2170</v>
      </c>
      <c r="D1231" s="273" t="s">
        <v>3398</v>
      </c>
      <c r="E1231" s="269" t="s">
        <v>2195</v>
      </c>
      <c r="F1231" s="271">
        <v>0.0012</v>
      </c>
      <c r="G1231" s="272">
        <v>2016.5</v>
      </c>
      <c r="H1231" s="269">
        <v>0.00276</v>
      </c>
      <c r="I1231" s="269" t="s">
        <v>1011</v>
      </c>
      <c r="J1231" s="269" t="s">
        <v>1011</v>
      </c>
      <c r="K1231" s="269" t="s">
        <v>106</v>
      </c>
    </row>
    <row r="1232" ht="42.75" spans="1:11">
      <c r="A1232" s="269">
        <v>1230</v>
      </c>
      <c r="B1232" s="269" t="s">
        <v>1245</v>
      </c>
      <c r="C1232" s="269" t="s">
        <v>2170</v>
      </c>
      <c r="D1232" s="273" t="s">
        <v>3399</v>
      </c>
      <c r="E1232" s="269" t="s">
        <v>2195</v>
      </c>
      <c r="F1232" s="271">
        <v>0.0012</v>
      </c>
      <c r="G1232" s="272">
        <v>2016.5</v>
      </c>
      <c r="H1232" s="269">
        <v>0.00276</v>
      </c>
      <c r="I1232" s="269" t="s">
        <v>1011</v>
      </c>
      <c r="J1232" s="269" t="s">
        <v>1011</v>
      </c>
      <c r="K1232" s="269" t="s">
        <v>106</v>
      </c>
    </row>
    <row r="1233" ht="42.75" spans="1:11">
      <c r="A1233" s="269">
        <v>1231</v>
      </c>
      <c r="B1233" s="269" t="s">
        <v>1245</v>
      </c>
      <c r="C1233" s="269" t="s">
        <v>2170</v>
      </c>
      <c r="D1233" s="273" t="s">
        <v>3400</v>
      </c>
      <c r="E1233" s="269" t="s">
        <v>2195</v>
      </c>
      <c r="F1233" s="271">
        <v>0.00055</v>
      </c>
      <c r="G1233" s="272">
        <v>2016.5</v>
      </c>
      <c r="H1233" s="269">
        <v>0.001265</v>
      </c>
      <c r="I1233" s="269" t="s">
        <v>1011</v>
      </c>
      <c r="J1233" s="269" t="s">
        <v>1011</v>
      </c>
      <c r="K1233" s="269" t="s">
        <v>106</v>
      </c>
    </row>
    <row r="1234" ht="42.75" spans="1:11">
      <c r="A1234" s="269">
        <v>1232</v>
      </c>
      <c r="B1234" s="269" t="s">
        <v>1245</v>
      </c>
      <c r="C1234" s="269" t="s">
        <v>2170</v>
      </c>
      <c r="D1234" s="273" t="s">
        <v>3401</v>
      </c>
      <c r="E1234" s="269" t="s">
        <v>2195</v>
      </c>
      <c r="F1234" s="271">
        <v>0.0005</v>
      </c>
      <c r="G1234" s="272">
        <v>2016.5</v>
      </c>
      <c r="H1234" s="269">
        <v>0.00115</v>
      </c>
      <c r="I1234" s="269" t="s">
        <v>1011</v>
      </c>
      <c r="J1234" s="269" t="s">
        <v>1011</v>
      </c>
      <c r="K1234" s="269" t="s">
        <v>106</v>
      </c>
    </row>
    <row r="1235" ht="42.75" spans="1:11">
      <c r="A1235" s="269">
        <v>1233</v>
      </c>
      <c r="B1235" s="269" t="s">
        <v>1245</v>
      </c>
      <c r="C1235" s="269" t="s">
        <v>2170</v>
      </c>
      <c r="D1235" s="273" t="s">
        <v>3402</v>
      </c>
      <c r="E1235" s="269" t="s">
        <v>2195</v>
      </c>
      <c r="F1235" s="271">
        <v>0.00045</v>
      </c>
      <c r="G1235" s="272">
        <v>2016.5</v>
      </c>
      <c r="H1235" s="269">
        <v>0.001035</v>
      </c>
      <c r="I1235" s="269" t="s">
        <v>1011</v>
      </c>
      <c r="J1235" s="269" t="s">
        <v>1011</v>
      </c>
      <c r="K1235" s="269" t="s">
        <v>106</v>
      </c>
    </row>
    <row r="1236" ht="42.75" spans="1:11">
      <c r="A1236" s="269">
        <v>1234</v>
      </c>
      <c r="B1236" s="269" t="s">
        <v>1245</v>
      </c>
      <c r="C1236" s="269" t="s">
        <v>2170</v>
      </c>
      <c r="D1236" s="273" t="s">
        <v>3403</v>
      </c>
      <c r="E1236" s="269" t="s">
        <v>2195</v>
      </c>
      <c r="F1236" s="271">
        <v>0.0007</v>
      </c>
      <c r="G1236" s="272">
        <v>2016.5</v>
      </c>
      <c r="H1236" s="269">
        <v>0.00161</v>
      </c>
      <c r="I1236" s="269" t="s">
        <v>1011</v>
      </c>
      <c r="J1236" s="269" t="s">
        <v>1011</v>
      </c>
      <c r="K1236" s="269" t="s">
        <v>106</v>
      </c>
    </row>
    <row r="1237" ht="42.75" spans="1:11">
      <c r="A1237" s="269">
        <v>1235</v>
      </c>
      <c r="B1237" s="269" t="s">
        <v>1245</v>
      </c>
      <c r="C1237" s="269" t="s">
        <v>2170</v>
      </c>
      <c r="D1237" s="273" t="s">
        <v>3404</v>
      </c>
      <c r="E1237" s="269" t="s">
        <v>2195</v>
      </c>
      <c r="F1237" s="271">
        <v>0.0007</v>
      </c>
      <c r="G1237" s="272">
        <v>2016.5</v>
      </c>
      <c r="H1237" s="269">
        <v>0.00161</v>
      </c>
      <c r="I1237" s="269" t="s">
        <v>1011</v>
      </c>
      <c r="J1237" s="269" t="s">
        <v>1011</v>
      </c>
      <c r="K1237" s="269" t="s">
        <v>106</v>
      </c>
    </row>
    <row r="1238" ht="42.75" spans="1:11">
      <c r="A1238" s="269">
        <v>1236</v>
      </c>
      <c r="B1238" s="269" t="s">
        <v>1245</v>
      </c>
      <c r="C1238" s="269" t="s">
        <v>2170</v>
      </c>
      <c r="D1238" s="273" t="s">
        <v>3405</v>
      </c>
      <c r="E1238" s="269" t="s">
        <v>2195</v>
      </c>
      <c r="F1238" s="271">
        <v>0.0007</v>
      </c>
      <c r="G1238" s="272">
        <v>2016.5</v>
      </c>
      <c r="H1238" s="269">
        <v>0.00161</v>
      </c>
      <c r="I1238" s="269" t="s">
        <v>1011</v>
      </c>
      <c r="J1238" s="269" t="s">
        <v>1011</v>
      </c>
      <c r="K1238" s="269" t="s">
        <v>106</v>
      </c>
    </row>
    <row r="1239" ht="42.75" spans="1:11">
      <c r="A1239" s="269">
        <v>1237</v>
      </c>
      <c r="B1239" s="269" t="s">
        <v>1245</v>
      </c>
      <c r="C1239" s="269" t="s">
        <v>2170</v>
      </c>
      <c r="D1239" s="273" t="s">
        <v>3406</v>
      </c>
      <c r="E1239" s="269" t="s">
        <v>2195</v>
      </c>
      <c r="F1239" s="271">
        <v>0.00045</v>
      </c>
      <c r="G1239" s="272">
        <v>2016.5</v>
      </c>
      <c r="H1239" s="269">
        <v>0.001035</v>
      </c>
      <c r="I1239" s="269" t="s">
        <v>1011</v>
      </c>
      <c r="J1239" s="269" t="s">
        <v>1011</v>
      </c>
      <c r="K1239" s="269" t="s">
        <v>106</v>
      </c>
    </row>
    <row r="1240" ht="42.75" spans="1:11">
      <c r="A1240" s="269">
        <v>1238</v>
      </c>
      <c r="B1240" s="269" t="s">
        <v>1245</v>
      </c>
      <c r="C1240" s="269" t="s">
        <v>2170</v>
      </c>
      <c r="D1240" s="273" t="s">
        <v>3407</v>
      </c>
      <c r="E1240" s="269" t="s">
        <v>2195</v>
      </c>
      <c r="F1240" s="271">
        <v>0.00065</v>
      </c>
      <c r="G1240" s="272">
        <v>2016.5</v>
      </c>
      <c r="H1240" s="269">
        <v>0.001495</v>
      </c>
      <c r="I1240" s="269" t="s">
        <v>1011</v>
      </c>
      <c r="J1240" s="269" t="s">
        <v>1011</v>
      </c>
      <c r="K1240" s="269" t="s">
        <v>106</v>
      </c>
    </row>
    <row r="1241" ht="42.75" spans="1:11">
      <c r="A1241" s="269">
        <v>1239</v>
      </c>
      <c r="B1241" s="269" t="s">
        <v>1245</v>
      </c>
      <c r="C1241" s="269" t="s">
        <v>2170</v>
      </c>
      <c r="D1241" s="273" t="s">
        <v>3408</v>
      </c>
      <c r="E1241" s="269" t="s">
        <v>2195</v>
      </c>
      <c r="F1241" s="271">
        <v>0.0008</v>
      </c>
      <c r="G1241" s="272">
        <v>2016.5</v>
      </c>
      <c r="H1241" s="269">
        <v>0.00184</v>
      </c>
      <c r="I1241" s="269" t="s">
        <v>1011</v>
      </c>
      <c r="J1241" s="269" t="s">
        <v>1011</v>
      </c>
      <c r="K1241" s="269" t="s">
        <v>106</v>
      </c>
    </row>
    <row r="1242" ht="42.75" spans="1:11">
      <c r="A1242" s="269">
        <v>1240</v>
      </c>
      <c r="B1242" s="269" t="s">
        <v>1245</v>
      </c>
      <c r="C1242" s="269" t="s">
        <v>2170</v>
      </c>
      <c r="D1242" s="273" t="s">
        <v>3409</v>
      </c>
      <c r="E1242" s="269" t="s">
        <v>2195</v>
      </c>
      <c r="F1242" s="271">
        <v>0.0009</v>
      </c>
      <c r="G1242" s="272">
        <v>2016.5</v>
      </c>
      <c r="H1242" s="269">
        <v>0.00207</v>
      </c>
      <c r="I1242" s="269" t="s">
        <v>1011</v>
      </c>
      <c r="J1242" s="269" t="s">
        <v>1011</v>
      </c>
      <c r="K1242" s="269" t="s">
        <v>106</v>
      </c>
    </row>
    <row r="1243" ht="42.75" spans="1:11">
      <c r="A1243" s="269">
        <v>1241</v>
      </c>
      <c r="B1243" s="269" t="s">
        <v>1245</v>
      </c>
      <c r="C1243" s="269" t="s">
        <v>2170</v>
      </c>
      <c r="D1243" s="273" t="s">
        <v>3410</v>
      </c>
      <c r="E1243" s="269" t="s">
        <v>2195</v>
      </c>
      <c r="F1243" s="271">
        <v>0.0007</v>
      </c>
      <c r="G1243" s="272">
        <v>2016.5</v>
      </c>
      <c r="H1243" s="269">
        <v>0.00161</v>
      </c>
      <c r="I1243" s="269" t="s">
        <v>1011</v>
      </c>
      <c r="J1243" s="269" t="s">
        <v>1011</v>
      </c>
      <c r="K1243" s="269" t="s">
        <v>106</v>
      </c>
    </row>
    <row r="1244" ht="42.75" spans="1:11">
      <c r="A1244" s="269">
        <v>1242</v>
      </c>
      <c r="B1244" s="269" t="s">
        <v>1245</v>
      </c>
      <c r="C1244" s="269" t="s">
        <v>2170</v>
      </c>
      <c r="D1244" s="273" t="s">
        <v>3411</v>
      </c>
      <c r="E1244" s="269" t="s">
        <v>2195</v>
      </c>
      <c r="F1244" s="271">
        <v>0.0004</v>
      </c>
      <c r="G1244" s="272">
        <v>2016.5</v>
      </c>
      <c r="H1244" s="269">
        <v>0.00092</v>
      </c>
      <c r="I1244" s="269" t="s">
        <v>1011</v>
      </c>
      <c r="J1244" s="269" t="s">
        <v>1011</v>
      </c>
      <c r="K1244" s="269" t="s">
        <v>106</v>
      </c>
    </row>
    <row r="1245" ht="42.75" spans="1:11">
      <c r="A1245" s="269">
        <v>1243</v>
      </c>
      <c r="B1245" s="269" t="s">
        <v>1245</v>
      </c>
      <c r="C1245" s="269" t="s">
        <v>2170</v>
      </c>
      <c r="D1245" s="273" t="s">
        <v>3412</v>
      </c>
      <c r="E1245" s="269" t="s">
        <v>2195</v>
      </c>
      <c r="F1245" s="271">
        <v>0.0002</v>
      </c>
      <c r="G1245" s="272">
        <v>2016.5</v>
      </c>
      <c r="H1245" s="269">
        <v>0.00046</v>
      </c>
      <c r="I1245" s="269" t="s">
        <v>1011</v>
      </c>
      <c r="J1245" s="269" t="s">
        <v>1011</v>
      </c>
      <c r="K1245" s="269" t="s">
        <v>106</v>
      </c>
    </row>
    <row r="1246" ht="42.75" spans="1:11">
      <c r="A1246" s="269">
        <v>1244</v>
      </c>
      <c r="B1246" s="269" t="s">
        <v>1245</v>
      </c>
      <c r="C1246" s="269" t="s">
        <v>2170</v>
      </c>
      <c r="D1246" s="273" t="s">
        <v>3413</v>
      </c>
      <c r="E1246" s="269" t="s">
        <v>2195</v>
      </c>
      <c r="F1246" s="271">
        <v>0.0005</v>
      </c>
      <c r="G1246" s="272">
        <v>2016.5</v>
      </c>
      <c r="H1246" s="269">
        <v>0.00115</v>
      </c>
      <c r="I1246" s="269" t="s">
        <v>1011</v>
      </c>
      <c r="J1246" s="269" t="s">
        <v>1011</v>
      </c>
      <c r="K1246" s="269" t="s">
        <v>106</v>
      </c>
    </row>
    <row r="1247" ht="42.75" spans="1:11">
      <c r="A1247" s="269">
        <v>1245</v>
      </c>
      <c r="B1247" s="269" t="s">
        <v>1245</v>
      </c>
      <c r="C1247" s="269" t="s">
        <v>2170</v>
      </c>
      <c r="D1247" s="273" t="s">
        <v>3414</v>
      </c>
      <c r="E1247" s="269" t="s">
        <v>2195</v>
      </c>
      <c r="F1247" s="271">
        <v>0.0015</v>
      </c>
      <c r="G1247" s="272">
        <v>2016.5</v>
      </c>
      <c r="H1247" s="269">
        <v>0.00345</v>
      </c>
      <c r="I1247" s="269" t="s">
        <v>1011</v>
      </c>
      <c r="J1247" s="269" t="s">
        <v>1011</v>
      </c>
      <c r="K1247" s="269" t="s">
        <v>106</v>
      </c>
    </row>
    <row r="1248" ht="57" spans="1:11">
      <c r="A1248" s="269">
        <v>1246</v>
      </c>
      <c r="B1248" s="269" t="s">
        <v>1245</v>
      </c>
      <c r="C1248" s="269" t="s">
        <v>2170</v>
      </c>
      <c r="D1248" s="273" t="s">
        <v>3415</v>
      </c>
      <c r="E1248" s="269" t="s">
        <v>2195</v>
      </c>
      <c r="F1248" s="271">
        <v>0.001</v>
      </c>
      <c r="G1248" s="272">
        <v>2016.5</v>
      </c>
      <c r="H1248" s="269">
        <v>0.0023</v>
      </c>
      <c r="I1248" s="269" t="s">
        <v>1011</v>
      </c>
      <c r="J1248" s="269" t="s">
        <v>1011</v>
      </c>
      <c r="K1248" s="269" t="s">
        <v>106</v>
      </c>
    </row>
    <row r="1249" ht="57" spans="1:11">
      <c r="A1249" s="269">
        <v>1247</v>
      </c>
      <c r="B1249" s="269" t="s">
        <v>1245</v>
      </c>
      <c r="C1249" s="269" t="s">
        <v>2170</v>
      </c>
      <c r="D1249" s="273" t="s">
        <v>3416</v>
      </c>
      <c r="E1249" s="269" t="s">
        <v>2195</v>
      </c>
      <c r="F1249" s="271">
        <v>0.002</v>
      </c>
      <c r="G1249" s="272">
        <v>2016.5</v>
      </c>
      <c r="H1249" s="269">
        <v>0.0046</v>
      </c>
      <c r="I1249" s="269" t="s">
        <v>1011</v>
      </c>
      <c r="J1249" s="269" t="s">
        <v>1011</v>
      </c>
      <c r="K1249" s="269" t="s">
        <v>106</v>
      </c>
    </row>
    <row r="1250" ht="57" spans="1:11">
      <c r="A1250" s="269">
        <v>1248</v>
      </c>
      <c r="B1250" s="269" t="s">
        <v>1245</v>
      </c>
      <c r="C1250" s="269" t="s">
        <v>2170</v>
      </c>
      <c r="D1250" s="273" t="s">
        <v>3417</v>
      </c>
      <c r="E1250" s="269" t="s">
        <v>2195</v>
      </c>
      <c r="F1250" s="271">
        <v>0.003</v>
      </c>
      <c r="G1250" s="272">
        <v>2016.5</v>
      </c>
      <c r="H1250" s="269">
        <v>0.0069</v>
      </c>
      <c r="I1250" s="269" t="s">
        <v>1011</v>
      </c>
      <c r="J1250" s="269" t="s">
        <v>1011</v>
      </c>
      <c r="K1250" s="269" t="s">
        <v>106</v>
      </c>
    </row>
    <row r="1251" ht="57" spans="1:11">
      <c r="A1251" s="269">
        <v>1249</v>
      </c>
      <c r="B1251" s="269" t="s">
        <v>1245</v>
      </c>
      <c r="C1251" s="269" t="s">
        <v>2170</v>
      </c>
      <c r="D1251" s="273" t="s">
        <v>3418</v>
      </c>
      <c r="E1251" s="269" t="s">
        <v>2195</v>
      </c>
      <c r="F1251" s="271">
        <v>0.003</v>
      </c>
      <c r="G1251" s="272">
        <v>2016.5</v>
      </c>
      <c r="H1251" s="269">
        <v>0.0069</v>
      </c>
      <c r="I1251" s="269" t="s">
        <v>1011</v>
      </c>
      <c r="J1251" s="269" t="s">
        <v>1011</v>
      </c>
      <c r="K1251" s="269" t="s">
        <v>106</v>
      </c>
    </row>
    <row r="1252" ht="57" spans="1:11">
      <c r="A1252" s="269">
        <v>1250</v>
      </c>
      <c r="B1252" s="269" t="s">
        <v>1245</v>
      </c>
      <c r="C1252" s="269" t="s">
        <v>2170</v>
      </c>
      <c r="D1252" s="273" t="s">
        <v>3419</v>
      </c>
      <c r="E1252" s="269" t="s">
        <v>2195</v>
      </c>
      <c r="F1252" s="271">
        <v>0.002</v>
      </c>
      <c r="G1252" s="272">
        <v>2016.5</v>
      </c>
      <c r="H1252" s="269">
        <v>0.0046</v>
      </c>
      <c r="I1252" s="269" t="s">
        <v>1011</v>
      </c>
      <c r="J1252" s="269" t="s">
        <v>1011</v>
      </c>
      <c r="K1252" s="269" t="s">
        <v>106</v>
      </c>
    </row>
    <row r="1253" ht="57" spans="1:11">
      <c r="A1253" s="269">
        <v>1251</v>
      </c>
      <c r="B1253" s="269" t="s">
        <v>1245</v>
      </c>
      <c r="C1253" s="269" t="s">
        <v>2170</v>
      </c>
      <c r="D1253" s="273" t="s">
        <v>3420</v>
      </c>
      <c r="E1253" s="269" t="s">
        <v>2195</v>
      </c>
      <c r="F1253" s="271">
        <v>0.003</v>
      </c>
      <c r="G1253" s="272">
        <v>2016.5</v>
      </c>
      <c r="H1253" s="269">
        <v>0.0069</v>
      </c>
      <c r="I1253" s="269" t="s">
        <v>1011</v>
      </c>
      <c r="J1253" s="269" t="s">
        <v>1011</v>
      </c>
      <c r="K1253" s="269" t="s">
        <v>106</v>
      </c>
    </row>
    <row r="1254" ht="57" spans="1:11">
      <c r="A1254" s="269">
        <v>1252</v>
      </c>
      <c r="B1254" s="269" t="s">
        <v>1245</v>
      </c>
      <c r="C1254" s="269" t="s">
        <v>2170</v>
      </c>
      <c r="D1254" s="273" t="s">
        <v>3421</v>
      </c>
      <c r="E1254" s="269" t="s">
        <v>2195</v>
      </c>
      <c r="F1254" s="271">
        <v>0.002</v>
      </c>
      <c r="G1254" s="272">
        <v>2016.5</v>
      </c>
      <c r="H1254" s="269">
        <v>0.0046</v>
      </c>
      <c r="I1254" s="269" t="s">
        <v>1011</v>
      </c>
      <c r="J1254" s="269" t="s">
        <v>1011</v>
      </c>
      <c r="K1254" s="269" t="s">
        <v>106</v>
      </c>
    </row>
    <row r="1255" ht="42.75" spans="1:11">
      <c r="A1255" s="269">
        <v>1253</v>
      </c>
      <c r="B1255" s="269" t="s">
        <v>1245</v>
      </c>
      <c r="C1255" s="269" t="s">
        <v>2170</v>
      </c>
      <c r="D1255" s="273" t="s">
        <v>3422</v>
      </c>
      <c r="E1255" s="269" t="s">
        <v>2195</v>
      </c>
      <c r="F1255" s="271">
        <v>0.00035</v>
      </c>
      <c r="G1255" s="272">
        <v>2016.5</v>
      </c>
      <c r="H1255" s="269">
        <v>0.000805</v>
      </c>
      <c r="I1255" s="269" t="s">
        <v>1011</v>
      </c>
      <c r="J1255" s="269" t="s">
        <v>1011</v>
      </c>
      <c r="K1255" s="269" t="s">
        <v>106</v>
      </c>
    </row>
    <row r="1256" ht="42.75" spans="1:11">
      <c r="A1256" s="269">
        <v>1254</v>
      </c>
      <c r="B1256" s="269" t="s">
        <v>1245</v>
      </c>
      <c r="C1256" s="269" t="s">
        <v>2170</v>
      </c>
      <c r="D1256" s="273" t="s">
        <v>3423</v>
      </c>
      <c r="E1256" s="269" t="s">
        <v>2195</v>
      </c>
      <c r="F1256" s="271">
        <v>0.0021</v>
      </c>
      <c r="G1256" s="272">
        <v>2016.5</v>
      </c>
      <c r="H1256" s="269">
        <v>0.00483</v>
      </c>
      <c r="I1256" s="269" t="s">
        <v>1011</v>
      </c>
      <c r="J1256" s="269" t="s">
        <v>1011</v>
      </c>
      <c r="K1256" s="269" t="s">
        <v>106</v>
      </c>
    </row>
    <row r="1257" ht="42.75" spans="1:11">
      <c r="A1257" s="269">
        <v>1255</v>
      </c>
      <c r="B1257" s="269" t="s">
        <v>1245</v>
      </c>
      <c r="C1257" s="269" t="s">
        <v>2170</v>
      </c>
      <c r="D1257" s="273" t="s">
        <v>3424</v>
      </c>
      <c r="E1257" s="269" t="s">
        <v>2195</v>
      </c>
      <c r="F1257" s="271">
        <v>0.0003</v>
      </c>
      <c r="G1257" s="272">
        <v>2016.5</v>
      </c>
      <c r="H1257" s="269">
        <v>0.00069</v>
      </c>
      <c r="I1257" s="269" t="s">
        <v>1011</v>
      </c>
      <c r="J1257" s="269" t="s">
        <v>1011</v>
      </c>
      <c r="K1257" s="269" t="s">
        <v>106</v>
      </c>
    </row>
    <row r="1258" ht="42.75" spans="1:11">
      <c r="A1258" s="269">
        <v>1256</v>
      </c>
      <c r="B1258" s="269" t="s">
        <v>1245</v>
      </c>
      <c r="C1258" s="269" t="s">
        <v>2170</v>
      </c>
      <c r="D1258" s="273" t="s">
        <v>3425</v>
      </c>
      <c r="E1258" s="269" t="s">
        <v>2195</v>
      </c>
      <c r="F1258" s="271">
        <v>0.0003</v>
      </c>
      <c r="G1258" s="272">
        <v>2016.5</v>
      </c>
      <c r="H1258" s="269">
        <v>0.00069</v>
      </c>
      <c r="I1258" s="269" t="s">
        <v>1011</v>
      </c>
      <c r="J1258" s="269" t="s">
        <v>1011</v>
      </c>
      <c r="K1258" s="269" t="s">
        <v>106</v>
      </c>
    </row>
    <row r="1259" ht="42.75" spans="1:11">
      <c r="A1259" s="269">
        <v>1257</v>
      </c>
      <c r="B1259" s="269" t="s">
        <v>1245</v>
      </c>
      <c r="C1259" s="269" t="s">
        <v>2170</v>
      </c>
      <c r="D1259" s="273" t="s">
        <v>3426</v>
      </c>
      <c r="E1259" s="269" t="s">
        <v>2195</v>
      </c>
      <c r="F1259" s="271">
        <v>0.0003</v>
      </c>
      <c r="G1259" s="272">
        <v>2016.5</v>
      </c>
      <c r="H1259" s="269">
        <v>0.00069</v>
      </c>
      <c r="I1259" s="269" t="s">
        <v>1011</v>
      </c>
      <c r="J1259" s="269" t="s">
        <v>1011</v>
      </c>
      <c r="K1259" s="269" t="s">
        <v>106</v>
      </c>
    </row>
    <row r="1260" ht="42.75" spans="1:11">
      <c r="A1260" s="269">
        <v>1258</v>
      </c>
      <c r="B1260" s="269" t="s">
        <v>1245</v>
      </c>
      <c r="C1260" s="269" t="s">
        <v>2170</v>
      </c>
      <c r="D1260" s="273" t="s">
        <v>3427</v>
      </c>
      <c r="E1260" s="269" t="s">
        <v>2195</v>
      </c>
      <c r="F1260" s="271">
        <v>0.0003</v>
      </c>
      <c r="G1260" s="272">
        <v>2016.5</v>
      </c>
      <c r="H1260" s="269">
        <v>0.00069</v>
      </c>
      <c r="I1260" s="269" t="s">
        <v>1011</v>
      </c>
      <c r="J1260" s="269" t="s">
        <v>1011</v>
      </c>
      <c r="K1260" s="269" t="s">
        <v>106</v>
      </c>
    </row>
    <row r="1261" ht="42.75" spans="1:11">
      <c r="A1261" s="269">
        <v>1259</v>
      </c>
      <c r="B1261" s="269" t="s">
        <v>1245</v>
      </c>
      <c r="C1261" s="269" t="s">
        <v>2170</v>
      </c>
      <c r="D1261" s="273" t="s">
        <v>3428</v>
      </c>
      <c r="E1261" s="269" t="s">
        <v>2195</v>
      </c>
      <c r="F1261" s="271">
        <v>0.0003</v>
      </c>
      <c r="G1261" s="272">
        <v>2016.5</v>
      </c>
      <c r="H1261" s="269">
        <v>0.00069</v>
      </c>
      <c r="I1261" s="269" t="s">
        <v>1011</v>
      </c>
      <c r="J1261" s="269" t="s">
        <v>1011</v>
      </c>
      <c r="K1261" s="269" t="s">
        <v>106</v>
      </c>
    </row>
    <row r="1262" ht="42.75" spans="1:11">
      <c r="A1262" s="269">
        <v>1260</v>
      </c>
      <c r="B1262" s="269" t="s">
        <v>1245</v>
      </c>
      <c r="C1262" s="269" t="s">
        <v>2170</v>
      </c>
      <c r="D1262" s="273" t="s">
        <v>3429</v>
      </c>
      <c r="E1262" s="269" t="s">
        <v>2195</v>
      </c>
      <c r="F1262" s="271">
        <v>0.0003</v>
      </c>
      <c r="G1262" s="272">
        <v>2016.5</v>
      </c>
      <c r="H1262" s="269">
        <v>0.00069</v>
      </c>
      <c r="I1262" s="269" t="s">
        <v>1011</v>
      </c>
      <c r="J1262" s="269" t="s">
        <v>1011</v>
      </c>
      <c r="K1262" s="269" t="s">
        <v>106</v>
      </c>
    </row>
    <row r="1263" ht="42.75" spans="1:11">
      <c r="A1263" s="269">
        <v>1261</v>
      </c>
      <c r="B1263" s="269" t="s">
        <v>1245</v>
      </c>
      <c r="C1263" s="269" t="s">
        <v>2170</v>
      </c>
      <c r="D1263" s="273" t="s">
        <v>3430</v>
      </c>
      <c r="E1263" s="269" t="s">
        <v>2195</v>
      </c>
      <c r="F1263" s="271">
        <v>0.0003</v>
      </c>
      <c r="G1263" s="272">
        <v>2016.5</v>
      </c>
      <c r="H1263" s="269">
        <v>0.00069</v>
      </c>
      <c r="I1263" s="269" t="s">
        <v>1011</v>
      </c>
      <c r="J1263" s="269" t="s">
        <v>1011</v>
      </c>
      <c r="K1263" s="269" t="s">
        <v>106</v>
      </c>
    </row>
    <row r="1264" ht="42.75" spans="1:11">
      <c r="A1264" s="269">
        <v>1262</v>
      </c>
      <c r="B1264" s="269" t="s">
        <v>1245</v>
      </c>
      <c r="C1264" s="269" t="s">
        <v>2170</v>
      </c>
      <c r="D1264" s="273" t="s">
        <v>3431</v>
      </c>
      <c r="E1264" s="269" t="s">
        <v>2195</v>
      </c>
      <c r="F1264" s="271">
        <v>0.0003</v>
      </c>
      <c r="G1264" s="272">
        <v>2016.5</v>
      </c>
      <c r="H1264" s="269">
        <v>0.00069</v>
      </c>
      <c r="I1264" s="269" t="s">
        <v>1011</v>
      </c>
      <c r="J1264" s="269" t="s">
        <v>1011</v>
      </c>
      <c r="K1264" s="269" t="s">
        <v>106</v>
      </c>
    </row>
    <row r="1265" ht="42.75" spans="1:11">
      <c r="A1265" s="269">
        <v>1263</v>
      </c>
      <c r="B1265" s="269" t="s">
        <v>1245</v>
      </c>
      <c r="C1265" s="269" t="s">
        <v>2170</v>
      </c>
      <c r="D1265" s="273" t="s">
        <v>3432</v>
      </c>
      <c r="E1265" s="269" t="s">
        <v>2195</v>
      </c>
      <c r="F1265" s="271">
        <v>0.002</v>
      </c>
      <c r="G1265" s="272">
        <v>2016.5</v>
      </c>
      <c r="H1265" s="269">
        <v>0.0046</v>
      </c>
      <c r="I1265" s="269" t="s">
        <v>1011</v>
      </c>
      <c r="J1265" s="269" t="s">
        <v>1011</v>
      </c>
      <c r="K1265" s="269" t="s">
        <v>106</v>
      </c>
    </row>
    <row r="1266" ht="71.25" spans="1:11">
      <c r="A1266" s="269">
        <v>1264</v>
      </c>
      <c r="B1266" s="269" t="s">
        <v>1245</v>
      </c>
      <c r="C1266" s="269" t="s">
        <v>2170</v>
      </c>
      <c r="D1266" s="273" t="s">
        <v>3433</v>
      </c>
      <c r="E1266" s="269" t="s">
        <v>2195</v>
      </c>
      <c r="F1266" s="271">
        <v>0.0036</v>
      </c>
      <c r="G1266" s="272">
        <v>2016.5</v>
      </c>
      <c r="H1266" s="269">
        <v>0.00828</v>
      </c>
      <c r="I1266" s="269" t="s">
        <v>1011</v>
      </c>
      <c r="J1266" s="269" t="s">
        <v>1011</v>
      </c>
      <c r="K1266" s="269" t="s">
        <v>106</v>
      </c>
    </row>
    <row r="1267" ht="57" spans="1:11">
      <c r="A1267" s="269">
        <v>1265</v>
      </c>
      <c r="B1267" s="269" t="s">
        <v>1245</v>
      </c>
      <c r="C1267" s="269" t="s">
        <v>2170</v>
      </c>
      <c r="D1267" s="273" t="s">
        <v>3434</v>
      </c>
      <c r="E1267" s="269" t="s">
        <v>2195</v>
      </c>
      <c r="F1267" s="271">
        <v>0.0032</v>
      </c>
      <c r="G1267" s="272">
        <v>2016.5</v>
      </c>
      <c r="H1267" s="269">
        <v>0.00736</v>
      </c>
      <c r="I1267" s="269" t="s">
        <v>1011</v>
      </c>
      <c r="J1267" s="269" t="s">
        <v>1011</v>
      </c>
      <c r="K1267" s="269" t="s">
        <v>106</v>
      </c>
    </row>
    <row r="1268" ht="57" spans="1:11">
      <c r="A1268" s="269">
        <v>1266</v>
      </c>
      <c r="B1268" s="269" t="s">
        <v>1245</v>
      </c>
      <c r="C1268" s="269" t="s">
        <v>2170</v>
      </c>
      <c r="D1268" s="273" t="s">
        <v>3435</v>
      </c>
      <c r="E1268" s="269" t="s">
        <v>2195</v>
      </c>
      <c r="F1268" s="271">
        <v>0.0028</v>
      </c>
      <c r="G1268" s="272">
        <v>2016.5</v>
      </c>
      <c r="H1268" s="269">
        <v>0.00644</v>
      </c>
      <c r="I1268" s="269" t="s">
        <v>1011</v>
      </c>
      <c r="J1268" s="269" t="s">
        <v>1011</v>
      </c>
      <c r="K1268" s="269" t="s">
        <v>106</v>
      </c>
    </row>
    <row r="1269" ht="42.75" spans="1:11">
      <c r="A1269" s="269">
        <v>1267</v>
      </c>
      <c r="B1269" s="269" t="s">
        <v>1245</v>
      </c>
      <c r="C1269" s="269" t="s">
        <v>2170</v>
      </c>
      <c r="D1269" s="273" t="s">
        <v>3436</v>
      </c>
      <c r="E1269" s="269" t="s">
        <v>2195</v>
      </c>
      <c r="F1269" s="271">
        <v>0.00055</v>
      </c>
      <c r="G1269" s="272">
        <v>2016.5</v>
      </c>
      <c r="H1269" s="269">
        <v>0.001265</v>
      </c>
      <c r="I1269" s="269" t="s">
        <v>1011</v>
      </c>
      <c r="J1269" s="269" t="s">
        <v>1011</v>
      </c>
      <c r="K1269" s="269" t="s">
        <v>106</v>
      </c>
    </row>
    <row r="1270" ht="42.75" spans="1:11">
      <c r="A1270" s="269">
        <v>1268</v>
      </c>
      <c r="B1270" s="269" t="s">
        <v>1245</v>
      </c>
      <c r="C1270" s="269" t="s">
        <v>2170</v>
      </c>
      <c r="D1270" s="273" t="s">
        <v>3437</v>
      </c>
      <c r="E1270" s="269" t="s">
        <v>2195</v>
      </c>
      <c r="F1270" s="271">
        <v>0.0009</v>
      </c>
      <c r="G1270" s="272">
        <v>2016.5</v>
      </c>
      <c r="H1270" s="269">
        <v>0.00207</v>
      </c>
      <c r="I1270" s="269" t="s">
        <v>1011</v>
      </c>
      <c r="J1270" s="269" t="s">
        <v>1011</v>
      </c>
      <c r="K1270" s="269" t="s">
        <v>106</v>
      </c>
    </row>
    <row r="1271" ht="42.75" spans="1:11">
      <c r="A1271" s="269">
        <v>1269</v>
      </c>
      <c r="B1271" s="269" t="s">
        <v>1245</v>
      </c>
      <c r="C1271" s="269" t="s">
        <v>2170</v>
      </c>
      <c r="D1271" s="273" t="s">
        <v>3438</v>
      </c>
      <c r="E1271" s="269" t="s">
        <v>2195</v>
      </c>
      <c r="F1271" s="271">
        <v>0.001</v>
      </c>
      <c r="G1271" s="272">
        <v>2016.5</v>
      </c>
      <c r="H1271" s="269">
        <v>0.0023</v>
      </c>
      <c r="I1271" s="269" t="s">
        <v>1011</v>
      </c>
      <c r="J1271" s="269" t="s">
        <v>1011</v>
      </c>
      <c r="K1271" s="269" t="s">
        <v>106</v>
      </c>
    </row>
    <row r="1272" ht="42.75" spans="1:11">
      <c r="A1272" s="269">
        <v>1270</v>
      </c>
      <c r="B1272" s="269" t="s">
        <v>1245</v>
      </c>
      <c r="C1272" s="269" t="s">
        <v>2170</v>
      </c>
      <c r="D1272" s="273" t="s">
        <v>3439</v>
      </c>
      <c r="E1272" s="269" t="s">
        <v>2195</v>
      </c>
      <c r="F1272" s="271">
        <v>0.00065</v>
      </c>
      <c r="G1272" s="272">
        <v>2016.5</v>
      </c>
      <c r="H1272" s="269">
        <v>0.001495</v>
      </c>
      <c r="I1272" s="269" t="s">
        <v>1011</v>
      </c>
      <c r="J1272" s="269" t="s">
        <v>1011</v>
      </c>
      <c r="K1272" s="269" t="s">
        <v>106</v>
      </c>
    </row>
    <row r="1273" ht="42.75" spans="1:11">
      <c r="A1273" s="269">
        <v>1271</v>
      </c>
      <c r="B1273" s="269" t="s">
        <v>1245</v>
      </c>
      <c r="C1273" s="269" t="s">
        <v>2170</v>
      </c>
      <c r="D1273" s="273" t="s">
        <v>3440</v>
      </c>
      <c r="E1273" s="269" t="s">
        <v>2195</v>
      </c>
      <c r="F1273" s="271">
        <v>0.0005</v>
      </c>
      <c r="G1273" s="272">
        <v>2016.5</v>
      </c>
      <c r="H1273" s="269">
        <v>0.00115</v>
      </c>
      <c r="I1273" s="269" t="s">
        <v>1011</v>
      </c>
      <c r="J1273" s="269" t="s">
        <v>1011</v>
      </c>
      <c r="K1273" s="269" t="s">
        <v>106</v>
      </c>
    </row>
    <row r="1274" ht="42.75" spans="1:11">
      <c r="A1274" s="269">
        <v>1272</v>
      </c>
      <c r="B1274" s="269" t="s">
        <v>1245</v>
      </c>
      <c r="C1274" s="269" t="s">
        <v>2170</v>
      </c>
      <c r="D1274" s="273" t="s">
        <v>3441</v>
      </c>
      <c r="E1274" s="269" t="s">
        <v>2195</v>
      </c>
      <c r="F1274" s="271">
        <v>0.00075</v>
      </c>
      <c r="G1274" s="272">
        <v>2016.5</v>
      </c>
      <c r="H1274" s="269">
        <v>0.001725</v>
      </c>
      <c r="I1274" s="269" t="s">
        <v>1011</v>
      </c>
      <c r="J1274" s="269" t="s">
        <v>1011</v>
      </c>
      <c r="K1274" s="269" t="s">
        <v>106</v>
      </c>
    </row>
    <row r="1275" ht="42.75" spans="1:11">
      <c r="A1275" s="269">
        <v>1273</v>
      </c>
      <c r="B1275" s="269" t="s">
        <v>1245</v>
      </c>
      <c r="C1275" s="269" t="s">
        <v>2170</v>
      </c>
      <c r="D1275" s="273" t="s">
        <v>3442</v>
      </c>
      <c r="E1275" s="269" t="s">
        <v>2195</v>
      </c>
      <c r="F1275" s="271">
        <v>0.00018</v>
      </c>
      <c r="G1275" s="272">
        <v>2016.5</v>
      </c>
      <c r="H1275" s="269">
        <v>0.000414</v>
      </c>
      <c r="I1275" s="269" t="s">
        <v>1011</v>
      </c>
      <c r="J1275" s="269" t="s">
        <v>1011</v>
      </c>
      <c r="K1275" s="269" t="s">
        <v>106</v>
      </c>
    </row>
    <row r="1276" ht="42.75" spans="1:11">
      <c r="A1276" s="269">
        <v>1274</v>
      </c>
      <c r="B1276" s="269" t="s">
        <v>1245</v>
      </c>
      <c r="C1276" s="269" t="s">
        <v>2170</v>
      </c>
      <c r="D1276" s="273" t="s">
        <v>3443</v>
      </c>
      <c r="E1276" s="269" t="s">
        <v>2195</v>
      </c>
      <c r="F1276" s="271">
        <v>0.00024</v>
      </c>
      <c r="G1276" s="272">
        <v>2016.5</v>
      </c>
      <c r="H1276" s="269">
        <v>0.000552</v>
      </c>
      <c r="I1276" s="269" t="s">
        <v>1011</v>
      </c>
      <c r="J1276" s="269" t="s">
        <v>1011</v>
      </c>
      <c r="K1276" s="269" t="s">
        <v>106</v>
      </c>
    </row>
    <row r="1277" ht="42.75" spans="1:11">
      <c r="A1277" s="269">
        <v>1275</v>
      </c>
      <c r="B1277" s="269" t="s">
        <v>1245</v>
      </c>
      <c r="C1277" s="269" t="s">
        <v>2170</v>
      </c>
      <c r="D1277" s="273" t="s">
        <v>3444</v>
      </c>
      <c r="E1277" s="269" t="s">
        <v>2195</v>
      </c>
      <c r="F1277" s="271">
        <v>0.00028</v>
      </c>
      <c r="G1277" s="272">
        <v>2016.5</v>
      </c>
      <c r="H1277" s="269">
        <v>0.000644</v>
      </c>
      <c r="I1277" s="269" t="s">
        <v>1011</v>
      </c>
      <c r="J1277" s="269" t="s">
        <v>1011</v>
      </c>
      <c r="K1277" s="269" t="s">
        <v>106</v>
      </c>
    </row>
    <row r="1278" ht="42.75" spans="1:11">
      <c r="A1278" s="269">
        <v>1276</v>
      </c>
      <c r="B1278" s="269" t="s">
        <v>1245</v>
      </c>
      <c r="C1278" s="269" t="s">
        <v>2170</v>
      </c>
      <c r="D1278" s="273" t="s">
        <v>3445</v>
      </c>
      <c r="E1278" s="269" t="s">
        <v>2195</v>
      </c>
      <c r="F1278" s="271">
        <v>0.00038</v>
      </c>
      <c r="G1278" s="272">
        <v>2016.5</v>
      </c>
      <c r="H1278" s="269">
        <v>0.000874</v>
      </c>
      <c r="I1278" s="269" t="s">
        <v>1011</v>
      </c>
      <c r="J1278" s="269" t="s">
        <v>1011</v>
      </c>
      <c r="K1278" s="269" t="s">
        <v>106</v>
      </c>
    </row>
    <row r="1279" ht="42.75" spans="1:11">
      <c r="A1279" s="269">
        <v>1277</v>
      </c>
      <c r="B1279" s="269" t="s">
        <v>1245</v>
      </c>
      <c r="C1279" s="269" t="s">
        <v>2170</v>
      </c>
      <c r="D1279" s="273" t="s">
        <v>3446</v>
      </c>
      <c r="E1279" s="269" t="s">
        <v>2195</v>
      </c>
      <c r="F1279" s="271">
        <v>0.00014</v>
      </c>
      <c r="G1279" s="272">
        <v>2016.5</v>
      </c>
      <c r="H1279" s="269">
        <v>0.000322</v>
      </c>
      <c r="I1279" s="269" t="s">
        <v>1011</v>
      </c>
      <c r="J1279" s="269" t="s">
        <v>1011</v>
      </c>
      <c r="K1279" s="269" t="s">
        <v>106</v>
      </c>
    </row>
    <row r="1280" ht="42.75" spans="1:11">
      <c r="A1280" s="269">
        <v>1278</v>
      </c>
      <c r="B1280" s="269" t="s">
        <v>1245</v>
      </c>
      <c r="C1280" s="269" t="s">
        <v>2170</v>
      </c>
      <c r="D1280" s="273" t="s">
        <v>3447</v>
      </c>
      <c r="E1280" s="269" t="s">
        <v>2195</v>
      </c>
      <c r="F1280" s="271">
        <v>0.00065</v>
      </c>
      <c r="G1280" s="272">
        <v>2016.5</v>
      </c>
      <c r="H1280" s="269">
        <v>0.001495</v>
      </c>
      <c r="I1280" s="269" t="s">
        <v>1011</v>
      </c>
      <c r="J1280" s="269" t="s">
        <v>1011</v>
      </c>
      <c r="K1280" s="269" t="s">
        <v>106</v>
      </c>
    </row>
    <row r="1281" ht="42.75" spans="1:11">
      <c r="A1281" s="269">
        <v>1279</v>
      </c>
      <c r="B1281" s="269" t="s">
        <v>1245</v>
      </c>
      <c r="C1281" s="269" t="s">
        <v>2170</v>
      </c>
      <c r="D1281" s="273" t="s">
        <v>3448</v>
      </c>
      <c r="E1281" s="269" t="s">
        <v>2195</v>
      </c>
      <c r="F1281" s="271">
        <v>0.0002</v>
      </c>
      <c r="G1281" s="272">
        <v>2016.5</v>
      </c>
      <c r="H1281" s="269">
        <v>0.00046</v>
      </c>
      <c r="I1281" s="269" t="s">
        <v>1011</v>
      </c>
      <c r="J1281" s="269" t="s">
        <v>1011</v>
      </c>
      <c r="K1281" s="269" t="s">
        <v>106</v>
      </c>
    </row>
    <row r="1282" ht="42.75" spans="1:11">
      <c r="A1282" s="269">
        <v>1280</v>
      </c>
      <c r="B1282" s="269" t="s">
        <v>1245</v>
      </c>
      <c r="C1282" s="269" t="s">
        <v>2170</v>
      </c>
      <c r="D1282" s="273" t="s">
        <v>3449</v>
      </c>
      <c r="E1282" s="269" t="s">
        <v>2195</v>
      </c>
      <c r="F1282" s="271">
        <v>0.0004</v>
      </c>
      <c r="G1282" s="272">
        <v>2016.5</v>
      </c>
      <c r="H1282" s="269">
        <v>0.00092</v>
      </c>
      <c r="I1282" s="269" t="s">
        <v>1011</v>
      </c>
      <c r="J1282" s="269" t="s">
        <v>1011</v>
      </c>
      <c r="K1282" s="269" t="s">
        <v>106</v>
      </c>
    </row>
    <row r="1283" ht="42.75" spans="1:11">
      <c r="A1283" s="269">
        <v>1281</v>
      </c>
      <c r="B1283" s="269" t="s">
        <v>1245</v>
      </c>
      <c r="C1283" s="269" t="s">
        <v>2170</v>
      </c>
      <c r="D1283" s="273" t="s">
        <v>3450</v>
      </c>
      <c r="E1283" s="269" t="s">
        <v>2195</v>
      </c>
      <c r="F1283" s="271">
        <v>0.004</v>
      </c>
      <c r="G1283" s="272">
        <v>2016.5</v>
      </c>
      <c r="H1283" s="269">
        <v>0.0092</v>
      </c>
      <c r="I1283" s="269" t="s">
        <v>1011</v>
      </c>
      <c r="J1283" s="269" t="s">
        <v>1011</v>
      </c>
      <c r="K1283" s="269" t="s">
        <v>106</v>
      </c>
    </row>
    <row r="1284" ht="42.75" spans="1:11">
      <c r="A1284" s="269">
        <v>1282</v>
      </c>
      <c r="B1284" s="269" t="s">
        <v>1245</v>
      </c>
      <c r="C1284" s="269" t="s">
        <v>2170</v>
      </c>
      <c r="D1284" s="273" t="s">
        <v>3451</v>
      </c>
      <c r="E1284" s="269" t="s">
        <v>2195</v>
      </c>
      <c r="F1284" s="271">
        <v>0.0075</v>
      </c>
      <c r="G1284" s="272">
        <v>2016.5</v>
      </c>
      <c r="H1284" s="269">
        <v>0.01725</v>
      </c>
      <c r="I1284" s="269" t="s">
        <v>1011</v>
      </c>
      <c r="J1284" s="269" t="s">
        <v>1011</v>
      </c>
      <c r="K1284" s="269" t="s">
        <v>106</v>
      </c>
    </row>
    <row r="1285" ht="42.75" spans="1:11">
      <c r="A1285" s="269">
        <v>1283</v>
      </c>
      <c r="B1285" s="269" t="s">
        <v>1245</v>
      </c>
      <c r="C1285" s="269" t="s">
        <v>2170</v>
      </c>
      <c r="D1285" s="273" t="s">
        <v>3452</v>
      </c>
      <c r="E1285" s="269" t="s">
        <v>2195</v>
      </c>
      <c r="F1285" s="271">
        <v>0.0004</v>
      </c>
      <c r="G1285" s="272">
        <v>2016.5</v>
      </c>
      <c r="H1285" s="269">
        <v>0.00092</v>
      </c>
      <c r="I1285" s="269" t="s">
        <v>1011</v>
      </c>
      <c r="J1285" s="269" t="s">
        <v>1011</v>
      </c>
      <c r="K1285" s="269" t="s">
        <v>106</v>
      </c>
    </row>
    <row r="1286" ht="42.75" spans="1:11">
      <c r="A1286" s="269">
        <v>1284</v>
      </c>
      <c r="B1286" s="269" t="s">
        <v>1245</v>
      </c>
      <c r="C1286" s="269" t="s">
        <v>2170</v>
      </c>
      <c r="D1286" s="273" t="s">
        <v>3453</v>
      </c>
      <c r="E1286" s="269" t="s">
        <v>2195</v>
      </c>
      <c r="F1286" s="271">
        <v>0.0007</v>
      </c>
      <c r="G1286" s="272">
        <v>2016.5</v>
      </c>
      <c r="H1286" s="269">
        <v>0.00161</v>
      </c>
      <c r="I1286" s="269" t="s">
        <v>1011</v>
      </c>
      <c r="J1286" s="269" t="s">
        <v>1011</v>
      </c>
      <c r="K1286" s="269" t="s">
        <v>106</v>
      </c>
    </row>
    <row r="1287" ht="42.75" spans="1:11">
      <c r="A1287" s="269">
        <v>1285</v>
      </c>
      <c r="B1287" s="269" t="s">
        <v>1245</v>
      </c>
      <c r="C1287" s="269" t="s">
        <v>2170</v>
      </c>
      <c r="D1287" s="273" t="s">
        <v>3454</v>
      </c>
      <c r="E1287" s="269" t="s">
        <v>2195</v>
      </c>
      <c r="F1287" s="271">
        <v>0.0004</v>
      </c>
      <c r="G1287" s="272">
        <v>2016.5</v>
      </c>
      <c r="H1287" s="269">
        <v>0.00092</v>
      </c>
      <c r="I1287" s="269" t="s">
        <v>1011</v>
      </c>
      <c r="J1287" s="269" t="s">
        <v>1011</v>
      </c>
      <c r="K1287" s="269" t="s">
        <v>106</v>
      </c>
    </row>
    <row r="1288" ht="42.75" spans="1:11">
      <c r="A1288" s="269">
        <v>1286</v>
      </c>
      <c r="B1288" s="269" t="s">
        <v>1245</v>
      </c>
      <c r="C1288" s="269" t="s">
        <v>2170</v>
      </c>
      <c r="D1288" s="273" t="s">
        <v>3455</v>
      </c>
      <c r="E1288" s="269" t="s">
        <v>2195</v>
      </c>
      <c r="F1288" s="271">
        <v>0.0004</v>
      </c>
      <c r="G1288" s="272">
        <v>2016.5</v>
      </c>
      <c r="H1288" s="269">
        <v>0.00092</v>
      </c>
      <c r="I1288" s="269" t="s">
        <v>1011</v>
      </c>
      <c r="J1288" s="269" t="s">
        <v>1011</v>
      </c>
      <c r="K1288" s="269" t="s">
        <v>106</v>
      </c>
    </row>
    <row r="1289" ht="42.75" spans="1:11">
      <c r="A1289" s="269">
        <v>1287</v>
      </c>
      <c r="B1289" s="269" t="s">
        <v>1245</v>
      </c>
      <c r="C1289" s="269" t="s">
        <v>2170</v>
      </c>
      <c r="D1289" s="273" t="s">
        <v>3456</v>
      </c>
      <c r="E1289" s="269" t="s">
        <v>2195</v>
      </c>
      <c r="F1289" s="271">
        <v>0.0004</v>
      </c>
      <c r="G1289" s="272">
        <v>2016.5</v>
      </c>
      <c r="H1289" s="269">
        <v>0.00092</v>
      </c>
      <c r="I1289" s="269" t="s">
        <v>1011</v>
      </c>
      <c r="J1289" s="269" t="s">
        <v>1011</v>
      </c>
      <c r="K1289" s="269" t="s">
        <v>106</v>
      </c>
    </row>
    <row r="1290" ht="42.75" spans="1:11">
      <c r="A1290" s="269">
        <v>1288</v>
      </c>
      <c r="B1290" s="269" t="s">
        <v>1245</v>
      </c>
      <c r="C1290" s="269" t="s">
        <v>2170</v>
      </c>
      <c r="D1290" s="273" t="s">
        <v>3457</v>
      </c>
      <c r="E1290" s="269" t="s">
        <v>2195</v>
      </c>
      <c r="F1290" s="271">
        <v>0.0004</v>
      </c>
      <c r="G1290" s="272">
        <v>2016.5</v>
      </c>
      <c r="H1290" s="269">
        <v>0.00092</v>
      </c>
      <c r="I1290" s="269" t="s">
        <v>1011</v>
      </c>
      <c r="J1290" s="269" t="s">
        <v>1011</v>
      </c>
      <c r="K1290" s="269" t="s">
        <v>106</v>
      </c>
    </row>
    <row r="1291" ht="42.75" spans="1:11">
      <c r="A1291" s="269">
        <v>1289</v>
      </c>
      <c r="B1291" s="269" t="s">
        <v>1245</v>
      </c>
      <c r="C1291" s="269" t="s">
        <v>2170</v>
      </c>
      <c r="D1291" s="273" t="s">
        <v>3458</v>
      </c>
      <c r="E1291" s="269" t="s">
        <v>2195</v>
      </c>
      <c r="F1291" s="271">
        <v>0.0004</v>
      </c>
      <c r="G1291" s="272">
        <v>2016.5</v>
      </c>
      <c r="H1291" s="269">
        <v>0.00092</v>
      </c>
      <c r="I1291" s="269" t="s">
        <v>1011</v>
      </c>
      <c r="J1291" s="269" t="s">
        <v>1011</v>
      </c>
      <c r="K1291" s="269" t="s">
        <v>106</v>
      </c>
    </row>
    <row r="1292" ht="42.75" spans="1:11">
      <c r="A1292" s="269">
        <v>1290</v>
      </c>
      <c r="B1292" s="269" t="s">
        <v>1245</v>
      </c>
      <c r="C1292" s="269" t="s">
        <v>2170</v>
      </c>
      <c r="D1292" s="273" t="s">
        <v>3459</v>
      </c>
      <c r="E1292" s="269" t="s">
        <v>2195</v>
      </c>
      <c r="F1292" s="271">
        <v>0.0004</v>
      </c>
      <c r="G1292" s="272">
        <v>2016.5</v>
      </c>
      <c r="H1292" s="269">
        <v>0.00092</v>
      </c>
      <c r="I1292" s="269" t="s">
        <v>1011</v>
      </c>
      <c r="J1292" s="269" t="s">
        <v>1011</v>
      </c>
      <c r="K1292" s="269" t="s">
        <v>106</v>
      </c>
    </row>
    <row r="1293" ht="42.75" spans="1:11">
      <c r="A1293" s="269">
        <v>1291</v>
      </c>
      <c r="B1293" s="269" t="s">
        <v>1245</v>
      </c>
      <c r="C1293" s="269" t="s">
        <v>2170</v>
      </c>
      <c r="D1293" s="273" t="s">
        <v>3460</v>
      </c>
      <c r="E1293" s="269" t="s">
        <v>2195</v>
      </c>
      <c r="F1293" s="271">
        <v>0.0004</v>
      </c>
      <c r="G1293" s="272">
        <v>2016.5</v>
      </c>
      <c r="H1293" s="269">
        <v>0.00092</v>
      </c>
      <c r="I1293" s="269" t="s">
        <v>1011</v>
      </c>
      <c r="J1293" s="269" t="s">
        <v>1011</v>
      </c>
      <c r="K1293" s="269" t="s">
        <v>106</v>
      </c>
    </row>
    <row r="1294" ht="42.75" spans="1:11">
      <c r="A1294" s="269">
        <v>1292</v>
      </c>
      <c r="B1294" s="269" t="s">
        <v>1245</v>
      </c>
      <c r="C1294" s="269" t="s">
        <v>2170</v>
      </c>
      <c r="D1294" s="273" t="s">
        <v>3461</v>
      </c>
      <c r="E1294" s="269" t="s">
        <v>2195</v>
      </c>
      <c r="F1294" s="271">
        <v>0.0004</v>
      </c>
      <c r="G1294" s="272">
        <v>2016.5</v>
      </c>
      <c r="H1294" s="269">
        <v>0.00092</v>
      </c>
      <c r="I1294" s="269" t="s">
        <v>1011</v>
      </c>
      <c r="J1294" s="269" t="s">
        <v>1011</v>
      </c>
      <c r="K1294" s="269" t="s">
        <v>106</v>
      </c>
    </row>
    <row r="1295" ht="42.75" spans="1:11">
      <c r="A1295" s="269">
        <v>1293</v>
      </c>
      <c r="B1295" s="269" t="s">
        <v>1245</v>
      </c>
      <c r="C1295" s="269" t="s">
        <v>2170</v>
      </c>
      <c r="D1295" s="273" t="s">
        <v>3462</v>
      </c>
      <c r="E1295" s="269" t="s">
        <v>2195</v>
      </c>
      <c r="F1295" s="271">
        <v>0.0004</v>
      </c>
      <c r="G1295" s="272">
        <v>2016.5</v>
      </c>
      <c r="H1295" s="269">
        <v>0.00092</v>
      </c>
      <c r="I1295" s="269" t="s">
        <v>1011</v>
      </c>
      <c r="J1295" s="269" t="s">
        <v>1011</v>
      </c>
      <c r="K1295" s="269" t="s">
        <v>106</v>
      </c>
    </row>
    <row r="1296" ht="42.75" spans="1:11">
      <c r="A1296" s="269">
        <v>1294</v>
      </c>
      <c r="B1296" s="269" t="s">
        <v>1245</v>
      </c>
      <c r="C1296" s="269" t="s">
        <v>2170</v>
      </c>
      <c r="D1296" s="273" t="s">
        <v>3463</v>
      </c>
      <c r="E1296" s="269" t="s">
        <v>2195</v>
      </c>
      <c r="F1296" s="271">
        <v>0.0004</v>
      </c>
      <c r="G1296" s="272">
        <v>2016.5</v>
      </c>
      <c r="H1296" s="269">
        <v>0.00092</v>
      </c>
      <c r="I1296" s="269" t="s">
        <v>1011</v>
      </c>
      <c r="J1296" s="269" t="s">
        <v>1011</v>
      </c>
      <c r="K1296" s="269" t="s">
        <v>106</v>
      </c>
    </row>
    <row r="1297" ht="42.75" spans="1:11">
      <c r="A1297" s="269">
        <v>1295</v>
      </c>
      <c r="B1297" s="269" t="s">
        <v>1245</v>
      </c>
      <c r="C1297" s="269" t="s">
        <v>2170</v>
      </c>
      <c r="D1297" s="273" t="s">
        <v>3464</v>
      </c>
      <c r="E1297" s="269" t="s">
        <v>2195</v>
      </c>
      <c r="F1297" s="271">
        <v>0.0004</v>
      </c>
      <c r="G1297" s="272">
        <v>2016.5</v>
      </c>
      <c r="H1297" s="269">
        <v>0.00092</v>
      </c>
      <c r="I1297" s="269" t="s">
        <v>1011</v>
      </c>
      <c r="J1297" s="269" t="s">
        <v>1011</v>
      </c>
      <c r="K1297" s="269" t="s">
        <v>106</v>
      </c>
    </row>
    <row r="1298" ht="42.75" spans="1:11">
      <c r="A1298" s="269">
        <v>1296</v>
      </c>
      <c r="B1298" s="269" t="s">
        <v>1245</v>
      </c>
      <c r="C1298" s="269" t="s">
        <v>2170</v>
      </c>
      <c r="D1298" s="273" t="s">
        <v>3465</v>
      </c>
      <c r="E1298" s="269" t="s">
        <v>2195</v>
      </c>
      <c r="F1298" s="271">
        <v>0.0004</v>
      </c>
      <c r="G1298" s="272">
        <v>2016.5</v>
      </c>
      <c r="H1298" s="269">
        <v>0.00092</v>
      </c>
      <c r="I1298" s="269" t="s">
        <v>1011</v>
      </c>
      <c r="J1298" s="269" t="s">
        <v>1011</v>
      </c>
      <c r="K1298" s="269" t="s">
        <v>106</v>
      </c>
    </row>
    <row r="1299" ht="42.75" spans="1:11">
      <c r="A1299" s="269">
        <v>1297</v>
      </c>
      <c r="B1299" s="269" t="s">
        <v>1245</v>
      </c>
      <c r="C1299" s="269" t="s">
        <v>2170</v>
      </c>
      <c r="D1299" s="273" t="s">
        <v>3466</v>
      </c>
      <c r="E1299" s="269" t="s">
        <v>2195</v>
      </c>
      <c r="F1299" s="271">
        <v>0.0004</v>
      </c>
      <c r="G1299" s="272">
        <v>2016.5</v>
      </c>
      <c r="H1299" s="269">
        <v>0.00092</v>
      </c>
      <c r="I1299" s="269" t="s">
        <v>1011</v>
      </c>
      <c r="J1299" s="269" t="s">
        <v>1011</v>
      </c>
      <c r="K1299" s="269" t="s">
        <v>106</v>
      </c>
    </row>
    <row r="1300" ht="42.75" spans="1:11">
      <c r="A1300" s="269">
        <v>1298</v>
      </c>
      <c r="B1300" s="269" t="s">
        <v>1245</v>
      </c>
      <c r="C1300" s="269" t="s">
        <v>2170</v>
      </c>
      <c r="D1300" s="273" t="s">
        <v>3467</v>
      </c>
      <c r="E1300" s="269" t="s">
        <v>2195</v>
      </c>
      <c r="F1300" s="271">
        <v>0.0004</v>
      </c>
      <c r="G1300" s="272">
        <v>2016.5</v>
      </c>
      <c r="H1300" s="269">
        <v>0.00092</v>
      </c>
      <c r="I1300" s="269" t="s">
        <v>1011</v>
      </c>
      <c r="J1300" s="269" t="s">
        <v>1011</v>
      </c>
      <c r="K1300" s="269" t="s">
        <v>106</v>
      </c>
    </row>
    <row r="1301" ht="42.75" spans="1:11">
      <c r="A1301" s="269">
        <v>1299</v>
      </c>
      <c r="B1301" s="269" t="s">
        <v>1245</v>
      </c>
      <c r="C1301" s="269" t="s">
        <v>2170</v>
      </c>
      <c r="D1301" s="273" t="s">
        <v>3468</v>
      </c>
      <c r="E1301" s="269" t="s">
        <v>2195</v>
      </c>
      <c r="F1301" s="271">
        <v>0.0004</v>
      </c>
      <c r="G1301" s="272">
        <v>2016.5</v>
      </c>
      <c r="H1301" s="269">
        <v>0.00092</v>
      </c>
      <c r="I1301" s="269" t="s">
        <v>1011</v>
      </c>
      <c r="J1301" s="269" t="s">
        <v>1011</v>
      </c>
      <c r="K1301" s="269" t="s">
        <v>106</v>
      </c>
    </row>
    <row r="1302" ht="42.75" spans="1:11">
      <c r="A1302" s="269">
        <v>1300</v>
      </c>
      <c r="B1302" s="269" t="s">
        <v>1245</v>
      </c>
      <c r="C1302" s="269" t="s">
        <v>2170</v>
      </c>
      <c r="D1302" s="273" t="s">
        <v>3469</v>
      </c>
      <c r="E1302" s="269" t="s">
        <v>2195</v>
      </c>
      <c r="F1302" s="271">
        <v>0.0002</v>
      </c>
      <c r="G1302" s="272">
        <v>2016.5</v>
      </c>
      <c r="H1302" s="269">
        <v>0.00046</v>
      </c>
      <c r="I1302" s="269" t="s">
        <v>1011</v>
      </c>
      <c r="J1302" s="269" t="s">
        <v>1011</v>
      </c>
      <c r="K1302" s="269" t="s">
        <v>106</v>
      </c>
    </row>
    <row r="1303" ht="42.75" spans="1:11">
      <c r="A1303" s="269">
        <v>1301</v>
      </c>
      <c r="B1303" s="269" t="s">
        <v>1245</v>
      </c>
      <c r="C1303" s="269" t="s">
        <v>2170</v>
      </c>
      <c r="D1303" s="273" t="s">
        <v>3470</v>
      </c>
      <c r="E1303" s="269" t="s">
        <v>2195</v>
      </c>
      <c r="F1303" s="271">
        <v>0.0005</v>
      </c>
      <c r="G1303" s="272">
        <v>2016.5</v>
      </c>
      <c r="H1303" s="269">
        <v>0.00115</v>
      </c>
      <c r="I1303" s="269" t="s">
        <v>1011</v>
      </c>
      <c r="J1303" s="269" t="s">
        <v>1011</v>
      </c>
      <c r="K1303" s="269" t="s">
        <v>106</v>
      </c>
    </row>
    <row r="1304" ht="42.75" spans="1:11">
      <c r="A1304" s="269">
        <v>1302</v>
      </c>
      <c r="B1304" s="269" t="s">
        <v>1245</v>
      </c>
      <c r="C1304" s="269" t="s">
        <v>2170</v>
      </c>
      <c r="D1304" s="273" t="s">
        <v>3471</v>
      </c>
      <c r="E1304" s="269" t="s">
        <v>2195</v>
      </c>
      <c r="F1304" s="271">
        <v>0.0022</v>
      </c>
      <c r="G1304" s="272">
        <v>2016.5</v>
      </c>
      <c r="H1304" s="269">
        <v>0.00506</v>
      </c>
      <c r="I1304" s="269" t="s">
        <v>1011</v>
      </c>
      <c r="J1304" s="269" t="s">
        <v>1011</v>
      </c>
      <c r="K1304" s="269" t="s">
        <v>106</v>
      </c>
    </row>
    <row r="1305" ht="42.75" spans="1:11">
      <c r="A1305" s="269">
        <v>1303</v>
      </c>
      <c r="B1305" s="269" t="s">
        <v>1245</v>
      </c>
      <c r="C1305" s="269" t="s">
        <v>2170</v>
      </c>
      <c r="D1305" s="273" t="s">
        <v>3472</v>
      </c>
      <c r="E1305" s="269" t="s">
        <v>2195</v>
      </c>
      <c r="F1305" s="271">
        <v>0.0038</v>
      </c>
      <c r="G1305" s="272">
        <v>2016.5</v>
      </c>
      <c r="H1305" s="269">
        <v>0.00874</v>
      </c>
      <c r="I1305" s="269" t="s">
        <v>1011</v>
      </c>
      <c r="J1305" s="269" t="s">
        <v>1011</v>
      </c>
      <c r="K1305" s="269" t="s">
        <v>106</v>
      </c>
    </row>
    <row r="1306" ht="42.75" spans="1:11">
      <c r="A1306" s="269">
        <v>1304</v>
      </c>
      <c r="B1306" s="269" t="s">
        <v>1245</v>
      </c>
      <c r="C1306" s="269" t="s">
        <v>2170</v>
      </c>
      <c r="D1306" s="273" t="s">
        <v>3473</v>
      </c>
      <c r="E1306" s="269" t="s">
        <v>2195</v>
      </c>
      <c r="F1306" s="271">
        <v>0.0028</v>
      </c>
      <c r="G1306" s="272">
        <v>2016.5</v>
      </c>
      <c r="H1306" s="269">
        <v>0.00644</v>
      </c>
      <c r="I1306" s="269" t="s">
        <v>1011</v>
      </c>
      <c r="J1306" s="269" t="s">
        <v>1011</v>
      </c>
      <c r="K1306" s="269" t="s">
        <v>106</v>
      </c>
    </row>
    <row r="1307" ht="42.75" spans="1:11">
      <c r="A1307" s="269">
        <v>1305</v>
      </c>
      <c r="B1307" s="269" t="s">
        <v>1245</v>
      </c>
      <c r="C1307" s="269" t="s">
        <v>2170</v>
      </c>
      <c r="D1307" s="273" t="s">
        <v>3474</v>
      </c>
      <c r="E1307" s="269" t="s">
        <v>2195</v>
      </c>
      <c r="F1307" s="271">
        <v>0.0018</v>
      </c>
      <c r="G1307" s="272">
        <v>2016.5</v>
      </c>
      <c r="H1307" s="269">
        <v>0.00414</v>
      </c>
      <c r="I1307" s="269" t="s">
        <v>1011</v>
      </c>
      <c r="J1307" s="269" t="s">
        <v>1011</v>
      </c>
      <c r="K1307" s="269" t="s">
        <v>106</v>
      </c>
    </row>
    <row r="1308" ht="42.75" spans="1:11">
      <c r="A1308" s="269">
        <v>1306</v>
      </c>
      <c r="B1308" s="269" t="s">
        <v>1245</v>
      </c>
      <c r="C1308" s="269" t="s">
        <v>2170</v>
      </c>
      <c r="D1308" s="273" t="s">
        <v>3475</v>
      </c>
      <c r="E1308" s="269" t="s">
        <v>2195</v>
      </c>
      <c r="F1308" s="271">
        <v>0.0017</v>
      </c>
      <c r="G1308" s="272">
        <v>2016.5</v>
      </c>
      <c r="H1308" s="269">
        <v>0.00391</v>
      </c>
      <c r="I1308" s="269" t="s">
        <v>1011</v>
      </c>
      <c r="J1308" s="269" t="s">
        <v>1011</v>
      </c>
      <c r="K1308" s="269" t="s">
        <v>106</v>
      </c>
    </row>
    <row r="1309" ht="42.75" spans="1:11">
      <c r="A1309" s="269">
        <v>1307</v>
      </c>
      <c r="B1309" s="269" t="s">
        <v>1245</v>
      </c>
      <c r="C1309" s="269" t="s">
        <v>2170</v>
      </c>
      <c r="D1309" s="273" t="s">
        <v>3476</v>
      </c>
      <c r="E1309" s="269" t="s">
        <v>2195</v>
      </c>
      <c r="F1309" s="271">
        <v>0.0018</v>
      </c>
      <c r="G1309" s="272">
        <v>2016.5</v>
      </c>
      <c r="H1309" s="269">
        <v>0.00414</v>
      </c>
      <c r="I1309" s="269" t="s">
        <v>1011</v>
      </c>
      <c r="J1309" s="269" t="s">
        <v>1011</v>
      </c>
      <c r="K1309" s="269" t="s">
        <v>106</v>
      </c>
    </row>
    <row r="1310" ht="42.75" spans="1:11">
      <c r="A1310" s="269">
        <v>1308</v>
      </c>
      <c r="B1310" s="269" t="s">
        <v>1245</v>
      </c>
      <c r="C1310" s="269" t="s">
        <v>2170</v>
      </c>
      <c r="D1310" s="273" t="s">
        <v>3477</v>
      </c>
      <c r="E1310" s="269" t="s">
        <v>2195</v>
      </c>
      <c r="F1310" s="271">
        <v>0.0009</v>
      </c>
      <c r="G1310" s="272">
        <v>2016.5</v>
      </c>
      <c r="H1310" s="269">
        <v>0.00207</v>
      </c>
      <c r="I1310" s="269" t="s">
        <v>1011</v>
      </c>
      <c r="J1310" s="269" t="s">
        <v>1011</v>
      </c>
      <c r="K1310" s="269" t="s">
        <v>106</v>
      </c>
    </row>
    <row r="1311" ht="42.75" spans="1:11">
      <c r="A1311" s="269">
        <v>1309</v>
      </c>
      <c r="B1311" s="269" t="s">
        <v>1245</v>
      </c>
      <c r="C1311" s="269" t="s">
        <v>2170</v>
      </c>
      <c r="D1311" s="273" t="s">
        <v>3478</v>
      </c>
      <c r="E1311" s="269" t="s">
        <v>2195</v>
      </c>
      <c r="F1311" s="271">
        <v>0.001</v>
      </c>
      <c r="G1311" s="272">
        <v>2016.5</v>
      </c>
      <c r="H1311" s="269">
        <v>0.0023</v>
      </c>
      <c r="I1311" s="269" t="s">
        <v>1011</v>
      </c>
      <c r="J1311" s="269" t="s">
        <v>1011</v>
      </c>
      <c r="K1311" s="269" t="s">
        <v>106</v>
      </c>
    </row>
    <row r="1312" ht="42.75" spans="1:11">
      <c r="A1312" s="269">
        <v>1310</v>
      </c>
      <c r="B1312" s="269" t="s">
        <v>1245</v>
      </c>
      <c r="C1312" s="269" t="s">
        <v>2170</v>
      </c>
      <c r="D1312" s="273" t="s">
        <v>3479</v>
      </c>
      <c r="E1312" s="269" t="s">
        <v>2195</v>
      </c>
      <c r="F1312" s="271">
        <v>0.0013</v>
      </c>
      <c r="G1312" s="272">
        <v>2016.5</v>
      </c>
      <c r="H1312" s="269">
        <v>0.00299</v>
      </c>
      <c r="I1312" s="269" t="s">
        <v>1011</v>
      </c>
      <c r="J1312" s="269" t="s">
        <v>1011</v>
      </c>
      <c r="K1312" s="269" t="s">
        <v>106</v>
      </c>
    </row>
    <row r="1313" ht="42.75" spans="1:11">
      <c r="A1313" s="269">
        <v>1311</v>
      </c>
      <c r="B1313" s="269" t="s">
        <v>1245</v>
      </c>
      <c r="C1313" s="269" t="s">
        <v>2170</v>
      </c>
      <c r="D1313" s="273" t="s">
        <v>3480</v>
      </c>
      <c r="E1313" s="269" t="s">
        <v>2195</v>
      </c>
      <c r="F1313" s="271">
        <v>0.0023</v>
      </c>
      <c r="G1313" s="272">
        <v>2016.5</v>
      </c>
      <c r="H1313" s="269">
        <v>0.00529</v>
      </c>
      <c r="I1313" s="269" t="s">
        <v>1011</v>
      </c>
      <c r="J1313" s="269" t="s">
        <v>1011</v>
      </c>
      <c r="K1313" s="269" t="s">
        <v>106</v>
      </c>
    </row>
    <row r="1314" ht="42.75" spans="1:11">
      <c r="A1314" s="269">
        <v>1312</v>
      </c>
      <c r="B1314" s="269" t="s">
        <v>1245</v>
      </c>
      <c r="C1314" s="269" t="s">
        <v>2170</v>
      </c>
      <c r="D1314" s="273" t="s">
        <v>3481</v>
      </c>
      <c r="E1314" s="269" t="s">
        <v>2195</v>
      </c>
      <c r="F1314" s="271">
        <v>0.0013</v>
      </c>
      <c r="G1314" s="272">
        <v>2016.5</v>
      </c>
      <c r="H1314" s="269">
        <v>0.00299</v>
      </c>
      <c r="I1314" s="269" t="s">
        <v>1011</v>
      </c>
      <c r="J1314" s="269" t="s">
        <v>1011</v>
      </c>
      <c r="K1314" s="269" t="s">
        <v>106</v>
      </c>
    </row>
    <row r="1315" ht="42.75" spans="1:11">
      <c r="A1315" s="269">
        <v>1313</v>
      </c>
      <c r="B1315" s="269" t="s">
        <v>1245</v>
      </c>
      <c r="C1315" s="269" t="s">
        <v>2170</v>
      </c>
      <c r="D1315" s="273" t="s">
        <v>3482</v>
      </c>
      <c r="E1315" s="269" t="s">
        <v>2195</v>
      </c>
      <c r="F1315" s="271">
        <v>0.0085</v>
      </c>
      <c r="G1315" s="272">
        <v>2016.5</v>
      </c>
      <c r="H1315" s="269">
        <v>0.01955</v>
      </c>
      <c r="I1315" s="269" t="s">
        <v>1011</v>
      </c>
      <c r="J1315" s="269" t="s">
        <v>1011</v>
      </c>
      <c r="K1315" s="269" t="s">
        <v>106</v>
      </c>
    </row>
    <row r="1316" ht="42.75" spans="1:11">
      <c r="A1316" s="269">
        <v>1314</v>
      </c>
      <c r="B1316" s="269" t="s">
        <v>1245</v>
      </c>
      <c r="C1316" s="269" t="s">
        <v>2170</v>
      </c>
      <c r="D1316" s="273" t="s">
        <v>3483</v>
      </c>
      <c r="E1316" s="269" t="s">
        <v>2195</v>
      </c>
      <c r="F1316" s="271">
        <v>0.0009</v>
      </c>
      <c r="G1316" s="272">
        <v>2016.5</v>
      </c>
      <c r="H1316" s="269">
        <v>0.00207</v>
      </c>
      <c r="I1316" s="269" t="s">
        <v>1011</v>
      </c>
      <c r="J1316" s="269" t="s">
        <v>1011</v>
      </c>
      <c r="K1316" s="269" t="s">
        <v>106</v>
      </c>
    </row>
    <row r="1317" ht="42.75" spans="1:11">
      <c r="A1317" s="269">
        <v>1315</v>
      </c>
      <c r="B1317" s="269" t="s">
        <v>1245</v>
      </c>
      <c r="C1317" s="269" t="s">
        <v>2170</v>
      </c>
      <c r="D1317" s="273" t="s">
        <v>3484</v>
      </c>
      <c r="E1317" s="269" t="s">
        <v>2195</v>
      </c>
      <c r="F1317" s="271">
        <v>0.0016</v>
      </c>
      <c r="G1317" s="272">
        <v>2016.5</v>
      </c>
      <c r="H1317" s="269">
        <v>0.00368</v>
      </c>
      <c r="I1317" s="269" t="s">
        <v>1011</v>
      </c>
      <c r="J1317" s="269" t="s">
        <v>1011</v>
      </c>
      <c r="K1317" s="269" t="s">
        <v>106</v>
      </c>
    </row>
    <row r="1318" ht="42.75" spans="1:11">
      <c r="A1318" s="269">
        <v>1316</v>
      </c>
      <c r="B1318" s="269" t="s">
        <v>1245</v>
      </c>
      <c r="C1318" s="269" t="s">
        <v>2170</v>
      </c>
      <c r="D1318" s="273" t="s">
        <v>3485</v>
      </c>
      <c r="E1318" s="269" t="s">
        <v>2195</v>
      </c>
      <c r="F1318" s="271">
        <v>0.0007</v>
      </c>
      <c r="G1318" s="272">
        <v>2016.5</v>
      </c>
      <c r="H1318" s="269">
        <v>0.00161</v>
      </c>
      <c r="I1318" s="269" t="s">
        <v>1011</v>
      </c>
      <c r="J1318" s="269" t="s">
        <v>1011</v>
      </c>
      <c r="K1318" s="269" t="s">
        <v>106</v>
      </c>
    </row>
    <row r="1319" ht="42.75" spans="1:11">
      <c r="A1319" s="269">
        <v>1317</v>
      </c>
      <c r="B1319" s="269" t="s">
        <v>1245</v>
      </c>
      <c r="C1319" s="269" t="s">
        <v>2170</v>
      </c>
      <c r="D1319" s="273" t="s">
        <v>3486</v>
      </c>
      <c r="E1319" s="269" t="s">
        <v>2195</v>
      </c>
      <c r="F1319" s="271">
        <v>0.00085</v>
      </c>
      <c r="G1319" s="272">
        <v>2016.5</v>
      </c>
      <c r="H1319" s="269">
        <v>0.001955</v>
      </c>
      <c r="I1319" s="269" t="s">
        <v>1011</v>
      </c>
      <c r="J1319" s="269" t="s">
        <v>1011</v>
      </c>
      <c r="K1319" s="269" t="s">
        <v>106</v>
      </c>
    </row>
    <row r="1320" ht="42.75" spans="1:11">
      <c r="A1320" s="269">
        <v>1318</v>
      </c>
      <c r="B1320" s="269" t="s">
        <v>1245</v>
      </c>
      <c r="C1320" s="269" t="s">
        <v>2170</v>
      </c>
      <c r="D1320" s="273" t="s">
        <v>3487</v>
      </c>
      <c r="E1320" s="269" t="s">
        <v>2195</v>
      </c>
      <c r="F1320" s="271">
        <v>0.0004</v>
      </c>
      <c r="G1320" s="272">
        <v>2016.5</v>
      </c>
      <c r="H1320" s="269">
        <v>0.00092</v>
      </c>
      <c r="I1320" s="269" t="s">
        <v>1011</v>
      </c>
      <c r="J1320" s="269" t="s">
        <v>1011</v>
      </c>
      <c r="K1320" s="269" t="s">
        <v>106</v>
      </c>
    </row>
    <row r="1321" ht="42.75" spans="1:11">
      <c r="A1321" s="269">
        <v>1319</v>
      </c>
      <c r="B1321" s="269" t="s">
        <v>1245</v>
      </c>
      <c r="C1321" s="269" t="s">
        <v>2170</v>
      </c>
      <c r="D1321" s="273" t="s">
        <v>3458</v>
      </c>
      <c r="E1321" s="269" t="s">
        <v>2195</v>
      </c>
      <c r="F1321" s="271">
        <v>0.0004</v>
      </c>
      <c r="G1321" s="272">
        <v>2016.5</v>
      </c>
      <c r="H1321" s="269">
        <v>0.00092</v>
      </c>
      <c r="I1321" s="269" t="s">
        <v>1011</v>
      </c>
      <c r="J1321" s="269" t="s">
        <v>1011</v>
      </c>
      <c r="K1321" s="269" t="s">
        <v>106</v>
      </c>
    </row>
    <row r="1322" ht="42.75" spans="1:11">
      <c r="A1322" s="269">
        <v>1320</v>
      </c>
      <c r="B1322" s="269" t="s">
        <v>1245</v>
      </c>
      <c r="C1322" s="269" t="s">
        <v>2170</v>
      </c>
      <c r="D1322" s="273" t="s">
        <v>3488</v>
      </c>
      <c r="E1322" s="269" t="s">
        <v>2195</v>
      </c>
      <c r="F1322" s="271">
        <v>0.0004</v>
      </c>
      <c r="G1322" s="272">
        <v>2016.5</v>
      </c>
      <c r="H1322" s="269">
        <v>0.00092</v>
      </c>
      <c r="I1322" s="269" t="s">
        <v>1011</v>
      </c>
      <c r="J1322" s="269" t="s">
        <v>1011</v>
      </c>
      <c r="K1322" s="269" t="s">
        <v>106</v>
      </c>
    </row>
    <row r="1323" ht="42.75" spans="1:11">
      <c r="A1323" s="269">
        <v>1321</v>
      </c>
      <c r="B1323" s="269" t="s">
        <v>1245</v>
      </c>
      <c r="C1323" s="269" t="s">
        <v>2170</v>
      </c>
      <c r="D1323" s="273" t="s">
        <v>3489</v>
      </c>
      <c r="E1323" s="269" t="s">
        <v>2195</v>
      </c>
      <c r="F1323" s="271">
        <v>0.0009</v>
      </c>
      <c r="G1323" s="272">
        <v>2016.5</v>
      </c>
      <c r="H1323" s="269">
        <v>0.00207</v>
      </c>
      <c r="I1323" s="269" t="s">
        <v>1011</v>
      </c>
      <c r="J1323" s="269" t="s">
        <v>1011</v>
      </c>
      <c r="K1323" s="269" t="s">
        <v>106</v>
      </c>
    </row>
    <row r="1324" ht="57" spans="1:11">
      <c r="A1324" s="269">
        <v>1322</v>
      </c>
      <c r="B1324" s="269" t="s">
        <v>1245</v>
      </c>
      <c r="C1324" s="269" t="s">
        <v>2170</v>
      </c>
      <c r="D1324" s="273" t="s">
        <v>3490</v>
      </c>
      <c r="E1324" s="269" t="s">
        <v>2195</v>
      </c>
      <c r="F1324" s="271">
        <v>0.0014</v>
      </c>
      <c r="G1324" s="272">
        <v>2016.5</v>
      </c>
      <c r="H1324" s="269">
        <v>0.00322</v>
      </c>
      <c r="I1324" s="269" t="s">
        <v>1011</v>
      </c>
      <c r="J1324" s="269" t="s">
        <v>1011</v>
      </c>
      <c r="K1324" s="269" t="s">
        <v>106</v>
      </c>
    </row>
    <row r="1325" ht="42.75" spans="1:11">
      <c r="A1325" s="269">
        <v>1323</v>
      </c>
      <c r="B1325" s="269" t="s">
        <v>1245</v>
      </c>
      <c r="C1325" s="269" t="s">
        <v>2170</v>
      </c>
      <c r="D1325" s="273" t="s">
        <v>3491</v>
      </c>
      <c r="E1325" s="269" t="s">
        <v>2195</v>
      </c>
      <c r="F1325" s="271">
        <v>0.00043</v>
      </c>
      <c r="G1325" s="272">
        <v>2016.5</v>
      </c>
      <c r="H1325" s="269">
        <v>0.000989</v>
      </c>
      <c r="I1325" s="269" t="s">
        <v>1011</v>
      </c>
      <c r="J1325" s="269" t="s">
        <v>1011</v>
      </c>
      <c r="K1325" s="269" t="s">
        <v>106</v>
      </c>
    </row>
    <row r="1326" ht="42.75" spans="1:11">
      <c r="A1326" s="269">
        <v>1324</v>
      </c>
      <c r="B1326" s="269" t="s">
        <v>1245</v>
      </c>
      <c r="C1326" s="269" t="s">
        <v>2170</v>
      </c>
      <c r="D1326" s="273" t="s">
        <v>3492</v>
      </c>
      <c r="E1326" s="269" t="s">
        <v>2195</v>
      </c>
      <c r="F1326" s="271">
        <v>0.00053</v>
      </c>
      <c r="G1326" s="272">
        <v>2016.5</v>
      </c>
      <c r="H1326" s="269">
        <v>0.001219</v>
      </c>
      <c r="I1326" s="269" t="s">
        <v>1011</v>
      </c>
      <c r="J1326" s="269" t="s">
        <v>1011</v>
      </c>
      <c r="K1326" s="269" t="s">
        <v>106</v>
      </c>
    </row>
    <row r="1327" ht="42.75" spans="1:11">
      <c r="A1327" s="269">
        <v>1325</v>
      </c>
      <c r="B1327" s="269" t="s">
        <v>1245</v>
      </c>
      <c r="C1327" s="269" t="s">
        <v>2170</v>
      </c>
      <c r="D1327" s="273" t="s">
        <v>3493</v>
      </c>
      <c r="E1327" s="269" t="s">
        <v>2195</v>
      </c>
      <c r="F1327" s="271">
        <v>0.00015</v>
      </c>
      <c r="G1327" s="272">
        <v>2016.5</v>
      </c>
      <c r="H1327" s="269">
        <v>0.000345</v>
      </c>
      <c r="I1327" s="269" t="s">
        <v>1011</v>
      </c>
      <c r="J1327" s="269" t="s">
        <v>1011</v>
      </c>
      <c r="K1327" s="269" t="s">
        <v>106</v>
      </c>
    </row>
    <row r="1328" ht="42.75" spans="1:11">
      <c r="A1328" s="269">
        <v>1326</v>
      </c>
      <c r="B1328" s="269" t="s">
        <v>1245</v>
      </c>
      <c r="C1328" s="269" t="s">
        <v>2170</v>
      </c>
      <c r="D1328" s="273" t="s">
        <v>3494</v>
      </c>
      <c r="E1328" s="269" t="s">
        <v>2195</v>
      </c>
      <c r="F1328" s="271">
        <v>0.0004</v>
      </c>
      <c r="G1328" s="272">
        <v>2016.5</v>
      </c>
      <c r="H1328" s="269">
        <v>0.00092</v>
      </c>
      <c r="I1328" s="269" t="s">
        <v>1011</v>
      </c>
      <c r="J1328" s="269" t="s">
        <v>1011</v>
      </c>
      <c r="K1328" s="269" t="s">
        <v>106</v>
      </c>
    </row>
    <row r="1329" ht="42.75" spans="1:11">
      <c r="A1329" s="269">
        <v>1327</v>
      </c>
      <c r="B1329" s="269" t="s">
        <v>1245</v>
      </c>
      <c r="C1329" s="269" t="s">
        <v>2170</v>
      </c>
      <c r="D1329" s="273" t="s">
        <v>3495</v>
      </c>
      <c r="E1329" s="269" t="s">
        <v>2195</v>
      </c>
      <c r="F1329" s="271">
        <v>0.0004</v>
      </c>
      <c r="G1329" s="272">
        <v>2016.5</v>
      </c>
      <c r="H1329" s="269">
        <v>0.00092</v>
      </c>
      <c r="I1329" s="269" t="s">
        <v>1011</v>
      </c>
      <c r="J1329" s="269" t="s">
        <v>1011</v>
      </c>
      <c r="K1329" s="269" t="s">
        <v>106</v>
      </c>
    </row>
    <row r="1330" ht="42.75" spans="1:11">
      <c r="A1330" s="269">
        <v>1328</v>
      </c>
      <c r="B1330" s="269" t="s">
        <v>1245</v>
      </c>
      <c r="C1330" s="269" t="s">
        <v>2170</v>
      </c>
      <c r="D1330" s="273" t="s">
        <v>3496</v>
      </c>
      <c r="E1330" s="269" t="s">
        <v>2195</v>
      </c>
      <c r="F1330" s="271">
        <v>0.0035</v>
      </c>
      <c r="G1330" s="272">
        <v>2016.5</v>
      </c>
      <c r="H1330" s="269">
        <v>0.00805</v>
      </c>
      <c r="I1330" s="269" t="s">
        <v>1011</v>
      </c>
      <c r="J1330" s="269" t="s">
        <v>1011</v>
      </c>
      <c r="K1330" s="269" t="s">
        <v>106</v>
      </c>
    </row>
    <row r="1331" ht="42.75" spans="1:11">
      <c r="A1331" s="269">
        <v>1329</v>
      </c>
      <c r="B1331" s="269" t="s">
        <v>1245</v>
      </c>
      <c r="C1331" s="269" t="s">
        <v>2170</v>
      </c>
      <c r="D1331" s="273" t="s">
        <v>3497</v>
      </c>
      <c r="E1331" s="269" t="s">
        <v>2195</v>
      </c>
      <c r="F1331" s="271">
        <v>0.0004</v>
      </c>
      <c r="G1331" s="272">
        <v>2016.5</v>
      </c>
      <c r="H1331" s="269">
        <v>0.00092</v>
      </c>
      <c r="I1331" s="269" t="s">
        <v>1011</v>
      </c>
      <c r="J1331" s="269" t="s">
        <v>1011</v>
      </c>
      <c r="K1331" s="269" t="s">
        <v>106</v>
      </c>
    </row>
    <row r="1332" ht="42.75" spans="1:11">
      <c r="A1332" s="269">
        <v>1330</v>
      </c>
      <c r="B1332" s="269" t="s">
        <v>1245</v>
      </c>
      <c r="C1332" s="269" t="s">
        <v>2170</v>
      </c>
      <c r="D1332" s="273" t="s">
        <v>3498</v>
      </c>
      <c r="E1332" s="269" t="s">
        <v>2195</v>
      </c>
      <c r="F1332" s="271">
        <v>0.0045</v>
      </c>
      <c r="G1332" s="272">
        <v>2016.5</v>
      </c>
      <c r="H1332" s="269">
        <v>0.01035</v>
      </c>
      <c r="I1332" s="269" t="s">
        <v>1011</v>
      </c>
      <c r="J1332" s="269" t="s">
        <v>1011</v>
      </c>
      <c r="K1332" s="269" t="s">
        <v>106</v>
      </c>
    </row>
    <row r="1333" ht="42.75" spans="1:11">
      <c r="A1333" s="269">
        <v>1331</v>
      </c>
      <c r="B1333" s="269" t="s">
        <v>1245</v>
      </c>
      <c r="C1333" s="269" t="s">
        <v>2170</v>
      </c>
      <c r="D1333" s="273" t="s">
        <v>3499</v>
      </c>
      <c r="E1333" s="269" t="s">
        <v>2195</v>
      </c>
      <c r="F1333" s="271">
        <v>0.004</v>
      </c>
      <c r="G1333" s="272">
        <v>2016.5</v>
      </c>
      <c r="H1333" s="269">
        <v>0.0092</v>
      </c>
      <c r="I1333" s="269" t="s">
        <v>1011</v>
      </c>
      <c r="J1333" s="269" t="s">
        <v>1011</v>
      </c>
      <c r="K1333" s="269" t="s">
        <v>106</v>
      </c>
    </row>
    <row r="1334" ht="42.75" spans="1:11">
      <c r="A1334" s="269">
        <v>1332</v>
      </c>
      <c r="B1334" s="269" t="s">
        <v>1245</v>
      </c>
      <c r="C1334" s="269" t="s">
        <v>2170</v>
      </c>
      <c r="D1334" s="273" t="s">
        <v>3500</v>
      </c>
      <c r="E1334" s="269" t="s">
        <v>2195</v>
      </c>
      <c r="F1334" s="271">
        <v>0.00045</v>
      </c>
      <c r="G1334" s="272">
        <v>2016.5</v>
      </c>
      <c r="H1334" s="269">
        <v>0.001035</v>
      </c>
      <c r="I1334" s="269" t="s">
        <v>1011</v>
      </c>
      <c r="J1334" s="269" t="s">
        <v>1011</v>
      </c>
      <c r="K1334" s="269" t="s">
        <v>106</v>
      </c>
    </row>
    <row r="1335" ht="42.75" spans="1:11">
      <c r="A1335" s="269">
        <v>1333</v>
      </c>
      <c r="B1335" s="269" t="s">
        <v>1245</v>
      </c>
      <c r="C1335" s="269" t="s">
        <v>2170</v>
      </c>
      <c r="D1335" s="273" t="s">
        <v>3501</v>
      </c>
      <c r="E1335" s="269" t="s">
        <v>2195</v>
      </c>
      <c r="F1335" s="271">
        <v>0.0011</v>
      </c>
      <c r="G1335" s="272">
        <v>2016.5</v>
      </c>
      <c r="H1335" s="269">
        <v>0.00253</v>
      </c>
      <c r="I1335" s="269" t="s">
        <v>1011</v>
      </c>
      <c r="J1335" s="269" t="s">
        <v>1011</v>
      </c>
      <c r="K1335" s="269" t="s">
        <v>106</v>
      </c>
    </row>
    <row r="1336" ht="42.75" spans="1:11">
      <c r="A1336" s="269">
        <v>1334</v>
      </c>
      <c r="B1336" s="269" t="s">
        <v>1245</v>
      </c>
      <c r="C1336" s="269" t="s">
        <v>2170</v>
      </c>
      <c r="D1336" s="273" t="s">
        <v>3502</v>
      </c>
      <c r="E1336" s="269" t="s">
        <v>2195</v>
      </c>
      <c r="F1336" s="271">
        <v>0.0011</v>
      </c>
      <c r="G1336" s="272">
        <v>2016.5</v>
      </c>
      <c r="H1336" s="269">
        <v>0.00253</v>
      </c>
      <c r="I1336" s="269" t="s">
        <v>1011</v>
      </c>
      <c r="J1336" s="269" t="s">
        <v>1011</v>
      </c>
      <c r="K1336" s="269" t="s">
        <v>106</v>
      </c>
    </row>
    <row r="1337" ht="42.75" spans="1:11">
      <c r="A1337" s="269">
        <v>1335</v>
      </c>
      <c r="B1337" s="269" t="s">
        <v>1245</v>
      </c>
      <c r="C1337" s="269" t="s">
        <v>2170</v>
      </c>
      <c r="D1337" s="273" t="s">
        <v>3503</v>
      </c>
      <c r="E1337" s="269" t="s">
        <v>2195</v>
      </c>
      <c r="F1337" s="271">
        <v>0.0011</v>
      </c>
      <c r="G1337" s="272">
        <v>2016.5</v>
      </c>
      <c r="H1337" s="269">
        <v>0.00253</v>
      </c>
      <c r="I1337" s="269" t="s">
        <v>1011</v>
      </c>
      <c r="J1337" s="269" t="s">
        <v>1011</v>
      </c>
      <c r="K1337" s="269" t="s">
        <v>106</v>
      </c>
    </row>
    <row r="1338" ht="42.75" spans="1:11">
      <c r="A1338" s="269">
        <v>1336</v>
      </c>
      <c r="B1338" s="269" t="s">
        <v>1245</v>
      </c>
      <c r="C1338" s="269" t="s">
        <v>2170</v>
      </c>
      <c r="D1338" s="273" t="s">
        <v>3504</v>
      </c>
      <c r="E1338" s="269" t="s">
        <v>2195</v>
      </c>
      <c r="F1338" s="271">
        <v>0.0011</v>
      </c>
      <c r="G1338" s="272">
        <v>2016.5</v>
      </c>
      <c r="H1338" s="269">
        <v>0.00253</v>
      </c>
      <c r="I1338" s="269" t="s">
        <v>1011</v>
      </c>
      <c r="J1338" s="269" t="s">
        <v>1011</v>
      </c>
      <c r="K1338" s="269" t="s">
        <v>106</v>
      </c>
    </row>
    <row r="1339" ht="42.75" spans="1:11">
      <c r="A1339" s="269">
        <v>1337</v>
      </c>
      <c r="B1339" s="269" t="s">
        <v>1245</v>
      </c>
      <c r="C1339" s="269" t="s">
        <v>2170</v>
      </c>
      <c r="D1339" s="273" t="s">
        <v>3505</v>
      </c>
      <c r="E1339" s="269" t="s">
        <v>2195</v>
      </c>
      <c r="F1339" s="271">
        <v>0.0011</v>
      </c>
      <c r="G1339" s="272">
        <v>2016.5</v>
      </c>
      <c r="H1339" s="269">
        <v>0.00253</v>
      </c>
      <c r="I1339" s="269" t="s">
        <v>1011</v>
      </c>
      <c r="J1339" s="269" t="s">
        <v>1011</v>
      </c>
      <c r="K1339" s="269" t="s">
        <v>106</v>
      </c>
    </row>
    <row r="1340" ht="42.75" spans="1:11">
      <c r="A1340" s="269">
        <v>1338</v>
      </c>
      <c r="B1340" s="269" t="s">
        <v>1245</v>
      </c>
      <c r="C1340" s="269" t="s">
        <v>2170</v>
      </c>
      <c r="D1340" s="273" t="s">
        <v>3506</v>
      </c>
      <c r="E1340" s="269" t="s">
        <v>2195</v>
      </c>
      <c r="F1340" s="271">
        <v>0.0018</v>
      </c>
      <c r="G1340" s="272">
        <v>2016.5</v>
      </c>
      <c r="H1340" s="269">
        <v>0.00414</v>
      </c>
      <c r="I1340" s="269" t="s">
        <v>1011</v>
      </c>
      <c r="J1340" s="269" t="s">
        <v>1011</v>
      </c>
      <c r="K1340" s="269" t="s">
        <v>106</v>
      </c>
    </row>
    <row r="1341" ht="42.75" spans="1:11">
      <c r="A1341" s="269">
        <v>1339</v>
      </c>
      <c r="B1341" s="269" t="s">
        <v>1245</v>
      </c>
      <c r="C1341" s="269" t="s">
        <v>2170</v>
      </c>
      <c r="D1341" s="273" t="s">
        <v>3507</v>
      </c>
      <c r="E1341" s="269" t="s">
        <v>2195</v>
      </c>
      <c r="F1341" s="271">
        <v>0.0018</v>
      </c>
      <c r="G1341" s="272">
        <v>2016.5</v>
      </c>
      <c r="H1341" s="269">
        <v>0.00414</v>
      </c>
      <c r="I1341" s="269" t="s">
        <v>1011</v>
      </c>
      <c r="J1341" s="269" t="s">
        <v>1011</v>
      </c>
      <c r="K1341" s="269" t="s">
        <v>106</v>
      </c>
    </row>
    <row r="1342" ht="42.75" spans="1:11">
      <c r="A1342" s="269">
        <v>1340</v>
      </c>
      <c r="B1342" s="269" t="s">
        <v>1245</v>
      </c>
      <c r="C1342" s="269" t="s">
        <v>2170</v>
      </c>
      <c r="D1342" s="273" t="s">
        <v>3508</v>
      </c>
      <c r="E1342" s="269" t="s">
        <v>2195</v>
      </c>
      <c r="F1342" s="271">
        <v>0.0018</v>
      </c>
      <c r="G1342" s="272">
        <v>2016.5</v>
      </c>
      <c r="H1342" s="269">
        <v>0.00414</v>
      </c>
      <c r="I1342" s="269" t="s">
        <v>1011</v>
      </c>
      <c r="J1342" s="269" t="s">
        <v>1011</v>
      </c>
      <c r="K1342" s="269" t="s">
        <v>106</v>
      </c>
    </row>
    <row r="1343" ht="42.75" spans="1:11">
      <c r="A1343" s="269">
        <v>1341</v>
      </c>
      <c r="B1343" s="269" t="s">
        <v>1245</v>
      </c>
      <c r="C1343" s="269" t="s">
        <v>2170</v>
      </c>
      <c r="D1343" s="273" t="s">
        <v>3509</v>
      </c>
      <c r="E1343" s="269" t="s">
        <v>2195</v>
      </c>
      <c r="F1343" s="271">
        <v>0.0018</v>
      </c>
      <c r="G1343" s="272">
        <v>2016.5</v>
      </c>
      <c r="H1343" s="269">
        <v>0.00414</v>
      </c>
      <c r="I1343" s="269" t="s">
        <v>1011</v>
      </c>
      <c r="J1343" s="269" t="s">
        <v>1011</v>
      </c>
      <c r="K1343" s="269" t="s">
        <v>106</v>
      </c>
    </row>
    <row r="1344" ht="42.75" spans="1:11">
      <c r="A1344" s="269">
        <v>1342</v>
      </c>
      <c r="B1344" s="269" t="s">
        <v>1245</v>
      </c>
      <c r="C1344" s="269" t="s">
        <v>2170</v>
      </c>
      <c r="D1344" s="273" t="s">
        <v>3510</v>
      </c>
      <c r="E1344" s="269" t="s">
        <v>2195</v>
      </c>
      <c r="F1344" s="271">
        <v>0.0018</v>
      </c>
      <c r="G1344" s="272">
        <v>2016.5</v>
      </c>
      <c r="H1344" s="269">
        <v>0.00414</v>
      </c>
      <c r="I1344" s="269" t="s">
        <v>1011</v>
      </c>
      <c r="J1344" s="269" t="s">
        <v>1011</v>
      </c>
      <c r="K1344" s="269" t="s">
        <v>106</v>
      </c>
    </row>
    <row r="1345" ht="57" spans="1:11">
      <c r="A1345" s="269">
        <v>1343</v>
      </c>
      <c r="B1345" s="269" t="s">
        <v>1245</v>
      </c>
      <c r="C1345" s="269" t="s">
        <v>2170</v>
      </c>
      <c r="D1345" s="273" t="s">
        <v>3511</v>
      </c>
      <c r="E1345" s="269" t="s">
        <v>2195</v>
      </c>
      <c r="F1345" s="271">
        <v>0.00035</v>
      </c>
      <c r="G1345" s="272">
        <v>2016.5</v>
      </c>
      <c r="H1345" s="269">
        <v>0.000805</v>
      </c>
      <c r="I1345" s="269" t="s">
        <v>1011</v>
      </c>
      <c r="J1345" s="269" t="s">
        <v>1011</v>
      </c>
      <c r="K1345" s="269" t="s">
        <v>106</v>
      </c>
    </row>
    <row r="1346" ht="42.75" spans="1:11">
      <c r="A1346" s="269">
        <v>1344</v>
      </c>
      <c r="B1346" s="269" t="s">
        <v>1245</v>
      </c>
      <c r="C1346" s="269" t="s">
        <v>2170</v>
      </c>
      <c r="D1346" s="273" t="s">
        <v>3512</v>
      </c>
      <c r="E1346" s="269" t="s">
        <v>2195</v>
      </c>
      <c r="F1346" s="271">
        <v>0.00046</v>
      </c>
      <c r="G1346" s="272">
        <v>2016.5</v>
      </c>
      <c r="H1346" s="269">
        <v>0.001058</v>
      </c>
      <c r="I1346" s="269" t="s">
        <v>1011</v>
      </c>
      <c r="J1346" s="269" t="s">
        <v>1011</v>
      </c>
      <c r="K1346" s="269" t="s">
        <v>106</v>
      </c>
    </row>
    <row r="1347" ht="42.75" spans="1:11">
      <c r="A1347" s="269">
        <v>1345</v>
      </c>
      <c r="B1347" s="269" t="s">
        <v>1245</v>
      </c>
      <c r="C1347" s="269" t="s">
        <v>2170</v>
      </c>
      <c r="D1347" s="273" t="s">
        <v>3513</v>
      </c>
      <c r="E1347" s="269" t="s">
        <v>2195</v>
      </c>
      <c r="F1347" s="271">
        <v>0.00042</v>
      </c>
      <c r="G1347" s="272">
        <v>2016.5</v>
      </c>
      <c r="H1347" s="269">
        <v>0.000966</v>
      </c>
      <c r="I1347" s="269" t="s">
        <v>1011</v>
      </c>
      <c r="J1347" s="269" t="s">
        <v>1011</v>
      </c>
      <c r="K1347" s="269" t="s">
        <v>106</v>
      </c>
    </row>
    <row r="1348" ht="42.75" spans="1:11">
      <c r="A1348" s="269">
        <v>1346</v>
      </c>
      <c r="B1348" s="269" t="s">
        <v>1245</v>
      </c>
      <c r="C1348" s="269" t="s">
        <v>2170</v>
      </c>
      <c r="D1348" s="273" t="s">
        <v>3514</v>
      </c>
      <c r="E1348" s="269" t="s">
        <v>2195</v>
      </c>
      <c r="F1348" s="271">
        <v>0.0022</v>
      </c>
      <c r="G1348" s="272">
        <v>2016.5</v>
      </c>
      <c r="H1348" s="269">
        <v>0.00506</v>
      </c>
      <c r="I1348" s="269" t="s">
        <v>1011</v>
      </c>
      <c r="J1348" s="269" t="s">
        <v>1011</v>
      </c>
      <c r="K1348" s="269" t="s">
        <v>106</v>
      </c>
    </row>
    <row r="1349" ht="42.75" spans="1:11">
      <c r="A1349" s="269">
        <v>1347</v>
      </c>
      <c r="B1349" s="269" t="s">
        <v>1245</v>
      </c>
      <c r="C1349" s="269" t="s">
        <v>2170</v>
      </c>
      <c r="D1349" s="273" t="s">
        <v>3515</v>
      </c>
      <c r="E1349" s="269" t="s">
        <v>2195</v>
      </c>
      <c r="F1349" s="271">
        <v>0.00065</v>
      </c>
      <c r="G1349" s="272">
        <v>2016.5</v>
      </c>
      <c r="H1349" s="269">
        <v>0.001495</v>
      </c>
      <c r="I1349" s="269" t="s">
        <v>1011</v>
      </c>
      <c r="J1349" s="269" t="s">
        <v>1011</v>
      </c>
      <c r="K1349" s="269" t="s">
        <v>106</v>
      </c>
    </row>
    <row r="1350" ht="42.75" spans="1:11">
      <c r="A1350" s="269">
        <v>1348</v>
      </c>
      <c r="B1350" s="269" t="s">
        <v>1245</v>
      </c>
      <c r="C1350" s="269" t="s">
        <v>2170</v>
      </c>
      <c r="D1350" s="273" t="s">
        <v>3516</v>
      </c>
      <c r="E1350" s="269" t="s">
        <v>2195</v>
      </c>
      <c r="F1350" s="271">
        <v>0.00065</v>
      </c>
      <c r="G1350" s="272">
        <v>2016.5</v>
      </c>
      <c r="H1350" s="269">
        <v>0.001495</v>
      </c>
      <c r="I1350" s="269" t="s">
        <v>1011</v>
      </c>
      <c r="J1350" s="269" t="s">
        <v>1011</v>
      </c>
      <c r="K1350" s="269" t="s">
        <v>106</v>
      </c>
    </row>
    <row r="1351" ht="42.75" spans="1:11">
      <c r="A1351" s="269">
        <v>1349</v>
      </c>
      <c r="B1351" s="269" t="s">
        <v>1245</v>
      </c>
      <c r="C1351" s="269" t="s">
        <v>2170</v>
      </c>
      <c r="D1351" s="273" t="s">
        <v>3517</v>
      </c>
      <c r="E1351" s="269" t="s">
        <v>2195</v>
      </c>
      <c r="F1351" s="271">
        <v>0.0025</v>
      </c>
      <c r="G1351" s="272">
        <v>2016.5</v>
      </c>
      <c r="H1351" s="269">
        <v>0.00575</v>
      </c>
      <c r="I1351" s="269" t="s">
        <v>1011</v>
      </c>
      <c r="J1351" s="269" t="s">
        <v>1011</v>
      </c>
      <c r="K1351" s="269" t="s">
        <v>106</v>
      </c>
    </row>
    <row r="1352" ht="42.75" spans="1:11">
      <c r="A1352" s="269">
        <v>1350</v>
      </c>
      <c r="B1352" s="269" t="s">
        <v>1245</v>
      </c>
      <c r="C1352" s="269" t="s">
        <v>2170</v>
      </c>
      <c r="D1352" s="273" t="s">
        <v>3518</v>
      </c>
      <c r="E1352" s="269" t="s">
        <v>2195</v>
      </c>
      <c r="F1352" s="271">
        <v>0.0005</v>
      </c>
      <c r="G1352" s="272">
        <v>2016.5</v>
      </c>
      <c r="H1352" s="269">
        <v>0.00115</v>
      </c>
      <c r="I1352" s="269" t="s">
        <v>1011</v>
      </c>
      <c r="J1352" s="269" t="s">
        <v>1011</v>
      </c>
      <c r="K1352" s="269" t="s">
        <v>106</v>
      </c>
    </row>
    <row r="1353" ht="42.75" spans="1:11">
      <c r="A1353" s="269">
        <v>1351</v>
      </c>
      <c r="B1353" s="269" t="s">
        <v>1245</v>
      </c>
      <c r="C1353" s="269" t="s">
        <v>2170</v>
      </c>
      <c r="D1353" s="273" t="s">
        <v>3519</v>
      </c>
      <c r="E1353" s="269" t="s">
        <v>2195</v>
      </c>
      <c r="F1353" s="271">
        <v>0.0004</v>
      </c>
      <c r="G1353" s="272">
        <v>2016.5</v>
      </c>
      <c r="H1353" s="269">
        <v>0.00092</v>
      </c>
      <c r="I1353" s="269" t="s">
        <v>1011</v>
      </c>
      <c r="J1353" s="269" t="s">
        <v>1011</v>
      </c>
      <c r="K1353" s="269" t="s">
        <v>106</v>
      </c>
    </row>
    <row r="1354" ht="42.75" spans="1:11">
      <c r="A1354" s="269">
        <v>1352</v>
      </c>
      <c r="B1354" s="269" t="s">
        <v>1245</v>
      </c>
      <c r="C1354" s="269" t="s">
        <v>2170</v>
      </c>
      <c r="D1354" s="273" t="s">
        <v>3520</v>
      </c>
      <c r="E1354" s="269" t="s">
        <v>2195</v>
      </c>
      <c r="F1354" s="271">
        <v>0.00035</v>
      </c>
      <c r="G1354" s="272">
        <v>2016.5</v>
      </c>
      <c r="H1354" s="269">
        <v>0.000805</v>
      </c>
      <c r="I1354" s="269" t="s">
        <v>1011</v>
      </c>
      <c r="J1354" s="269" t="s">
        <v>1011</v>
      </c>
      <c r="K1354" s="269" t="s">
        <v>106</v>
      </c>
    </row>
    <row r="1355" ht="42.75" spans="1:11">
      <c r="A1355" s="269">
        <v>1353</v>
      </c>
      <c r="B1355" s="269" t="s">
        <v>1245</v>
      </c>
      <c r="C1355" s="269" t="s">
        <v>2170</v>
      </c>
      <c r="D1355" s="273" t="s">
        <v>3521</v>
      </c>
      <c r="E1355" s="269" t="s">
        <v>2195</v>
      </c>
      <c r="F1355" s="271">
        <v>0.00065</v>
      </c>
      <c r="G1355" s="272">
        <v>2016.5</v>
      </c>
      <c r="H1355" s="269">
        <v>0.001495</v>
      </c>
      <c r="I1355" s="269" t="s">
        <v>1011</v>
      </c>
      <c r="J1355" s="269" t="s">
        <v>1011</v>
      </c>
      <c r="K1355" s="269" t="s">
        <v>106</v>
      </c>
    </row>
    <row r="1356" ht="42.75" spans="1:11">
      <c r="A1356" s="269">
        <v>1354</v>
      </c>
      <c r="B1356" s="269" t="s">
        <v>1245</v>
      </c>
      <c r="C1356" s="269" t="s">
        <v>2170</v>
      </c>
      <c r="D1356" s="273" t="s">
        <v>3522</v>
      </c>
      <c r="E1356" s="269" t="s">
        <v>2195</v>
      </c>
      <c r="F1356" s="271">
        <v>0.0007</v>
      </c>
      <c r="G1356" s="272">
        <v>2016.5</v>
      </c>
      <c r="H1356" s="269">
        <v>0.00161</v>
      </c>
      <c r="I1356" s="269" t="s">
        <v>1011</v>
      </c>
      <c r="J1356" s="269" t="s">
        <v>1011</v>
      </c>
      <c r="K1356" s="269" t="s">
        <v>106</v>
      </c>
    </row>
    <row r="1357" ht="42.75" spans="1:11">
      <c r="A1357" s="269">
        <v>1355</v>
      </c>
      <c r="B1357" s="269" t="s">
        <v>1245</v>
      </c>
      <c r="C1357" s="269" t="s">
        <v>2170</v>
      </c>
      <c r="D1357" s="273" t="s">
        <v>3523</v>
      </c>
      <c r="E1357" s="269" t="s">
        <v>2195</v>
      </c>
      <c r="F1357" s="271">
        <v>0.0045</v>
      </c>
      <c r="G1357" s="272">
        <v>2016.5</v>
      </c>
      <c r="H1357" s="269">
        <v>0.01035</v>
      </c>
      <c r="I1357" s="269" t="s">
        <v>1011</v>
      </c>
      <c r="J1357" s="269" t="s">
        <v>1011</v>
      </c>
      <c r="K1357" s="269" t="s">
        <v>106</v>
      </c>
    </row>
    <row r="1358" ht="42.75" spans="1:11">
      <c r="A1358" s="269">
        <v>1356</v>
      </c>
      <c r="B1358" s="269" t="s">
        <v>1245</v>
      </c>
      <c r="C1358" s="269" t="s">
        <v>2170</v>
      </c>
      <c r="D1358" s="273" t="s">
        <v>3524</v>
      </c>
      <c r="E1358" s="269" t="s">
        <v>2195</v>
      </c>
      <c r="F1358" s="271">
        <v>0.0009</v>
      </c>
      <c r="G1358" s="272">
        <v>2016.5</v>
      </c>
      <c r="H1358" s="269">
        <v>0.00207</v>
      </c>
      <c r="I1358" s="269" t="s">
        <v>1011</v>
      </c>
      <c r="J1358" s="269" t="s">
        <v>1011</v>
      </c>
      <c r="K1358" s="269" t="s">
        <v>106</v>
      </c>
    </row>
    <row r="1359" ht="42.75" spans="1:11">
      <c r="A1359" s="269">
        <v>1357</v>
      </c>
      <c r="B1359" s="269" t="s">
        <v>1245</v>
      </c>
      <c r="C1359" s="269" t="s">
        <v>2170</v>
      </c>
      <c r="D1359" s="273" t="s">
        <v>3525</v>
      </c>
      <c r="E1359" s="269" t="s">
        <v>2195</v>
      </c>
      <c r="F1359" s="271">
        <v>0.0011</v>
      </c>
      <c r="G1359" s="272">
        <v>2016.5</v>
      </c>
      <c r="H1359" s="269">
        <v>0.00253</v>
      </c>
      <c r="I1359" s="269" t="s">
        <v>1011</v>
      </c>
      <c r="J1359" s="269" t="s">
        <v>1011</v>
      </c>
      <c r="K1359" s="269" t="s">
        <v>106</v>
      </c>
    </row>
    <row r="1360" ht="42.75" spans="1:11">
      <c r="A1360" s="269">
        <v>1358</v>
      </c>
      <c r="B1360" s="269" t="s">
        <v>1245</v>
      </c>
      <c r="C1360" s="269" t="s">
        <v>2170</v>
      </c>
      <c r="D1360" s="273" t="s">
        <v>3526</v>
      </c>
      <c r="E1360" s="269" t="s">
        <v>2195</v>
      </c>
      <c r="F1360" s="271">
        <v>0.014</v>
      </c>
      <c r="G1360" s="272">
        <v>2016.5</v>
      </c>
      <c r="H1360" s="269">
        <v>0.0322</v>
      </c>
      <c r="I1360" s="269" t="s">
        <v>1011</v>
      </c>
      <c r="J1360" s="269" t="s">
        <v>1011</v>
      </c>
      <c r="K1360" s="269" t="s">
        <v>106</v>
      </c>
    </row>
    <row r="1361" ht="42.75" spans="1:11">
      <c r="A1361" s="269">
        <v>1359</v>
      </c>
      <c r="B1361" s="269" t="s">
        <v>1245</v>
      </c>
      <c r="C1361" s="269" t="s">
        <v>2170</v>
      </c>
      <c r="D1361" s="273" t="s">
        <v>3527</v>
      </c>
      <c r="E1361" s="269" t="s">
        <v>2195</v>
      </c>
      <c r="F1361" s="271">
        <v>0.035</v>
      </c>
      <c r="G1361" s="272">
        <v>2016.5</v>
      </c>
      <c r="H1361" s="269">
        <v>0.0805</v>
      </c>
      <c r="I1361" s="269" t="s">
        <v>1011</v>
      </c>
      <c r="J1361" s="269" t="s">
        <v>1011</v>
      </c>
      <c r="K1361" s="269" t="s">
        <v>106</v>
      </c>
    </row>
    <row r="1362" ht="42.75" spans="1:11">
      <c r="A1362" s="269">
        <v>1360</v>
      </c>
      <c r="B1362" s="269" t="s">
        <v>1245</v>
      </c>
      <c r="C1362" s="269" t="s">
        <v>2170</v>
      </c>
      <c r="D1362" s="273" t="s">
        <v>3528</v>
      </c>
      <c r="E1362" s="269" t="s">
        <v>2195</v>
      </c>
      <c r="F1362" s="271">
        <v>0.012</v>
      </c>
      <c r="G1362" s="272">
        <v>2016.5</v>
      </c>
      <c r="H1362" s="269">
        <v>0.0276</v>
      </c>
      <c r="I1362" s="269" t="s">
        <v>1011</v>
      </c>
      <c r="J1362" s="269" t="s">
        <v>1011</v>
      </c>
      <c r="K1362" s="269" t="s">
        <v>106</v>
      </c>
    </row>
    <row r="1363" ht="42.75" spans="1:11">
      <c r="A1363" s="269">
        <v>1361</v>
      </c>
      <c r="B1363" s="269" t="s">
        <v>1245</v>
      </c>
      <c r="C1363" s="269" t="s">
        <v>2170</v>
      </c>
      <c r="D1363" s="273" t="s">
        <v>3529</v>
      </c>
      <c r="E1363" s="269" t="s">
        <v>2195</v>
      </c>
      <c r="F1363" s="271">
        <v>0.00065</v>
      </c>
      <c r="G1363" s="272">
        <v>2016.5</v>
      </c>
      <c r="H1363" s="269">
        <v>0.001495</v>
      </c>
      <c r="I1363" s="269" t="s">
        <v>1011</v>
      </c>
      <c r="J1363" s="269" t="s">
        <v>1011</v>
      </c>
      <c r="K1363" s="269" t="s">
        <v>106</v>
      </c>
    </row>
    <row r="1364" ht="42.75" spans="1:11">
      <c r="A1364" s="269">
        <v>1362</v>
      </c>
      <c r="B1364" s="269" t="s">
        <v>1245</v>
      </c>
      <c r="C1364" s="269" t="s">
        <v>2170</v>
      </c>
      <c r="D1364" s="273" t="s">
        <v>3530</v>
      </c>
      <c r="E1364" s="269" t="s">
        <v>2195</v>
      </c>
      <c r="F1364" s="271">
        <v>0.0012</v>
      </c>
      <c r="G1364" s="272">
        <v>2016.5</v>
      </c>
      <c r="H1364" s="269">
        <v>0.00276</v>
      </c>
      <c r="I1364" s="269" t="s">
        <v>1011</v>
      </c>
      <c r="J1364" s="269" t="s">
        <v>1011</v>
      </c>
      <c r="K1364" s="269" t="s">
        <v>106</v>
      </c>
    </row>
    <row r="1365" ht="42.75" spans="1:11">
      <c r="A1365" s="269">
        <v>1363</v>
      </c>
      <c r="B1365" s="269" t="s">
        <v>1245</v>
      </c>
      <c r="C1365" s="269" t="s">
        <v>2170</v>
      </c>
      <c r="D1365" s="273" t="s">
        <v>3531</v>
      </c>
      <c r="E1365" s="269" t="s">
        <v>2195</v>
      </c>
      <c r="F1365" s="271">
        <v>0.0015</v>
      </c>
      <c r="G1365" s="272">
        <v>2016.5</v>
      </c>
      <c r="H1365" s="269">
        <v>0.00345</v>
      </c>
      <c r="I1365" s="269" t="s">
        <v>1011</v>
      </c>
      <c r="J1365" s="269" t="s">
        <v>1011</v>
      </c>
      <c r="K1365" s="269" t="s">
        <v>106</v>
      </c>
    </row>
    <row r="1366" ht="42.75" spans="1:11">
      <c r="A1366" s="269">
        <v>1364</v>
      </c>
      <c r="B1366" s="269" t="s">
        <v>1245</v>
      </c>
      <c r="C1366" s="269" t="s">
        <v>2170</v>
      </c>
      <c r="D1366" s="273" t="s">
        <v>3532</v>
      </c>
      <c r="E1366" s="269" t="s">
        <v>2195</v>
      </c>
      <c r="F1366" s="271">
        <v>0.00065</v>
      </c>
      <c r="G1366" s="272">
        <v>2016.5</v>
      </c>
      <c r="H1366" s="269">
        <v>0.001495</v>
      </c>
      <c r="I1366" s="269" t="s">
        <v>1011</v>
      </c>
      <c r="J1366" s="269" t="s">
        <v>1011</v>
      </c>
      <c r="K1366" s="269" t="s">
        <v>106</v>
      </c>
    </row>
    <row r="1367" ht="42.75" spans="1:11">
      <c r="A1367" s="269">
        <v>1365</v>
      </c>
      <c r="B1367" s="269" t="s">
        <v>1245</v>
      </c>
      <c r="C1367" s="269" t="s">
        <v>2170</v>
      </c>
      <c r="D1367" s="273" t="s">
        <v>3533</v>
      </c>
      <c r="E1367" s="269" t="s">
        <v>2195</v>
      </c>
      <c r="F1367" s="271">
        <v>0.0018</v>
      </c>
      <c r="G1367" s="272">
        <v>2016.5</v>
      </c>
      <c r="H1367" s="269">
        <v>0.00414</v>
      </c>
      <c r="I1367" s="269" t="s">
        <v>1011</v>
      </c>
      <c r="J1367" s="269" t="s">
        <v>1011</v>
      </c>
      <c r="K1367" s="269" t="s">
        <v>106</v>
      </c>
    </row>
    <row r="1368" ht="57" spans="1:11">
      <c r="A1368" s="269">
        <v>1366</v>
      </c>
      <c r="B1368" s="269" t="s">
        <v>1245</v>
      </c>
      <c r="C1368" s="269" t="s">
        <v>2170</v>
      </c>
      <c r="D1368" s="273" t="s">
        <v>3534</v>
      </c>
      <c r="E1368" s="269" t="s">
        <v>2195</v>
      </c>
      <c r="F1368" s="271">
        <v>0.00065</v>
      </c>
      <c r="G1368" s="272">
        <v>2016.5</v>
      </c>
      <c r="H1368" s="269">
        <v>0.001495</v>
      </c>
      <c r="I1368" s="269" t="s">
        <v>1011</v>
      </c>
      <c r="J1368" s="269" t="s">
        <v>1011</v>
      </c>
      <c r="K1368" s="269" t="s">
        <v>106</v>
      </c>
    </row>
    <row r="1369" ht="42.75" spans="1:11">
      <c r="A1369" s="269">
        <v>1367</v>
      </c>
      <c r="B1369" s="269" t="s">
        <v>1245</v>
      </c>
      <c r="C1369" s="269" t="s">
        <v>2170</v>
      </c>
      <c r="D1369" s="273" t="s">
        <v>3535</v>
      </c>
      <c r="E1369" s="269" t="s">
        <v>2195</v>
      </c>
      <c r="F1369" s="271">
        <v>0.0005</v>
      </c>
      <c r="G1369" s="272">
        <v>2016.5</v>
      </c>
      <c r="H1369" s="269">
        <v>0.00115</v>
      </c>
      <c r="I1369" s="269" t="s">
        <v>1011</v>
      </c>
      <c r="J1369" s="269" t="s">
        <v>1011</v>
      </c>
      <c r="K1369" s="269" t="s">
        <v>106</v>
      </c>
    </row>
    <row r="1370" ht="42.75" spans="1:11">
      <c r="A1370" s="269">
        <v>1368</v>
      </c>
      <c r="B1370" s="269" t="s">
        <v>1245</v>
      </c>
      <c r="C1370" s="269" t="s">
        <v>2170</v>
      </c>
      <c r="D1370" s="273" t="s">
        <v>3536</v>
      </c>
      <c r="E1370" s="269" t="s">
        <v>2195</v>
      </c>
      <c r="F1370" s="271">
        <v>0.00035</v>
      </c>
      <c r="G1370" s="272">
        <v>2016.5</v>
      </c>
      <c r="H1370" s="269">
        <v>0.000805</v>
      </c>
      <c r="I1370" s="269" t="s">
        <v>1011</v>
      </c>
      <c r="J1370" s="269" t="s">
        <v>1011</v>
      </c>
      <c r="K1370" s="269" t="s">
        <v>106</v>
      </c>
    </row>
    <row r="1371" ht="42.75" spans="1:11">
      <c r="A1371" s="269">
        <v>1369</v>
      </c>
      <c r="B1371" s="269" t="s">
        <v>1245</v>
      </c>
      <c r="C1371" s="269" t="s">
        <v>2170</v>
      </c>
      <c r="D1371" s="273" t="s">
        <v>3537</v>
      </c>
      <c r="E1371" s="269" t="s">
        <v>2195</v>
      </c>
      <c r="F1371" s="271">
        <v>0.0016</v>
      </c>
      <c r="G1371" s="272">
        <v>2016.5</v>
      </c>
      <c r="H1371" s="269">
        <v>0.00368</v>
      </c>
      <c r="I1371" s="269" t="s">
        <v>1011</v>
      </c>
      <c r="J1371" s="269" t="s">
        <v>1011</v>
      </c>
      <c r="K1371" s="269" t="s">
        <v>106</v>
      </c>
    </row>
    <row r="1372" ht="42.75" spans="1:11">
      <c r="A1372" s="269">
        <v>1370</v>
      </c>
      <c r="B1372" s="269" t="s">
        <v>1245</v>
      </c>
      <c r="C1372" s="269" t="s">
        <v>2170</v>
      </c>
      <c r="D1372" s="273" t="s">
        <v>3538</v>
      </c>
      <c r="E1372" s="269" t="s">
        <v>2195</v>
      </c>
      <c r="F1372" s="271">
        <v>0.0009</v>
      </c>
      <c r="G1372" s="272">
        <v>2016.5</v>
      </c>
      <c r="H1372" s="269">
        <v>0.00207</v>
      </c>
      <c r="I1372" s="269" t="s">
        <v>1011</v>
      </c>
      <c r="J1372" s="269" t="s">
        <v>1011</v>
      </c>
      <c r="K1372" s="269" t="s">
        <v>106</v>
      </c>
    </row>
    <row r="1373" ht="42.75" spans="1:11">
      <c r="A1373" s="269">
        <v>1371</v>
      </c>
      <c r="B1373" s="269" t="s">
        <v>1245</v>
      </c>
      <c r="C1373" s="269" t="s">
        <v>2170</v>
      </c>
      <c r="D1373" s="273" t="s">
        <v>3539</v>
      </c>
      <c r="E1373" s="269" t="s">
        <v>2195</v>
      </c>
      <c r="F1373" s="271">
        <v>0.0016</v>
      </c>
      <c r="G1373" s="272">
        <v>2016.5</v>
      </c>
      <c r="H1373" s="269">
        <v>0.00368</v>
      </c>
      <c r="I1373" s="269" t="s">
        <v>1011</v>
      </c>
      <c r="J1373" s="269" t="s">
        <v>1011</v>
      </c>
      <c r="K1373" s="269" t="s">
        <v>106</v>
      </c>
    </row>
    <row r="1374" ht="42.75" spans="1:11">
      <c r="A1374" s="269">
        <v>1372</v>
      </c>
      <c r="B1374" s="269" t="s">
        <v>1245</v>
      </c>
      <c r="C1374" s="269" t="s">
        <v>2170</v>
      </c>
      <c r="D1374" s="273" t="s">
        <v>3540</v>
      </c>
      <c r="E1374" s="269" t="s">
        <v>2195</v>
      </c>
      <c r="F1374" s="271">
        <v>0.0013</v>
      </c>
      <c r="G1374" s="272">
        <v>2016.5</v>
      </c>
      <c r="H1374" s="269">
        <v>0.00299</v>
      </c>
      <c r="I1374" s="269" t="s">
        <v>1011</v>
      </c>
      <c r="J1374" s="269" t="s">
        <v>1011</v>
      </c>
      <c r="K1374" s="269" t="s">
        <v>106</v>
      </c>
    </row>
    <row r="1375" ht="42.75" spans="1:11">
      <c r="A1375" s="269">
        <v>1373</v>
      </c>
      <c r="B1375" s="269" t="s">
        <v>1245</v>
      </c>
      <c r="C1375" s="269" t="s">
        <v>2170</v>
      </c>
      <c r="D1375" s="273" t="s">
        <v>3541</v>
      </c>
      <c r="E1375" s="269" t="s">
        <v>2195</v>
      </c>
      <c r="F1375" s="271">
        <v>0.0016</v>
      </c>
      <c r="G1375" s="272">
        <v>2016.5</v>
      </c>
      <c r="H1375" s="269">
        <v>0.00368</v>
      </c>
      <c r="I1375" s="269" t="s">
        <v>1011</v>
      </c>
      <c r="J1375" s="269" t="s">
        <v>1011</v>
      </c>
      <c r="K1375" s="269" t="s">
        <v>106</v>
      </c>
    </row>
    <row r="1376" ht="42.75" spans="1:11">
      <c r="A1376" s="269">
        <v>1374</v>
      </c>
      <c r="B1376" s="269" t="s">
        <v>1245</v>
      </c>
      <c r="C1376" s="269" t="s">
        <v>2170</v>
      </c>
      <c r="D1376" s="273" t="s">
        <v>3542</v>
      </c>
      <c r="E1376" s="269" t="s">
        <v>2195</v>
      </c>
      <c r="F1376" s="271">
        <v>0.0004</v>
      </c>
      <c r="G1376" s="272">
        <v>2016.5</v>
      </c>
      <c r="H1376" s="269">
        <v>0.00092</v>
      </c>
      <c r="I1376" s="269" t="s">
        <v>1011</v>
      </c>
      <c r="J1376" s="269" t="s">
        <v>1011</v>
      </c>
      <c r="K1376" s="269" t="s">
        <v>106</v>
      </c>
    </row>
    <row r="1377" ht="42.75" spans="1:11">
      <c r="A1377" s="269">
        <v>1375</v>
      </c>
      <c r="B1377" s="269" t="s">
        <v>1245</v>
      </c>
      <c r="C1377" s="269" t="s">
        <v>2170</v>
      </c>
      <c r="D1377" s="273" t="s">
        <v>3543</v>
      </c>
      <c r="E1377" s="269" t="s">
        <v>2195</v>
      </c>
      <c r="F1377" s="271">
        <v>0.00018</v>
      </c>
      <c r="G1377" s="272">
        <v>2016.5</v>
      </c>
      <c r="H1377" s="269">
        <v>0.000414</v>
      </c>
      <c r="I1377" s="269" t="s">
        <v>1011</v>
      </c>
      <c r="J1377" s="269" t="s">
        <v>1011</v>
      </c>
      <c r="K1377" s="269" t="s">
        <v>106</v>
      </c>
    </row>
    <row r="1378" ht="42.75" spans="1:11">
      <c r="A1378" s="269">
        <v>1376</v>
      </c>
      <c r="B1378" s="269" t="s">
        <v>1245</v>
      </c>
      <c r="C1378" s="269" t="s">
        <v>2170</v>
      </c>
      <c r="D1378" s="273" t="s">
        <v>3544</v>
      </c>
      <c r="E1378" s="269" t="s">
        <v>2195</v>
      </c>
      <c r="F1378" s="271">
        <v>0.0004</v>
      </c>
      <c r="G1378" s="272">
        <v>2016.5</v>
      </c>
      <c r="H1378" s="269">
        <v>0.00092</v>
      </c>
      <c r="I1378" s="269" t="s">
        <v>1011</v>
      </c>
      <c r="J1378" s="269" t="s">
        <v>1011</v>
      </c>
      <c r="K1378" s="269" t="s">
        <v>106</v>
      </c>
    </row>
    <row r="1379" ht="42.75" spans="1:11">
      <c r="A1379" s="269">
        <v>1377</v>
      </c>
      <c r="B1379" s="269" t="s">
        <v>1245</v>
      </c>
      <c r="C1379" s="269" t="s">
        <v>2170</v>
      </c>
      <c r="D1379" s="273" t="s">
        <v>3545</v>
      </c>
      <c r="E1379" s="269" t="s">
        <v>2195</v>
      </c>
      <c r="F1379" s="271">
        <v>5e-5</v>
      </c>
      <c r="G1379" s="272">
        <v>2016.5</v>
      </c>
      <c r="H1379" s="269">
        <v>0.000115</v>
      </c>
      <c r="I1379" s="269" t="s">
        <v>1011</v>
      </c>
      <c r="J1379" s="269" t="s">
        <v>1011</v>
      </c>
      <c r="K1379" s="269" t="s">
        <v>106</v>
      </c>
    </row>
    <row r="1380" ht="42.75" spans="1:11">
      <c r="A1380" s="269">
        <v>1378</v>
      </c>
      <c r="B1380" s="269" t="s">
        <v>1245</v>
      </c>
      <c r="C1380" s="269" t="s">
        <v>2170</v>
      </c>
      <c r="D1380" s="273" t="s">
        <v>3546</v>
      </c>
      <c r="E1380" s="269" t="s">
        <v>2195</v>
      </c>
      <c r="F1380" s="271">
        <v>0.00065</v>
      </c>
      <c r="G1380" s="272">
        <v>2016.5</v>
      </c>
      <c r="H1380" s="269">
        <v>0.001495</v>
      </c>
      <c r="I1380" s="269" t="s">
        <v>1011</v>
      </c>
      <c r="J1380" s="269" t="s">
        <v>1011</v>
      </c>
      <c r="K1380" s="269" t="s">
        <v>106</v>
      </c>
    </row>
    <row r="1381" ht="42.75" spans="1:11">
      <c r="A1381" s="269">
        <v>1379</v>
      </c>
      <c r="B1381" s="269" t="s">
        <v>1245</v>
      </c>
      <c r="C1381" s="269" t="s">
        <v>2170</v>
      </c>
      <c r="D1381" s="273" t="s">
        <v>3547</v>
      </c>
      <c r="E1381" s="269" t="s">
        <v>2195</v>
      </c>
      <c r="F1381" s="271">
        <v>0.00018</v>
      </c>
      <c r="G1381" s="272">
        <v>2016.5</v>
      </c>
      <c r="H1381" s="269">
        <v>0.000414</v>
      </c>
      <c r="I1381" s="269" t="s">
        <v>1011</v>
      </c>
      <c r="J1381" s="269" t="s">
        <v>1011</v>
      </c>
      <c r="K1381" s="269" t="s">
        <v>106</v>
      </c>
    </row>
    <row r="1382" ht="42.75" spans="1:11">
      <c r="A1382" s="269">
        <v>1380</v>
      </c>
      <c r="B1382" s="269" t="s">
        <v>1245</v>
      </c>
      <c r="C1382" s="269" t="s">
        <v>2170</v>
      </c>
      <c r="D1382" s="273" t="s">
        <v>3548</v>
      </c>
      <c r="E1382" s="269" t="s">
        <v>2195</v>
      </c>
      <c r="F1382" s="271">
        <v>0.00065</v>
      </c>
      <c r="G1382" s="272">
        <v>2016.5</v>
      </c>
      <c r="H1382" s="269">
        <v>0.001495</v>
      </c>
      <c r="I1382" s="269" t="s">
        <v>1011</v>
      </c>
      <c r="J1382" s="269" t="s">
        <v>1011</v>
      </c>
      <c r="K1382" s="269" t="s">
        <v>106</v>
      </c>
    </row>
    <row r="1383" ht="42.75" spans="1:11">
      <c r="A1383" s="269">
        <v>1381</v>
      </c>
      <c r="B1383" s="269" t="s">
        <v>1245</v>
      </c>
      <c r="C1383" s="269" t="s">
        <v>2170</v>
      </c>
      <c r="D1383" s="273" t="s">
        <v>3549</v>
      </c>
      <c r="E1383" s="269" t="s">
        <v>2195</v>
      </c>
      <c r="F1383" s="271">
        <v>5e-5</v>
      </c>
      <c r="G1383" s="272">
        <v>2016.5</v>
      </c>
      <c r="H1383" s="269">
        <v>0.000115</v>
      </c>
      <c r="I1383" s="269" t="s">
        <v>1011</v>
      </c>
      <c r="J1383" s="269" t="s">
        <v>1011</v>
      </c>
      <c r="K1383" s="269" t="s">
        <v>106</v>
      </c>
    </row>
    <row r="1384" ht="42.75" spans="1:11">
      <c r="A1384" s="269">
        <v>1382</v>
      </c>
      <c r="B1384" s="269" t="s">
        <v>1245</v>
      </c>
      <c r="C1384" s="269" t="s">
        <v>2170</v>
      </c>
      <c r="D1384" s="273" t="s">
        <v>3550</v>
      </c>
      <c r="E1384" s="269" t="s">
        <v>2195</v>
      </c>
      <c r="F1384" s="271">
        <v>0.0009</v>
      </c>
      <c r="G1384" s="272">
        <v>2016.5</v>
      </c>
      <c r="H1384" s="269">
        <v>0.00207</v>
      </c>
      <c r="I1384" s="269" t="s">
        <v>1011</v>
      </c>
      <c r="J1384" s="269" t="s">
        <v>1011</v>
      </c>
      <c r="K1384" s="269" t="s">
        <v>106</v>
      </c>
    </row>
    <row r="1385" ht="42.75" spans="1:11">
      <c r="A1385" s="269">
        <v>1383</v>
      </c>
      <c r="B1385" s="269" t="s">
        <v>1245</v>
      </c>
      <c r="C1385" s="269" t="s">
        <v>2170</v>
      </c>
      <c r="D1385" s="273" t="s">
        <v>3551</v>
      </c>
      <c r="E1385" s="269" t="s">
        <v>2195</v>
      </c>
      <c r="F1385" s="271">
        <v>0.00018</v>
      </c>
      <c r="G1385" s="272">
        <v>2016.5</v>
      </c>
      <c r="H1385" s="269">
        <v>0.000414</v>
      </c>
      <c r="I1385" s="269" t="s">
        <v>1011</v>
      </c>
      <c r="J1385" s="269" t="s">
        <v>1011</v>
      </c>
      <c r="K1385" s="269" t="s">
        <v>106</v>
      </c>
    </row>
    <row r="1386" ht="42.75" spans="1:11">
      <c r="A1386" s="269">
        <v>1384</v>
      </c>
      <c r="B1386" s="269" t="s">
        <v>1245</v>
      </c>
      <c r="C1386" s="269" t="s">
        <v>2170</v>
      </c>
      <c r="D1386" s="273" t="s">
        <v>3552</v>
      </c>
      <c r="E1386" s="269" t="s">
        <v>2195</v>
      </c>
      <c r="F1386" s="271">
        <v>0.0028</v>
      </c>
      <c r="G1386" s="272">
        <v>2016.5</v>
      </c>
      <c r="H1386" s="269">
        <v>0.00644</v>
      </c>
      <c r="I1386" s="269" t="s">
        <v>1011</v>
      </c>
      <c r="J1386" s="269" t="s">
        <v>1011</v>
      </c>
      <c r="K1386" s="269" t="s">
        <v>106</v>
      </c>
    </row>
    <row r="1387" ht="42.75" spans="1:11">
      <c r="A1387" s="269">
        <v>1385</v>
      </c>
      <c r="B1387" s="269" t="s">
        <v>1245</v>
      </c>
      <c r="C1387" s="269" t="s">
        <v>2170</v>
      </c>
      <c r="D1387" s="273" t="s">
        <v>3553</v>
      </c>
      <c r="E1387" s="269" t="s">
        <v>2195</v>
      </c>
      <c r="F1387" s="271">
        <v>0.0016</v>
      </c>
      <c r="G1387" s="272">
        <v>2016.5</v>
      </c>
      <c r="H1387" s="269">
        <v>0.00368</v>
      </c>
      <c r="I1387" s="269" t="s">
        <v>1011</v>
      </c>
      <c r="J1387" s="269" t="s">
        <v>1011</v>
      </c>
      <c r="K1387" s="269" t="s">
        <v>106</v>
      </c>
    </row>
    <row r="1388" ht="42.75" spans="1:11">
      <c r="A1388" s="269">
        <v>1386</v>
      </c>
      <c r="B1388" s="269" t="s">
        <v>1245</v>
      </c>
      <c r="C1388" s="269" t="s">
        <v>2170</v>
      </c>
      <c r="D1388" s="273" t="s">
        <v>3554</v>
      </c>
      <c r="E1388" s="269" t="s">
        <v>2195</v>
      </c>
      <c r="F1388" s="271">
        <v>0.0038</v>
      </c>
      <c r="G1388" s="272">
        <v>2016.5</v>
      </c>
      <c r="H1388" s="269">
        <v>0.00874</v>
      </c>
      <c r="I1388" s="269" t="s">
        <v>1011</v>
      </c>
      <c r="J1388" s="269" t="s">
        <v>1011</v>
      </c>
      <c r="K1388" s="269" t="s">
        <v>106</v>
      </c>
    </row>
    <row r="1389" ht="42.75" spans="1:11">
      <c r="A1389" s="269">
        <v>1387</v>
      </c>
      <c r="B1389" s="269" t="s">
        <v>1245</v>
      </c>
      <c r="C1389" s="269" t="s">
        <v>2170</v>
      </c>
      <c r="D1389" s="273" t="s">
        <v>3555</v>
      </c>
      <c r="E1389" s="269" t="s">
        <v>2195</v>
      </c>
      <c r="F1389" s="271">
        <v>0.0003</v>
      </c>
      <c r="G1389" s="272">
        <v>2016.5</v>
      </c>
      <c r="H1389" s="269">
        <v>0.00069</v>
      </c>
      <c r="I1389" s="269" t="s">
        <v>1011</v>
      </c>
      <c r="J1389" s="269" t="s">
        <v>1011</v>
      </c>
      <c r="K1389" s="269" t="s">
        <v>106</v>
      </c>
    </row>
    <row r="1390" ht="42.75" spans="1:11">
      <c r="A1390" s="269">
        <v>1388</v>
      </c>
      <c r="B1390" s="269" t="s">
        <v>1245</v>
      </c>
      <c r="C1390" s="269" t="s">
        <v>2170</v>
      </c>
      <c r="D1390" s="273" t="s">
        <v>3556</v>
      </c>
      <c r="E1390" s="269" t="s">
        <v>2195</v>
      </c>
      <c r="F1390" s="271">
        <v>0.0003</v>
      </c>
      <c r="G1390" s="272">
        <v>2016.5</v>
      </c>
      <c r="H1390" s="269">
        <v>0.00069</v>
      </c>
      <c r="I1390" s="269" t="s">
        <v>1011</v>
      </c>
      <c r="J1390" s="269" t="s">
        <v>1011</v>
      </c>
      <c r="K1390" s="269" t="s">
        <v>106</v>
      </c>
    </row>
    <row r="1391" ht="42.75" spans="1:11">
      <c r="A1391" s="269">
        <v>1389</v>
      </c>
      <c r="B1391" s="269" t="s">
        <v>1245</v>
      </c>
      <c r="C1391" s="269" t="s">
        <v>2170</v>
      </c>
      <c r="D1391" s="273" t="s">
        <v>3557</v>
      </c>
      <c r="E1391" s="269" t="s">
        <v>2195</v>
      </c>
      <c r="F1391" s="271">
        <v>0.0003</v>
      </c>
      <c r="G1391" s="272">
        <v>2016.5</v>
      </c>
      <c r="H1391" s="269">
        <v>0.00069</v>
      </c>
      <c r="I1391" s="269" t="s">
        <v>1011</v>
      </c>
      <c r="J1391" s="269" t="s">
        <v>1011</v>
      </c>
      <c r="K1391" s="269" t="s">
        <v>106</v>
      </c>
    </row>
    <row r="1392" ht="42.75" spans="1:11">
      <c r="A1392" s="269">
        <v>1390</v>
      </c>
      <c r="B1392" s="269" t="s">
        <v>1245</v>
      </c>
      <c r="C1392" s="269" t="s">
        <v>2170</v>
      </c>
      <c r="D1392" s="273" t="s">
        <v>3558</v>
      </c>
      <c r="E1392" s="269" t="s">
        <v>2195</v>
      </c>
      <c r="F1392" s="271">
        <v>0.0003</v>
      </c>
      <c r="G1392" s="272">
        <v>2016.5</v>
      </c>
      <c r="H1392" s="269">
        <v>0.00069</v>
      </c>
      <c r="I1392" s="269" t="s">
        <v>1011</v>
      </c>
      <c r="J1392" s="269" t="s">
        <v>1011</v>
      </c>
      <c r="K1392" s="269" t="s">
        <v>106</v>
      </c>
    </row>
    <row r="1393" ht="42.75" spans="1:11">
      <c r="A1393" s="269">
        <v>1391</v>
      </c>
      <c r="B1393" s="269" t="s">
        <v>1245</v>
      </c>
      <c r="C1393" s="269" t="s">
        <v>2170</v>
      </c>
      <c r="D1393" s="273" t="s">
        <v>3559</v>
      </c>
      <c r="E1393" s="269" t="s">
        <v>2195</v>
      </c>
      <c r="F1393" s="271">
        <v>0.0003</v>
      </c>
      <c r="G1393" s="272">
        <v>2016.5</v>
      </c>
      <c r="H1393" s="269">
        <v>0.00069</v>
      </c>
      <c r="I1393" s="269" t="s">
        <v>1011</v>
      </c>
      <c r="J1393" s="269" t="s">
        <v>1011</v>
      </c>
      <c r="K1393" s="269" t="s">
        <v>106</v>
      </c>
    </row>
    <row r="1394" ht="42.75" spans="1:11">
      <c r="A1394" s="269">
        <v>1392</v>
      </c>
      <c r="B1394" s="269" t="s">
        <v>1245</v>
      </c>
      <c r="C1394" s="269" t="s">
        <v>2170</v>
      </c>
      <c r="D1394" s="273" t="s">
        <v>3560</v>
      </c>
      <c r="E1394" s="269" t="s">
        <v>2195</v>
      </c>
      <c r="F1394" s="271">
        <v>0.0003</v>
      </c>
      <c r="G1394" s="272">
        <v>2016.5</v>
      </c>
      <c r="H1394" s="269">
        <v>0.00069</v>
      </c>
      <c r="I1394" s="269" t="s">
        <v>1011</v>
      </c>
      <c r="J1394" s="269" t="s">
        <v>1011</v>
      </c>
      <c r="K1394" s="269" t="s">
        <v>106</v>
      </c>
    </row>
    <row r="1395" ht="42.75" spans="1:11">
      <c r="A1395" s="269">
        <v>1393</v>
      </c>
      <c r="B1395" s="269" t="s">
        <v>1245</v>
      </c>
      <c r="C1395" s="269" t="s">
        <v>2170</v>
      </c>
      <c r="D1395" s="273" t="s">
        <v>3561</v>
      </c>
      <c r="E1395" s="269" t="s">
        <v>2195</v>
      </c>
      <c r="F1395" s="271">
        <v>0.0003</v>
      </c>
      <c r="G1395" s="272">
        <v>2016.5</v>
      </c>
      <c r="H1395" s="269">
        <v>0.00069</v>
      </c>
      <c r="I1395" s="269" t="s">
        <v>1011</v>
      </c>
      <c r="J1395" s="269" t="s">
        <v>1011</v>
      </c>
      <c r="K1395" s="269" t="s">
        <v>106</v>
      </c>
    </row>
    <row r="1396" ht="42.75" spans="1:11">
      <c r="A1396" s="269">
        <v>1394</v>
      </c>
      <c r="B1396" s="269" t="s">
        <v>1245</v>
      </c>
      <c r="C1396" s="269" t="s">
        <v>2170</v>
      </c>
      <c r="D1396" s="273" t="s">
        <v>3562</v>
      </c>
      <c r="E1396" s="269" t="s">
        <v>2195</v>
      </c>
      <c r="F1396" s="271">
        <v>0.0003</v>
      </c>
      <c r="G1396" s="272">
        <v>2016.5</v>
      </c>
      <c r="H1396" s="269">
        <v>0.00069</v>
      </c>
      <c r="I1396" s="269" t="s">
        <v>1011</v>
      </c>
      <c r="J1396" s="269" t="s">
        <v>1011</v>
      </c>
      <c r="K1396" s="269" t="s">
        <v>106</v>
      </c>
    </row>
    <row r="1397" ht="42.75" spans="1:11">
      <c r="A1397" s="269">
        <v>1395</v>
      </c>
      <c r="B1397" s="269" t="s">
        <v>1245</v>
      </c>
      <c r="C1397" s="269" t="s">
        <v>2170</v>
      </c>
      <c r="D1397" s="273" t="s">
        <v>3563</v>
      </c>
      <c r="E1397" s="269" t="s">
        <v>2195</v>
      </c>
      <c r="F1397" s="271">
        <v>0.0003</v>
      </c>
      <c r="G1397" s="272">
        <v>2016.5</v>
      </c>
      <c r="H1397" s="269">
        <v>0.00069</v>
      </c>
      <c r="I1397" s="269" t="s">
        <v>1011</v>
      </c>
      <c r="J1397" s="269" t="s">
        <v>1011</v>
      </c>
      <c r="K1397" s="269" t="s">
        <v>106</v>
      </c>
    </row>
    <row r="1398" ht="42.75" spans="1:11">
      <c r="A1398" s="269">
        <v>1396</v>
      </c>
      <c r="B1398" s="269" t="s">
        <v>1245</v>
      </c>
      <c r="C1398" s="269" t="s">
        <v>2170</v>
      </c>
      <c r="D1398" s="273" t="s">
        <v>3564</v>
      </c>
      <c r="E1398" s="269" t="s">
        <v>2195</v>
      </c>
      <c r="F1398" s="271">
        <v>0.0003</v>
      </c>
      <c r="G1398" s="272">
        <v>2016.5</v>
      </c>
      <c r="H1398" s="269">
        <v>0.00069</v>
      </c>
      <c r="I1398" s="269" t="s">
        <v>1011</v>
      </c>
      <c r="J1398" s="269" t="s">
        <v>1011</v>
      </c>
      <c r="K1398" s="269" t="s">
        <v>106</v>
      </c>
    </row>
    <row r="1399" ht="42.75" spans="1:11">
      <c r="A1399" s="269">
        <v>1397</v>
      </c>
      <c r="B1399" s="269" t="s">
        <v>1245</v>
      </c>
      <c r="C1399" s="269" t="s">
        <v>2170</v>
      </c>
      <c r="D1399" s="273" t="s">
        <v>3565</v>
      </c>
      <c r="E1399" s="269" t="s">
        <v>2195</v>
      </c>
      <c r="F1399" s="271">
        <v>0.0003</v>
      </c>
      <c r="G1399" s="272">
        <v>2016.5</v>
      </c>
      <c r="H1399" s="269">
        <v>0.00069</v>
      </c>
      <c r="I1399" s="269" t="s">
        <v>1011</v>
      </c>
      <c r="J1399" s="269" t="s">
        <v>1011</v>
      </c>
      <c r="K1399" s="269" t="s">
        <v>106</v>
      </c>
    </row>
    <row r="1400" ht="42.75" spans="1:11">
      <c r="A1400" s="269">
        <v>1398</v>
      </c>
      <c r="B1400" s="269" t="s">
        <v>1245</v>
      </c>
      <c r="C1400" s="269" t="s">
        <v>2170</v>
      </c>
      <c r="D1400" s="273" t="s">
        <v>3566</v>
      </c>
      <c r="E1400" s="269" t="s">
        <v>2195</v>
      </c>
      <c r="F1400" s="271">
        <v>0.0003</v>
      </c>
      <c r="G1400" s="272">
        <v>2016.5</v>
      </c>
      <c r="H1400" s="269">
        <v>0.00069</v>
      </c>
      <c r="I1400" s="269" t="s">
        <v>1011</v>
      </c>
      <c r="J1400" s="269" t="s">
        <v>1011</v>
      </c>
      <c r="K1400" s="269" t="s">
        <v>106</v>
      </c>
    </row>
    <row r="1401" ht="42.75" spans="1:11">
      <c r="A1401" s="269">
        <v>1399</v>
      </c>
      <c r="B1401" s="269" t="s">
        <v>1245</v>
      </c>
      <c r="C1401" s="269" t="s">
        <v>2170</v>
      </c>
      <c r="D1401" s="273" t="s">
        <v>3567</v>
      </c>
      <c r="E1401" s="269" t="s">
        <v>2195</v>
      </c>
      <c r="F1401" s="271">
        <v>0.0003</v>
      </c>
      <c r="G1401" s="272">
        <v>2016.5</v>
      </c>
      <c r="H1401" s="269">
        <v>0.00069</v>
      </c>
      <c r="I1401" s="269" t="s">
        <v>1011</v>
      </c>
      <c r="J1401" s="269" t="s">
        <v>1011</v>
      </c>
      <c r="K1401" s="269" t="s">
        <v>106</v>
      </c>
    </row>
    <row r="1402" ht="42.75" spans="1:11">
      <c r="A1402" s="269">
        <v>1400</v>
      </c>
      <c r="B1402" s="269" t="s">
        <v>1245</v>
      </c>
      <c r="C1402" s="269" t="s">
        <v>2170</v>
      </c>
      <c r="D1402" s="273" t="s">
        <v>3568</v>
      </c>
      <c r="E1402" s="269" t="s">
        <v>2195</v>
      </c>
      <c r="F1402" s="271">
        <v>0.0003</v>
      </c>
      <c r="G1402" s="272">
        <v>2016.5</v>
      </c>
      <c r="H1402" s="269">
        <v>0.00069</v>
      </c>
      <c r="I1402" s="269" t="s">
        <v>1011</v>
      </c>
      <c r="J1402" s="269" t="s">
        <v>1011</v>
      </c>
      <c r="K1402" s="269" t="s">
        <v>106</v>
      </c>
    </row>
    <row r="1403" ht="42.75" spans="1:11">
      <c r="A1403" s="269">
        <v>1401</v>
      </c>
      <c r="B1403" s="269" t="s">
        <v>1245</v>
      </c>
      <c r="C1403" s="269" t="s">
        <v>2170</v>
      </c>
      <c r="D1403" s="273" t="s">
        <v>3569</v>
      </c>
      <c r="E1403" s="269" t="s">
        <v>2195</v>
      </c>
      <c r="F1403" s="271">
        <v>0.0003</v>
      </c>
      <c r="G1403" s="272">
        <v>2016.5</v>
      </c>
      <c r="H1403" s="269">
        <v>0.00069</v>
      </c>
      <c r="I1403" s="269" t="s">
        <v>1011</v>
      </c>
      <c r="J1403" s="269" t="s">
        <v>1011</v>
      </c>
      <c r="K1403" s="269" t="s">
        <v>106</v>
      </c>
    </row>
    <row r="1404" ht="42.75" spans="1:11">
      <c r="A1404" s="269">
        <v>1402</v>
      </c>
      <c r="B1404" s="269" t="s">
        <v>1245</v>
      </c>
      <c r="C1404" s="269" t="s">
        <v>2170</v>
      </c>
      <c r="D1404" s="273" t="s">
        <v>3570</v>
      </c>
      <c r="E1404" s="269" t="s">
        <v>2195</v>
      </c>
      <c r="F1404" s="271">
        <v>0.0003</v>
      </c>
      <c r="G1404" s="272">
        <v>2016.5</v>
      </c>
      <c r="H1404" s="269">
        <v>0.00069</v>
      </c>
      <c r="I1404" s="269" t="s">
        <v>1011</v>
      </c>
      <c r="J1404" s="269" t="s">
        <v>1011</v>
      </c>
      <c r="K1404" s="269" t="s">
        <v>106</v>
      </c>
    </row>
    <row r="1405" ht="42.75" spans="1:11">
      <c r="A1405" s="269">
        <v>1403</v>
      </c>
      <c r="B1405" s="269" t="s">
        <v>1245</v>
      </c>
      <c r="C1405" s="269" t="s">
        <v>2170</v>
      </c>
      <c r="D1405" s="273" t="s">
        <v>3571</v>
      </c>
      <c r="E1405" s="269" t="s">
        <v>2195</v>
      </c>
      <c r="F1405" s="271">
        <v>0.0003</v>
      </c>
      <c r="G1405" s="272">
        <v>2016.5</v>
      </c>
      <c r="H1405" s="269">
        <v>0.00069</v>
      </c>
      <c r="I1405" s="269" t="s">
        <v>1011</v>
      </c>
      <c r="J1405" s="269" t="s">
        <v>1011</v>
      </c>
      <c r="K1405" s="269" t="s">
        <v>106</v>
      </c>
    </row>
    <row r="1406" ht="42.75" spans="1:11">
      <c r="A1406" s="269">
        <v>1404</v>
      </c>
      <c r="B1406" s="269" t="s">
        <v>1245</v>
      </c>
      <c r="C1406" s="269" t="s">
        <v>2170</v>
      </c>
      <c r="D1406" s="273" t="s">
        <v>3572</v>
      </c>
      <c r="E1406" s="269" t="s">
        <v>2195</v>
      </c>
      <c r="F1406" s="271">
        <v>0.001</v>
      </c>
      <c r="G1406" s="272">
        <v>2016.5</v>
      </c>
      <c r="H1406" s="269">
        <v>0.0023</v>
      </c>
      <c r="I1406" s="269" t="s">
        <v>1011</v>
      </c>
      <c r="J1406" s="269" t="s">
        <v>1011</v>
      </c>
      <c r="K1406" s="269" t="s">
        <v>106</v>
      </c>
    </row>
    <row r="1407" ht="42.75" spans="1:11">
      <c r="A1407" s="269">
        <v>1405</v>
      </c>
      <c r="B1407" s="269" t="s">
        <v>1245</v>
      </c>
      <c r="C1407" s="269" t="s">
        <v>2170</v>
      </c>
      <c r="D1407" s="273" t="s">
        <v>3573</v>
      </c>
      <c r="E1407" s="269" t="s">
        <v>2195</v>
      </c>
      <c r="F1407" s="271">
        <v>0.0026</v>
      </c>
      <c r="G1407" s="272">
        <v>2016.5</v>
      </c>
      <c r="H1407" s="269">
        <v>0.00598</v>
      </c>
      <c r="I1407" s="269" t="s">
        <v>1011</v>
      </c>
      <c r="J1407" s="269" t="s">
        <v>1011</v>
      </c>
      <c r="K1407" s="269" t="s">
        <v>106</v>
      </c>
    </row>
    <row r="1408" ht="42.75" spans="1:11">
      <c r="A1408" s="269">
        <v>1406</v>
      </c>
      <c r="B1408" s="269" t="s">
        <v>1245</v>
      </c>
      <c r="C1408" s="269" t="s">
        <v>2170</v>
      </c>
      <c r="D1408" s="273" t="s">
        <v>3574</v>
      </c>
      <c r="E1408" s="269" t="s">
        <v>2195</v>
      </c>
      <c r="F1408" s="271">
        <v>0.0058</v>
      </c>
      <c r="G1408" s="272">
        <v>2016.5</v>
      </c>
      <c r="H1408" s="269">
        <v>0.01334</v>
      </c>
      <c r="I1408" s="269" t="s">
        <v>1011</v>
      </c>
      <c r="J1408" s="269" t="s">
        <v>1011</v>
      </c>
      <c r="K1408" s="269" t="s">
        <v>106</v>
      </c>
    </row>
    <row r="1409" ht="42.75" spans="1:11">
      <c r="A1409" s="269">
        <v>1407</v>
      </c>
      <c r="B1409" s="269" t="s">
        <v>1245</v>
      </c>
      <c r="C1409" s="269" t="s">
        <v>2170</v>
      </c>
      <c r="D1409" s="273" t="s">
        <v>3575</v>
      </c>
      <c r="E1409" s="269" t="s">
        <v>2195</v>
      </c>
      <c r="F1409" s="271">
        <v>0.0008</v>
      </c>
      <c r="G1409" s="272">
        <v>2016.5</v>
      </c>
      <c r="H1409" s="269">
        <v>0.00184</v>
      </c>
      <c r="I1409" s="269" t="s">
        <v>1011</v>
      </c>
      <c r="J1409" s="269" t="s">
        <v>1011</v>
      </c>
      <c r="K1409" s="269" t="s">
        <v>106</v>
      </c>
    </row>
    <row r="1410" ht="42.75" spans="1:11">
      <c r="A1410" s="269">
        <v>1408</v>
      </c>
      <c r="B1410" s="269" t="s">
        <v>1245</v>
      </c>
      <c r="C1410" s="269" t="s">
        <v>2170</v>
      </c>
      <c r="D1410" s="273" t="s">
        <v>3576</v>
      </c>
      <c r="E1410" s="269" t="s">
        <v>2195</v>
      </c>
      <c r="F1410" s="271">
        <v>0.0004</v>
      </c>
      <c r="G1410" s="272">
        <v>2016.5</v>
      </c>
      <c r="H1410" s="269">
        <v>0.00092</v>
      </c>
      <c r="I1410" s="269" t="s">
        <v>1011</v>
      </c>
      <c r="J1410" s="269" t="s">
        <v>1011</v>
      </c>
      <c r="K1410" s="269" t="s">
        <v>106</v>
      </c>
    </row>
    <row r="1411" ht="42.75" spans="1:11">
      <c r="A1411" s="269">
        <v>1409</v>
      </c>
      <c r="B1411" s="269" t="s">
        <v>1245</v>
      </c>
      <c r="C1411" s="269" t="s">
        <v>2170</v>
      </c>
      <c r="D1411" s="273" t="s">
        <v>3577</v>
      </c>
      <c r="E1411" s="269" t="s">
        <v>2195</v>
      </c>
      <c r="F1411" s="271">
        <v>0.0004</v>
      </c>
      <c r="G1411" s="272">
        <v>2016.5</v>
      </c>
      <c r="H1411" s="269">
        <v>0.00092</v>
      </c>
      <c r="I1411" s="269" t="s">
        <v>1011</v>
      </c>
      <c r="J1411" s="269" t="s">
        <v>1011</v>
      </c>
      <c r="K1411" s="269" t="s">
        <v>106</v>
      </c>
    </row>
    <row r="1412" ht="42.75" spans="1:11">
      <c r="A1412" s="269">
        <v>1410</v>
      </c>
      <c r="B1412" s="269" t="s">
        <v>1245</v>
      </c>
      <c r="C1412" s="269" t="s">
        <v>2170</v>
      </c>
      <c r="D1412" s="273" t="s">
        <v>3578</v>
      </c>
      <c r="E1412" s="269" t="s">
        <v>2195</v>
      </c>
      <c r="F1412" s="271">
        <v>0.0004</v>
      </c>
      <c r="G1412" s="272">
        <v>2016.5</v>
      </c>
      <c r="H1412" s="269">
        <v>0.00092</v>
      </c>
      <c r="I1412" s="269" t="s">
        <v>1011</v>
      </c>
      <c r="J1412" s="269" t="s">
        <v>1011</v>
      </c>
      <c r="K1412" s="269" t="s">
        <v>106</v>
      </c>
    </row>
    <row r="1413" ht="42.75" spans="1:11">
      <c r="A1413" s="269">
        <v>1411</v>
      </c>
      <c r="B1413" s="269" t="s">
        <v>1245</v>
      </c>
      <c r="C1413" s="269" t="s">
        <v>2170</v>
      </c>
      <c r="D1413" s="273" t="s">
        <v>3579</v>
      </c>
      <c r="E1413" s="269" t="s">
        <v>2195</v>
      </c>
      <c r="F1413" s="271">
        <v>0.0004</v>
      </c>
      <c r="G1413" s="272">
        <v>2016.5</v>
      </c>
      <c r="H1413" s="269">
        <v>0.00092</v>
      </c>
      <c r="I1413" s="269" t="s">
        <v>1011</v>
      </c>
      <c r="J1413" s="269" t="s">
        <v>1011</v>
      </c>
      <c r="K1413" s="269" t="s">
        <v>106</v>
      </c>
    </row>
    <row r="1414" ht="42.75" spans="1:11">
      <c r="A1414" s="269">
        <v>1412</v>
      </c>
      <c r="B1414" s="269" t="s">
        <v>1245</v>
      </c>
      <c r="C1414" s="269" t="s">
        <v>2170</v>
      </c>
      <c r="D1414" s="273" t="s">
        <v>3580</v>
      </c>
      <c r="E1414" s="269" t="s">
        <v>2195</v>
      </c>
      <c r="F1414" s="271">
        <v>0.0004</v>
      </c>
      <c r="G1414" s="272">
        <v>2016.5</v>
      </c>
      <c r="H1414" s="269">
        <v>0.00092</v>
      </c>
      <c r="I1414" s="269" t="s">
        <v>1011</v>
      </c>
      <c r="J1414" s="269" t="s">
        <v>1011</v>
      </c>
      <c r="K1414" s="269" t="s">
        <v>106</v>
      </c>
    </row>
    <row r="1415" ht="42.75" spans="1:11">
      <c r="A1415" s="269">
        <v>1413</v>
      </c>
      <c r="B1415" s="269" t="s">
        <v>1245</v>
      </c>
      <c r="C1415" s="269" t="s">
        <v>2170</v>
      </c>
      <c r="D1415" s="273" t="s">
        <v>3581</v>
      </c>
      <c r="E1415" s="269" t="s">
        <v>2195</v>
      </c>
      <c r="F1415" s="271">
        <v>0.0004</v>
      </c>
      <c r="G1415" s="272">
        <v>2016.5</v>
      </c>
      <c r="H1415" s="269">
        <v>0.00092</v>
      </c>
      <c r="I1415" s="269" t="s">
        <v>1011</v>
      </c>
      <c r="J1415" s="269" t="s">
        <v>1011</v>
      </c>
      <c r="K1415" s="269" t="s">
        <v>106</v>
      </c>
    </row>
    <row r="1416" ht="42.75" spans="1:11">
      <c r="A1416" s="269">
        <v>1414</v>
      </c>
      <c r="B1416" s="269" t="s">
        <v>1245</v>
      </c>
      <c r="C1416" s="269" t="s">
        <v>2170</v>
      </c>
      <c r="D1416" s="273" t="s">
        <v>3582</v>
      </c>
      <c r="E1416" s="269" t="s">
        <v>2195</v>
      </c>
      <c r="F1416" s="271">
        <v>0.0004</v>
      </c>
      <c r="G1416" s="272">
        <v>2016.5</v>
      </c>
      <c r="H1416" s="269">
        <v>0.00092</v>
      </c>
      <c r="I1416" s="269" t="s">
        <v>1011</v>
      </c>
      <c r="J1416" s="269" t="s">
        <v>1011</v>
      </c>
      <c r="K1416" s="269" t="s">
        <v>106</v>
      </c>
    </row>
    <row r="1417" ht="42.75" spans="1:11">
      <c r="A1417" s="269">
        <v>1415</v>
      </c>
      <c r="B1417" s="269" t="s">
        <v>1245</v>
      </c>
      <c r="C1417" s="269" t="s">
        <v>2170</v>
      </c>
      <c r="D1417" s="273" t="s">
        <v>3583</v>
      </c>
      <c r="E1417" s="269" t="s">
        <v>2195</v>
      </c>
      <c r="F1417" s="271">
        <v>0.0004</v>
      </c>
      <c r="G1417" s="272">
        <v>2016.5</v>
      </c>
      <c r="H1417" s="269">
        <v>0.00092</v>
      </c>
      <c r="I1417" s="269" t="s">
        <v>1011</v>
      </c>
      <c r="J1417" s="269" t="s">
        <v>1011</v>
      </c>
      <c r="K1417" s="269" t="s">
        <v>106</v>
      </c>
    </row>
    <row r="1418" ht="42.75" spans="1:11">
      <c r="A1418" s="269">
        <v>1416</v>
      </c>
      <c r="B1418" s="269" t="s">
        <v>1245</v>
      </c>
      <c r="C1418" s="269" t="s">
        <v>2170</v>
      </c>
      <c r="D1418" s="273" t="s">
        <v>3584</v>
      </c>
      <c r="E1418" s="269" t="s">
        <v>2195</v>
      </c>
      <c r="F1418" s="271">
        <v>0.0004</v>
      </c>
      <c r="G1418" s="272">
        <v>2016.5</v>
      </c>
      <c r="H1418" s="269">
        <v>0.00092</v>
      </c>
      <c r="I1418" s="269" t="s">
        <v>1011</v>
      </c>
      <c r="J1418" s="269" t="s">
        <v>1011</v>
      </c>
      <c r="K1418" s="269" t="s">
        <v>106</v>
      </c>
    </row>
    <row r="1419" ht="42.75" spans="1:11">
      <c r="A1419" s="269">
        <v>1417</v>
      </c>
      <c r="B1419" s="269" t="s">
        <v>1245</v>
      </c>
      <c r="C1419" s="269" t="s">
        <v>2170</v>
      </c>
      <c r="D1419" s="273" t="s">
        <v>3585</v>
      </c>
      <c r="E1419" s="269" t="s">
        <v>2195</v>
      </c>
      <c r="F1419" s="271">
        <v>0.0004</v>
      </c>
      <c r="G1419" s="272">
        <v>2016.5</v>
      </c>
      <c r="H1419" s="269">
        <v>0.00092</v>
      </c>
      <c r="I1419" s="269" t="s">
        <v>1011</v>
      </c>
      <c r="J1419" s="269" t="s">
        <v>1011</v>
      </c>
      <c r="K1419" s="269" t="s">
        <v>106</v>
      </c>
    </row>
    <row r="1420" ht="42.75" spans="1:11">
      <c r="A1420" s="269">
        <v>1418</v>
      </c>
      <c r="B1420" s="269" t="s">
        <v>1245</v>
      </c>
      <c r="C1420" s="269" t="s">
        <v>2170</v>
      </c>
      <c r="D1420" s="273" t="s">
        <v>3586</v>
      </c>
      <c r="E1420" s="269" t="s">
        <v>2195</v>
      </c>
      <c r="F1420" s="271">
        <v>0.0004</v>
      </c>
      <c r="G1420" s="272">
        <v>2016.5</v>
      </c>
      <c r="H1420" s="269">
        <v>0.00092</v>
      </c>
      <c r="I1420" s="269" t="s">
        <v>1011</v>
      </c>
      <c r="J1420" s="269" t="s">
        <v>1011</v>
      </c>
      <c r="K1420" s="269" t="s">
        <v>106</v>
      </c>
    </row>
    <row r="1421" ht="42.75" spans="1:11">
      <c r="A1421" s="269">
        <v>1419</v>
      </c>
      <c r="B1421" s="269" t="s">
        <v>1245</v>
      </c>
      <c r="C1421" s="269" t="s">
        <v>2170</v>
      </c>
      <c r="D1421" s="273" t="s">
        <v>3587</v>
      </c>
      <c r="E1421" s="269" t="s">
        <v>2195</v>
      </c>
      <c r="F1421" s="271">
        <v>0.0008</v>
      </c>
      <c r="G1421" s="272">
        <v>2016.5</v>
      </c>
      <c r="H1421" s="269">
        <v>0.00184</v>
      </c>
      <c r="I1421" s="269" t="s">
        <v>1011</v>
      </c>
      <c r="J1421" s="269" t="s">
        <v>1011</v>
      </c>
      <c r="K1421" s="269" t="s">
        <v>106</v>
      </c>
    </row>
    <row r="1422" ht="42.75" spans="1:11">
      <c r="A1422" s="269">
        <v>1420</v>
      </c>
      <c r="B1422" s="269" t="s">
        <v>1245</v>
      </c>
      <c r="C1422" s="269" t="s">
        <v>2170</v>
      </c>
      <c r="D1422" s="273" t="s">
        <v>3588</v>
      </c>
      <c r="E1422" s="269" t="s">
        <v>2195</v>
      </c>
      <c r="F1422" s="271">
        <v>0.0008</v>
      </c>
      <c r="G1422" s="272">
        <v>2016.5</v>
      </c>
      <c r="H1422" s="269">
        <v>0.00184</v>
      </c>
      <c r="I1422" s="269" t="s">
        <v>1011</v>
      </c>
      <c r="J1422" s="269" t="s">
        <v>1011</v>
      </c>
      <c r="K1422" s="269" t="s">
        <v>106</v>
      </c>
    </row>
    <row r="1423" ht="42.75" spans="1:11">
      <c r="A1423" s="269">
        <v>1421</v>
      </c>
      <c r="B1423" s="269" t="s">
        <v>1245</v>
      </c>
      <c r="C1423" s="269" t="s">
        <v>2170</v>
      </c>
      <c r="D1423" s="273" t="s">
        <v>3589</v>
      </c>
      <c r="E1423" s="269" t="s">
        <v>2195</v>
      </c>
      <c r="F1423" s="271">
        <v>0.0004</v>
      </c>
      <c r="G1423" s="272">
        <v>2016.5</v>
      </c>
      <c r="H1423" s="269">
        <v>0.00092</v>
      </c>
      <c r="I1423" s="269" t="s">
        <v>1011</v>
      </c>
      <c r="J1423" s="269" t="s">
        <v>1011</v>
      </c>
      <c r="K1423" s="269" t="s">
        <v>106</v>
      </c>
    </row>
    <row r="1424" ht="42.75" spans="1:11">
      <c r="A1424" s="269">
        <v>1422</v>
      </c>
      <c r="B1424" s="269" t="s">
        <v>1245</v>
      </c>
      <c r="C1424" s="269" t="s">
        <v>2170</v>
      </c>
      <c r="D1424" s="273" t="s">
        <v>3590</v>
      </c>
      <c r="E1424" s="269" t="s">
        <v>2195</v>
      </c>
      <c r="F1424" s="271">
        <v>0.0004</v>
      </c>
      <c r="G1424" s="272">
        <v>2016.5</v>
      </c>
      <c r="H1424" s="269">
        <v>0.00092</v>
      </c>
      <c r="I1424" s="269" t="s">
        <v>1011</v>
      </c>
      <c r="J1424" s="269" t="s">
        <v>1011</v>
      </c>
      <c r="K1424" s="269" t="s">
        <v>106</v>
      </c>
    </row>
    <row r="1425" ht="42.75" spans="1:11">
      <c r="A1425" s="269">
        <v>1423</v>
      </c>
      <c r="B1425" s="269" t="s">
        <v>1245</v>
      </c>
      <c r="C1425" s="269" t="s">
        <v>2170</v>
      </c>
      <c r="D1425" s="273" t="s">
        <v>3591</v>
      </c>
      <c r="E1425" s="269" t="s">
        <v>2195</v>
      </c>
      <c r="F1425" s="271">
        <v>0.009</v>
      </c>
      <c r="G1425" s="272">
        <v>2016.5</v>
      </c>
      <c r="H1425" s="269">
        <v>0.0207</v>
      </c>
      <c r="I1425" s="269" t="s">
        <v>1011</v>
      </c>
      <c r="J1425" s="269" t="s">
        <v>1011</v>
      </c>
      <c r="K1425" s="269" t="s">
        <v>106</v>
      </c>
    </row>
    <row r="1426" ht="42.75" spans="1:11">
      <c r="A1426" s="269">
        <v>1424</v>
      </c>
      <c r="B1426" s="269" t="s">
        <v>1245</v>
      </c>
      <c r="C1426" s="269" t="s">
        <v>2170</v>
      </c>
      <c r="D1426" s="273" t="s">
        <v>3592</v>
      </c>
      <c r="E1426" s="269" t="s">
        <v>2195</v>
      </c>
      <c r="F1426" s="271">
        <v>0.00035</v>
      </c>
      <c r="G1426" s="272">
        <v>2016.5</v>
      </c>
      <c r="H1426" s="269">
        <v>0.000805</v>
      </c>
      <c r="I1426" s="269" t="s">
        <v>1011</v>
      </c>
      <c r="J1426" s="269" t="s">
        <v>1011</v>
      </c>
      <c r="K1426" s="269" t="s">
        <v>106</v>
      </c>
    </row>
    <row r="1427" ht="42.75" spans="1:11">
      <c r="A1427" s="269">
        <v>1425</v>
      </c>
      <c r="B1427" s="269" t="s">
        <v>1245</v>
      </c>
      <c r="C1427" s="269" t="s">
        <v>2170</v>
      </c>
      <c r="D1427" s="273" t="s">
        <v>3593</v>
      </c>
      <c r="E1427" s="269" t="s">
        <v>2195</v>
      </c>
      <c r="F1427" s="271">
        <v>0.0006</v>
      </c>
      <c r="G1427" s="272">
        <v>2016.5</v>
      </c>
      <c r="H1427" s="269">
        <v>0.00138</v>
      </c>
      <c r="I1427" s="269" t="s">
        <v>1011</v>
      </c>
      <c r="J1427" s="269" t="s">
        <v>1011</v>
      </c>
      <c r="K1427" s="269" t="s">
        <v>106</v>
      </c>
    </row>
    <row r="1428" ht="42.75" spans="1:11">
      <c r="A1428" s="269">
        <v>1426</v>
      </c>
      <c r="B1428" s="269" t="s">
        <v>1245</v>
      </c>
      <c r="C1428" s="269" t="s">
        <v>2170</v>
      </c>
      <c r="D1428" s="273" t="s">
        <v>3594</v>
      </c>
      <c r="E1428" s="269" t="s">
        <v>2195</v>
      </c>
      <c r="F1428" s="271">
        <v>0.0006</v>
      </c>
      <c r="G1428" s="272">
        <v>2016.5</v>
      </c>
      <c r="H1428" s="269">
        <v>0.00138</v>
      </c>
      <c r="I1428" s="269" t="s">
        <v>1011</v>
      </c>
      <c r="J1428" s="269" t="s">
        <v>1011</v>
      </c>
      <c r="K1428" s="269" t="s">
        <v>106</v>
      </c>
    </row>
    <row r="1429" ht="42.75" spans="1:11">
      <c r="A1429" s="269">
        <v>1427</v>
      </c>
      <c r="B1429" s="269" t="s">
        <v>1245</v>
      </c>
      <c r="C1429" s="269" t="s">
        <v>2170</v>
      </c>
      <c r="D1429" s="273" t="s">
        <v>3595</v>
      </c>
      <c r="E1429" s="269" t="s">
        <v>2195</v>
      </c>
      <c r="F1429" s="271">
        <v>0.0006</v>
      </c>
      <c r="G1429" s="272">
        <v>2016.5</v>
      </c>
      <c r="H1429" s="269">
        <v>0.00138</v>
      </c>
      <c r="I1429" s="269" t="s">
        <v>1011</v>
      </c>
      <c r="J1429" s="269" t="s">
        <v>1011</v>
      </c>
      <c r="K1429" s="269" t="s">
        <v>106</v>
      </c>
    </row>
    <row r="1430" ht="42.75" spans="1:11">
      <c r="A1430" s="269">
        <v>1428</v>
      </c>
      <c r="B1430" s="269" t="s">
        <v>1245</v>
      </c>
      <c r="C1430" s="269" t="s">
        <v>2170</v>
      </c>
      <c r="D1430" s="273" t="s">
        <v>3596</v>
      </c>
      <c r="E1430" s="269" t="s">
        <v>2195</v>
      </c>
      <c r="F1430" s="271">
        <v>0.0006</v>
      </c>
      <c r="G1430" s="272">
        <v>2016.5</v>
      </c>
      <c r="H1430" s="269">
        <v>0.00138</v>
      </c>
      <c r="I1430" s="269" t="s">
        <v>1011</v>
      </c>
      <c r="J1430" s="269" t="s">
        <v>1011</v>
      </c>
      <c r="K1430" s="269" t="s">
        <v>106</v>
      </c>
    </row>
    <row r="1431" ht="42.75" spans="1:11">
      <c r="A1431" s="269">
        <v>1429</v>
      </c>
      <c r="B1431" s="269" t="s">
        <v>1245</v>
      </c>
      <c r="C1431" s="269" t="s">
        <v>2170</v>
      </c>
      <c r="D1431" s="273" t="s">
        <v>3597</v>
      </c>
      <c r="E1431" s="269" t="s">
        <v>2195</v>
      </c>
      <c r="F1431" s="271">
        <v>0.0006</v>
      </c>
      <c r="G1431" s="272">
        <v>2016.5</v>
      </c>
      <c r="H1431" s="269">
        <v>0.00138</v>
      </c>
      <c r="I1431" s="269" t="s">
        <v>1011</v>
      </c>
      <c r="J1431" s="269" t="s">
        <v>1011</v>
      </c>
      <c r="K1431" s="269" t="s">
        <v>106</v>
      </c>
    </row>
    <row r="1432" ht="42.75" spans="1:11">
      <c r="A1432" s="269">
        <v>1430</v>
      </c>
      <c r="B1432" s="269" t="s">
        <v>1245</v>
      </c>
      <c r="C1432" s="269" t="s">
        <v>2170</v>
      </c>
      <c r="D1432" s="273" t="s">
        <v>3598</v>
      </c>
      <c r="E1432" s="269" t="s">
        <v>2195</v>
      </c>
      <c r="F1432" s="271">
        <v>0.0006</v>
      </c>
      <c r="G1432" s="272">
        <v>2016.5</v>
      </c>
      <c r="H1432" s="269">
        <v>0.00138</v>
      </c>
      <c r="I1432" s="269" t="s">
        <v>1011</v>
      </c>
      <c r="J1432" s="269" t="s">
        <v>1011</v>
      </c>
      <c r="K1432" s="269" t="s">
        <v>106</v>
      </c>
    </row>
    <row r="1433" ht="42.75" spans="1:11">
      <c r="A1433" s="269">
        <v>1431</v>
      </c>
      <c r="B1433" s="269" t="s">
        <v>1245</v>
      </c>
      <c r="C1433" s="269" t="s">
        <v>2170</v>
      </c>
      <c r="D1433" s="273" t="s">
        <v>3599</v>
      </c>
      <c r="E1433" s="269" t="s">
        <v>2195</v>
      </c>
      <c r="F1433" s="271">
        <v>0.0006</v>
      </c>
      <c r="G1433" s="272">
        <v>2016.5</v>
      </c>
      <c r="H1433" s="269">
        <v>0.00138</v>
      </c>
      <c r="I1433" s="269" t="s">
        <v>1011</v>
      </c>
      <c r="J1433" s="269" t="s">
        <v>1011</v>
      </c>
      <c r="K1433" s="269" t="s">
        <v>106</v>
      </c>
    </row>
    <row r="1434" ht="42.75" spans="1:11">
      <c r="A1434" s="269">
        <v>1432</v>
      </c>
      <c r="B1434" s="269" t="s">
        <v>1245</v>
      </c>
      <c r="C1434" s="269" t="s">
        <v>2170</v>
      </c>
      <c r="D1434" s="273" t="s">
        <v>3600</v>
      </c>
      <c r="E1434" s="269" t="s">
        <v>2195</v>
      </c>
      <c r="F1434" s="271">
        <v>0.0006</v>
      </c>
      <c r="G1434" s="272">
        <v>2016.5</v>
      </c>
      <c r="H1434" s="269">
        <v>0.00138</v>
      </c>
      <c r="I1434" s="269" t="s">
        <v>1011</v>
      </c>
      <c r="J1434" s="269" t="s">
        <v>1011</v>
      </c>
      <c r="K1434" s="269" t="s">
        <v>106</v>
      </c>
    </row>
    <row r="1435" ht="42.75" spans="1:11">
      <c r="A1435" s="269">
        <v>1433</v>
      </c>
      <c r="B1435" s="269" t="s">
        <v>1245</v>
      </c>
      <c r="C1435" s="269" t="s">
        <v>2170</v>
      </c>
      <c r="D1435" s="273" t="s">
        <v>3601</v>
      </c>
      <c r="E1435" s="269" t="s">
        <v>2195</v>
      </c>
      <c r="F1435" s="271">
        <v>0.0006</v>
      </c>
      <c r="G1435" s="272">
        <v>2016.5</v>
      </c>
      <c r="H1435" s="269">
        <v>0.00138</v>
      </c>
      <c r="I1435" s="269" t="s">
        <v>1011</v>
      </c>
      <c r="J1435" s="269" t="s">
        <v>1011</v>
      </c>
      <c r="K1435" s="269" t="s">
        <v>106</v>
      </c>
    </row>
    <row r="1436" ht="42.75" spans="1:11">
      <c r="A1436" s="269">
        <v>1434</v>
      </c>
      <c r="B1436" s="269" t="s">
        <v>1245</v>
      </c>
      <c r="C1436" s="269" t="s">
        <v>2170</v>
      </c>
      <c r="D1436" s="273" t="s">
        <v>3602</v>
      </c>
      <c r="E1436" s="269" t="s">
        <v>2195</v>
      </c>
      <c r="F1436" s="271">
        <v>0.0006</v>
      </c>
      <c r="G1436" s="272">
        <v>2016.5</v>
      </c>
      <c r="H1436" s="269">
        <v>0.00138</v>
      </c>
      <c r="I1436" s="269" t="s">
        <v>1011</v>
      </c>
      <c r="J1436" s="269" t="s">
        <v>1011</v>
      </c>
      <c r="K1436" s="269" t="s">
        <v>106</v>
      </c>
    </row>
    <row r="1437" ht="42.75" spans="1:11">
      <c r="A1437" s="269">
        <v>1435</v>
      </c>
      <c r="B1437" s="269" t="s">
        <v>1245</v>
      </c>
      <c r="C1437" s="269" t="s">
        <v>2170</v>
      </c>
      <c r="D1437" s="273" t="s">
        <v>3603</v>
      </c>
      <c r="E1437" s="269" t="s">
        <v>2195</v>
      </c>
      <c r="F1437" s="271">
        <v>0.0006</v>
      </c>
      <c r="G1437" s="272">
        <v>2016.5</v>
      </c>
      <c r="H1437" s="269">
        <v>0.00138</v>
      </c>
      <c r="I1437" s="269" t="s">
        <v>1011</v>
      </c>
      <c r="J1437" s="269" t="s">
        <v>1011</v>
      </c>
      <c r="K1437" s="269" t="s">
        <v>106</v>
      </c>
    </row>
    <row r="1438" ht="42.75" spans="1:11">
      <c r="A1438" s="269">
        <v>1436</v>
      </c>
      <c r="B1438" s="269" t="s">
        <v>1245</v>
      </c>
      <c r="C1438" s="269" t="s">
        <v>2170</v>
      </c>
      <c r="D1438" s="273" t="s">
        <v>3604</v>
      </c>
      <c r="E1438" s="269" t="s">
        <v>2195</v>
      </c>
      <c r="F1438" s="271">
        <v>0.0006</v>
      </c>
      <c r="G1438" s="272">
        <v>2016.5</v>
      </c>
      <c r="H1438" s="269">
        <v>0.00138</v>
      </c>
      <c r="I1438" s="269" t="s">
        <v>1011</v>
      </c>
      <c r="J1438" s="269" t="s">
        <v>1011</v>
      </c>
      <c r="K1438" s="269" t="s">
        <v>106</v>
      </c>
    </row>
    <row r="1439" ht="42.75" spans="1:11">
      <c r="A1439" s="269">
        <v>1437</v>
      </c>
      <c r="B1439" s="269" t="s">
        <v>1245</v>
      </c>
      <c r="C1439" s="269" t="s">
        <v>2170</v>
      </c>
      <c r="D1439" s="273" t="s">
        <v>3605</v>
      </c>
      <c r="E1439" s="269" t="s">
        <v>2195</v>
      </c>
      <c r="F1439" s="271">
        <v>0.0006</v>
      </c>
      <c r="G1439" s="272">
        <v>2016.5</v>
      </c>
      <c r="H1439" s="269">
        <v>0.00138</v>
      </c>
      <c r="I1439" s="269" t="s">
        <v>1011</v>
      </c>
      <c r="J1439" s="269" t="s">
        <v>1011</v>
      </c>
      <c r="K1439" s="269" t="s">
        <v>106</v>
      </c>
    </row>
    <row r="1440" ht="42.75" spans="1:11">
      <c r="A1440" s="269">
        <v>1438</v>
      </c>
      <c r="B1440" s="269" t="s">
        <v>1245</v>
      </c>
      <c r="C1440" s="269" t="s">
        <v>2170</v>
      </c>
      <c r="D1440" s="273" t="s">
        <v>3606</v>
      </c>
      <c r="E1440" s="269" t="s">
        <v>2195</v>
      </c>
      <c r="F1440" s="271">
        <v>0.0006</v>
      </c>
      <c r="G1440" s="272">
        <v>2016.5</v>
      </c>
      <c r="H1440" s="269">
        <v>0.00138</v>
      </c>
      <c r="I1440" s="269" t="s">
        <v>1011</v>
      </c>
      <c r="J1440" s="269" t="s">
        <v>1011</v>
      </c>
      <c r="K1440" s="269" t="s">
        <v>106</v>
      </c>
    </row>
    <row r="1441" ht="42.75" spans="1:11">
      <c r="A1441" s="269">
        <v>1439</v>
      </c>
      <c r="B1441" s="269" t="s">
        <v>1245</v>
      </c>
      <c r="C1441" s="269" t="s">
        <v>2170</v>
      </c>
      <c r="D1441" s="273" t="s">
        <v>3607</v>
      </c>
      <c r="E1441" s="269" t="s">
        <v>2195</v>
      </c>
      <c r="F1441" s="271">
        <v>0.0006</v>
      </c>
      <c r="G1441" s="272">
        <v>2016.5</v>
      </c>
      <c r="H1441" s="269">
        <v>0.00138</v>
      </c>
      <c r="I1441" s="269" t="s">
        <v>1011</v>
      </c>
      <c r="J1441" s="269" t="s">
        <v>1011</v>
      </c>
      <c r="K1441" s="269" t="s">
        <v>106</v>
      </c>
    </row>
    <row r="1442" ht="42.75" spans="1:11">
      <c r="A1442" s="269">
        <v>1440</v>
      </c>
      <c r="B1442" s="269" t="s">
        <v>1245</v>
      </c>
      <c r="C1442" s="269" t="s">
        <v>2170</v>
      </c>
      <c r="D1442" s="273" t="s">
        <v>3608</v>
      </c>
      <c r="E1442" s="269" t="s">
        <v>2195</v>
      </c>
      <c r="F1442" s="271">
        <v>0.0006</v>
      </c>
      <c r="G1442" s="272">
        <v>2016.5</v>
      </c>
      <c r="H1442" s="269">
        <v>0.00138</v>
      </c>
      <c r="I1442" s="269" t="s">
        <v>1011</v>
      </c>
      <c r="J1442" s="269" t="s">
        <v>1011</v>
      </c>
      <c r="K1442" s="269" t="s">
        <v>106</v>
      </c>
    </row>
    <row r="1443" ht="42.75" spans="1:11">
      <c r="A1443" s="269">
        <v>1441</v>
      </c>
      <c r="B1443" s="269" t="s">
        <v>1245</v>
      </c>
      <c r="C1443" s="269" t="s">
        <v>2170</v>
      </c>
      <c r="D1443" s="273" t="s">
        <v>3609</v>
      </c>
      <c r="E1443" s="269" t="s">
        <v>2195</v>
      </c>
      <c r="F1443" s="271">
        <v>0.0006</v>
      </c>
      <c r="G1443" s="272">
        <v>2016.5</v>
      </c>
      <c r="H1443" s="269">
        <v>0.00138</v>
      </c>
      <c r="I1443" s="269" t="s">
        <v>1011</v>
      </c>
      <c r="J1443" s="269" t="s">
        <v>1011</v>
      </c>
      <c r="K1443" s="269" t="s">
        <v>106</v>
      </c>
    </row>
    <row r="1444" ht="42.75" spans="1:11">
      <c r="A1444" s="269">
        <v>1442</v>
      </c>
      <c r="B1444" s="269" t="s">
        <v>1245</v>
      </c>
      <c r="C1444" s="269" t="s">
        <v>2170</v>
      </c>
      <c r="D1444" s="273" t="s">
        <v>3610</v>
      </c>
      <c r="E1444" s="269" t="s">
        <v>2195</v>
      </c>
      <c r="F1444" s="271">
        <v>0.0006</v>
      </c>
      <c r="G1444" s="272">
        <v>2016.5</v>
      </c>
      <c r="H1444" s="269">
        <v>0.00138</v>
      </c>
      <c r="I1444" s="269" t="s">
        <v>1011</v>
      </c>
      <c r="J1444" s="269" t="s">
        <v>1011</v>
      </c>
      <c r="K1444" s="269" t="s">
        <v>106</v>
      </c>
    </row>
    <row r="1445" ht="42.75" spans="1:11">
      <c r="A1445" s="269">
        <v>1443</v>
      </c>
      <c r="B1445" s="269" t="s">
        <v>1245</v>
      </c>
      <c r="C1445" s="269" t="s">
        <v>2170</v>
      </c>
      <c r="D1445" s="273" t="s">
        <v>3611</v>
      </c>
      <c r="E1445" s="269" t="s">
        <v>2195</v>
      </c>
      <c r="F1445" s="271">
        <v>0.0006</v>
      </c>
      <c r="G1445" s="272">
        <v>2016.5</v>
      </c>
      <c r="H1445" s="269">
        <v>0.00138</v>
      </c>
      <c r="I1445" s="269" t="s">
        <v>1011</v>
      </c>
      <c r="J1445" s="269" t="s">
        <v>1011</v>
      </c>
      <c r="K1445" s="269" t="s">
        <v>106</v>
      </c>
    </row>
    <row r="1446" ht="42.75" spans="1:11">
      <c r="A1446" s="269">
        <v>1444</v>
      </c>
      <c r="B1446" s="269" t="s">
        <v>1245</v>
      </c>
      <c r="C1446" s="269" t="s">
        <v>2170</v>
      </c>
      <c r="D1446" s="273" t="s">
        <v>3612</v>
      </c>
      <c r="E1446" s="269" t="s">
        <v>2195</v>
      </c>
      <c r="F1446" s="271">
        <v>0.0006</v>
      </c>
      <c r="G1446" s="272">
        <v>2016.5</v>
      </c>
      <c r="H1446" s="269">
        <v>0.00138</v>
      </c>
      <c r="I1446" s="269" t="s">
        <v>1011</v>
      </c>
      <c r="J1446" s="269" t="s">
        <v>1011</v>
      </c>
      <c r="K1446" s="269" t="s">
        <v>106</v>
      </c>
    </row>
    <row r="1447" ht="42.75" spans="1:11">
      <c r="A1447" s="269">
        <v>1445</v>
      </c>
      <c r="B1447" s="269" t="s">
        <v>1245</v>
      </c>
      <c r="C1447" s="269" t="s">
        <v>2170</v>
      </c>
      <c r="D1447" s="273" t="s">
        <v>3613</v>
      </c>
      <c r="E1447" s="269" t="s">
        <v>2195</v>
      </c>
      <c r="F1447" s="271">
        <v>0.0006</v>
      </c>
      <c r="G1447" s="272">
        <v>2016.5</v>
      </c>
      <c r="H1447" s="269">
        <v>0.00138</v>
      </c>
      <c r="I1447" s="269" t="s">
        <v>1011</v>
      </c>
      <c r="J1447" s="269" t="s">
        <v>1011</v>
      </c>
      <c r="K1447" s="269" t="s">
        <v>106</v>
      </c>
    </row>
    <row r="1448" ht="42.75" spans="1:11">
      <c r="A1448" s="269">
        <v>1446</v>
      </c>
      <c r="B1448" s="269" t="s">
        <v>1245</v>
      </c>
      <c r="C1448" s="269" t="s">
        <v>2170</v>
      </c>
      <c r="D1448" s="273" t="s">
        <v>3614</v>
      </c>
      <c r="E1448" s="269" t="s">
        <v>2195</v>
      </c>
      <c r="F1448" s="271">
        <v>0.0006</v>
      </c>
      <c r="G1448" s="272">
        <v>2016.5</v>
      </c>
      <c r="H1448" s="269">
        <v>0.00138</v>
      </c>
      <c r="I1448" s="269" t="s">
        <v>1011</v>
      </c>
      <c r="J1448" s="269" t="s">
        <v>1011</v>
      </c>
      <c r="K1448" s="269" t="s">
        <v>106</v>
      </c>
    </row>
    <row r="1449" ht="42.75" spans="1:11">
      <c r="A1449" s="269">
        <v>1447</v>
      </c>
      <c r="B1449" s="269" t="s">
        <v>1245</v>
      </c>
      <c r="C1449" s="269" t="s">
        <v>2170</v>
      </c>
      <c r="D1449" s="273" t="s">
        <v>3615</v>
      </c>
      <c r="E1449" s="269" t="s">
        <v>2195</v>
      </c>
      <c r="F1449" s="271">
        <v>0.0006</v>
      </c>
      <c r="G1449" s="272">
        <v>2016.5</v>
      </c>
      <c r="H1449" s="269">
        <v>0.00138</v>
      </c>
      <c r="I1449" s="269" t="s">
        <v>1011</v>
      </c>
      <c r="J1449" s="269" t="s">
        <v>1011</v>
      </c>
      <c r="K1449" s="269" t="s">
        <v>106</v>
      </c>
    </row>
    <row r="1450" ht="42.75" spans="1:11">
      <c r="A1450" s="269">
        <v>1448</v>
      </c>
      <c r="B1450" s="269" t="s">
        <v>1245</v>
      </c>
      <c r="C1450" s="269" t="s">
        <v>2170</v>
      </c>
      <c r="D1450" s="273" t="s">
        <v>3616</v>
      </c>
      <c r="E1450" s="269" t="s">
        <v>2195</v>
      </c>
      <c r="F1450" s="271">
        <v>0.0006</v>
      </c>
      <c r="G1450" s="272">
        <v>2016.5</v>
      </c>
      <c r="H1450" s="269">
        <v>0.00138</v>
      </c>
      <c r="I1450" s="269" t="s">
        <v>1011</v>
      </c>
      <c r="J1450" s="269" t="s">
        <v>1011</v>
      </c>
      <c r="K1450" s="269" t="s">
        <v>106</v>
      </c>
    </row>
    <row r="1451" ht="42.75" spans="1:11">
      <c r="A1451" s="269">
        <v>1449</v>
      </c>
      <c r="B1451" s="269" t="s">
        <v>1245</v>
      </c>
      <c r="C1451" s="269" t="s">
        <v>2170</v>
      </c>
      <c r="D1451" s="273" t="s">
        <v>3617</v>
      </c>
      <c r="E1451" s="269" t="s">
        <v>2195</v>
      </c>
      <c r="F1451" s="271">
        <v>0.0005</v>
      </c>
      <c r="G1451" s="272">
        <v>2016.5</v>
      </c>
      <c r="H1451" s="269">
        <v>0.00115</v>
      </c>
      <c r="I1451" s="269" t="s">
        <v>1011</v>
      </c>
      <c r="J1451" s="269" t="s">
        <v>1011</v>
      </c>
      <c r="K1451" s="269" t="s">
        <v>106</v>
      </c>
    </row>
    <row r="1452" ht="42.75" spans="1:11">
      <c r="A1452" s="269">
        <v>1450</v>
      </c>
      <c r="B1452" s="269" t="s">
        <v>1245</v>
      </c>
      <c r="C1452" s="269" t="s">
        <v>2170</v>
      </c>
      <c r="D1452" s="273" t="s">
        <v>3618</v>
      </c>
      <c r="E1452" s="269" t="s">
        <v>2195</v>
      </c>
      <c r="F1452" s="271">
        <v>0.00025</v>
      </c>
      <c r="G1452" s="272">
        <v>2016.5</v>
      </c>
      <c r="H1452" s="269">
        <v>0.000575</v>
      </c>
      <c r="I1452" s="269" t="s">
        <v>1011</v>
      </c>
      <c r="J1452" s="269" t="s">
        <v>1011</v>
      </c>
      <c r="K1452" s="269" t="s">
        <v>106</v>
      </c>
    </row>
    <row r="1453" ht="42.75" spans="1:11">
      <c r="A1453" s="269">
        <v>1451</v>
      </c>
      <c r="B1453" s="269" t="s">
        <v>1245</v>
      </c>
      <c r="C1453" s="269" t="s">
        <v>2170</v>
      </c>
      <c r="D1453" s="273" t="s">
        <v>3619</v>
      </c>
      <c r="E1453" s="269" t="s">
        <v>2195</v>
      </c>
      <c r="F1453" s="271">
        <v>0.00025</v>
      </c>
      <c r="G1453" s="272">
        <v>2016.5</v>
      </c>
      <c r="H1453" s="269">
        <v>0.000575</v>
      </c>
      <c r="I1453" s="269" t="s">
        <v>1011</v>
      </c>
      <c r="J1453" s="269" t="s">
        <v>1011</v>
      </c>
      <c r="K1453" s="269" t="s">
        <v>106</v>
      </c>
    </row>
    <row r="1454" ht="42.75" spans="1:11">
      <c r="A1454" s="269">
        <v>1452</v>
      </c>
      <c r="B1454" s="269" t="s">
        <v>1245</v>
      </c>
      <c r="C1454" s="269" t="s">
        <v>2170</v>
      </c>
      <c r="D1454" s="273" t="s">
        <v>3620</v>
      </c>
      <c r="E1454" s="269" t="s">
        <v>2195</v>
      </c>
      <c r="F1454" s="271">
        <v>0.00025</v>
      </c>
      <c r="G1454" s="272">
        <v>2016.5</v>
      </c>
      <c r="H1454" s="269">
        <v>0.000575</v>
      </c>
      <c r="I1454" s="269" t="s">
        <v>1011</v>
      </c>
      <c r="J1454" s="269" t="s">
        <v>1011</v>
      </c>
      <c r="K1454" s="269" t="s">
        <v>106</v>
      </c>
    </row>
    <row r="1455" ht="42.75" spans="1:11">
      <c r="A1455" s="269">
        <v>1453</v>
      </c>
      <c r="B1455" s="269" t="s">
        <v>1245</v>
      </c>
      <c r="C1455" s="269" t="s">
        <v>2170</v>
      </c>
      <c r="D1455" s="273" t="s">
        <v>3621</v>
      </c>
      <c r="E1455" s="269" t="s">
        <v>2195</v>
      </c>
      <c r="F1455" s="271">
        <v>0.00025</v>
      </c>
      <c r="G1455" s="272">
        <v>2016.5</v>
      </c>
      <c r="H1455" s="269">
        <v>0.000575</v>
      </c>
      <c r="I1455" s="269" t="s">
        <v>1011</v>
      </c>
      <c r="J1455" s="269" t="s">
        <v>1011</v>
      </c>
      <c r="K1455" s="269" t="s">
        <v>106</v>
      </c>
    </row>
    <row r="1456" ht="42.75" spans="1:11">
      <c r="A1456" s="269">
        <v>1454</v>
      </c>
      <c r="B1456" s="269" t="s">
        <v>1245</v>
      </c>
      <c r="C1456" s="269" t="s">
        <v>2170</v>
      </c>
      <c r="D1456" s="273" t="s">
        <v>3622</v>
      </c>
      <c r="E1456" s="269" t="s">
        <v>2195</v>
      </c>
      <c r="F1456" s="271">
        <v>0.00025</v>
      </c>
      <c r="G1456" s="272">
        <v>2016.5</v>
      </c>
      <c r="H1456" s="269">
        <v>0.000575</v>
      </c>
      <c r="I1456" s="269" t="s">
        <v>1011</v>
      </c>
      <c r="J1456" s="269" t="s">
        <v>1011</v>
      </c>
      <c r="K1456" s="269" t="s">
        <v>106</v>
      </c>
    </row>
    <row r="1457" ht="42.75" spans="1:11">
      <c r="A1457" s="269">
        <v>1455</v>
      </c>
      <c r="B1457" s="269" t="s">
        <v>1245</v>
      </c>
      <c r="C1457" s="269" t="s">
        <v>2170</v>
      </c>
      <c r="D1457" s="273" t="s">
        <v>3623</v>
      </c>
      <c r="E1457" s="269" t="s">
        <v>2195</v>
      </c>
      <c r="F1457" s="271">
        <v>0.00025</v>
      </c>
      <c r="G1457" s="272">
        <v>2016.5</v>
      </c>
      <c r="H1457" s="269">
        <v>0.000575</v>
      </c>
      <c r="I1457" s="269" t="s">
        <v>1011</v>
      </c>
      <c r="J1457" s="269" t="s">
        <v>1011</v>
      </c>
      <c r="K1457" s="269" t="s">
        <v>106</v>
      </c>
    </row>
    <row r="1458" ht="42.75" spans="1:11">
      <c r="A1458" s="269">
        <v>1456</v>
      </c>
      <c r="B1458" s="269" t="s">
        <v>1245</v>
      </c>
      <c r="C1458" s="269" t="s">
        <v>2170</v>
      </c>
      <c r="D1458" s="273" t="s">
        <v>3624</v>
      </c>
      <c r="E1458" s="269" t="s">
        <v>2195</v>
      </c>
      <c r="F1458" s="271">
        <v>0.00025</v>
      </c>
      <c r="G1458" s="272">
        <v>2016.5</v>
      </c>
      <c r="H1458" s="269">
        <v>0.000575</v>
      </c>
      <c r="I1458" s="269" t="s">
        <v>1011</v>
      </c>
      <c r="J1458" s="269" t="s">
        <v>1011</v>
      </c>
      <c r="K1458" s="269" t="s">
        <v>106</v>
      </c>
    </row>
    <row r="1459" ht="42.75" spans="1:11">
      <c r="A1459" s="269">
        <v>1457</v>
      </c>
      <c r="B1459" s="269" t="s">
        <v>1245</v>
      </c>
      <c r="C1459" s="269" t="s">
        <v>2170</v>
      </c>
      <c r="D1459" s="273" t="s">
        <v>3625</v>
      </c>
      <c r="E1459" s="269" t="s">
        <v>2195</v>
      </c>
      <c r="F1459" s="271">
        <v>0.00025</v>
      </c>
      <c r="G1459" s="272">
        <v>2016.5</v>
      </c>
      <c r="H1459" s="269">
        <v>0.000575</v>
      </c>
      <c r="I1459" s="269" t="s">
        <v>1011</v>
      </c>
      <c r="J1459" s="269" t="s">
        <v>1011</v>
      </c>
      <c r="K1459" s="269" t="s">
        <v>106</v>
      </c>
    </row>
    <row r="1460" ht="42.75" spans="1:11">
      <c r="A1460" s="269">
        <v>1458</v>
      </c>
      <c r="B1460" s="269" t="s">
        <v>1245</v>
      </c>
      <c r="C1460" s="269" t="s">
        <v>2170</v>
      </c>
      <c r="D1460" s="273" t="s">
        <v>3626</v>
      </c>
      <c r="E1460" s="269" t="s">
        <v>2195</v>
      </c>
      <c r="F1460" s="271">
        <v>0.00025</v>
      </c>
      <c r="G1460" s="272">
        <v>2016.5</v>
      </c>
      <c r="H1460" s="269">
        <v>0.000575</v>
      </c>
      <c r="I1460" s="269" t="s">
        <v>1011</v>
      </c>
      <c r="J1460" s="269" t="s">
        <v>1011</v>
      </c>
      <c r="K1460" s="269" t="s">
        <v>106</v>
      </c>
    </row>
    <row r="1461" ht="42.75" spans="1:11">
      <c r="A1461" s="269">
        <v>1459</v>
      </c>
      <c r="B1461" s="269" t="s">
        <v>1245</v>
      </c>
      <c r="C1461" s="269" t="s">
        <v>2170</v>
      </c>
      <c r="D1461" s="273" t="s">
        <v>3627</v>
      </c>
      <c r="E1461" s="269" t="s">
        <v>2195</v>
      </c>
      <c r="F1461" s="271">
        <v>0.00025</v>
      </c>
      <c r="G1461" s="272">
        <v>2016.5</v>
      </c>
      <c r="H1461" s="269">
        <v>0.000575</v>
      </c>
      <c r="I1461" s="269" t="s">
        <v>1011</v>
      </c>
      <c r="J1461" s="269" t="s">
        <v>1011</v>
      </c>
      <c r="K1461" s="269" t="s">
        <v>106</v>
      </c>
    </row>
    <row r="1462" ht="42.75" spans="1:11">
      <c r="A1462" s="269">
        <v>1460</v>
      </c>
      <c r="B1462" s="269" t="s">
        <v>1245</v>
      </c>
      <c r="C1462" s="269" t="s">
        <v>2170</v>
      </c>
      <c r="D1462" s="273" t="s">
        <v>3628</v>
      </c>
      <c r="E1462" s="269" t="s">
        <v>2195</v>
      </c>
      <c r="F1462" s="271">
        <v>0.00025</v>
      </c>
      <c r="G1462" s="272">
        <v>2016.5</v>
      </c>
      <c r="H1462" s="269">
        <v>0.000575</v>
      </c>
      <c r="I1462" s="269" t="s">
        <v>1011</v>
      </c>
      <c r="J1462" s="269" t="s">
        <v>1011</v>
      </c>
      <c r="K1462" s="269" t="s">
        <v>106</v>
      </c>
    </row>
    <row r="1463" ht="42.75" spans="1:11">
      <c r="A1463" s="269">
        <v>1461</v>
      </c>
      <c r="B1463" s="269" t="s">
        <v>1245</v>
      </c>
      <c r="C1463" s="269" t="s">
        <v>2170</v>
      </c>
      <c r="D1463" s="273" t="s">
        <v>3629</v>
      </c>
      <c r="E1463" s="269" t="s">
        <v>2195</v>
      </c>
      <c r="F1463" s="271">
        <v>0.00025</v>
      </c>
      <c r="G1463" s="272">
        <v>2016.5</v>
      </c>
      <c r="H1463" s="269">
        <v>0.000575</v>
      </c>
      <c r="I1463" s="269" t="s">
        <v>1011</v>
      </c>
      <c r="J1463" s="269" t="s">
        <v>1011</v>
      </c>
      <c r="K1463" s="269" t="s">
        <v>106</v>
      </c>
    </row>
    <row r="1464" ht="42.75" spans="1:11">
      <c r="A1464" s="269">
        <v>1462</v>
      </c>
      <c r="B1464" s="269" t="s">
        <v>1245</v>
      </c>
      <c r="C1464" s="269" t="s">
        <v>2170</v>
      </c>
      <c r="D1464" s="273" t="s">
        <v>3630</v>
      </c>
      <c r="E1464" s="269" t="s">
        <v>2195</v>
      </c>
      <c r="F1464" s="271">
        <v>0.00025</v>
      </c>
      <c r="G1464" s="272">
        <v>2016.5</v>
      </c>
      <c r="H1464" s="269">
        <v>0.000575</v>
      </c>
      <c r="I1464" s="269" t="s">
        <v>1011</v>
      </c>
      <c r="J1464" s="269" t="s">
        <v>1011</v>
      </c>
      <c r="K1464" s="269" t="s">
        <v>106</v>
      </c>
    </row>
    <row r="1465" ht="42.75" spans="1:11">
      <c r="A1465" s="269">
        <v>1463</v>
      </c>
      <c r="B1465" s="269" t="s">
        <v>1245</v>
      </c>
      <c r="C1465" s="269" t="s">
        <v>2170</v>
      </c>
      <c r="D1465" s="273" t="s">
        <v>3631</v>
      </c>
      <c r="E1465" s="269" t="s">
        <v>2195</v>
      </c>
      <c r="F1465" s="271">
        <v>0.00025</v>
      </c>
      <c r="G1465" s="272">
        <v>2016.5</v>
      </c>
      <c r="H1465" s="269">
        <v>0.000575</v>
      </c>
      <c r="I1465" s="269" t="s">
        <v>1011</v>
      </c>
      <c r="J1465" s="269" t="s">
        <v>1011</v>
      </c>
      <c r="K1465" s="269" t="s">
        <v>106</v>
      </c>
    </row>
    <row r="1466" ht="42.75" spans="1:11">
      <c r="A1466" s="269">
        <v>1464</v>
      </c>
      <c r="B1466" s="269" t="s">
        <v>1245</v>
      </c>
      <c r="C1466" s="269" t="s">
        <v>2170</v>
      </c>
      <c r="D1466" s="273" t="s">
        <v>3632</v>
      </c>
      <c r="E1466" s="269" t="s">
        <v>2195</v>
      </c>
      <c r="F1466" s="271">
        <v>0.00025</v>
      </c>
      <c r="G1466" s="272">
        <v>2016.5</v>
      </c>
      <c r="H1466" s="269">
        <v>0.000575</v>
      </c>
      <c r="I1466" s="269" t="s">
        <v>1011</v>
      </c>
      <c r="J1466" s="269" t="s">
        <v>1011</v>
      </c>
      <c r="K1466" s="269" t="s">
        <v>106</v>
      </c>
    </row>
    <row r="1467" ht="42.75" spans="1:11">
      <c r="A1467" s="269">
        <v>1465</v>
      </c>
      <c r="B1467" s="269" t="s">
        <v>1245</v>
      </c>
      <c r="C1467" s="269" t="s">
        <v>2170</v>
      </c>
      <c r="D1467" s="273" t="s">
        <v>3633</v>
      </c>
      <c r="E1467" s="269" t="s">
        <v>2195</v>
      </c>
      <c r="F1467" s="271">
        <v>0.0005</v>
      </c>
      <c r="G1467" s="272">
        <v>2016.5</v>
      </c>
      <c r="H1467" s="269">
        <v>0.00115</v>
      </c>
      <c r="I1467" s="269" t="s">
        <v>1011</v>
      </c>
      <c r="J1467" s="269" t="s">
        <v>1011</v>
      </c>
      <c r="K1467" s="269" t="s">
        <v>106</v>
      </c>
    </row>
    <row r="1468" ht="42.75" spans="1:11">
      <c r="A1468" s="269">
        <v>1466</v>
      </c>
      <c r="B1468" s="269" t="s">
        <v>1245</v>
      </c>
      <c r="C1468" s="269" t="s">
        <v>2170</v>
      </c>
      <c r="D1468" s="273" t="s">
        <v>3634</v>
      </c>
      <c r="E1468" s="269" t="s">
        <v>2195</v>
      </c>
      <c r="F1468" s="271">
        <v>0.0005</v>
      </c>
      <c r="G1468" s="272">
        <v>2016.5</v>
      </c>
      <c r="H1468" s="269">
        <v>0.00115</v>
      </c>
      <c r="I1468" s="269" t="s">
        <v>1011</v>
      </c>
      <c r="J1468" s="269" t="s">
        <v>1011</v>
      </c>
      <c r="K1468" s="269" t="s">
        <v>106</v>
      </c>
    </row>
    <row r="1469" ht="42.75" spans="1:11">
      <c r="A1469" s="269">
        <v>1467</v>
      </c>
      <c r="B1469" s="269" t="s">
        <v>1245</v>
      </c>
      <c r="C1469" s="269" t="s">
        <v>2170</v>
      </c>
      <c r="D1469" s="273" t="s">
        <v>3635</v>
      </c>
      <c r="E1469" s="269" t="s">
        <v>2195</v>
      </c>
      <c r="F1469" s="271">
        <v>0.0005</v>
      </c>
      <c r="G1469" s="272">
        <v>2016.5</v>
      </c>
      <c r="H1469" s="269">
        <v>0.00115</v>
      </c>
      <c r="I1469" s="269" t="s">
        <v>1011</v>
      </c>
      <c r="J1469" s="269" t="s">
        <v>1011</v>
      </c>
      <c r="K1469" s="269" t="s">
        <v>106</v>
      </c>
    </row>
    <row r="1470" ht="42.75" spans="1:11">
      <c r="A1470" s="269">
        <v>1468</v>
      </c>
      <c r="B1470" s="269" t="s">
        <v>1245</v>
      </c>
      <c r="C1470" s="269" t="s">
        <v>2170</v>
      </c>
      <c r="D1470" s="273" t="s">
        <v>3636</v>
      </c>
      <c r="E1470" s="269" t="s">
        <v>2195</v>
      </c>
      <c r="F1470" s="271">
        <v>0.0005</v>
      </c>
      <c r="G1470" s="272">
        <v>2016.5</v>
      </c>
      <c r="H1470" s="269">
        <v>0.00115</v>
      </c>
      <c r="I1470" s="269" t="s">
        <v>1011</v>
      </c>
      <c r="J1470" s="269" t="s">
        <v>1011</v>
      </c>
      <c r="K1470" s="269" t="s">
        <v>106</v>
      </c>
    </row>
    <row r="1471" ht="42.75" spans="1:11">
      <c r="A1471" s="269">
        <v>1469</v>
      </c>
      <c r="B1471" s="269" t="s">
        <v>1245</v>
      </c>
      <c r="C1471" s="269" t="s">
        <v>2170</v>
      </c>
      <c r="D1471" s="273" t="s">
        <v>3637</v>
      </c>
      <c r="E1471" s="269" t="s">
        <v>2195</v>
      </c>
      <c r="F1471" s="271">
        <v>0.0005</v>
      </c>
      <c r="G1471" s="272">
        <v>2016.5</v>
      </c>
      <c r="H1471" s="269">
        <v>0.00115</v>
      </c>
      <c r="I1471" s="269" t="s">
        <v>1011</v>
      </c>
      <c r="J1471" s="269" t="s">
        <v>1011</v>
      </c>
      <c r="K1471" s="269" t="s">
        <v>106</v>
      </c>
    </row>
    <row r="1472" ht="42.75" spans="1:11">
      <c r="A1472" s="269">
        <v>1470</v>
      </c>
      <c r="B1472" s="269" t="s">
        <v>1245</v>
      </c>
      <c r="C1472" s="269" t="s">
        <v>2170</v>
      </c>
      <c r="D1472" s="273" t="s">
        <v>3638</v>
      </c>
      <c r="E1472" s="269" t="s">
        <v>2195</v>
      </c>
      <c r="F1472" s="271">
        <v>0.0005</v>
      </c>
      <c r="G1472" s="272">
        <v>2016.5</v>
      </c>
      <c r="H1472" s="269">
        <v>0.00115</v>
      </c>
      <c r="I1472" s="269" t="s">
        <v>1011</v>
      </c>
      <c r="J1472" s="269" t="s">
        <v>1011</v>
      </c>
      <c r="K1472" s="269" t="s">
        <v>106</v>
      </c>
    </row>
    <row r="1473" ht="42.75" spans="1:11">
      <c r="A1473" s="269">
        <v>1471</v>
      </c>
      <c r="B1473" s="269" t="s">
        <v>1245</v>
      </c>
      <c r="C1473" s="269" t="s">
        <v>2170</v>
      </c>
      <c r="D1473" s="273" t="s">
        <v>3639</v>
      </c>
      <c r="E1473" s="269" t="s">
        <v>2195</v>
      </c>
      <c r="F1473" s="271">
        <v>0.0005</v>
      </c>
      <c r="G1473" s="272">
        <v>2016.5</v>
      </c>
      <c r="H1473" s="269">
        <v>0.00115</v>
      </c>
      <c r="I1473" s="269" t="s">
        <v>1011</v>
      </c>
      <c r="J1473" s="269" t="s">
        <v>1011</v>
      </c>
      <c r="K1473" s="269" t="s">
        <v>106</v>
      </c>
    </row>
    <row r="1474" ht="42.75" spans="1:11">
      <c r="A1474" s="269">
        <v>1472</v>
      </c>
      <c r="B1474" s="269" t="s">
        <v>1245</v>
      </c>
      <c r="C1474" s="269" t="s">
        <v>2170</v>
      </c>
      <c r="D1474" s="273" t="s">
        <v>3640</v>
      </c>
      <c r="E1474" s="269" t="s">
        <v>2195</v>
      </c>
      <c r="F1474" s="271">
        <v>0.0005</v>
      </c>
      <c r="G1474" s="272">
        <v>2016.5</v>
      </c>
      <c r="H1474" s="269">
        <v>0.00115</v>
      </c>
      <c r="I1474" s="269" t="s">
        <v>1011</v>
      </c>
      <c r="J1474" s="269" t="s">
        <v>1011</v>
      </c>
      <c r="K1474" s="269" t="s">
        <v>106</v>
      </c>
    </row>
    <row r="1475" ht="42.75" spans="1:11">
      <c r="A1475" s="269">
        <v>1473</v>
      </c>
      <c r="B1475" s="269" t="s">
        <v>1245</v>
      </c>
      <c r="C1475" s="269" t="s">
        <v>2170</v>
      </c>
      <c r="D1475" s="273" t="s">
        <v>3641</v>
      </c>
      <c r="E1475" s="269" t="s">
        <v>2195</v>
      </c>
      <c r="F1475" s="271">
        <v>0.0005</v>
      </c>
      <c r="G1475" s="272">
        <v>2016.5</v>
      </c>
      <c r="H1475" s="269">
        <v>0.00115</v>
      </c>
      <c r="I1475" s="269" t="s">
        <v>1011</v>
      </c>
      <c r="J1475" s="269" t="s">
        <v>1011</v>
      </c>
      <c r="K1475" s="269" t="s">
        <v>106</v>
      </c>
    </row>
    <row r="1476" ht="42.75" spans="1:11">
      <c r="A1476" s="269">
        <v>1474</v>
      </c>
      <c r="B1476" s="269" t="s">
        <v>1245</v>
      </c>
      <c r="C1476" s="269" t="s">
        <v>2170</v>
      </c>
      <c r="D1476" s="273" t="s">
        <v>3642</v>
      </c>
      <c r="E1476" s="269" t="s">
        <v>2195</v>
      </c>
      <c r="F1476" s="271">
        <v>0.0005</v>
      </c>
      <c r="G1476" s="272">
        <v>2016.5</v>
      </c>
      <c r="H1476" s="269">
        <v>0.00115</v>
      </c>
      <c r="I1476" s="269" t="s">
        <v>1011</v>
      </c>
      <c r="J1476" s="269" t="s">
        <v>1011</v>
      </c>
      <c r="K1476" s="269" t="s">
        <v>106</v>
      </c>
    </row>
    <row r="1477" ht="42.75" spans="1:11">
      <c r="A1477" s="269">
        <v>1475</v>
      </c>
      <c r="B1477" s="269" t="s">
        <v>1245</v>
      </c>
      <c r="C1477" s="269" t="s">
        <v>2170</v>
      </c>
      <c r="D1477" s="273" t="s">
        <v>3643</v>
      </c>
      <c r="E1477" s="269" t="s">
        <v>2195</v>
      </c>
      <c r="F1477" s="271">
        <v>0.0005</v>
      </c>
      <c r="G1477" s="272">
        <v>2016.5</v>
      </c>
      <c r="H1477" s="269">
        <v>0.00115</v>
      </c>
      <c r="I1477" s="269" t="s">
        <v>1011</v>
      </c>
      <c r="J1477" s="269" t="s">
        <v>1011</v>
      </c>
      <c r="K1477" s="269" t="s">
        <v>106</v>
      </c>
    </row>
    <row r="1478" ht="42.75" spans="1:11">
      <c r="A1478" s="269">
        <v>1476</v>
      </c>
      <c r="B1478" s="269" t="s">
        <v>1245</v>
      </c>
      <c r="C1478" s="269" t="s">
        <v>2170</v>
      </c>
      <c r="D1478" s="273" t="s">
        <v>3644</v>
      </c>
      <c r="E1478" s="269" t="s">
        <v>2195</v>
      </c>
      <c r="F1478" s="271">
        <v>0.0005</v>
      </c>
      <c r="G1478" s="272">
        <v>2016.5</v>
      </c>
      <c r="H1478" s="269">
        <v>0.00115</v>
      </c>
      <c r="I1478" s="269" t="s">
        <v>1011</v>
      </c>
      <c r="J1478" s="269" t="s">
        <v>1011</v>
      </c>
      <c r="K1478" s="269" t="s">
        <v>106</v>
      </c>
    </row>
    <row r="1479" ht="42.75" spans="1:11">
      <c r="A1479" s="269">
        <v>1477</v>
      </c>
      <c r="B1479" s="269" t="s">
        <v>1245</v>
      </c>
      <c r="C1479" s="269" t="s">
        <v>2170</v>
      </c>
      <c r="D1479" s="273" t="s">
        <v>3645</v>
      </c>
      <c r="E1479" s="269" t="s">
        <v>2195</v>
      </c>
      <c r="F1479" s="271">
        <v>0.0005</v>
      </c>
      <c r="G1479" s="272">
        <v>2016.5</v>
      </c>
      <c r="H1479" s="269">
        <v>0.00115</v>
      </c>
      <c r="I1479" s="269" t="s">
        <v>1011</v>
      </c>
      <c r="J1479" s="269" t="s">
        <v>1011</v>
      </c>
      <c r="K1479" s="269" t="s">
        <v>106</v>
      </c>
    </row>
    <row r="1480" ht="42.75" spans="1:11">
      <c r="A1480" s="269">
        <v>1478</v>
      </c>
      <c r="B1480" s="269" t="s">
        <v>1245</v>
      </c>
      <c r="C1480" s="269" t="s">
        <v>2170</v>
      </c>
      <c r="D1480" s="273" t="s">
        <v>3646</v>
      </c>
      <c r="E1480" s="269" t="s">
        <v>2195</v>
      </c>
      <c r="F1480" s="271">
        <v>0.0005</v>
      </c>
      <c r="G1480" s="272">
        <v>2016.5</v>
      </c>
      <c r="H1480" s="269">
        <v>0.00115</v>
      </c>
      <c r="I1480" s="269" t="s">
        <v>1011</v>
      </c>
      <c r="J1480" s="269" t="s">
        <v>1011</v>
      </c>
      <c r="K1480" s="269" t="s">
        <v>106</v>
      </c>
    </row>
    <row r="1481" ht="42.75" spans="1:11">
      <c r="A1481" s="269">
        <v>1479</v>
      </c>
      <c r="B1481" s="269" t="s">
        <v>1245</v>
      </c>
      <c r="C1481" s="269" t="s">
        <v>2170</v>
      </c>
      <c r="D1481" s="273" t="s">
        <v>3647</v>
      </c>
      <c r="E1481" s="269" t="s">
        <v>2195</v>
      </c>
      <c r="F1481" s="271">
        <v>0.0005</v>
      </c>
      <c r="G1481" s="272">
        <v>2016.5</v>
      </c>
      <c r="H1481" s="269">
        <v>0.00115</v>
      </c>
      <c r="I1481" s="269" t="s">
        <v>1011</v>
      </c>
      <c r="J1481" s="269" t="s">
        <v>1011</v>
      </c>
      <c r="K1481" s="269" t="s">
        <v>106</v>
      </c>
    </row>
    <row r="1482" ht="42.75" spans="1:11">
      <c r="A1482" s="269">
        <v>1480</v>
      </c>
      <c r="B1482" s="269" t="s">
        <v>1245</v>
      </c>
      <c r="C1482" s="269" t="s">
        <v>2170</v>
      </c>
      <c r="D1482" s="273" t="s">
        <v>3648</v>
      </c>
      <c r="E1482" s="269" t="s">
        <v>2195</v>
      </c>
      <c r="F1482" s="271">
        <v>0.00025</v>
      </c>
      <c r="G1482" s="272">
        <v>2016.5</v>
      </c>
      <c r="H1482" s="269">
        <v>0.000575</v>
      </c>
      <c r="I1482" s="269" t="s">
        <v>1011</v>
      </c>
      <c r="J1482" s="269" t="s">
        <v>1011</v>
      </c>
      <c r="K1482" s="269" t="s">
        <v>106</v>
      </c>
    </row>
    <row r="1483" ht="42.75" spans="1:11">
      <c r="A1483" s="269">
        <v>1481</v>
      </c>
      <c r="B1483" s="269" t="s">
        <v>1245</v>
      </c>
      <c r="C1483" s="269" t="s">
        <v>2170</v>
      </c>
      <c r="D1483" s="273" t="s">
        <v>3649</v>
      </c>
      <c r="E1483" s="269" t="s">
        <v>2195</v>
      </c>
      <c r="F1483" s="271">
        <v>0.0005</v>
      </c>
      <c r="G1483" s="272">
        <v>2016.5</v>
      </c>
      <c r="H1483" s="269">
        <v>0.00115</v>
      </c>
      <c r="I1483" s="269" t="s">
        <v>1011</v>
      </c>
      <c r="J1483" s="269" t="s">
        <v>1011</v>
      </c>
      <c r="K1483" s="269" t="s">
        <v>106</v>
      </c>
    </row>
    <row r="1484" ht="42.75" spans="1:11">
      <c r="A1484" s="269">
        <v>1482</v>
      </c>
      <c r="B1484" s="269" t="s">
        <v>1245</v>
      </c>
      <c r="C1484" s="269" t="s">
        <v>2170</v>
      </c>
      <c r="D1484" s="273" t="s">
        <v>3650</v>
      </c>
      <c r="E1484" s="269" t="s">
        <v>2195</v>
      </c>
      <c r="F1484" s="271">
        <v>0.0003</v>
      </c>
      <c r="G1484" s="272">
        <v>2016.5</v>
      </c>
      <c r="H1484" s="269">
        <v>0.00069</v>
      </c>
      <c r="I1484" s="269" t="s">
        <v>1011</v>
      </c>
      <c r="J1484" s="269" t="s">
        <v>1011</v>
      </c>
      <c r="K1484" s="269" t="s">
        <v>106</v>
      </c>
    </row>
    <row r="1485" ht="42.75" spans="1:11">
      <c r="A1485" s="269">
        <v>1483</v>
      </c>
      <c r="B1485" s="269" t="s">
        <v>1245</v>
      </c>
      <c r="C1485" s="269" t="s">
        <v>2170</v>
      </c>
      <c r="D1485" s="273" t="s">
        <v>3651</v>
      </c>
      <c r="E1485" s="269" t="s">
        <v>2195</v>
      </c>
      <c r="F1485" s="271">
        <v>0.0003</v>
      </c>
      <c r="G1485" s="272">
        <v>2016.5</v>
      </c>
      <c r="H1485" s="269">
        <v>0.00069</v>
      </c>
      <c r="I1485" s="269" t="s">
        <v>1011</v>
      </c>
      <c r="J1485" s="269" t="s">
        <v>1011</v>
      </c>
      <c r="K1485" s="269" t="s">
        <v>106</v>
      </c>
    </row>
    <row r="1486" ht="42.75" spans="1:11">
      <c r="A1486" s="269">
        <v>1484</v>
      </c>
      <c r="B1486" s="269" t="s">
        <v>1245</v>
      </c>
      <c r="C1486" s="269" t="s">
        <v>2170</v>
      </c>
      <c r="D1486" s="273" t="s">
        <v>3652</v>
      </c>
      <c r="E1486" s="269" t="s">
        <v>2195</v>
      </c>
      <c r="F1486" s="271">
        <v>0.0006</v>
      </c>
      <c r="G1486" s="272">
        <v>2016.5</v>
      </c>
      <c r="H1486" s="269">
        <v>0.00138</v>
      </c>
      <c r="I1486" s="269" t="s">
        <v>1011</v>
      </c>
      <c r="J1486" s="269" t="s">
        <v>1011</v>
      </c>
      <c r="K1486" s="269" t="s">
        <v>106</v>
      </c>
    </row>
    <row r="1487" ht="42.75" spans="1:11">
      <c r="A1487" s="269">
        <v>1485</v>
      </c>
      <c r="B1487" s="269" t="s">
        <v>1245</v>
      </c>
      <c r="C1487" s="269" t="s">
        <v>2170</v>
      </c>
      <c r="D1487" s="273" t="s">
        <v>3653</v>
      </c>
      <c r="E1487" s="269" t="s">
        <v>2195</v>
      </c>
      <c r="F1487" s="271">
        <v>0.0006</v>
      </c>
      <c r="G1487" s="272">
        <v>2016.5</v>
      </c>
      <c r="H1487" s="269">
        <v>0.00138</v>
      </c>
      <c r="I1487" s="269" t="s">
        <v>1011</v>
      </c>
      <c r="J1487" s="269" t="s">
        <v>1011</v>
      </c>
      <c r="K1487" s="269" t="s">
        <v>106</v>
      </c>
    </row>
    <row r="1488" ht="42.75" spans="1:11">
      <c r="A1488" s="269">
        <v>1486</v>
      </c>
      <c r="B1488" s="269" t="s">
        <v>1245</v>
      </c>
      <c r="C1488" s="269" t="s">
        <v>2170</v>
      </c>
      <c r="D1488" s="273" t="s">
        <v>3654</v>
      </c>
      <c r="E1488" s="269" t="s">
        <v>2195</v>
      </c>
      <c r="F1488" s="271">
        <v>0.0012</v>
      </c>
      <c r="G1488" s="272">
        <v>2016.5</v>
      </c>
      <c r="H1488" s="269">
        <v>0.00276</v>
      </c>
      <c r="I1488" s="269" t="s">
        <v>1011</v>
      </c>
      <c r="J1488" s="269" t="s">
        <v>1011</v>
      </c>
      <c r="K1488" s="269" t="s">
        <v>106</v>
      </c>
    </row>
    <row r="1489" ht="42.75" spans="1:11">
      <c r="A1489" s="269">
        <v>1487</v>
      </c>
      <c r="B1489" s="269" t="s">
        <v>1245</v>
      </c>
      <c r="C1489" s="269" t="s">
        <v>2170</v>
      </c>
      <c r="D1489" s="273" t="s">
        <v>3655</v>
      </c>
      <c r="E1489" s="269" t="s">
        <v>2195</v>
      </c>
      <c r="F1489" s="271">
        <v>0.0008</v>
      </c>
      <c r="G1489" s="272">
        <v>2016.5</v>
      </c>
      <c r="H1489" s="269">
        <v>0.00184</v>
      </c>
      <c r="I1489" s="269" t="s">
        <v>1011</v>
      </c>
      <c r="J1489" s="269" t="s">
        <v>1011</v>
      </c>
      <c r="K1489" s="269" t="s">
        <v>106</v>
      </c>
    </row>
    <row r="1490" ht="42.75" spans="1:11">
      <c r="A1490" s="269">
        <v>1488</v>
      </c>
      <c r="B1490" s="269" t="s">
        <v>1245</v>
      </c>
      <c r="C1490" s="269" t="s">
        <v>2170</v>
      </c>
      <c r="D1490" s="273" t="s">
        <v>3656</v>
      </c>
      <c r="E1490" s="269" t="s">
        <v>2195</v>
      </c>
      <c r="F1490" s="271">
        <v>0.0008</v>
      </c>
      <c r="G1490" s="272">
        <v>2016.5</v>
      </c>
      <c r="H1490" s="269">
        <v>0.00184</v>
      </c>
      <c r="I1490" s="269" t="s">
        <v>1011</v>
      </c>
      <c r="J1490" s="269" t="s">
        <v>1011</v>
      </c>
      <c r="K1490" s="269" t="s">
        <v>106</v>
      </c>
    </row>
    <row r="1491" ht="42.75" spans="1:11">
      <c r="A1491" s="269">
        <v>1489</v>
      </c>
      <c r="B1491" s="269" t="s">
        <v>1245</v>
      </c>
      <c r="C1491" s="269" t="s">
        <v>2170</v>
      </c>
      <c r="D1491" s="273" t="s">
        <v>3657</v>
      </c>
      <c r="E1491" s="269" t="s">
        <v>2195</v>
      </c>
      <c r="F1491" s="271">
        <v>0.0008</v>
      </c>
      <c r="G1491" s="272">
        <v>2016.5</v>
      </c>
      <c r="H1491" s="269">
        <v>0.00184</v>
      </c>
      <c r="I1491" s="269" t="s">
        <v>1011</v>
      </c>
      <c r="J1491" s="269" t="s">
        <v>1011</v>
      </c>
      <c r="K1491" s="269" t="s">
        <v>106</v>
      </c>
    </row>
    <row r="1492" ht="42.75" spans="1:11">
      <c r="A1492" s="269">
        <v>1490</v>
      </c>
      <c r="B1492" s="269" t="s">
        <v>1245</v>
      </c>
      <c r="C1492" s="269" t="s">
        <v>2170</v>
      </c>
      <c r="D1492" s="273" t="s">
        <v>3658</v>
      </c>
      <c r="E1492" s="269" t="s">
        <v>2195</v>
      </c>
      <c r="F1492" s="271">
        <v>0.0008</v>
      </c>
      <c r="G1492" s="272">
        <v>2016.5</v>
      </c>
      <c r="H1492" s="269">
        <v>0.00184</v>
      </c>
      <c r="I1492" s="269" t="s">
        <v>1011</v>
      </c>
      <c r="J1492" s="269" t="s">
        <v>1011</v>
      </c>
      <c r="K1492" s="269" t="s">
        <v>106</v>
      </c>
    </row>
    <row r="1493" ht="42.75" spans="1:11">
      <c r="A1493" s="269">
        <v>1491</v>
      </c>
      <c r="B1493" s="269" t="s">
        <v>1245</v>
      </c>
      <c r="C1493" s="269" t="s">
        <v>2170</v>
      </c>
      <c r="D1493" s="273" t="s">
        <v>3659</v>
      </c>
      <c r="E1493" s="269" t="s">
        <v>2195</v>
      </c>
      <c r="F1493" s="271">
        <v>0.0008</v>
      </c>
      <c r="G1493" s="272">
        <v>2016.5</v>
      </c>
      <c r="H1493" s="269">
        <v>0.00184</v>
      </c>
      <c r="I1493" s="269" t="s">
        <v>1011</v>
      </c>
      <c r="J1493" s="269" t="s">
        <v>1011</v>
      </c>
      <c r="K1493" s="269" t="s">
        <v>106</v>
      </c>
    </row>
    <row r="1494" ht="42.75" spans="1:11">
      <c r="A1494" s="269">
        <v>1492</v>
      </c>
      <c r="B1494" s="269" t="s">
        <v>1245</v>
      </c>
      <c r="C1494" s="269" t="s">
        <v>2170</v>
      </c>
      <c r="D1494" s="273" t="s">
        <v>3660</v>
      </c>
      <c r="E1494" s="269" t="s">
        <v>2195</v>
      </c>
      <c r="F1494" s="271">
        <v>0.0008</v>
      </c>
      <c r="G1494" s="272">
        <v>2016.5</v>
      </c>
      <c r="H1494" s="269">
        <v>0.00184</v>
      </c>
      <c r="I1494" s="269" t="s">
        <v>1011</v>
      </c>
      <c r="J1494" s="269" t="s">
        <v>1011</v>
      </c>
      <c r="K1494" s="269" t="s">
        <v>106</v>
      </c>
    </row>
    <row r="1495" ht="42.75" spans="1:11">
      <c r="A1495" s="269">
        <v>1493</v>
      </c>
      <c r="B1495" s="269" t="s">
        <v>1245</v>
      </c>
      <c r="C1495" s="269" t="s">
        <v>2170</v>
      </c>
      <c r="D1495" s="273" t="s">
        <v>3661</v>
      </c>
      <c r="E1495" s="269" t="s">
        <v>2195</v>
      </c>
      <c r="F1495" s="271">
        <v>0.0008</v>
      </c>
      <c r="G1495" s="272">
        <v>2016.5</v>
      </c>
      <c r="H1495" s="269">
        <v>0.00184</v>
      </c>
      <c r="I1495" s="269" t="s">
        <v>1011</v>
      </c>
      <c r="J1495" s="269" t="s">
        <v>1011</v>
      </c>
      <c r="K1495" s="269" t="s">
        <v>106</v>
      </c>
    </row>
    <row r="1496" ht="42.75" spans="1:11">
      <c r="A1496" s="269">
        <v>1494</v>
      </c>
      <c r="B1496" s="269" t="s">
        <v>1245</v>
      </c>
      <c r="C1496" s="269" t="s">
        <v>2170</v>
      </c>
      <c r="D1496" s="273" t="s">
        <v>3662</v>
      </c>
      <c r="E1496" s="269" t="s">
        <v>2195</v>
      </c>
      <c r="F1496" s="271">
        <v>0.0008</v>
      </c>
      <c r="G1496" s="272">
        <v>2016.5</v>
      </c>
      <c r="H1496" s="269">
        <v>0.00184</v>
      </c>
      <c r="I1496" s="269" t="s">
        <v>1011</v>
      </c>
      <c r="J1496" s="269" t="s">
        <v>1011</v>
      </c>
      <c r="K1496" s="269" t="s">
        <v>106</v>
      </c>
    </row>
    <row r="1497" ht="42.75" spans="1:11">
      <c r="A1497" s="269">
        <v>1495</v>
      </c>
      <c r="B1497" s="269" t="s">
        <v>1245</v>
      </c>
      <c r="C1497" s="269" t="s">
        <v>2170</v>
      </c>
      <c r="D1497" s="273" t="s">
        <v>3663</v>
      </c>
      <c r="E1497" s="269" t="s">
        <v>2195</v>
      </c>
      <c r="F1497" s="271">
        <v>0.0008</v>
      </c>
      <c r="G1497" s="272">
        <v>2016.5</v>
      </c>
      <c r="H1497" s="269">
        <v>0.00184</v>
      </c>
      <c r="I1497" s="269" t="s">
        <v>1011</v>
      </c>
      <c r="J1497" s="269" t="s">
        <v>1011</v>
      </c>
      <c r="K1497" s="269" t="s">
        <v>106</v>
      </c>
    </row>
    <row r="1498" ht="42.75" spans="1:11">
      <c r="A1498" s="269">
        <v>1496</v>
      </c>
      <c r="B1498" s="269" t="s">
        <v>1245</v>
      </c>
      <c r="C1498" s="269" t="s">
        <v>2170</v>
      </c>
      <c r="D1498" s="273" t="s">
        <v>3664</v>
      </c>
      <c r="E1498" s="269" t="s">
        <v>2195</v>
      </c>
      <c r="F1498" s="271">
        <v>0.0008</v>
      </c>
      <c r="G1498" s="272">
        <v>2016.5</v>
      </c>
      <c r="H1498" s="269">
        <v>0.00184</v>
      </c>
      <c r="I1498" s="269" t="s">
        <v>1011</v>
      </c>
      <c r="J1498" s="269" t="s">
        <v>1011</v>
      </c>
      <c r="K1498" s="269" t="s">
        <v>106</v>
      </c>
    </row>
    <row r="1499" ht="42.75" spans="1:11">
      <c r="A1499" s="269">
        <v>1497</v>
      </c>
      <c r="B1499" s="269" t="s">
        <v>1245</v>
      </c>
      <c r="C1499" s="269" t="s">
        <v>2170</v>
      </c>
      <c r="D1499" s="273" t="s">
        <v>3665</v>
      </c>
      <c r="E1499" s="269" t="s">
        <v>2195</v>
      </c>
      <c r="F1499" s="271">
        <v>0.0008</v>
      </c>
      <c r="G1499" s="272">
        <v>2016.5</v>
      </c>
      <c r="H1499" s="269">
        <v>0.00184</v>
      </c>
      <c r="I1499" s="269" t="s">
        <v>1011</v>
      </c>
      <c r="J1499" s="269" t="s">
        <v>1011</v>
      </c>
      <c r="K1499" s="269" t="s">
        <v>106</v>
      </c>
    </row>
    <row r="1500" ht="42.75" spans="1:11">
      <c r="A1500" s="269">
        <v>1498</v>
      </c>
      <c r="B1500" s="269" t="s">
        <v>1245</v>
      </c>
      <c r="C1500" s="269" t="s">
        <v>2170</v>
      </c>
      <c r="D1500" s="273" t="s">
        <v>3666</v>
      </c>
      <c r="E1500" s="269" t="s">
        <v>2195</v>
      </c>
      <c r="F1500" s="271">
        <v>0.0008</v>
      </c>
      <c r="G1500" s="272">
        <v>2016.5</v>
      </c>
      <c r="H1500" s="269">
        <v>0.00184</v>
      </c>
      <c r="I1500" s="269" t="s">
        <v>1011</v>
      </c>
      <c r="J1500" s="269" t="s">
        <v>1011</v>
      </c>
      <c r="K1500" s="269" t="s">
        <v>106</v>
      </c>
    </row>
    <row r="1501" ht="42.75" spans="1:11">
      <c r="A1501" s="269">
        <v>1499</v>
      </c>
      <c r="B1501" s="269" t="s">
        <v>1245</v>
      </c>
      <c r="C1501" s="269" t="s">
        <v>2170</v>
      </c>
      <c r="D1501" s="273" t="s">
        <v>3667</v>
      </c>
      <c r="E1501" s="269" t="s">
        <v>2195</v>
      </c>
      <c r="F1501" s="271">
        <v>0.0008</v>
      </c>
      <c r="G1501" s="272">
        <v>2016.5</v>
      </c>
      <c r="H1501" s="269">
        <v>0.00184</v>
      </c>
      <c r="I1501" s="269" t="s">
        <v>1011</v>
      </c>
      <c r="J1501" s="269" t="s">
        <v>1011</v>
      </c>
      <c r="K1501" s="269" t="s">
        <v>106</v>
      </c>
    </row>
    <row r="1502" ht="42.75" spans="1:11">
      <c r="A1502" s="269">
        <v>1500</v>
      </c>
      <c r="B1502" s="269" t="s">
        <v>1245</v>
      </c>
      <c r="C1502" s="269" t="s">
        <v>2170</v>
      </c>
      <c r="D1502" s="273" t="s">
        <v>3668</v>
      </c>
      <c r="E1502" s="269" t="s">
        <v>2195</v>
      </c>
      <c r="F1502" s="271">
        <v>0.0008</v>
      </c>
      <c r="G1502" s="272">
        <v>2016.5</v>
      </c>
      <c r="H1502" s="269">
        <v>0.00184</v>
      </c>
      <c r="I1502" s="269" t="s">
        <v>1011</v>
      </c>
      <c r="J1502" s="269" t="s">
        <v>1011</v>
      </c>
      <c r="K1502" s="269" t="s">
        <v>106</v>
      </c>
    </row>
    <row r="1503" ht="42.75" spans="1:11">
      <c r="A1503" s="269">
        <v>1501</v>
      </c>
      <c r="B1503" s="269" t="s">
        <v>1245</v>
      </c>
      <c r="C1503" s="269" t="s">
        <v>2170</v>
      </c>
      <c r="D1503" s="273" t="s">
        <v>3669</v>
      </c>
      <c r="E1503" s="269" t="s">
        <v>2195</v>
      </c>
      <c r="F1503" s="271">
        <v>0.0004</v>
      </c>
      <c r="G1503" s="272">
        <v>2016.5</v>
      </c>
      <c r="H1503" s="269">
        <v>0.00092</v>
      </c>
      <c r="I1503" s="269" t="s">
        <v>1011</v>
      </c>
      <c r="J1503" s="269" t="s">
        <v>1011</v>
      </c>
      <c r="K1503" s="269" t="s">
        <v>106</v>
      </c>
    </row>
    <row r="1504" ht="42.75" spans="1:11">
      <c r="A1504" s="269">
        <v>1502</v>
      </c>
      <c r="B1504" s="269" t="s">
        <v>1245</v>
      </c>
      <c r="C1504" s="269" t="s">
        <v>2170</v>
      </c>
      <c r="D1504" s="273" t="s">
        <v>3670</v>
      </c>
      <c r="E1504" s="269" t="s">
        <v>2195</v>
      </c>
      <c r="F1504" s="271">
        <v>0.0004</v>
      </c>
      <c r="G1504" s="272">
        <v>2016.5</v>
      </c>
      <c r="H1504" s="269">
        <v>0.00092</v>
      </c>
      <c r="I1504" s="269" t="s">
        <v>1011</v>
      </c>
      <c r="J1504" s="269" t="s">
        <v>1011</v>
      </c>
      <c r="K1504" s="269" t="s">
        <v>106</v>
      </c>
    </row>
    <row r="1505" ht="42.75" spans="1:11">
      <c r="A1505" s="269">
        <v>1503</v>
      </c>
      <c r="B1505" s="269" t="s">
        <v>1245</v>
      </c>
      <c r="C1505" s="269" t="s">
        <v>2170</v>
      </c>
      <c r="D1505" s="273" t="s">
        <v>3671</v>
      </c>
      <c r="E1505" s="269" t="s">
        <v>2195</v>
      </c>
      <c r="F1505" s="271">
        <v>0.0004</v>
      </c>
      <c r="G1505" s="272">
        <v>2016.5</v>
      </c>
      <c r="H1505" s="269">
        <v>0.00092</v>
      </c>
      <c r="I1505" s="269" t="s">
        <v>1011</v>
      </c>
      <c r="J1505" s="269" t="s">
        <v>1011</v>
      </c>
      <c r="K1505" s="269" t="s">
        <v>106</v>
      </c>
    </row>
    <row r="1506" ht="42.75" spans="1:11">
      <c r="A1506" s="269">
        <v>1504</v>
      </c>
      <c r="B1506" s="269" t="s">
        <v>1245</v>
      </c>
      <c r="C1506" s="269" t="s">
        <v>2170</v>
      </c>
      <c r="D1506" s="273" t="s">
        <v>3672</v>
      </c>
      <c r="E1506" s="269" t="s">
        <v>2195</v>
      </c>
      <c r="F1506" s="271">
        <v>0.0004</v>
      </c>
      <c r="G1506" s="272">
        <v>2016.5</v>
      </c>
      <c r="H1506" s="269">
        <v>0.00092</v>
      </c>
      <c r="I1506" s="269" t="s">
        <v>1011</v>
      </c>
      <c r="J1506" s="269" t="s">
        <v>1011</v>
      </c>
      <c r="K1506" s="269" t="s">
        <v>106</v>
      </c>
    </row>
    <row r="1507" ht="42.75" spans="1:11">
      <c r="A1507" s="269">
        <v>1505</v>
      </c>
      <c r="B1507" s="269" t="s">
        <v>1245</v>
      </c>
      <c r="C1507" s="269" t="s">
        <v>2170</v>
      </c>
      <c r="D1507" s="273" t="s">
        <v>3673</v>
      </c>
      <c r="E1507" s="269" t="s">
        <v>2195</v>
      </c>
      <c r="F1507" s="271">
        <v>0.0004</v>
      </c>
      <c r="G1507" s="272">
        <v>2016.5</v>
      </c>
      <c r="H1507" s="269">
        <v>0.00092</v>
      </c>
      <c r="I1507" s="269" t="s">
        <v>1011</v>
      </c>
      <c r="J1507" s="269" t="s">
        <v>1011</v>
      </c>
      <c r="K1507" s="269" t="s">
        <v>106</v>
      </c>
    </row>
    <row r="1508" ht="42.75" spans="1:11">
      <c r="A1508" s="269">
        <v>1506</v>
      </c>
      <c r="B1508" s="269" t="s">
        <v>1245</v>
      </c>
      <c r="C1508" s="269" t="s">
        <v>2170</v>
      </c>
      <c r="D1508" s="273" t="s">
        <v>3674</v>
      </c>
      <c r="E1508" s="269" t="s">
        <v>2195</v>
      </c>
      <c r="F1508" s="271">
        <v>0.0004</v>
      </c>
      <c r="G1508" s="272">
        <v>2016.5</v>
      </c>
      <c r="H1508" s="269">
        <v>0.00092</v>
      </c>
      <c r="I1508" s="269" t="s">
        <v>1011</v>
      </c>
      <c r="J1508" s="269" t="s">
        <v>1011</v>
      </c>
      <c r="K1508" s="269" t="s">
        <v>106</v>
      </c>
    </row>
    <row r="1509" ht="42.75" spans="1:11">
      <c r="A1509" s="269">
        <v>1507</v>
      </c>
      <c r="B1509" s="269" t="s">
        <v>1245</v>
      </c>
      <c r="C1509" s="269" t="s">
        <v>2170</v>
      </c>
      <c r="D1509" s="273" t="s">
        <v>3675</v>
      </c>
      <c r="E1509" s="269" t="s">
        <v>2195</v>
      </c>
      <c r="F1509" s="271">
        <v>0.0004</v>
      </c>
      <c r="G1509" s="272">
        <v>2016.5</v>
      </c>
      <c r="H1509" s="269">
        <v>0.00092</v>
      </c>
      <c r="I1509" s="269" t="s">
        <v>1011</v>
      </c>
      <c r="J1509" s="269" t="s">
        <v>1011</v>
      </c>
      <c r="K1509" s="269" t="s">
        <v>106</v>
      </c>
    </row>
    <row r="1510" ht="42.75" spans="1:11">
      <c r="A1510" s="269">
        <v>1508</v>
      </c>
      <c r="B1510" s="269" t="s">
        <v>1245</v>
      </c>
      <c r="C1510" s="269" t="s">
        <v>2170</v>
      </c>
      <c r="D1510" s="273" t="s">
        <v>3676</v>
      </c>
      <c r="E1510" s="269" t="s">
        <v>2195</v>
      </c>
      <c r="F1510" s="271">
        <v>0.0004</v>
      </c>
      <c r="G1510" s="272">
        <v>2016.5</v>
      </c>
      <c r="H1510" s="269">
        <v>0.00092</v>
      </c>
      <c r="I1510" s="269" t="s">
        <v>1011</v>
      </c>
      <c r="J1510" s="269" t="s">
        <v>1011</v>
      </c>
      <c r="K1510" s="269" t="s">
        <v>106</v>
      </c>
    </row>
    <row r="1511" ht="42.75" spans="1:11">
      <c r="A1511" s="269">
        <v>1509</v>
      </c>
      <c r="B1511" s="269" t="s">
        <v>1245</v>
      </c>
      <c r="C1511" s="269" t="s">
        <v>2170</v>
      </c>
      <c r="D1511" s="273" t="s">
        <v>3677</v>
      </c>
      <c r="E1511" s="269" t="s">
        <v>2195</v>
      </c>
      <c r="F1511" s="271">
        <v>0.0004</v>
      </c>
      <c r="G1511" s="272">
        <v>2016.5</v>
      </c>
      <c r="H1511" s="269">
        <v>0.00092</v>
      </c>
      <c r="I1511" s="269" t="s">
        <v>1011</v>
      </c>
      <c r="J1511" s="269" t="s">
        <v>1011</v>
      </c>
      <c r="K1511" s="269" t="s">
        <v>106</v>
      </c>
    </row>
    <row r="1512" ht="42.75" spans="1:11">
      <c r="A1512" s="269">
        <v>1510</v>
      </c>
      <c r="B1512" s="269" t="s">
        <v>1245</v>
      </c>
      <c r="C1512" s="269" t="s">
        <v>2170</v>
      </c>
      <c r="D1512" s="273" t="s">
        <v>3678</v>
      </c>
      <c r="E1512" s="269" t="s">
        <v>2195</v>
      </c>
      <c r="F1512" s="271">
        <v>0.0004</v>
      </c>
      <c r="G1512" s="272">
        <v>2016.5</v>
      </c>
      <c r="H1512" s="269">
        <v>0.00092</v>
      </c>
      <c r="I1512" s="269" t="s">
        <v>1011</v>
      </c>
      <c r="J1512" s="269" t="s">
        <v>1011</v>
      </c>
      <c r="K1512" s="269" t="s">
        <v>106</v>
      </c>
    </row>
    <row r="1513" ht="42.75" spans="1:11">
      <c r="A1513" s="269">
        <v>1511</v>
      </c>
      <c r="B1513" s="269" t="s">
        <v>1245</v>
      </c>
      <c r="C1513" s="269" t="s">
        <v>2170</v>
      </c>
      <c r="D1513" s="273" t="s">
        <v>3679</v>
      </c>
      <c r="E1513" s="269" t="s">
        <v>2195</v>
      </c>
      <c r="F1513" s="271">
        <v>0.0004</v>
      </c>
      <c r="G1513" s="272">
        <v>2016.5</v>
      </c>
      <c r="H1513" s="269">
        <v>0.00092</v>
      </c>
      <c r="I1513" s="269" t="s">
        <v>1011</v>
      </c>
      <c r="J1513" s="269" t="s">
        <v>1011</v>
      </c>
      <c r="K1513" s="269" t="s">
        <v>106</v>
      </c>
    </row>
    <row r="1514" ht="42.75" spans="1:11">
      <c r="A1514" s="269">
        <v>1512</v>
      </c>
      <c r="B1514" s="269" t="s">
        <v>1245</v>
      </c>
      <c r="C1514" s="269" t="s">
        <v>2170</v>
      </c>
      <c r="D1514" s="273" t="s">
        <v>3680</v>
      </c>
      <c r="E1514" s="269" t="s">
        <v>2195</v>
      </c>
      <c r="F1514" s="271">
        <v>0.0004</v>
      </c>
      <c r="G1514" s="272">
        <v>2016.5</v>
      </c>
      <c r="H1514" s="269">
        <v>0.00092</v>
      </c>
      <c r="I1514" s="269" t="s">
        <v>1011</v>
      </c>
      <c r="J1514" s="269" t="s">
        <v>1011</v>
      </c>
      <c r="K1514" s="269" t="s">
        <v>106</v>
      </c>
    </row>
    <row r="1515" ht="42.75" spans="1:11">
      <c r="A1515" s="269">
        <v>1513</v>
      </c>
      <c r="B1515" s="269" t="s">
        <v>1245</v>
      </c>
      <c r="C1515" s="269" t="s">
        <v>2170</v>
      </c>
      <c r="D1515" s="273" t="s">
        <v>3681</v>
      </c>
      <c r="E1515" s="269" t="s">
        <v>2195</v>
      </c>
      <c r="F1515" s="271">
        <v>0.0004</v>
      </c>
      <c r="G1515" s="272">
        <v>2016.5</v>
      </c>
      <c r="H1515" s="269">
        <v>0.00092</v>
      </c>
      <c r="I1515" s="269" t="s">
        <v>1011</v>
      </c>
      <c r="J1515" s="269" t="s">
        <v>1011</v>
      </c>
      <c r="K1515" s="269" t="s">
        <v>106</v>
      </c>
    </row>
    <row r="1516" ht="42.75" spans="1:11">
      <c r="A1516" s="269">
        <v>1514</v>
      </c>
      <c r="B1516" s="269" t="s">
        <v>1245</v>
      </c>
      <c r="C1516" s="269" t="s">
        <v>2170</v>
      </c>
      <c r="D1516" s="273" t="s">
        <v>3682</v>
      </c>
      <c r="E1516" s="269" t="s">
        <v>2195</v>
      </c>
      <c r="F1516" s="271">
        <v>0.0004</v>
      </c>
      <c r="G1516" s="272">
        <v>2016.5</v>
      </c>
      <c r="H1516" s="269">
        <v>0.00092</v>
      </c>
      <c r="I1516" s="269" t="s">
        <v>1011</v>
      </c>
      <c r="J1516" s="269" t="s">
        <v>1011</v>
      </c>
      <c r="K1516" s="269" t="s">
        <v>106</v>
      </c>
    </row>
    <row r="1517" ht="42.75" spans="1:11">
      <c r="A1517" s="269">
        <v>1515</v>
      </c>
      <c r="B1517" s="269" t="s">
        <v>1245</v>
      </c>
      <c r="C1517" s="269" t="s">
        <v>2170</v>
      </c>
      <c r="D1517" s="273" t="s">
        <v>3683</v>
      </c>
      <c r="E1517" s="269" t="s">
        <v>2195</v>
      </c>
      <c r="F1517" s="271">
        <v>0.0004</v>
      </c>
      <c r="G1517" s="272">
        <v>2016.5</v>
      </c>
      <c r="H1517" s="269">
        <v>0.00092</v>
      </c>
      <c r="I1517" s="269" t="s">
        <v>1011</v>
      </c>
      <c r="J1517" s="269" t="s">
        <v>1011</v>
      </c>
      <c r="K1517" s="269" t="s">
        <v>106</v>
      </c>
    </row>
    <row r="1518" ht="42.75" spans="1:11">
      <c r="A1518" s="269">
        <v>1516</v>
      </c>
      <c r="B1518" s="269" t="s">
        <v>1245</v>
      </c>
      <c r="C1518" s="269" t="s">
        <v>2170</v>
      </c>
      <c r="D1518" s="273" t="s">
        <v>3684</v>
      </c>
      <c r="E1518" s="269" t="s">
        <v>2195</v>
      </c>
      <c r="F1518" s="271">
        <v>0.0004</v>
      </c>
      <c r="G1518" s="272">
        <v>2016.5</v>
      </c>
      <c r="H1518" s="269">
        <v>0.00092</v>
      </c>
      <c r="I1518" s="269" t="s">
        <v>1011</v>
      </c>
      <c r="J1518" s="269" t="s">
        <v>1011</v>
      </c>
      <c r="K1518" s="269" t="s">
        <v>106</v>
      </c>
    </row>
    <row r="1519" ht="42.75" spans="1:11">
      <c r="A1519" s="269">
        <v>1517</v>
      </c>
      <c r="B1519" s="269" t="s">
        <v>1245</v>
      </c>
      <c r="C1519" s="269" t="s">
        <v>2170</v>
      </c>
      <c r="D1519" s="273" t="s">
        <v>3685</v>
      </c>
      <c r="E1519" s="269" t="s">
        <v>2195</v>
      </c>
      <c r="F1519" s="271">
        <v>0.0004</v>
      </c>
      <c r="G1519" s="272">
        <v>2016.5</v>
      </c>
      <c r="H1519" s="269">
        <v>0.00092</v>
      </c>
      <c r="I1519" s="269" t="s">
        <v>1011</v>
      </c>
      <c r="J1519" s="269" t="s">
        <v>1011</v>
      </c>
      <c r="K1519" s="269" t="s">
        <v>106</v>
      </c>
    </row>
    <row r="1520" ht="42.75" spans="1:11">
      <c r="A1520" s="269">
        <v>1518</v>
      </c>
      <c r="B1520" s="269" t="s">
        <v>1245</v>
      </c>
      <c r="C1520" s="269" t="s">
        <v>2170</v>
      </c>
      <c r="D1520" s="273" t="s">
        <v>3686</v>
      </c>
      <c r="E1520" s="269" t="s">
        <v>2195</v>
      </c>
      <c r="F1520" s="271">
        <v>0.0004</v>
      </c>
      <c r="G1520" s="272">
        <v>2016.5</v>
      </c>
      <c r="H1520" s="269">
        <v>0.00092</v>
      </c>
      <c r="I1520" s="269" t="s">
        <v>1011</v>
      </c>
      <c r="J1520" s="269" t="s">
        <v>1011</v>
      </c>
      <c r="K1520" s="269" t="s">
        <v>106</v>
      </c>
    </row>
    <row r="1521" ht="42.75" spans="1:11">
      <c r="A1521" s="269">
        <v>1519</v>
      </c>
      <c r="B1521" s="269" t="s">
        <v>1245</v>
      </c>
      <c r="C1521" s="269" t="s">
        <v>2170</v>
      </c>
      <c r="D1521" s="273" t="s">
        <v>3687</v>
      </c>
      <c r="E1521" s="269" t="s">
        <v>2195</v>
      </c>
      <c r="F1521" s="271">
        <v>0.0004</v>
      </c>
      <c r="G1521" s="272">
        <v>2016.5</v>
      </c>
      <c r="H1521" s="269">
        <v>0.00092</v>
      </c>
      <c r="I1521" s="269" t="s">
        <v>1011</v>
      </c>
      <c r="J1521" s="269" t="s">
        <v>1011</v>
      </c>
      <c r="K1521" s="269" t="s">
        <v>106</v>
      </c>
    </row>
    <row r="1522" ht="42.75" spans="1:11">
      <c r="A1522" s="269">
        <v>1520</v>
      </c>
      <c r="B1522" s="269" t="s">
        <v>1245</v>
      </c>
      <c r="C1522" s="269" t="s">
        <v>2170</v>
      </c>
      <c r="D1522" s="273" t="s">
        <v>3688</v>
      </c>
      <c r="E1522" s="269" t="s">
        <v>2195</v>
      </c>
      <c r="F1522" s="271">
        <v>0.0004</v>
      </c>
      <c r="G1522" s="272">
        <v>2016.5</v>
      </c>
      <c r="H1522" s="269">
        <v>0.00092</v>
      </c>
      <c r="I1522" s="269" t="s">
        <v>1011</v>
      </c>
      <c r="J1522" s="269" t="s">
        <v>1011</v>
      </c>
      <c r="K1522" s="269" t="s">
        <v>106</v>
      </c>
    </row>
    <row r="1523" ht="42.75" spans="1:11">
      <c r="A1523" s="269">
        <v>1521</v>
      </c>
      <c r="B1523" s="269" t="s">
        <v>1245</v>
      </c>
      <c r="C1523" s="269" t="s">
        <v>2170</v>
      </c>
      <c r="D1523" s="273" t="s">
        <v>3689</v>
      </c>
      <c r="E1523" s="269" t="s">
        <v>2195</v>
      </c>
      <c r="F1523" s="271">
        <v>0.0004</v>
      </c>
      <c r="G1523" s="272">
        <v>2016.5</v>
      </c>
      <c r="H1523" s="269">
        <v>0.00092</v>
      </c>
      <c r="I1523" s="269" t="s">
        <v>1011</v>
      </c>
      <c r="J1523" s="269" t="s">
        <v>1011</v>
      </c>
      <c r="K1523" s="269" t="s">
        <v>106</v>
      </c>
    </row>
    <row r="1524" ht="42.75" spans="1:11">
      <c r="A1524" s="269">
        <v>1522</v>
      </c>
      <c r="B1524" s="269" t="s">
        <v>1245</v>
      </c>
      <c r="C1524" s="269" t="s">
        <v>2170</v>
      </c>
      <c r="D1524" s="273" t="s">
        <v>3690</v>
      </c>
      <c r="E1524" s="269" t="s">
        <v>2195</v>
      </c>
      <c r="F1524" s="271">
        <v>0.0004</v>
      </c>
      <c r="G1524" s="272">
        <v>2016.5</v>
      </c>
      <c r="H1524" s="269">
        <v>0.00092</v>
      </c>
      <c r="I1524" s="269" t="s">
        <v>1011</v>
      </c>
      <c r="J1524" s="269" t="s">
        <v>1011</v>
      </c>
      <c r="K1524" s="269" t="s">
        <v>106</v>
      </c>
    </row>
    <row r="1525" ht="42.75" spans="1:11">
      <c r="A1525" s="269">
        <v>1523</v>
      </c>
      <c r="B1525" s="269" t="s">
        <v>1245</v>
      </c>
      <c r="C1525" s="269" t="s">
        <v>2170</v>
      </c>
      <c r="D1525" s="273" t="s">
        <v>3691</v>
      </c>
      <c r="E1525" s="269" t="s">
        <v>2195</v>
      </c>
      <c r="F1525" s="271">
        <v>0.0004</v>
      </c>
      <c r="G1525" s="272">
        <v>2016.5</v>
      </c>
      <c r="H1525" s="269">
        <v>0.00092</v>
      </c>
      <c r="I1525" s="269" t="s">
        <v>1011</v>
      </c>
      <c r="J1525" s="269" t="s">
        <v>1011</v>
      </c>
      <c r="K1525" s="269" t="s">
        <v>106</v>
      </c>
    </row>
    <row r="1526" ht="42.75" spans="1:11">
      <c r="A1526" s="269">
        <v>1524</v>
      </c>
      <c r="B1526" s="269" t="s">
        <v>1245</v>
      </c>
      <c r="C1526" s="269" t="s">
        <v>2170</v>
      </c>
      <c r="D1526" s="273" t="s">
        <v>3692</v>
      </c>
      <c r="E1526" s="269" t="s">
        <v>2195</v>
      </c>
      <c r="F1526" s="271">
        <v>0.0004</v>
      </c>
      <c r="G1526" s="272">
        <v>2016.5</v>
      </c>
      <c r="H1526" s="269">
        <v>0.00092</v>
      </c>
      <c r="I1526" s="269" t="s">
        <v>1011</v>
      </c>
      <c r="J1526" s="269" t="s">
        <v>1011</v>
      </c>
      <c r="K1526" s="269" t="s">
        <v>106</v>
      </c>
    </row>
    <row r="1527" ht="42.75" spans="1:11">
      <c r="A1527" s="269">
        <v>1525</v>
      </c>
      <c r="B1527" s="269" t="s">
        <v>1245</v>
      </c>
      <c r="C1527" s="269" t="s">
        <v>2170</v>
      </c>
      <c r="D1527" s="273" t="s">
        <v>3693</v>
      </c>
      <c r="E1527" s="269" t="s">
        <v>2195</v>
      </c>
      <c r="F1527" s="271">
        <v>0.0004</v>
      </c>
      <c r="G1527" s="272">
        <v>2016.5</v>
      </c>
      <c r="H1527" s="269">
        <v>0.00092</v>
      </c>
      <c r="I1527" s="269" t="s">
        <v>1011</v>
      </c>
      <c r="J1527" s="269" t="s">
        <v>1011</v>
      </c>
      <c r="K1527" s="269" t="s">
        <v>106</v>
      </c>
    </row>
    <row r="1528" ht="42.75" spans="1:11">
      <c r="A1528" s="269">
        <v>1526</v>
      </c>
      <c r="B1528" s="269" t="s">
        <v>1245</v>
      </c>
      <c r="C1528" s="269" t="s">
        <v>2170</v>
      </c>
      <c r="D1528" s="273" t="s">
        <v>3694</v>
      </c>
      <c r="E1528" s="269" t="s">
        <v>2195</v>
      </c>
      <c r="F1528" s="271">
        <v>0.0004</v>
      </c>
      <c r="G1528" s="272">
        <v>2016.5</v>
      </c>
      <c r="H1528" s="269">
        <v>0.00092</v>
      </c>
      <c r="I1528" s="269" t="s">
        <v>1011</v>
      </c>
      <c r="J1528" s="269" t="s">
        <v>1011</v>
      </c>
      <c r="K1528" s="269" t="s">
        <v>106</v>
      </c>
    </row>
    <row r="1529" ht="42.75" spans="1:11">
      <c r="A1529" s="269">
        <v>1527</v>
      </c>
      <c r="B1529" s="269" t="s">
        <v>1245</v>
      </c>
      <c r="C1529" s="269" t="s">
        <v>2170</v>
      </c>
      <c r="D1529" s="273" t="s">
        <v>3695</v>
      </c>
      <c r="E1529" s="269" t="s">
        <v>2195</v>
      </c>
      <c r="F1529" s="271">
        <v>0.0004</v>
      </c>
      <c r="G1529" s="272">
        <v>2016.5</v>
      </c>
      <c r="H1529" s="269">
        <v>0.00092</v>
      </c>
      <c r="I1529" s="269" t="s">
        <v>1011</v>
      </c>
      <c r="J1529" s="269" t="s">
        <v>1011</v>
      </c>
      <c r="K1529" s="269" t="s">
        <v>106</v>
      </c>
    </row>
    <row r="1530" ht="42.75" spans="1:11">
      <c r="A1530" s="269">
        <v>1528</v>
      </c>
      <c r="B1530" s="269" t="s">
        <v>1245</v>
      </c>
      <c r="C1530" s="269" t="s">
        <v>2170</v>
      </c>
      <c r="D1530" s="273" t="s">
        <v>3696</v>
      </c>
      <c r="E1530" s="269" t="s">
        <v>2195</v>
      </c>
      <c r="F1530" s="271">
        <v>0.0004</v>
      </c>
      <c r="G1530" s="272">
        <v>2016.5</v>
      </c>
      <c r="H1530" s="269">
        <v>0.00092</v>
      </c>
      <c r="I1530" s="269" t="s">
        <v>1011</v>
      </c>
      <c r="J1530" s="269" t="s">
        <v>1011</v>
      </c>
      <c r="K1530" s="269" t="s">
        <v>106</v>
      </c>
    </row>
    <row r="1531" ht="42.75" spans="1:11">
      <c r="A1531" s="269">
        <v>1529</v>
      </c>
      <c r="B1531" s="269" t="s">
        <v>1245</v>
      </c>
      <c r="C1531" s="269" t="s">
        <v>2170</v>
      </c>
      <c r="D1531" s="273" t="s">
        <v>3697</v>
      </c>
      <c r="E1531" s="269" t="s">
        <v>2195</v>
      </c>
      <c r="F1531" s="271">
        <v>0.0002</v>
      </c>
      <c r="G1531" s="272">
        <v>2016.5</v>
      </c>
      <c r="H1531" s="269">
        <v>0.00046</v>
      </c>
      <c r="I1531" s="269" t="s">
        <v>1011</v>
      </c>
      <c r="J1531" s="269" t="s">
        <v>1011</v>
      </c>
      <c r="K1531" s="269" t="s">
        <v>106</v>
      </c>
    </row>
    <row r="1532" ht="42.75" spans="1:11">
      <c r="A1532" s="269">
        <v>1530</v>
      </c>
      <c r="B1532" s="269" t="s">
        <v>1245</v>
      </c>
      <c r="C1532" s="269" t="s">
        <v>2170</v>
      </c>
      <c r="D1532" s="273" t="s">
        <v>3698</v>
      </c>
      <c r="E1532" s="269" t="s">
        <v>2195</v>
      </c>
      <c r="F1532" s="271">
        <v>0.0002</v>
      </c>
      <c r="G1532" s="272">
        <v>2016.5</v>
      </c>
      <c r="H1532" s="269">
        <v>0.00046</v>
      </c>
      <c r="I1532" s="269" t="s">
        <v>1011</v>
      </c>
      <c r="J1532" s="269" t="s">
        <v>1011</v>
      </c>
      <c r="K1532" s="269" t="s">
        <v>106</v>
      </c>
    </row>
    <row r="1533" ht="42.75" spans="1:11">
      <c r="A1533" s="269">
        <v>1531</v>
      </c>
      <c r="B1533" s="269" t="s">
        <v>1245</v>
      </c>
      <c r="C1533" s="269" t="s">
        <v>2170</v>
      </c>
      <c r="D1533" s="273" t="s">
        <v>3699</v>
      </c>
      <c r="E1533" s="269" t="s">
        <v>2195</v>
      </c>
      <c r="F1533" s="271">
        <v>0.0002</v>
      </c>
      <c r="G1533" s="272">
        <v>2016.5</v>
      </c>
      <c r="H1533" s="269">
        <v>0.00046</v>
      </c>
      <c r="I1533" s="269" t="s">
        <v>1011</v>
      </c>
      <c r="J1533" s="269" t="s">
        <v>1011</v>
      </c>
      <c r="K1533" s="269" t="s">
        <v>106</v>
      </c>
    </row>
    <row r="1534" ht="42.75" spans="1:11">
      <c r="A1534" s="269">
        <v>1532</v>
      </c>
      <c r="B1534" s="269" t="s">
        <v>1245</v>
      </c>
      <c r="C1534" s="269" t="s">
        <v>2170</v>
      </c>
      <c r="D1534" s="273" t="s">
        <v>3700</v>
      </c>
      <c r="E1534" s="269" t="s">
        <v>2195</v>
      </c>
      <c r="F1534" s="271">
        <v>0.0002</v>
      </c>
      <c r="G1534" s="272">
        <v>2016.5</v>
      </c>
      <c r="H1534" s="269">
        <v>0.00046</v>
      </c>
      <c r="I1534" s="269" t="s">
        <v>1011</v>
      </c>
      <c r="J1534" s="269" t="s">
        <v>1011</v>
      </c>
      <c r="K1534" s="269" t="s">
        <v>106</v>
      </c>
    </row>
    <row r="1535" ht="42.75" spans="1:11">
      <c r="A1535" s="269">
        <v>1533</v>
      </c>
      <c r="B1535" s="269" t="s">
        <v>1245</v>
      </c>
      <c r="C1535" s="269" t="s">
        <v>2170</v>
      </c>
      <c r="D1535" s="273" t="s">
        <v>3701</v>
      </c>
      <c r="E1535" s="269" t="s">
        <v>2195</v>
      </c>
      <c r="F1535" s="271">
        <v>0.0002</v>
      </c>
      <c r="G1535" s="272">
        <v>2016.5</v>
      </c>
      <c r="H1535" s="269">
        <v>0.00046</v>
      </c>
      <c r="I1535" s="269" t="s">
        <v>1011</v>
      </c>
      <c r="J1535" s="269" t="s">
        <v>1011</v>
      </c>
      <c r="K1535" s="269" t="s">
        <v>106</v>
      </c>
    </row>
    <row r="1536" ht="42.75" spans="1:11">
      <c r="A1536" s="269">
        <v>1534</v>
      </c>
      <c r="B1536" s="269" t="s">
        <v>1245</v>
      </c>
      <c r="C1536" s="269" t="s">
        <v>2170</v>
      </c>
      <c r="D1536" s="273" t="s">
        <v>3702</v>
      </c>
      <c r="E1536" s="269" t="s">
        <v>2195</v>
      </c>
      <c r="F1536" s="271">
        <v>0.0002</v>
      </c>
      <c r="G1536" s="272">
        <v>2016.5</v>
      </c>
      <c r="H1536" s="269">
        <v>0.00046</v>
      </c>
      <c r="I1536" s="269" t="s">
        <v>1011</v>
      </c>
      <c r="J1536" s="269" t="s">
        <v>1011</v>
      </c>
      <c r="K1536" s="269" t="s">
        <v>106</v>
      </c>
    </row>
    <row r="1537" ht="42.75" spans="1:11">
      <c r="A1537" s="269">
        <v>1535</v>
      </c>
      <c r="B1537" s="269" t="s">
        <v>1245</v>
      </c>
      <c r="C1537" s="269" t="s">
        <v>2170</v>
      </c>
      <c r="D1537" s="273" t="s">
        <v>3703</v>
      </c>
      <c r="E1537" s="269" t="s">
        <v>2195</v>
      </c>
      <c r="F1537" s="271">
        <v>0.0002</v>
      </c>
      <c r="G1537" s="272">
        <v>2016.5</v>
      </c>
      <c r="H1537" s="269">
        <v>0.00046</v>
      </c>
      <c r="I1537" s="269" t="s">
        <v>1011</v>
      </c>
      <c r="J1537" s="269" t="s">
        <v>1011</v>
      </c>
      <c r="K1537" s="269" t="s">
        <v>106</v>
      </c>
    </row>
    <row r="1538" ht="42.75" spans="1:11">
      <c r="A1538" s="269">
        <v>1536</v>
      </c>
      <c r="B1538" s="269" t="s">
        <v>1245</v>
      </c>
      <c r="C1538" s="269" t="s">
        <v>2170</v>
      </c>
      <c r="D1538" s="273" t="s">
        <v>3704</v>
      </c>
      <c r="E1538" s="269" t="s">
        <v>2195</v>
      </c>
      <c r="F1538" s="271">
        <v>0.0002</v>
      </c>
      <c r="G1538" s="272">
        <v>2016.5</v>
      </c>
      <c r="H1538" s="269">
        <v>0.00046</v>
      </c>
      <c r="I1538" s="269" t="s">
        <v>1011</v>
      </c>
      <c r="J1538" s="269" t="s">
        <v>1011</v>
      </c>
      <c r="K1538" s="269" t="s">
        <v>106</v>
      </c>
    </row>
    <row r="1539" ht="42.75" spans="1:11">
      <c r="A1539" s="269">
        <v>1537</v>
      </c>
      <c r="B1539" s="269" t="s">
        <v>1245</v>
      </c>
      <c r="C1539" s="269" t="s">
        <v>2170</v>
      </c>
      <c r="D1539" s="273" t="s">
        <v>3705</v>
      </c>
      <c r="E1539" s="269" t="s">
        <v>2195</v>
      </c>
      <c r="F1539" s="271">
        <v>0.0002</v>
      </c>
      <c r="G1539" s="272">
        <v>2016.5</v>
      </c>
      <c r="H1539" s="269">
        <v>0.00046</v>
      </c>
      <c r="I1539" s="269" t="s">
        <v>1011</v>
      </c>
      <c r="J1539" s="269" t="s">
        <v>1011</v>
      </c>
      <c r="K1539" s="269" t="s">
        <v>106</v>
      </c>
    </row>
    <row r="1540" ht="42.75" spans="1:11">
      <c r="A1540" s="269">
        <v>1538</v>
      </c>
      <c r="B1540" s="269" t="s">
        <v>1245</v>
      </c>
      <c r="C1540" s="269" t="s">
        <v>2170</v>
      </c>
      <c r="D1540" s="273" t="s">
        <v>3706</v>
      </c>
      <c r="E1540" s="269" t="s">
        <v>2195</v>
      </c>
      <c r="F1540" s="271">
        <v>0.0002</v>
      </c>
      <c r="G1540" s="272">
        <v>2016.5</v>
      </c>
      <c r="H1540" s="269">
        <v>0.00046</v>
      </c>
      <c r="I1540" s="269" t="s">
        <v>1011</v>
      </c>
      <c r="J1540" s="269" t="s">
        <v>1011</v>
      </c>
      <c r="K1540" s="269" t="s">
        <v>106</v>
      </c>
    </row>
    <row r="1541" ht="42.75" spans="1:11">
      <c r="A1541" s="269">
        <v>1539</v>
      </c>
      <c r="B1541" s="269" t="s">
        <v>1245</v>
      </c>
      <c r="C1541" s="269" t="s">
        <v>2170</v>
      </c>
      <c r="D1541" s="273" t="s">
        <v>3707</v>
      </c>
      <c r="E1541" s="269" t="s">
        <v>2195</v>
      </c>
      <c r="F1541" s="271">
        <v>0.0002</v>
      </c>
      <c r="G1541" s="272">
        <v>2016.5</v>
      </c>
      <c r="H1541" s="269">
        <v>0.00046</v>
      </c>
      <c r="I1541" s="269" t="s">
        <v>1011</v>
      </c>
      <c r="J1541" s="269" t="s">
        <v>1011</v>
      </c>
      <c r="K1541" s="269" t="s">
        <v>106</v>
      </c>
    </row>
    <row r="1542" ht="42.75" spans="1:11">
      <c r="A1542" s="269">
        <v>1540</v>
      </c>
      <c r="B1542" s="269" t="s">
        <v>1245</v>
      </c>
      <c r="C1542" s="269" t="s">
        <v>2170</v>
      </c>
      <c r="D1542" s="273" t="s">
        <v>3708</v>
      </c>
      <c r="E1542" s="269" t="s">
        <v>2195</v>
      </c>
      <c r="F1542" s="271">
        <v>0.0002</v>
      </c>
      <c r="G1542" s="272">
        <v>2016.5</v>
      </c>
      <c r="H1542" s="269">
        <v>0.00046</v>
      </c>
      <c r="I1542" s="269" t="s">
        <v>1011</v>
      </c>
      <c r="J1542" s="269" t="s">
        <v>1011</v>
      </c>
      <c r="K1542" s="269" t="s">
        <v>106</v>
      </c>
    </row>
    <row r="1543" ht="42.75" spans="1:11">
      <c r="A1543" s="269">
        <v>1541</v>
      </c>
      <c r="B1543" s="269" t="s">
        <v>1245</v>
      </c>
      <c r="C1543" s="269" t="s">
        <v>2170</v>
      </c>
      <c r="D1543" s="273" t="s">
        <v>3709</v>
      </c>
      <c r="E1543" s="269" t="s">
        <v>2195</v>
      </c>
      <c r="F1543" s="271">
        <v>0.0002</v>
      </c>
      <c r="G1543" s="272">
        <v>2016.5</v>
      </c>
      <c r="H1543" s="269">
        <v>0.00046</v>
      </c>
      <c r="I1543" s="269" t="s">
        <v>1011</v>
      </c>
      <c r="J1543" s="269" t="s">
        <v>1011</v>
      </c>
      <c r="K1543" s="269" t="s">
        <v>106</v>
      </c>
    </row>
    <row r="1544" ht="42.75" spans="1:11">
      <c r="A1544" s="269">
        <v>1542</v>
      </c>
      <c r="B1544" s="269" t="s">
        <v>1245</v>
      </c>
      <c r="C1544" s="269" t="s">
        <v>2170</v>
      </c>
      <c r="D1544" s="273" t="s">
        <v>3710</v>
      </c>
      <c r="E1544" s="269" t="s">
        <v>2195</v>
      </c>
      <c r="F1544" s="271">
        <v>0.0002</v>
      </c>
      <c r="G1544" s="272">
        <v>2016.5</v>
      </c>
      <c r="H1544" s="269">
        <v>0.00046</v>
      </c>
      <c r="I1544" s="269" t="s">
        <v>1011</v>
      </c>
      <c r="J1544" s="269" t="s">
        <v>1011</v>
      </c>
      <c r="K1544" s="269" t="s">
        <v>106</v>
      </c>
    </row>
    <row r="1545" ht="42.75" spans="1:11">
      <c r="A1545" s="269">
        <v>1543</v>
      </c>
      <c r="B1545" s="269" t="s">
        <v>1245</v>
      </c>
      <c r="C1545" s="269" t="s">
        <v>2170</v>
      </c>
      <c r="D1545" s="273" t="s">
        <v>3711</v>
      </c>
      <c r="E1545" s="269" t="s">
        <v>2195</v>
      </c>
      <c r="F1545" s="271">
        <v>0.00012</v>
      </c>
      <c r="G1545" s="272">
        <v>2016.5</v>
      </c>
      <c r="H1545" s="269">
        <v>0.000276</v>
      </c>
      <c r="I1545" s="269" t="s">
        <v>1011</v>
      </c>
      <c r="J1545" s="269" t="s">
        <v>1011</v>
      </c>
      <c r="K1545" s="269" t="s">
        <v>106</v>
      </c>
    </row>
    <row r="1546" ht="42.75" spans="1:11">
      <c r="A1546" s="269">
        <v>1544</v>
      </c>
      <c r="B1546" s="269" t="s">
        <v>1245</v>
      </c>
      <c r="C1546" s="269" t="s">
        <v>2170</v>
      </c>
      <c r="D1546" s="273" t="s">
        <v>3712</v>
      </c>
      <c r="E1546" s="269" t="s">
        <v>2195</v>
      </c>
      <c r="F1546" s="271">
        <v>0.00012</v>
      </c>
      <c r="G1546" s="272">
        <v>2016.5</v>
      </c>
      <c r="H1546" s="269">
        <v>0.000276</v>
      </c>
      <c r="I1546" s="269" t="s">
        <v>1011</v>
      </c>
      <c r="J1546" s="269" t="s">
        <v>1011</v>
      </c>
      <c r="K1546" s="269" t="s">
        <v>106</v>
      </c>
    </row>
    <row r="1547" ht="42.75" spans="1:11">
      <c r="A1547" s="269">
        <v>1545</v>
      </c>
      <c r="B1547" s="269" t="s">
        <v>1245</v>
      </c>
      <c r="C1547" s="269" t="s">
        <v>2170</v>
      </c>
      <c r="D1547" s="273" t="s">
        <v>3713</v>
      </c>
      <c r="E1547" s="269" t="s">
        <v>2195</v>
      </c>
      <c r="F1547" s="271">
        <v>0.00012</v>
      </c>
      <c r="G1547" s="272">
        <v>2016.5</v>
      </c>
      <c r="H1547" s="269">
        <v>0.000276</v>
      </c>
      <c r="I1547" s="269" t="s">
        <v>1011</v>
      </c>
      <c r="J1547" s="269" t="s">
        <v>1011</v>
      </c>
      <c r="K1547" s="269" t="s">
        <v>106</v>
      </c>
    </row>
    <row r="1548" ht="42.75" spans="1:11">
      <c r="A1548" s="269">
        <v>1546</v>
      </c>
      <c r="B1548" s="269" t="s">
        <v>1245</v>
      </c>
      <c r="C1548" s="269" t="s">
        <v>2170</v>
      </c>
      <c r="D1548" s="273" t="s">
        <v>3714</v>
      </c>
      <c r="E1548" s="269" t="s">
        <v>2195</v>
      </c>
      <c r="F1548" s="271">
        <v>0.00012</v>
      </c>
      <c r="G1548" s="272">
        <v>2016.5</v>
      </c>
      <c r="H1548" s="269">
        <v>0.000276</v>
      </c>
      <c r="I1548" s="269" t="s">
        <v>1011</v>
      </c>
      <c r="J1548" s="269" t="s">
        <v>1011</v>
      </c>
      <c r="K1548" s="269" t="s">
        <v>106</v>
      </c>
    </row>
    <row r="1549" ht="42.75" spans="1:11">
      <c r="A1549" s="269">
        <v>1547</v>
      </c>
      <c r="B1549" s="269" t="s">
        <v>1245</v>
      </c>
      <c r="C1549" s="269" t="s">
        <v>2170</v>
      </c>
      <c r="D1549" s="273" t="s">
        <v>3715</v>
      </c>
      <c r="E1549" s="269" t="s">
        <v>2195</v>
      </c>
      <c r="F1549" s="271">
        <v>0.00012</v>
      </c>
      <c r="G1549" s="272">
        <v>2016.5</v>
      </c>
      <c r="H1549" s="269">
        <v>0.000276</v>
      </c>
      <c r="I1549" s="269" t="s">
        <v>1011</v>
      </c>
      <c r="J1549" s="269" t="s">
        <v>1011</v>
      </c>
      <c r="K1549" s="269" t="s">
        <v>106</v>
      </c>
    </row>
    <row r="1550" ht="42.75" spans="1:11">
      <c r="A1550" s="269">
        <v>1548</v>
      </c>
      <c r="B1550" s="269" t="s">
        <v>1245</v>
      </c>
      <c r="C1550" s="269" t="s">
        <v>2170</v>
      </c>
      <c r="D1550" s="273" t="s">
        <v>3716</v>
      </c>
      <c r="E1550" s="269" t="s">
        <v>2195</v>
      </c>
      <c r="F1550" s="271">
        <v>0.00012</v>
      </c>
      <c r="G1550" s="272">
        <v>2016.5</v>
      </c>
      <c r="H1550" s="269">
        <v>0.000276</v>
      </c>
      <c r="I1550" s="269" t="s">
        <v>1011</v>
      </c>
      <c r="J1550" s="269" t="s">
        <v>1011</v>
      </c>
      <c r="K1550" s="269" t="s">
        <v>106</v>
      </c>
    </row>
    <row r="1551" ht="42.75" spans="1:11">
      <c r="A1551" s="269">
        <v>1549</v>
      </c>
      <c r="B1551" s="269" t="s">
        <v>1245</v>
      </c>
      <c r="C1551" s="269" t="s">
        <v>2170</v>
      </c>
      <c r="D1551" s="273" t="s">
        <v>3717</v>
      </c>
      <c r="E1551" s="269" t="s">
        <v>2195</v>
      </c>
      <c r="F1551" s="271">
        <v>0.00012</v>
      </c>
      <c r="G1551" s="272">
        <v>2016.5</v>
      </c>
      <c r="H1551" s="269">
        <v>0.000276</v>
      </c>
      <c r="I1551" s="269" t="s">
        <v>1011</v>
      </c>
      <c r="J1551" s="269" t="s">
        <v>1011</v>
      </c>
      <c r="K1551" s="269" t="s">
        <v>106</v>
      </c>
    </row>
    <row r="1552" ht="42.75" spans="1:11">
      <c r="A1552" s="269">
        <v>1550</v>
      </c>
      <c r="B1552" s="269" t="s">
        <v>1245</v>
      </c>
      <c r="C1552" s="269" t="s">
        <v>2170</v>
      </c>
      <c r="D1552" s="273" t="s">
        <v>3718</v>
      </c>
      <c r="E1552" s="269" t="s">
        <v>2195</v>
      </c>
      <c r="F1552" s="271">
        <v>0.00012</v>
      </c>
      <c r="G1552" s="272">
        <v>2016.5</v>
      </c>
      <c r="H1552" s="269">
        <v>0.000276</v>
      </c>
      <c r="I1552" s="269" t="s">
        <v>1011</v>
      </c>
      <c r="J1552" s="269" t="s">
        <v>1011</v>
      </c>
      <c r="K1552" s="269" t="s">
        <v>106</v>
      </c>
    </row>
    <row r="1553" ht="42.75" spans="1:11">
      <c r="A1553" s="269">
        <v>1551</v>
      </c>
      <c r="B1553" s="269" t="s">
        <v>1245</v>
      </c>
      <c r="C1553" s="269" t="s">
        <v>2170</v>
      </c>
      <c r="D1553" s="273" t="s">
        <v>3719</v>
      </c>
      <c r="E1553" s="269" t="s">
        <v>2195</v>
      </c>
      <c r="F1553" s="271">
        <v>0.00012</v>
      </c>
      <c r="G1553" s="272">
        <v>2016.5</v>
      </c>
      <c r="H1553" s="269">
        <v>0.000276</v>
      </c>
      <c r="I1553" s="269" t="s">
        <v>1011</v>
      </c>
      <c r="J1553" s="269" t="s">
        <v>1011</v>
      </c>
      <c r="K1553" s="269" t="s">
        <v>106</v>
      </c>
    </row>
    <row r="1554" ht="42.75" spans="1:11">
      <c r="A1554" s="269">
        <v>1552</v>
      </c>
      <c r="B1554" s="269" t="s">
        <v>1245</v>
      </c>
      <c r="C1554" s="269" t="s">
        <v>2170</v>
      </c>
      <c r="D1554" s="273" t="s">
        <v>3720</v>
      </c>
      <c r="E1554" s="269" t="s">
        <v>2195</v>
      </c>
      <c r="F1554" s="271">
        <v>0.00012</v>
      </c>
      <c r="G1554" s="272">
        <v>2016.5</v>
      </c>
      <c r="H1554" s="269">
        <v>0.000276</v>
      </c>
      <c r="I1554" s="269" t="s">
        <v>1011</v>
      </c>
      <c r="J1554" s="269" t="s">
        <v>1011</v>
      </c>
      <c r="K1554" s="269" t="s">
        <v>106</v>
      </c>
    </row>
    <row r="1555" ht="42.75" spans="1:11">
      <c r="A1555" s="269">
        <v>1553</v>
      </c>
      <c r="B1555" s="269" t="s">
        <v>1245</v>
      </c>
      <c r="C1555" s="269" t="s">
        <v>2170</v>
      </c>
      <c r="D1555" s="273" t="s">
        <v>3721</v>
      </c>
      <c r="E1555" s="269" t="s">
        <v>2195</v>
      </c>
      <c r="F1555" s="271">
        <v>0.00012</v>
      </c>
      <c r="G1555" s="272">
        <v>2016.5</v>
      </c>
      <c r="H1555" s="269">
        <v>0.000276</v>
      </c>
      <c r="I1555" s="269" t="s">
        <v>1011</v>
      </c>
      <c r="J1555" s="269" t="s">
        <v>1011</v>
      </c>
      <c r="K1555" s="269" t="s">
        <v>106</v>
      </c>
    </row>
    <row r="1556" ht="42.75" spans="1:11">
      <c r="A1556" s="269">
        <v>1554</v>
      </c>
      <c r="B1556" s="269" t="s">
        <v>1245</v>
      </c>
      <c r="C1556" s="269" t="s">
        <v>2170</v>
      </c>
      <c r="D1556" s="273" t="s">
        <v>3722</v>
      </c>
      <c r="E1556" s="269" t="s">
        <v>2195</v>
      </c>
      <c r="F1556" s="271">
        <v>0.00012</v>
      </c>
      <c r="G1556" s="272">
        <v>2016.5</v>
      </c>
      <c r="H1556" s="269">
        <v>0.000276</v>
      </c>
      <c r="I1556" s="269" t="s">
        <v>1011</v>
      </c>
      <c r="J1556" s="269" t="s">
        <v>1011</v>
      </c>
      <c r="K1556" s="269" t="s">
        <v>106</v>
      </c>
    </row>
    <row r="1557" ht="42.75" spans="1:11">
      <c r="A1557" s="269">
        <v>1555</v>
      </c>
      <c r="B1557" s="269" t="s">
        <v>1245</v>
      </c>
      <c r="C1557" s="269" t="s">
        <v>2170</v>
      </c>
      <c r="D1557" s="273" t="s">
        <v>3723</v>
      </c>
      <c r="E1557" s="269" t="s">
        <v>2195</v>
      </c>
      <c r="F1557" s="271">
        <v>0.00012</v>
      </c>
      <c r="G1557" s="272">
        <v>2016.5</v>
      </c>
      <c r="H1557" s="269">
        <v>0.000276</v>
      </c>
      <c r="I1557" s="269" t="s">
        <v>1011</v>
      </c>
      <c r="J1557" s="269" t="s">
        <v>1011</v>
      </c>
      <c r="K1557" s="269" t="s">
        <v>106</v>
      </c>
    </row>
    <row r="1558" ht="42.75" spans="1:11">
      <c r="A1558" s="269">
        <v>1556</v>
      </c>
      <c r="B1558" s="269" t="s">
        <v>1245</v>
      </c>
      <c r="C1558" s="269" t="s">
        <v>2170</v>
      </c>
      <c r="D1558" s="273" t="s">
        <v>3724</v>
      </c>
      <c r="E1558" s="269" t="s">
        <v>2195</v>
      </c>
      <c r="F1558" s="271">
        <v>0.0006</v>
      </c>
      <c r="G1558" s="272">
        <v>2016.5</v>
      </c>
      <c r="H1558" s="269">
        <v>0.00138</v>
      </c>
      <c r="I1558" s="269" t="s">
        <v>1011</v>
      </c>
      <c r="J1558" s="269" t="s">
        <v>1011</v>
      </c>
      <c r="K1558" s="269" t="s">
        <v>106</v>
      </c>
    </row>
    <row r="1559" ht="42.75" spans="1:11">
      <c r="A1559" s="269">
        <v>1557</v>
      </c>
      <c r="B1559" s="269" t="s">
        <v>1245</v>
      </c>
      <c r="C1559" s="269" t="s">
        <v>2170</v>
      </c>
      <c r="D1559" s="273" t="s">
        <v>3725</v>
      </c>
      <c r="E1559" s="269" t="s">
        <v>2195</v>
      </c>
      <c r="F1559" s="271">
        <v>0.0006</v>
      </c>
      <c r="G1559" s="272">
        <v>2016.5</v>
      </c>
      <c r="H1559" s="269">
        <v>0.00138</v>
      </c>
      <c r="I1559" s="269" t="s">
        <v>1011</v>
      </c>
      <c r="J1559" s="269" t="s">
        <v>1011</v>
      </c>
      <c r="K1559" s="269" t="s">
        <v>106</v>
      </c>
    </row>
    <row r="1560" ht="42.75" spans="1:11">
      <c r="A1560" s="269">
        <v>1558</v>
      </c>
      <c r="B1560" s="269" t="s">
        <v>1245</v>
      </c>
      <c r="C1560" s="269" t="s">
        <v>2170</v>
      </c>
      <c r="D1560" s="273" t="s">
        <v>3726</v>
      </c>
      <c r="E1560" s="269" t="s">
        <v>2195</v>
      </c>
      <c r="F1560" s="271">
        <v>0.0008</v>
      </c>
      <c r="G1560" s="272">
        <v>2016.5</v>
      </c>
      <c r="H1560" s="269">
        <v>0.00184</v>
      </c>
      <c r="I1560" s="269" t="s">
        <v>1011</v>
      </c>
      <c r="J1560" s="269" t="s">
        <v>1011</v>
      </c>
      <c r="K1560" s="269" t="s">
        <v>106</v>
      </c>
    </row>
    <row r="1561" ht="42.75" spans="1:11">
      <c r="A1561" s="269">
        <v>1559</v>
      </c>
      <c r="B1561" s="269" t="s">
        <v>1245</v>
      </c>
      <c r="C1561" s="269" t="s">
        <v>2170</v>
      </c>
      <c r="D1561" s="273" t="s">
        <v>3727</v>
      </c>
      <c r="E1561" s="269" t="s">
        <v>2195</v>
      </c>
      <c r="F1561" s="271">
        <v>0.0008</v>
      </c>
      <c r="G1561" s="272">
        <v>2016.5</v>
      </c>
      <c r="H1561" s="269">
        <v>0.00184</v>
      </c>
      <c r="I1561" s="269" t="s">
        <v>1011</v>
      </c>
      <c r="J1561" s="269" t="s">
        <v>1011</v>
      </c>
      <c r="K1561" s="269" t="s">
        <v>106</v>
      </c>
    </row>
    <row r="1562" ht="42.75" spans="1:11">
      <c r="A1562" s="269">
        <v>1560</v>
      </c>
      <c r="B1562" s="269" t="s">
        <v>1245</v>
      </c>
      <c r="C1562" s="269" t="s">
        <v>2170</v>
      </c>
      <c r="D1562" s="273" t="s">
        <v>3728</v>
      </c>
      <c r="E1562" s="269" t="s">
        <v>2195</v>
      </c>
      <c r="F1562" s="271">
        <v>0.0008</v>
      </c>
      <c r="G1562" s="272">
        <v>2016.5</v>
      </c>
      <c r="H1562" s="269">
        <v>0.00184</v>
      </c>
      <c r="I1562" s="269" t="s">
        <v>1011</v>
      </c>
      <c r="J1562" s="269" t="s">
        <v>1011</v>
      </c>
      <c r="K1562" s="269" t="s">
        <v>106</v>
      </c>
    </row>
    <row r="1563" ht="42.75" spans="1:11">
      <c r="A1563" s="269">
        <v>1561</v>
      </c>
      <c r="B1563" s="269" t="s">
        <v>1245</v>
      </c>
      <c r="C1563" s="269" t="s">
        <v>2170</v>
      </c>
      <c r="D1563" s="273" t="s">
        <v>3729</v>
      </c>
      <c r="E1563" s="269" t="s">
        <v>2195</v>
      </c>
      <c r="F1563" s="271">
        <v>0.0008</v>
      </c>
      <c r="G1563" s="272">
        <v>2016.5</v>
      </c>
      <c r="H1563" s="269">
        <v>0.00184</v>
      </c>
      <c r="I1563" s="269" t="s">
        <v>1011</v>
      </c>
      <c r="J1563" s="269" t="s">
        <v>1011</v>
      </c>
      <c r="K1563" s="269" t="s">
        <v>106</v>
      </c>
    </row>
    <row r="1564" ht="42.75" spans="1:11">
      <c r="A1564" s="269">
        <v>1562</v>
      </c>
      <c r="B1564" s="269" t="s">
        <v>1245</v>
      </c>
      <c r="C1564" s="269" t="s">
        <v>2170</v>
      </c>
      <c r="D1564" s="273" t="s">
        <v>3730</v>
      </c>
      <c r="E1564" s="269" t="s">
        <v>2195</v>
      </c>
      <c r="F1564" s="271">
        <v>0.0008</v>
      </c>
      <c r="G1564" s="272">
        <v>2016.5</v>
      </c>
      <c r="H1564" s="269">
        <v>0.00184</v>
      </c>
      <c r="I1564" s="269" t="s">
        <v>1011</v>
      </c>
      <c r="J1564" s="269" t="s">
        <v>1011</v>
      </c>
      <c r="K1564" s="269" t="s">
        <v>106</v>
      </c>
    </row>
    <row r="1565" ht="42.75" spans="1:11">
      <c r="A1565" s="269">
        <v>1563</v>
      </c>
      <c r="B1565" s="269" t="s">
        <v>1245</v>
      </c>
      <c r="C1565" s="269" t="s">
        <v>2170</v>
      </c>
      <c r="D1565" s="273" t="s">
        <v>3731</v>
      </c>
      <c r="E1565" s="269" t="s">
        <v>2195</v>
      </c>
      <c r="F1565" s="271">
        <v>0.0008</v>
      </c>
      <c r="G1565" s="272">
        <v>2016.5</v>
      </c>
      <c r="H1565" s="269">
        <v>0.00184</v>
      </c>
      <c r="I1565" s="269" t="s">
        <v>1011</v>
      </c>
      <c r="J1565" s="269" t="s">
        <v>1011</v>
      </c>
      <c r="K1565" s="269" t="s">
        <v>106</v>
      </c>
    </row>
    <row r="1566" ht="42.75" spans="1:11">
      <c r="A1566" s="269">
        <v>1564</v>
      </c>
      <c r="B1566" s="269" t="s">
        <v>1245</v>
      </c>
      <c r="C1566" s="269" t="s">
        <v>2170</v>
      </c>
      <c r="D1566" s="273" t="s">
        <v>3732</v>
      </c>
      <c r="E1566" s="269" t="s">
        <v>2195</v>
      </c>
      <c r="F1566" s="271">
        <v>0.0014</v>
      </c>
      <c r="G1566" s="272">
        <v>2016.5</v>
      </c>
      <c r="H1566" s="269">
        <v>0.00322</v>
      </c>
      <c r="I1566" s="269" t="s">
        <v>1011</v>
      </c>
      <c r="J1566" s="269" t="s">
        <v>1011</v>
      </c>
      <c r="K1566" s="269" t="s">
        <v>106</v>
      </c>
    </row>
    <row r="1567" ht="42.75" spans="1:11">
      <c r="A1567" s="269">
        <v>1565</v>
      </c>
      <c r="B1567" s="269" t="s">
        <v>1245</v>
      </c>
      <c r="C1567" s="269" t="s">
        <v>2170</v>
      </c>
      <c r="D1567" s="273" t="s">
        <v>3733</v>
      </c>
      <c r="E1567" s="269" t="s">
        <v>2195</v>
      </c>
      <c r="F1567" s="271">
        <v>0.0014</v>
      </c>
      <c r="G1567" s="272">
        <v>2016.5</v>
      </c>
      <c r="H1567" s="269">
        <v>0.00322</v>
      </c>
      <c r="I1567" s="269" t="s">
        <v>1011</v>
      </c>
      <c r="J1567" s="269" t="s">
        <v>1011</v>
      </c>
      <c r="K1567" s="269" t="s">
        <v>106</v>
      </c>
    </row>
    <row r="1568" ht="42.75" spans="1:11">
      <c r="A1568" s="269">
        <v>1566</v>
      </c>
      <c r="B1568" s="269" t="s">
        <v>1245</v>
      </c>
      <c r="C1568" s="269" t="s">
        <v>2170</v>
      </c>
      <c r="D1568" s="273" t="s">
        <v>3734</v>
      </c>
      <c r="E1568" s="269" t="s">
        <v>2195</v>
      </c>
      <c r="F1568" s="271">
        <v>0.00015</v>
      </c>
      <c r="G1568" s="272">
        <v>2016.5</v>
      </c>
      <c r="H1568" s="269">
        <v>0.000345</v>
      </c>
      <c r="I1568" s="269" t="s">
        <v>1011</v>
      </c>
      <c r="J1568" s="269" t="s">
        <v>1011</v>
      </c>
      <c r="K1568" s="269" t="s">
        <v>106</v>
      </c>
    </row>
    <row r="1569" ht="42.75" spans="1:11">
      <c r="A1569" s="269">
        <v>1567</v>
      </c>
      <c r="B1569" s="269" t="s">
        <v>1245</v>
      </c>
      <c r="C1569" s="269" t="s">
        <v>2170</v>
      </c>
      <c r="D1569" s="273" t="s">
        <v>3735</v>
      </c>
      <c r="E1569" s="269" t="s">
        <v>2195</v>
      </c>
      <c r="F1569" s="271">
        <v>0.00012</v>
      </c>
      <c r="G1569" s="272">
        <v>2016.5</v>
      </c>
      <c r="H1569" s="269">
        <v>0.000276</v>
      </c>
      <c r="I1569" s="269" t="s">
        <v>1011</v>
      </c>
      <c r="J1569" s="269" t="s">
        <v>1011</v>
      </c>
      <c r="K1569" s="269" t="s">
        <v>106</v>
      </c>
    </row>
    <row r="1570" ht="42.75" spans="1:11">
      <c r="A1570" s="269">
        <v>1568</v>
      </c>
      <c r="B1570" s="269" t="s">
        <v>1245</v>
      </c>
      <c r="C1570" s="269" t="s">
        <v>2170</v>
      </c>
      <c r="D1570" s="273" t="s">
        <v>3736</v>
      </c>
      <c r="E1570" s="269" t="s">
        <v>2195</v>
      </c>
      <c r="F1570" s="271">
        <v>0.0008</v>
      </c>
      <c r="G1570" s="272">
        <v>2016.5</v>
      </c>
      <c r="H1570" s="269">
        <v>0.00184</v>
      </c>
      <c r="I1570" s="269" t="s">
        <v>1011</v>
      </c>
      <c r="J1570" s="269" t="s">
        <v>1011</v>
      </c>
      <c r="K1570" s="269" t="s">
        <v>106</v>
      </c>
    </row>
    <row r="1571" ht="42.75" spans="1:11">
      <c r="A1571" s="269">
        <v>1569</v>
      </c>
      <c r="B1571" s="269" t="s">
        <v>1245</v>
      </c>
      <c r="C1571" s="269" t="s">
        <v>2170</v>
      </c>
      <c r="D1571" s="273" t="s">
        <v>3737</v>
      </c>
      <c r="E1571" s="269" t="s">
        <v>2195</v>
      </c>
      <c r="F1571" s="271">
        <v>0.0003</v>
      </c>
      <c r="G1571" s="272">
        <v>2016.5</v>
      </c>
      <c r="H1571" s="269">
        <v>0.00069</v>
      </c>
      <c r="I1571" s="269" t="s">
        <v>1011</v>
      </c>
      <c r="J1571" s="269" t="s">
        <v>1011</v>
      </c>
      <c r="K1571" s="269" t="s">
        <v>106</v>
      </c>
    </row>
    <row r="1572" ht="42.75" spans="1:11">
      <c r="A1572" s="269">
        <v>1570</v>
      </c>
      <c r="B1572" s="269" t="s">
        <v>1245</v>
      </c>
      <c r="C1572" s="269" t="s">
        <v>2170</v>
      </c>
      <c r="D1572" s="273" t="s">
        <v>3738</v>
      </c>
      <c r="E1572" s="269" t="s">
        <v>2195</v>
      </c>
      <c r="F1572" s="271">
        <v>0.0008</v>
      </c>
      <c r="G1572" s="272">
        <v>2016.5</v>
      </c>
      <c r="H1572" s="269">
        <v>0.00184</v>
      </c>
      <c r="I1572" s="269" t="s">
        <v>1011</v>
      </c>
      <c r="J1572" s="269" t="s">
        <v>1011</v>
      </c>
      <c r="K1572" s="269" t="s">
        <v>106</v>
      </c>
    </row>
    <row r="1573" ht="42.75" spans="1:11">
      <c r="A1573" s="269">
        <v>1571</v>
      </c>
      <c r="B1573" s="269" t="s">
        <v>1245</v>
      </c>
      <c r="C1573" s="269" t="s">
        <v>2170</v>
      </c>
      <c r="D1573" s="273" t="s">
        <v>3739</v>
      </c>
      <c r="E1573" s="269" t="s">
        <v>2195</v>
      </c>
      <c r="F1573" s="271">
        <v>0.0004</v>
      </c>
      <c r="G1573" s="272">
        <v>2016.5</v>
      </c>
      <c r="H1573" s="269">
        <v>0.00092</v>
      </c>
      <c r="I1573" s="269" t="s">
        <v>1011</v>
      </c>
      <c r="J1573" s="269" t="s">
        <v>1011</v>
      </c>
      <c r="K1573" s="269" t="s">
        <v>106</v>
      </c>
    </row>
    <row r="1574" ht="42.75" spans="1:11">
      <c r="A1574" s="269">
        <v>1572</v>
      </c>
      <c r="B1574" s="269" t="s">
        <v>1245</v>
      </c>
      <c r="C1574" s="269" t="s">
        <v>2170</v>
      </c>
      <c r="D1574" s="273" t="s">
        <v>3740</v>
      </c>
      <c r="E1574" s="269" t="s">
        <v>2195</v>
      </c>
      <c r="F1574" s="271">
        <v>0.00025</v>
      </c>
      <c r="G1574" s="272">
        <v>2016.5</v>
      </c>
      <c r="H1574" s="269">
        <v>0.000575</v>
      </c>
      <c r="I1574" s="269" t="s">
        <v>1011</v>
      </c>
      <c r="J1574" s="269" t="s">
        <v>1011</v>
      </c>
      <c r="K1574" s="269" t="s">
        <v>106</v>
      </c>
    </row>
    <row r="1575" ht="42.75" spans="1:11">
      <c r="A1575" s="269">
        <v>1573</v>
      </c>
      <c r="B1575" s="269" t="s">
        <v>1245</v>
      </c>
      <c r="C1575" s="269" t="s">
        <v>2170</v>
      </c>
      <c r="D1575" s="273" t="s">
        <v>3741</v>
      </c>
      <c r="E1575" s="269" t="s">
        <v>2195</v>
      </c>
      <c r="F1575" s="271">
        <v>0.0003</v>
      </c>
      <c r="G1575" s="272">
        <v>2016.5</v>
      </c>
      <c r="H1575" s="269">
        <v>0.00069</v>
      </c>
      <c r="I1575" s="269" t="s">
        <v>1011</v>
      </c>
      <c r="J1575" s="269" t="s">
        <v>1011</v>
      </c>
      <c r="K1575" s="269" t="s">
        <v>106</v>
      </c>
    </row>
    <row r="1576" ht="42.75" spans="1:11">
      <c r="A1576" s="269">
        <v>1574</v>
      </c>
      <c r="B1576" s="269" t="s">
        <v>1245</v>
      </c>
      <c r="C1576" s="269" t="s">
        <v>2170</v>
      </c>
      <c r="D1576" s="273" t="s">
        <v>3742</v>
      </c>
      <c r="E1576" s="269" t="s">
        <v>2195</v>
      </c>
      <c r="F1576" s="271">
        <v>0.0015</v>
      </c>
      <c r="G1576" s="272">
        <v>2016.5</v>
      </c>
      <c r="H1576" s="269">
        <v>0.00345</v>
      </c>
      <c r="I1576" s="269" t="s">
        <v>1011</v>
      </c>
      <c r="J1576" s="269" t="s">
        <v>1011</v>
      </c>
      <c r="K1576" s="269" t="s">
        <v>106</v>
      </c>
    </row>
    <row r="1577" ht="42.75" spans="1:11">
      <c r="A1577" s="269">
        <v>1575</v>
      </c>
      <c r="B1577" s="269" t="s">
        <v>1245</v>
      </c>
      <c r="C1577" s="269" t="s">
        <v>2170</v>
      </c>
      <c r="D1577" s="273" t="s">
        <v>3743</v>
      </c>
      <c r="E1577" s="269" t="s">
        <v>2195</v>
      </c>
      <c r="F1577" s="271">
        <v>0.00015</v>
      </c>
      <c r="G1577" s="272">
        <v>2016.5</v>
      </c>
      <c r="H1577" s="269">
        <v>0.000345</v>
      </c>
      <c r="I1577" s="269" t="s">
        <v>1011</v>
      </c>
      <c r="J1577" s="269" t="s">
        <v>1011</v>
      </c>
      <c r="K1577" s="269" t="s">
        <v>106</v>
      </c>
    </row>
    <row r="1578" ht="42.75" spans="1:11">
      <c r="A1578" s="269">
        <v>1576</v>
      </c>
      <c r="B1578" s="269" t="s">
        <v>1245</v>
      </c>
      <c r="C1578" s="269" t="s">
        <v>2170</v>
      </c>
      <c r="D1578" s="273" t="s">
        <v>3744</v>
      </c>
      <c r="E1578" s="269" t="s">
        <v>2195</v>
      </c>
      <c r="F1578" s="271">
        <v>0.00015</v>
      </c>
      <c r="G1578" s="272">
        <v>2016.5</v>
      </c>
      <c r="H1578" s="269">
        <v>0.000345</v>
      </c>
      <c r="I1578" s="269" t="s">
        <v>1011</v>
      </c>
      <c r="J1578" s="269" t="s">
        <v>1011</v>
      </c>
      <c r="K1578" s="269" t="s">
        <v>106</v>
      </c>
    </row>
    <row r="1579" ht="42.75" spans="1:11">
      <c r="A1579" s="269">
        <v>1577</v>
      </c>
      <c r="B1579" s="269" t="s">
        <v>1245</v>
      </c>
      <c r="C1579" s="269" t="s">
        <v>2170</v>
      </c>
      <c r="D1579" s="273" t="s">
        <v>3745</v>
      </c>
      <c r="E1579" s="269" t="s">
        <v>2195</v>
      </c>
      <c r="F1579" s="271">
        <v>0.00015</v>
      </c>
      <c r="G1579" s="272">
        <v>2016.5</v>
      </c>
      <c r="H1579" s="269">
        <v>0.000345</v>
      </c>
      <c r="I1579" s="269" t="s">
        <v>1011</v>
      </c>
      <c r="J1579" s="269" t="s">
        <v>1011</v>
      </c>
      <c r="K1579" s="269" t="s">
        <v>106</v>
      </c>
    </row>
    <row r="1580" ht="42.75" spans="1:11">
      <c r="A1580" s="269">
        <v>1578</v>
      </c>
      <c r="B1580" s="269" t="s">
        <v>1245</v>
      </c>
      <c r="C1580" s="269" t="s">
        <v>2170</v>
      </c>
      <c r="D1580" s="273" t="s">
        <v>3746</v>
      </c>
      <c r="E1580" s="269" t="s">
        <v>2195</v>
      </c>
      <c r="F1580" s="271">
        <v>0.0012</v>
      </c>
      <c r="G1580" s="272">
        <v>2016.5</v>
      </c>
      <c r="H1580" s="269">
        <v>0.00276</v>
      </c>
      <c r="I1580" s="269" t="s">
        <v>1011</v>
      </c>
      <c r="J1580" s="269" t="s">
        <v>1011</v>
      </c>
      <c r="K1580" s="269" t="s">
        <v>106</v>
      </c>
    </row>
    <row r="1581" ht="42.75" spans="1:11">
      <c r="A1581" s="269">
        <v>1579</v>
      </c>
      <c r="B1581" s="269" t="s">
        <v>1245</v>
      </c>
      <c r="C1581" s="269" t="s">
        <v>2170</v>
      </c>
      <c r="D1581" s="273" t="s">
        <v>3747</v>
      </c>
      <c r="E1581" s="269" t="s">
        <v>2195</v>
      </c>
      <c r="F1581" s="271">
        <v>0.00023</v>
      </c>
      <c r="G1581" s="272">
        <v>2016.5</v>
      </c>
      <c r="H1581" s="269">
        <v>0.000529</v>
      </c>
      <c r="I1581" s="269" t="s">
        <v>1011</v>
      </c>
      <c r="J1581" s="269" t="s">
        <v>1011</v>
      </c>
      <c r="K1581" s="269" t="s">
        <v>106</v>
      </c>
    </row>
    <row r="1582" ht="42.75" spans="1:11">
      <c r="A1582" s="269">
        <v>1580</v>
      </c>
      <c r="B1582" s="269" t="s">
        <v>1245</v>
      </c>
      <c r="C1582" s="269" t="s">
        <v>2170</v>
      </c>
      <c r="D1582" s="273" t="s">
        <v>3748</v>
      </c>
      <c r="E1582" s="269" t="s">
        <v>2195</v>
      </c>
      <c r="F1582" s="271">
        <v>0.00015</v>
      </c>
      <c r="G1582" s="272">
        <v>2016.5</v>
      </c>
      <c r="H1582" s="269">
        <v>0.000345</v>
      </c>
      <c r="I1582" s="269" t="s">
        <v>1011</v>
      </c>
      <c r="J1582" s="269" t="s">
        <v>1011</v>
      </c>
      <c r="K1582" s="269" t="s">
        <v>106</v>
      </c>
    </row>
    <row r="1583" ht="42.75" spans="1:11">
      <c r="A1583" s="269">
        <v>1581</v>
      </c>
      <c r="B1583" s="269" t="s">
        <v>1245</v>
      </c>
      <c r="C1583" s="269" t="s">
        <v>2170</v>
      </c>
      <c r="D1583" s="273" t="s">
        <v>3749</v>
      </c>
      <c r="E1583" s="269" t="s">
        <v>2195</v>
      </c>
      <c r="F1583" s="271">
        <v>0.00015</v>
      </c>
      <c r="G1583" s="272">
        <v>2016.5</v>
      </c>
      <c r="H1583" s="269">
        <v>0.000345</v>
      </c>
      <c r="I1583" s="269" t="s">
        <v>1011</v>
      </c>
      <c r="J1583" s="269" t="s">
        <v>1011</v>
      </c>
      <c r="K1583" s="269" t="s">
        <v>106</v>
      </c>
    </row>
    <row r="1584" ht="42.75" spans="1:11">
      <c r="A1584" s="269">
        <v>1582</v>
      </c>
      <c r="B1584" s="269" t="s">
        <v>1245</v>
      </c>
      <c r="C1584" s="269" t="s">
        <v>2170</v>
      </c>
      <c r="D1584" s="273" t="s">
        <v>3750</v>
      </c>
      <c r="E1584" s="269" t="s">
        <v>2195</v>
      </c>
      <c r="F1584" s="271">
        <v>0.00015</v>
      </c>
      <c r="G1584" s="272">
        <v>2016.5</v>
      </c>
      <c r="H1584" s="269">
        <v>0.000345</v>
      </c>
      <c r="I1584" s="269" t="s">
        <v>1011</v>
      </c>
      <c r="J1584" s="269" t="s">
        <v>1011</v>
      </c>
      <c r="K1584" s="269" t="s">
        <v>106</v>
      </c>
    </row>
    <row r="1585" ht="42.75" spans="1:11">
      <c r="A1585" s="269">
        <v>1583</v>
      </c>
      <c r="B1585" s="269" t="s">
        <v>1245</v>
      </c>
      <c r="C1585" s="269" t="s">
        <v>2170</v>
      </c>
      <c r="D1585" s="273" t="s">
        <v>3751</v>
      </c>
      <c r="E1585" s="269" t="s">
        <v>2195</v>
      </c>
      <c r="F1585" s="271">
        <v>0.00012</v>
      </c>
      <c r="G1585" s="272">
        <v>2016.5</v>
      </c>
      <c r="H1585" s="269">
        <v>0.000276</v>
      </c>
      <c r="I1585" s="269" t="s">
        <v>1011</v>
      </c>
      <c r="J1585" s="269" t="s">
        <v>1011</v>
      </c>
      <c r="K1585" s="269" t="s">
        <v>106</v>
      </c>
    </row>
    <row r="1586" ht="42.75" spans="1:11">
      <c r="A1586" s="269">
        <v>1584</v>
      </c>
      <c r="B1586" s="269" t="s">
        <v>1245</v>
      </c>
      <c r="C1586" s="269" t="s">
        <v>2170</v>
      </c>
      <c r="D1586" s="273" t="s">
        <v>3752</v>
      </c>
      <c r="E1586" s="269" t="s">
        <v>2195</v>
      </c>
      <c r="F1586" s="271">
        <v>0.0002</v>
      </c>
      <c r="G1586" s="272">
        <v>2016.5</v>
      </c>
      <c r="H1586" s="269">
        <v>0.00046</v>
      </c>
      <c r="I1586" s="269" t="s">
        <v>1011</v>
      </c>
      <c r="J1586" s="269" t="s">
        <v>1011</v>
      </c>
      <c r="K1586" s="269" t="s">
        <v>106</v>
      </c>
    </row>
    <row r="1587" ht="42.75" spans="1:11">
      <c r="A1587" s="269">
        <v>1585</v>
      </c>
      <c r="B1587" s="269" t="s">
        <v>1245</v>
      </c>
      <c r="C1587" s="269" t="s">
        <v>2170</v>
      </c>
      <c r="D1587" s="273" t="s">
        <v>3753</v>
      </c>
      <c r="E1587" s="269" t="s">
        <v>2195</v>
      </c>
      <c r="F1587" s="271">
        <v>0.001</v>
      </c>
      <c r="G1587" s="272">
        <v>2016.5</v>
      </c>
      <c r="H1587" s="269">
        <v>0.0023</v>
      </c>
      <c r="I1587" s="269" t="s">
        <v>1011</v>
      </c>
      <c r="J1587" s="269" t="s">
        <v>1011</v>
      </c>
      <c r="K1587" s="269" t="s">
        <v>106</v>
      </c>
    </row>
    <row r="1588" ht="42.75" spans="1:11">
      <c r="A1588" s="269">
        <v>1586</v>
      </c>
      <c r="B1588" s="269" t="s">
        <v>1245</v>
      </c>
      <c r="C1588" s="269" t="s">
        <v>2170</v>
      </c>
      <c r="D1588" s="273" t="s">
        <v>3754</v>
      </c>
      <c r="E1588" s="269" t="s">
        <v>2195</v>
      </c>
      <c r="F1588" s="271">
        <v>0.001</v>
      </c>
      <c r="G1588" s="272">
        <v>2016.5</v>
      </c>
      <c r="H1588" s="269">
        <v>0.0023</v>
      </c>
      <c r="I1588" s="269" t="s">
        <v>1011</v>
      </c>
      <c r="J1588" s="269" t="s">
        <v>1011</v>
      </c>
      <c r="K1588" s="269" t="s">
        <v>106</v>
      </c>
    </row>
    <row r="1589" ht="42.75" spans="1:11">
      <c r="A1589" s="269">
        <v>1587</v>
      </c>
      <c r="B1589" s="269" t="s">
        <v>1245</v>
      </c>
      <c r="C1589" s="269" t="s">
        <v>2170</v>
      </c>
      <c r="D1589" s="273" t="s">
        <v>3755</v>
      </c>
      <c r="E1589" s="269" t="s">
        <v>2195</v>
      </c>
      <c r="F1589" s="271">
        <v>0.001</v>
      </c>
      <c r="G1589" s="272">
        <v>2016.5</v>
      </c>
      <c r="H1589" s="269">
        <v>0.0023</v>
      </c>
      <c r="I1589" s="269" t="s">
        <v>1011</v>
      </c>
      <c r="J1589" s="269" t="s">
        <v>1011</v>
      </c>
      <c r="K1589" s="269" t="s">
        <v>106</v>
      </c>
    </row>
    <row r="1590" ht="42.75" spans="1:11">
      <c r="A1590" s="269">
        <v>1588</v>
      </c>
      <c r="B1590" s="269" t="s">
        <v>1245</v>
      </c>
      <c r="C1590" s="269" t="s">
        <v>2170</v>
      </c>
      <c r="D1590" s="273" t="s">
        <v>3756</v>
      </c>
      <c r="E1590" s="269" t="s">
        <v>2195</v>
      </c>
      <c r="F1590" s="271">
        <v>0.00015</v>
      </c>
      <c r="G1590" s="272">
        <v>2016.5</v>
      </c>
      <c r="H1590" s="269">
        <v>0.000345</v>
      </c>
      <c r="I1590" s="269" t="s">
        <v>1011</v>
      </c>
      <c r="J1590" s="269" t="s">
        <v>1011</v>
      </c>
      <c r="K1590" s="269" t="s">
        <v>106</v>
      </c>
    </row>
    <row r="1591" ht="42.75" spans="1:11">
      <c r="A1591" s="269">
        <v>1589</v>
      </c>
      <c r="B1591" s="269" t="s">
        <v>1245</v>
      </c>
      <c r="C1591" s="269" t="s">
        <v>2170</v>
      </c>
      <c r="D1591" s="273" t="s">
        <v>3712</v>
      </c>
      <c r="E1591" s="269" t="s">
        <v>2195</v>
      </c>
      <c r="F1591" s="271">
        <v>0.00012</v>
      </c>
      <c r="G1591" s="272">
        <v>2016.5</v>
      </c>
      <c r="H1591" s="269">
        <v>0.000276</v>
      </c>
      <c r="I1591" s="269" t="s">
        <v>1011</v>
      </c>
      <c r="J1591" s="269" t="s">
        <v>1011</v>
      </c>
      <c r="K1591" s="269" t="s">
        <v>106</v>
      </c>
    </row>
    <row r="1592" ht="42.75" spans="1:11">
      <c r="A1592" s="269">
        <v>1590</v>
      </c>
      <c r="B1592" s="269" t="s">
        <v>1245</v>
      </c>
      <c r="C1592" s="269" t="s">
        <v>2170</v>
      </c>
      <c r="D1592" s="273" t="s">
        <v>3757</v>
      </c>
      <c r="E1592" s="269" t="s">
        <v>2195</v>
      </c>
      <c r="F1592" s="271">
        <v>0.00015</v>
      </c>
      <c r="G1592" s="272">
        <v>2016.5</v>
      </c>
      <c r="H1592" s="269">
        <v>0.000345</v>
      </c>
      <c r="I1592" s="269" t="s">
        <v>1011</v>
      </c>
      <c r="J1592" s="269" t="s">
        <v>1011</v>
      </c>
      <c r="K1592" s="269" t="s">
        <v>106</v>
      </c>
    </row>
    <row r="1593" ht="42.75" spans="1:11">
      <c r="A1593" s="269">
        <v>1591</v>
      </c>
      <c r="B1593" s="269" t="s">
        <v>1245</v>
      </c>
      <c r="C1593" s="269" t="s">
        <v>2170</v>
      </c>
      <c r="D1593" s="273" t="s">
        <v>3758</v>
      </c>
      <c r="E1593" s="269" t="s">
        <v>2195</v>
      </c>
      <c r="F1593" s="271">
        <v>0.00015</v>
      </c>
      <c r="G1593" s="272">
        <v>2016.5</v>
      </c>
      <c r="H1593" s="269">
        <v>0.000345</v>
      </c>
      <c r="I1593" s="269" t="s">
        <v>1011</v>
      </c>
      <c r="J1593" s="269" t="s">
        <v>1011</v>
      </c>
      <c r="K1593" s="269" t="s">
        <v>106</v>
      </c>
    </row>
    <row r="1594" ht="42.75" spans="1:11">
      <c r="A1594" s="269">
        <v>1592</v>
      </c>
      <c r="B1594" s="269" t="s">
        <v>1245</v>
      </c>
      <c r="C1594" s="269" t="s">
        <v>2170</v>
      </c>
      <c r="D1594" s="273" t="s">
        <v>3759</v>
      </c>
      <c r="E1594" s="269" t="s">
        <v>2195</v>
      </c>
      <c r="F1594" s="271">
        <v>0.0002</v>
      </c>
      <c r="G1594" s="272">
        <v>2016.5</v>
      </c>
      <c r="H1594" s="269">
        <v>0.00046</v>
      </c>
      <c r="I1594" s="269" t="s">
        <v>1011</v>
      </c>
      <c r="J1594" s="269" t="s">
        <v>1011</v>
      </c>
      <c r="K1594" s="269" t="s">
        <v>106</v>
      </c>
    </row>
    <row r="1595" ht="42.75" spans="1:11">
      <c r="A1595" s="269">
        <v>1593</v>
      </c>
      <c r="B1595" s="269" t="s">
        <v>1245</v>
      </c>
      <c r="C1595" s="269" t="s">
        <v>2170</v>
      </c>
      <c r="D1595" s="273" t="s">
        <v>3760</v>
      </c>
      <c r="E1595" s="269" t="s">
        <v>2195</v>
      </c>
      <c r="F1595" s="271">
        <v>0.0007</v>
      </c>
      <c r="G1595" s="272">
        <v>2016.5</v>
      </c>
      <c r="H1595" s="269">
        <v>0.00161</v>
      </c>
      <c r="I1595" s="269" t="s">
        <v>1011</v>
      </c>
      <c r="J1595" s="269" t="s">
        <v>1011</v>
      </c>
      <c r="K1595" s="269" t="s">
        <v>106</v>
      </c>
    </row>
    <row r="1596" ht="42.75" spans="1:11">
      <c r="A1596" s="269">
        <v>1594</v>
      </c>
      <c r="B1596" s="269" t="s">
        <v>1245</v>
      </c>
      <c r="C1596" s="269" t="s">
        <v>2170</v>
      </c>
      <c r="D1596" s="273" t="s">
        <v>3761</v>
      </c>
      <c r="E1596" s="269" t="s">
        <v>2195</v>
      </c>
      <c r="F1596" s="271">
        <v>0.0007</v>
      </c>
      <c r="G1596" s="272">
        <v>2016.5</v>
      </c>
      <c r="H1596" s="269">
        <v>0.00161</v>
      </c>
      <c r="I1596" s="269" t="s">
        <v>1011</v>
      </c>
      <c r="J1596" s="269" t="s">
        <v>1011</v>
      </c>
      <c r="K1596" s="269" t="s">
        <v>106</v>
      </c>
    </row>
    <row r="1597" ht="42.75" spans="1:11">
      <c r="A1597" s="269">
        <v>1595</v>
      </c>
      <c r="B1597" s="269" t="s">
        <v>1245</v>
      </c>
      <c r="C1597" s="269" t="s">
        <v>2170</v>
      </c>
      <c r="D1597" s="273" t="s">
        <v>3762</v>
      </c>
      <c r="E1597" s="269" t="s">
        <v>2195</v>
      </c>
      <c r="F1597" s="271">
        <v>0.0002</v>
      </c>
      <c r="G1597" s="272">
        <v>2016.5</v>
      </c>
      <c r="H1597" s="269">
        <v>0.00046</v>
      </c>
      <c r="I1597" s="269" t="s">
        <v>1011</v>
      </c>
      <c r="J1597" s="269" t="s">
        <v>1011</v>
      </c>
      <c r="K1597" s="269" t="s">
        <v>106</v>
      </c>
    </row>
    <row r="1598" ht="71.25" spans="1:11">
      <c r="A1598" s="269">
        <v>1596</v>
      </c>
      <c r="B1598" s="269" t="s">
        <v>1245</v>
      </c>
      <c r="C1598" s="269" t="s">
        <v>2170</v>
      </c>
      <c r="D1598" s="273" t="s">
        <v>3763</v>
      </c>
      <c r="E1598" s="269" t="s">
        <v>2195</v>
      </c>
      <c r="F1598" s="271">
        <v>0.0004</v>
      </c>
      <c r="G1598" s="272">
        <v>2016.5</v>
      </c>
      <c r="H1598" s="269">
        <v>0.00092</v>
      </c>
      <c r="I1598" s="269" t="s">
        <v>1011</v>
      </c>
      <c r="J1598" s="269" t="s">
        <v>1011</v>
      </c>
      <c r="K1598" s="269" t="s">
        <v>106</v>
      </c>
    </row>
    <row r="1599" ht="85.5" spans="1:11">
      <c r="A1599" s="269">
        <v>1597</v>
      </c>
      <c r="B1599" s="269" t="s">
        <v>1245</v>
      </c>
      <c r="C1599" s="269" t="s">
        <v>2170</v>
      </c>
      <c r="D1599" s="273" t="s">
        <v>3764</v>
      </c>
      <c r="E1599" s="269" t="s">
        <v>2195</v>
      </c>
      <c r="F1599" s="271">
        <v>0.0005</v>
      </c>
      <c r="G1599" s="272">
        <v>2016.5</v>
      </c>
      <c r="H1599" s="269">
        <v>0.00115</v>
      </c>
      <c r="I1599" s="269" t="s">
        <v>1011</v>
      </c>
      <c r="J1599" s="269" t="s">
        <v>1011</v>
      </c>
      <c r="K1599" s="269" t="s">
        <v>106</v>
      </c>
    </row>
    <row r="1600" ht="57" spans="1:11">
      <c r="A1600" s="269">
        <v>1598</v>
      </c>
      <c r="B1600" s="269" t="s">
        <v>1245</v>
      </c>
      <c r="C1600" s="269" t="s">
        <v>2170</v>
      </c>
      <c r="D1600" s="273" t="s">
        <v>3765</v>
      </c>
      <c r="E1600" s="269" t="s">
        <v>2195</v>
      </c>
      <c r="F1600" s="271">
        <v>0.0003</v>
      </c>
      <c r="G1600" s="272">
        <v>2016.5</v>
      </c>
      <c r="H1600" s="269">
        <v>0.00069</v>
      </c>
      <c r="I1600" s="269" t="s">
        <v>1011</v>
      </c>
      <c r="J1600" s="269" t="s">
        <v>1011</v>
      </c>
      <c r="K1600" s="269" t="s">
        <v>106</v>
      </c>
    </row>
    <row r="1601" ht="71.25" spans="1:11">
      <c r="A1601" s="269">
        <v>1599</v>
      </c>
      <c r="B1601" s="269" t="s">
        <v>1245</v>
      </c>
      <c r="C1601" s="269" t="s">
        <v>2170</v>
      </c>
      <c r="D1601" s="273" t="s">
        <v>3766</v>
      </c>
      <c r="E1601" s="269" t="s">
        <v>2195</v>
      </c>
      <c r="F1601" s="271">
        <v>0.00045</v>
      </c>
      <c r="G1601" s="272">
        <v>2016.5</v>
      </c>
      <c r="H1601" s="269">
        <v>0.001035</v>
      </c>
      <c r="I1601" s="269" t="s">
        <v>1011</v>
      </c>
      <c r="J1601" s="269" t="s">
        <v>1011</v>
      </c>
      <c r="K1601" s="269" t="s">
        <v>106</v>
      </c>
    </row>
    <row r="1602" ht="42.75" spans="1:11">
      <c r="A1602" s="269">
        <v>1600</v>
      </c>
      <c r="B1602" s="269" t="s">
        <v>1245</v>
      </c>
      <c r="C1602" s="269" t="s">
        <v>2170</v>
      </c>
      <c r="D1602" s="273" t="s">
        <v>3767</v>
      </c>
      <c r="E1602" s="269" t="s">
        <v>2195</v>
      </c>
      <c r="F1602" s="271">
        <v>0.0008</v>
      </c>
      <c r="G1602" s="272">
        <v>2016.5</v>
      </c>
      <c r="H1602" s="269">
        <v>0.00184</v>
      </c>
      <c r="I1602" s="269" t="s">
        <v>1011</v>
      </c>
      <c r="J1602" s="269" t="s">
        <v>1011</v>
      </c>
      <c r="K1602" s="269" t="s">
        <v>106</v>
      </c>
    </row>
    <row r="1603" ht="71.25" spans="1:11">
      <c r="A1603" s="269">
        <v>1601</v>
      </c>
      <c r="B1603" s="269" t="s">
        <v>1245</v>
      </c>
      <c r="C1603" s="269" t="s">
        <v>2170</v>
      </c>
      <c r="D1603" s="273" t="s">
        <v>3768</v>
      </c>
      <c r="E1603" s="269" t="s">
        <v>2195</v>
      </c>
      <c r="F1603" s="271">
        <v>0.00015</v>
      </c>
      <c r="G1603" s="272">
        <v>2016.5</v>
      </c>
      <c r="H1603" s="269">
        <v>0.000345</v>
      </c>
      <c r="I1603" s="269" t="s">
        <v>1011</v>
      </c>
      <c r="J1603" s="269" t="s">
        <v>1011</v>
      </c>
      <c r="K1603" s="269" t="s">
        <v>106</v>
      </c>
    </row>
    <row r="1604" ht="71.25" spans="1:11">
      <c r="A1604" s="269">
        <v>1602</v>
      </c>
      <c r="B1604" s="269" t="s">
        <v>1245</v>
      </c>
      <c r="C1604" s="269" t="s">
        <v>2170</v>
      </c>
      <c r="D1604" s="273" t="s">
        <v>3769</v>
      </c>
      <c r="E1604" s="269" t="s">
        <v>2195</v>
      </c>
      <c r="F1604" s="271">
        <v>0.00015</v>
      </c>
      <c r="G1604" s="272">
        <v>2016.5</v>
      </c>
      <c r="H1604" s="269">
        <v>0.000345</v>
      </c>
      <c r="I1604" s="269" t="s">
        <v>1011</v>
      </c>
      <c r="J1604" s="269" t="s">
        <v>1011</v>
      </c>
      <c r="K1604" s="269" t="s">
        <v>106</v>
      </c>
    </row>
    <row r="1605" ht="71.25" spans="1:11">
      <c r="A1605" s="269">
        <v>1603</v>
      </c>
      <c r="B1605" s="269" t="s">
        <v>1245</v>
      </c>
      <c r="C1605" s="269" t="s">
        <v>2170</v>
      </c>
      <c r="D1605" s="273" t="s">
        <v>3770</v>
      </c>
      <c r="E1605" s="269" t="s">
        <v>2195</v>
      </c>
      <c r="F1605" s="271">
        <v>8e-5</v>
      </c>
      <c r="G1605" s="272">
        <v>2016.5</v>
      </c>
      <c r="H1605" s="269">
        <v>0.000184</v>
      </c>
      <c r="I1605" s="269" t="s">
        <v>1011</v>
      </c>
      <c r="J1605" s="269" t="s">
        <v>1011</v>
      </c>
      <c r="K1605" s="269" t="s">
        <v>106</v>
      </c>
    </row>
    <row r="1606" ht="42.75" spans="1:11">
      <c r="A1606" s="269">
        <v>1604</v>
      </c>
      <c r="B1606" s="269" t="s">
        <v>1245</v>
      </c>
      <c r="C1606" s="269" t="s">
        <v>2170</v>
      </c>
      <c r="D1606" s="273" t="s">
        <v>3771</v>
      </c>
      <c r="E1606" s="269" t="s">
        <v>2195</v>
      </c>
      <c r="F1606" s="271">
        <v>0.00055</v>
      </c>
      <c r="G1606" s="272">
        <v>2016.5</v>
      </c>
      <c r="H1606" s="269">
        <v>0.001265</v>
      </c>
      <c r="I1606" s="269" t="s">
        <v>1011</v>
      </c>
      <c r="J1606" s="269" t="s">
        <v>1011</v>
      </c>
      <c r="K1606" s="269" t="s">
        <v>106</v>
      </c>
    </row>
    <row r="1607" ht="42.75" spans="1:11">
      <c r="A1607" s="269">
        <v>1605</v>
      </c>
      <c r="B1607" s="269" t="s">
        <v>1245</v>
      </c>
      <c r="C1607" s="269" t="s">
        <v>2170</v>
      </c>
      <c r="D1607" s="273" t="s">
        <v>3772</v>
      </c>
      <c r="E1607" s="269" t="s">
        <v>2195</v>
      </c>
      <c r="F1607" s="271">
        <v>0.0005</v>
      </c>
      <c r="G1607" s="272">
        <v>2016.5</v>
      </c>
      <c r="H1607" s="269">
        <v>0.00115</v>
      </c>
      <c r="I1607" s="269" t="s">
        <v>1011</v>
      </c>
      <c r="J1607" s="269" t="s">
        <v>1011</v>
      </c>
      <c r="K1607" s="269" t="s">
        <v>106</v>
      </c>
    </row>
    <row r="1608" ht="42.75" spans="1:11">
      <c r="A1608" s="269">
        <v>1606</v>
      </c>
      <c r="B1608" s="269" t="s">
        <v>1245</v>
      </c>
      <c r="C1608" s="269" t="s">
        <v>2170</v>
      </c>
      <c r="D1608" s="273" t="s">
        <v>3773</v>
      </c>
      <c r="E1608" s="269" t="s">
        <v>2195</v>
      </c>
      <c r="F1608" s="271">
        <v>0.0012</v>
      </c>
      <c r="G1608" s="272">
        <v>2016.5</v>
      </c>
      <c r="H1608" s="269">
        <v>0.00276</v>
      </c>
      <c r="I1608" s="269" t="s">
        <v>1011</v>
      </c>
      <c r="J1608" s="269" t="s">
        <v>1011</v>
      </c>
      <c r="K1608" s="269" t="s">
        <v>106</v>
      </c>
    </row>
    <row r="1609" ht="85.5" spans="1:11">
      <c r="A1609" s="269">
        <v>1607</v>
      </c>
      <c r="B1609" s="269" t="s">
        <v>1245</v>
      </c>
      <c r="C1609" s="269" t="s">
        <v>2170</v>
      </c>
      <c r="D1609" s="273" t="s">
        <v>3774</v>
      </c>
      <c r="E1609" s="269" t="s">
        <v>2195</v>
      </c>
      <c r="F1609" s="271">
        <v>0.0004</v>
      </c>
      <c r="G1609" s="272">
        <v>2016.5</v>
      </c>
      <c r="H1609" s="269">
        <v>0.00092</v>
      </c>
      <c r="I1609" s="269" t="s">
        <v>1011</v>
      </c>
      <c r="J1609" s="269" t="s">
        <v>1011</v>
      </c>
      <c r="K1609" s="269" t="s">
        <v>106</v>
      </c>
    </row>
    <row r="1610" ht="42.75" spans="1:11">
      <c r="A1610" s="269">
        <v>1608</v>
      </c>
      <c r="B1610" s="269" t="s">
        <v>1245</v>
      </c>
      <c r="C1610" s="269" t="s">
        <v>2170</v>
      </c>
      <c r="D1610" s="273" t="s">
        <v>3775</v>
      </c>
      <c r="E1610" s="269" t="s">
        <v>2195</v>
      </c>
      <c r="F1610" s="271">
        <v>0.0004</v>
      </c>
      <c r="G1610" s="272">
        <v>2016.5</v>
      </c>
      <c r="H1610" s="269">
        <v>0.00092</v>
      </c>
      <c r="I1610" s="269" t="s">
        <v>1011</v>
      </c>
      <c r="J1610" s="269" t="s">
        <v>1011</v>
      </c>
      <c r="K1610" s="269" t="s">
        <v>106</v>
      </c>
    </row>
    <row r="1611" ht="42.75" spans="1:11">
      <c r="A1611" s="269">
        <v>1609</v>
      </c>
      <c r="B1611" s="269" t="s">
        <v>1245</v>
      </c>
      <c r="C1611" s="269" t="s">
        <v>2170</v>
      </c>
      <c r="D1611" s="273" t="s">
        <v>3776</v>
      </c>
      <c r="E1611" s="269" t="s">
        <v>2195</v>
      </c>
      <c r="F1611" s="271">
        <v>0.0003</v>
      </c>
      <c r="G1611" s="272">
        <v>2016.5</v>
      </c>
      <c r="H1611" s="269">
        <v>0.00069</v>
      </c>
      <c r="I1611" s="269" t="s">
        <v>1011</v>
      </c>
      <c r="J1611" s="269" t="s">
        <v>1011</v>
      </c>
      <c r="K1611" s="269" t="s">
        <v>106</v>
      </c>
    </row>
    <row r="1612" ht="42.75" spans="1:11">
      <c r="A1612" s="269">
        <v>1610</v>
      </c>
      <c r="B1612" s="269" t="s">
        <v>1245</v>
      </c>
      <c r="C1612" s="269" t="s">
        <v>2170</v>
      </c>
      <c r="D1612" s="273" t="s">
        <v>3777</v>
      </c>
      <c r="E1612" s="269" t="s">
        <v>2195</v>
      </c>
      <c r="F1612" s="271">
        <v>0.0005</v>
      </c>
      <c r="G1612" s="272">
        <v>2016.5</v>
      </c>
      <c r="H1612" s="269">
        <v>0.00115</v>
      </c>
      <c r="I1612" s="269" t="s">
        <v>1011</v>
      </c>
      <c r="J1612" s="269" t="s">
        <v>1011</v>
      </c>
      <c r="K1612" s="269" t="s">
        <v>106</v>
      </c>
    </row>
    <row r="1613" ht="42.75" spans="1:11">
      <c r="A1613" s="269">
        <v>1611</v>
      </c>
      <c r="B1613" s="269" t="s">
        <v>1245</v>
      </c>
      <c r="C1613" s="269" t="s">
        <v>2170</v>
      </c>
      <c r="D1613" s="273" t="s">
        <v>3778</v>
      </c>
      <c r="E1613" s="269" t="s">
        <v>2195</v>
      </c>
      <c r="F1613" s="271">
        <v>0.00072</v>
      </c>
      <c r="G1613" s="272">
        <v>2016.5</v>
      </c>
      <c r="H1613" s="269">
        <v>0.001656</v>
      </c>
      <c r="I1613" s="269" t="s">
        <v>1011</v>
      </c>
      <c r="J1613" s="269" t="s">
        <v>1011</v>
      </c>
      <c r="K1613" s="269" t="s">
        <v>106</v>
      </c>
    </row>
    <row r="1614" ht="42.75" spans="1:11">
      <c r="A1614" s="269">
        <v>1612</v>
      </c>
      <c r="B1614" s="269" t="s">
        <v>1245</v>
      </c>
      <c r="C1614" s="269" t="s">
        <v>2170</v>
      </c>
      <c r="D1614" s="273" t="s">
        <v>3779</v>
      </c>
      <c r="E1614" s="269" t="s">
        <v>2195</v>
      </c>
      <c r="F1614" s="271">
        <v>0.0011</v>
      </c>
      <c r="G1614" s="272">
        <v>2016.5</v>
      </c>
      <c r="H1614" s="269">
        <v>0.00253</v>
      </c>
      <c r="I1614" s="269" t="s">
        <v>1011</v>
      </c>
      <c r="J1614" s="269" t="s">
        <v>1011</v>
      </c>
      <c r="K1614" s="269" t="s">
        <v>106</v>
      </c>
    </row>
    <row r="1615" ht="42.75" spans="1:11">
      <c r="A1615" s="269">
        <v>1613</v>
      </c>
      <c r="B1615" s="269" t="s">
        <v>1245</v>
      </c>
      <c r="C1615" s="269" t="s">
        <v>2170</v>
      </c>
      <c r="D1615" s="273" t="s">
        <v>3780</v>
      </c>
      <c r="E1615" s="269" t="s">
        <v>2195</v>
      </c>
      <c r="F1615" s="271">
        <v>0.0006</v>
      </c>
      <c r="G1615" s="272">
        <v>2016.5</v>
      </c>
      <c r="H1615" s="269">
        <v>0.00138</v>
      </c>
      <c r="I1615" s="269" t="s">
        <v>1011</v>
      </c>
      <c r="J1615" s="269" t="s">
        <v>1011</v>
      </c>
      <c r="K1615" s="269" t="s">
        <v>106</v>
      </c>
    </row>
    <row r="1616" ht="42.75" spans="1:11">
      <c r="A1616" s="269">
        <v>1614</v>
      </c>
      <c r="B1616" s="269" t="s">
        <v>1245</v>
      </c>
      <c r="C1616" s="269" t="s">
        <v>2170</v>
      </c>
      <c r="D1616" s="273" t="s">
        <v>3781</v>
      </c>
      <c r="E1616" s="269" t="s">
        <v>2195</v>
      </c>
      <c r="F1616" s="271">
        <v>0.00055</v>
      </c>
      <c r="G1616" s="272">
        <v>2016.5</v>
      </c>
      <c r="H1616" s="269">
        <v>0.001265</v>
      </c>
      <c r="I1616" s="269" t="s">
        <v>1011</v>
      </c>
      <c r="J1616" s="269" t="s">
        <v>1011</v>
      </c>
      <c r="K1616" s="269" t="s">
        <v>106</v>
      </c>
    </row>
    <row r="1617" ht="42.75" spans="1:11">
      <c r="A1617" s="269">
        <v>1615</v>
      </c>
      <c r="B1617" s="269" t="s">
        <v>1245</v>
      </c>
      <c r="C1617" s="269" t="s">
        <v>2170</v>
      </c>
      <c r="D1617" s="273" t="s">
        <v>3782</v>
      </c>
      <c r="E1617" s="269" t="s">
        <v>2195</v>
      </c>
      <c r="F1617" s="271">
        <v>0.00072</v>
      </c>
      <c r="G1617" s="272">
        <v>2016.5</v>
      </c>
      <c r="H1617" s="269">
        <v>0.001656</v>
      </c>
      <c r="I1617" s="269" t="s">
        <v>1011</v>
      </c>
      <c r="J1617" s="269" t="s">
        <v>1011</v>
      </c>
      <c r="K1617" s="269" t="s">
        <v>106</v>
      </c>
    </row>
    <row r="1618" ht="42.75" spans="1:11">
      <c r="A1618" s="269">
        <v>1616</v>
      </c>
      <c r="B1618" s="269" t="s">
        <v>1245</v>
      </c>
      <c r="C1618" s="269" t="s">
        <v>2170</v>
      </c>
      <c r="D1618" s="273" t="s">
        <v>3783</v>
      </c>
      <c r="E1618" s="269" t="s">
        <v>2195</v>
      </c>
      <c r="F1618" s="271">
        <v>0.00012</v>
      </c>
      <c r="G1618" s="272">
        <v>2016.5</v>
      </c>
      <c r="H1618" s="269">
        <v>0.000276</v>
      </c>
      <c r="I1618" s="269" t="s">
        <v>1011</v>
      </c>
      <c r="J1618" s="269" t="s">
        <v>1011</v>
      </c>
      <c r="K1618" s="269" t="s">
        <v>106</v>
      </c>
    </row>
    <row r="1619" ht="42.75" spans="1:11">
      <c r="A1619" s="269">
        <v>1617</v>
      </c>
      <c r="B1619" s="269" t="s">
        <v>1245</v>
      </c>
      <c r="C1619" s="269" t="s">
        <v>2170</v>
      </c>
      <c r="D1619" s="273" t="s">
        <v>3784</v>
      </c>
      <c r="E1619" s="269" t="s">
        <v>2195</v>
      </c>
      <c r="F1619" s="271">
        <v>0.0005</v>
      </c>
      <c r="G1619" s="272">
        <v>2016.5</v>
      </c>
      <c r="H1619" s="269">
        <v>0.00115</v>
      </c>
      <c r="I1619" s="269" t="s">
        <v>1011</v>
      </c>
      <c r="J1619" s="269" t="s">
        <v>1011</v>
      </c>
      <c r="K1619" s="269" t="s">
        <v>106</v>
      </c>
    </row>
    <row r="1620" ht="42.75" spans="1:11">
      <c r="A1620" s="269">
        <v>1618</v>
      </c>
      <c r="B1620" s="269" t="s">
        <v>1245</v>
      </c>
      <c r="C1620" s="269" t="s">
        <v>2170</v>
      </c>
      <c r="D1620" s="273" t="s">
        <v>3785</v>
      </c>
      <c r="E1620" s="269" t="s">
        <v>2195</v>
      </c>
      <c r="F1620" s="271">
        <v>0.00045</v>
      </c>
      <c r="G1620" s="272">
        <v>2016.5</v>
      </c>
      <c r="H1620" s="269">
        <v>0.001035</v>
      </c>
      <c r="I1620" s="269" t="s">
        <v>1011</v>
      </c>
      <c r="J1620" s="269" t="s">
        <v>1011</v>
      </c>
      <c r="K1620" s="269" t="s">
        <v>106</v>
      </c>
    </row>
    <row r="1621" ht="42.75" spans="1:11">
      <c r="A1621" s="269">
        <v>1619</v>
      </c>
      <c r="B1621" s="269" t="s">
        <v>1245</v>
      </c>
      <c r="C1621" s="269" t="s">
        <v>2170</v>
      </c>
      <c r="D1621" s="273" t="s">
        <v>3786</v>
      </c>
      <c r="E1621" s="269" t="s">
        <v>2195</v>
      </c>
      <c r="F1621" s="271">
        <v>0.0003</v>
      </c>
      <c r="G1621" s="272">
        <v>2016.5</v>
      </c>
      <c r="H1621" s="269">
        <v>0.00069</v>
      </c>
      <c r="I1621" s="269" t="s">
        <v>1011</v>
      </c>
      <c r="J1621" s="269" t="s">
        <v>1011</v>
      </c>
      <c r="K1621" s="269" t="s">
        <v>106</v>
      </c>
    </row>
    <row r="1622" ht="42.75" spans="1:11">
      <c r="A1622" s="269">
        <v>1620</v>
      </c>
      <c r="B1622" s="269" t="s">
        <v>1245</v>
      </c>
      <c r="C1622" s="269" t="s">
        <v>2170</v>
      </c>
      <c r="D1622" s="273" t="s">
        <v>3787</v>
      </c>
      <c r="E1622" s="269" t="s">
        <v>2195</v>
      </c>
      <c r="F1622" s="271">
        <v>0.0006</v>
      </c>
      <c r="G1622" s="272">
        <v>2016.5</v>
      </c>
      <c r="H1622" s="269">
        <v>0.00138</v>
      </c>
      <c r="I1622" s="269" t="s">
        <v>1011</v>
      </c>
      <c r="J1622" s="269" t="s">
        <v>1011</v>
      </c>
      <c r="K1622" s="269" t="s">
        <v>106</v>
      </c>
    </row>
    <row r="1623" ht="42.75" spans="1:11">
      <c r="A1623" s="269">
        <v>1621</v>
      </c>
      <c r="B1623" s="269" t="s">
        <v>1245</v>
      </c>
      <c r="C1623" s="269" t="s">
        <v>2170</v>
      </c>
      <c r="D1623" s="273" t="s">
        <v>3788</v>
      </c>
      <c r="E1623" s="269" t="s">
        <v>2195</v>
      </c>
      <c r="F1623" s="271">
        <v>0.00035</v>
      </c>
      <c r="G1623" s="272">
        <v>2016.5</v>
      </c>
      <c r="H1623" s="269">
        <v>0.000805</v>
      </c>
      <c r="I1623" s="269" t="s">
        <v>1011</v>
      </c>
      <c r="J1623" s="269" t="s">
        <v>1011</v>
      </c>
      <c r="K1623" s="269" t="s">
        <v>106</v>
      </c>
    </row>
    <row r="1624" ht="42.75" spans="1:11">
      <c r="A1624" s="269">
        <v>1622</v>
      </c>
      <c r="B1624" s="269" t="s">
        <v>1245</v>
      </c>
      <c r="C1624" s="269" t="s">
        <v>2170</v>
      </c>
      <c r="D1624" s="273" t="s">
        <v>3789</v>
      </c>
      <c r="E1624" s="269" t="s">
        <v>2195</v>
      </c>
      <c r="F1624" s="271">
        <v>0.00045</v>
      </c>
      <c r="G1624" s="272">
        <v>2016.5</v>
      </c>
      <c r="H1624" s="269">
        <v>0.001035</v>
      </c>
      <c r="I1624" s="269" t="s">
        <v>1011</v>
      </c>
      <c r="J1624" s="269" t="s">
        <v>1011</v>
      </c>
      <c r="K1624" s="269" t="s">
        <v>106</v>
      </c>
    </row>
    <row r="1625" ht="42.75" spans="1:11">
      <c r="A1625" s="269">
        <v>1623</v>
      </c>
      <c r="B1625" s="269" t="s">
        <v>1245</v>
      </c>
      <c r="C1625" s="269" t="s">
        <v>2170</v>
      </c>
      <c r="D1625" s="273" t="s">
        <v>3790</v>
      </c>
      <c r="E1625" s="269" t="s">
        <v>2195</v>
      </c>
      <c r="F1625" s="271">
        <v>0.0012</v>
      </c>
      <c r="G1625" s="272">
        <v>2016.5</v>
      </c>
      <c r="H1625" s="269">
        <v>0.00276</v>
      </c>
      <c r="I1625" s="269" t="s">
        <v>1011</v>
      </c>
      <c r="J1625" s="269" t="s">
        <v>1011</v>
      </c>
      <c r="K1625" s="269" t="s">
        <v>106</v>
      </c>
    </row>
    <row r="1626" ht="42.75" spans="1:11">
      <c r="A1626" s="269">
        <v>1624</v>
      </c>
      <c r="B1626" s="269" t="s">
        <v>1245</v>
      </c>
      <c r="C1626" s="269" t="s">
        <v>2170</v>
      </c>
      <c r="D1626" s="273" t="s">
        <v>3791</v>
      </c>
      <c r="E1626" s="269" t="s">
        <v>2195</v>
      </c>
      <c r="F1626" s="271">
        <v>0.0008</v>
      </c>
      <c r="G1626" s="272">
        <v>2016.5</v>
      </c>
      <c r="H1626" s="269">
        <v>0.00184</v>
      </c>
      <c r="I1626" s="269" t="s">
        <v>1011</v>
      </c>
      <c r="J1626" s="269" t="s">
        <v>1011</v>
      </c>
      <c r="K1626" s="269" t="s">
        <v>106</v>
      </c>
    </row>
    <row r="1627" ht="42.75" spans="1:11">
      <c r="A1627" s="269">
        <v>1625</v>
      </c>
      <c r="B1627" s="269" t="s">
        <v>1245</v>
      </c>
      <c r="C1627" s="269" t="s">
        <v>2170</v>
      </c>
      <c r="D1627" s="273" t="s">
        <v>3792</v>
      </c>
      <c r="E1627" s="269" t="s">
        <v>2195</v>
      </c>
      <c r="F1627" s="271">
        <v>0.0012</v>
      </c>
      <c r="G1627" s="272">
        <v>2016.5</v>
      </c>
      <c r="H1627" s="269">
        <v>0.00276</v>
      </c>
      <c r="I1627" s="269" t="s">
        <v>1011</v>
      </c>
      <c r="J1627" s="269" t="s">
        <v>1011</v>
      </c>
      <c r="K1627" s="269" t="s">
        <v>106</v>
      </c>
    </row>
    <row r="1628" ht="42.75" spans="1:11">
      <c r="A1628" s="269">
        <v>1626</v>
      </c>
      <c r="B1628" s="269" t="s">
        <v>1245</v>
      </c>
      <c r="C1628" s="269" t="s">
        <v>2170</v>
      </c>
      <c r="D1628" s="273" t="s">
        <v>3793</v>
      </c>
      <c r="E1628" s="269" t="s">
        <v>2195</v>
      </c>
      <c r="F1628" s="271">
        <v>0.0006</v>
      </c>
      <c r="G1628" s="272">
        <v>2016.5</v>
      </c>
      <c r="H1628" s="269">
        <v>0.00138</v>
      </c>
      <c r="I1628" s="269" t="s">
        <v>1011</v>
      </c>
      <c r="J1628" s="269" t="s">
        <v>1011</v>
      </c>
      <c r="K1628" s="269" t="s">
        <v>106</v>
      </c>
    </row>
    <row r="1629" ht="42.75" spans="1:11">
      <c r="A1629" s="269">
        <v>1627</v>
      </c>
      <c r="B1629" s="269" t="s">
        <v>1245</v>
      </c>
      <c r="C1629" s="269" t="s">
        <v>2170</v>
      </c>
      <c r="D1629" s="273" t="s">
        <v>3794</v>
      </c>
      <c r="E1629" s="269" t="s">
        <v>2195</v>
      </c>
      <c r="F1629" s="271">
        <v>0.00015</v>
      </c>
      <c r="G1629" s="272">
        <v>2016.5</v>
      </c>
      <c r="H1629" s="269">
        <v>0.000345</v>
      </c>
      <c r="I1629" s="269" t="s">
        <v>1011</v>
      </c>
      <c r="J1629" s="269" t="s">
        <v>1011</v>
      </c>
      <c r="K1629" s="269" t="s">
        <v>106</v>
      </c>
    </row>
    <row r="1630" ht="42.75" spans="1:11">
      <c r="A1630" s="269">
        <v>1628</v>
      </c>
      <c r="B1630" s="269" t="s">
        <v>1245</v>
      </c>
      <c r="C1630" s="269" t="s">
        <v>2170</v>
      </c>
      <c r="D1630" s="273" t="s">
        <v>3795</v>
      </c>
      <c r="E1630" s="269" t="s">
        <v>2195</v>
      </c>
      <c r="F1630" s="271">
        <v>0.00012</v>
      </c>
      <c r="G1630" s="272">
        <v>2016.5</v>
      </c>
      <c r="H1630" s="269">
        <v>0.000276</v>
      </c>
      <c r="I1630" s="269" t="s">
        <v>1011</v>
      </c>
      <c r="J1630" s="269" t="s">
        <v>1011</v>
      </c>
      <c r="K1630" s="269" t="s">
        <v>106</v>
      </c>
    </row>
    <row r="1631" ht="42.75" spans="1:11">
      <c r="A1631" s="269">
        <v>1629</v>
      </c>
      <c r="B1631" s="269" t="s">
        <v>1245</v>
      </c>
      <c r="C1631" s="269" t="s">
        <v>2170</v>
      </c>
      <c r="D1631" s="273" t="s">
        <v>3796</v>
      </c>
      <c r="E1631" s="269" t="s">
        <v>2195</v>
      </c>
      <c r="F1631" s="271">
        <v>0.0005</v>
      </c>
      <c r="G1631" s="272">
        <v>2016.5</v>
      </c>
      <c r="H1631" s="269">
        <v>0.00115</v>
      </c>
      <c r="I1631" s="269" t="s">
        <v>1011</v>
      </c>
      <c r="J1631" s="269" t="s">
        <v>1011</v>
      </c>
      <c r="K1631" s="269" t="s">
        <v>106</v>
      </c>
    </row>
    <row r="1632" ht="42.75" spans="1:11">
      <c r="A1632" s="269">
        <v>1630</v>
      </c>
      <c r="B1632" s="269" t="s">
        <v>1245</v>
      </c>
      <c r="C1632" s="269" t="s">
        <v>2170</v>
      </c>
      <c r="D1632" s="273" t="s">
        <v>3797</v>
      </c>
      <c r="E1632" s="269" t="s">
        <v>2195</v>
      </c>
      <c r="F1632" s="271">
        <v>0.0008</v>
      </c>
      <c r="G1632" s="272">
        <v>2016.5</v>
      </c>
      <c r="H1632" s="269">
        <v>0.00184</v>
      </c>
      <c r="I1632" s="269" t="s">
        <v>1011</v>
      </c>
      <c r="J1632" s="269" t="s">
        <v>1011</v>
      </c>
      <c r="K1632" s="269" t="s">
        <v>106</v>
      </c>
    </row>
    <row r="1633" ht="42.75" spans="1:11">
      <c r="A1633" s="269">
        <v>1631</v>
      </c>
      <c r="B1633" s="269" t="s">
        <v>1245</v>
      </c>
      <c r="C1633" s="269" t="s">
        <v>2170</v>
      </c>
      <c r="D1633" s="273" t="s">
        <v>3798</v>
      </c>
      <c r="E1633" s="269" t="s">
        <v>2195</v>
      </c>
      <c r="F1633" s="271">
        <v>0.0008</v>
      </c>
      <c r="G1633" s="272">
        <v>2016.5</v>
      </c>
      <c r="H1633" s="269">
        <v>0.00184</v>
      </c>
      <c r="I1633" s="269" t="s">
        <v>1011</v>
      </c>
      <c r="J1633" s="269" t="s">
        <v>1011</v>
      </c>
      <c r="K1633" s="269" t="s">
        <v>106</v>
      </c>
    </row>
    <row r="1634" ht="42.75" spans="1:11">
      <c r="A1634" s="269">
        <v>1632</v>
      </c>
      <c r="B1634" s="269" t="s">
        <v>1245</v>
      </c>
      <c r="C1634" s="269" t="s">
        <v>2170</v>
      </c>
      <c r="D1634" s="273" t="s">
        <v>3799</v>
      </c>
      <c r="E1634" s="269" t="s">
        <v>2195</v>
      </c>
      <c r="F1634" s="271">
        <v>0.0003</v>
      </c>
      <c r="G1634" s="272">
        <v>2016.5</v>
      </c>
      <c r="H1634" s="269">
        <v>0.00069</v>
      </c>
      <c r="I1634" s="269" t="s">
        <v>1011</v>
      </c>
      <c r="J1634" s="269" t="s">
        <v>1011</v>
      </c>
      <c r="K1634" s="269" t="s">
        <v>106</v>
      </c>
    </row>
    <row r="1635" ht="42.75" spans="1:11">
      <c r="A1635" s="269">
        <v>1633</v>
      </c>
      <c r="B1635" s="269" t="s">
        <v>1245</v>
      </c>
      <c r="C1635" s="269" t="s">
        <v>2170</v>
      </c>
      <c r="D1635" s="273" t="s">
        <v>3800</v>
      </c>
      <c r="E1635" s="269" t="s">
        <v>2195</v>
      </c>
      <c r="F1635" s="271">
        <v>0.0005</v>
      </c>
      <c r="G1635" s="272">
        <v>2016.5</v>
      </c>
      <c r="H1635" s="269">
        <v>0.00115</v>
      </c>
      <c r="I1635" s="269" t="s">
        <v>1011</v>
      </c>
      <c r="J1635" s="269" t="s">
        <v>1011</v>
      </c>
      <c r="K1635" s="269" t="s">
        <v>106</v>
      </c>
    </row>
    <row r="1636" ht="42.75" spans="1:11">
      <c r="A1636" s="269">
        <v>1634</v>
      </c>
      <c r="B1636" s="269" t="s">
        <v>1245</v>
      </c>
      <c r="C1636" s="269" t="s">
        <v>2170</v>
      </c>
      <c r="D1636" s="273" t="s">
        <v>3801</v>
      </c>
      <c r="E1636" s="269" t="s">
        <v>2195</v>
      </c>
      <c r="F1636" s="271">
        <v>0.0006</v>
      </c>
      <c r="G1636" s="272">
        <v>2016.5</v>
      </c>
      <c r="H1636" s="269">
        <v>0.00138</v>
      </c>
      <c r="I1636" s="269" t="s">
        <v>1011</v>
      </c>
      <c r="J1636" s="269" t="s">
        <v>1011</v>
      </c>
      <c r="K1636" s="269" t="s">
        <v>106</v>
      </c>
    </row>
    <row r="1637" ht="42.75" spans="1:11">
      <c r="A1637" s="269">
        <v>1635</v>
      </c>
      <c r="B1637" s="269" t="s">
        <v>1245</v>
      </c>
      <c r="C1637" s="269" t="s">
        <v>2170</v>
      </c>
      <c r="D1637" s="273" t="s">
        <v>3802</v>
      </c>
      <c r="E1637" s="269" t="s">
        <v>2195</v>
      </c>
      <c r="F1637" s="271">
        <v>0.0007</v>
      </c>
      <c r="G1637" s="272">
        <v>2016.5</v>
      </c>
      <c r="H1637" s="269">
        <v>0.00161</v>
      </c>
      <c r="I1637" s="269" t="s">
        <v>1011</v>
      </c>
      <c r="J1637" s="269" t="s">
        <v>1011</v>
      </c>
      <c r="K1637" s="269" t="s">
        <v>106</v>
      </c>
    </row>
    <row r="1638" ht="42.75" spans="1:11">
      <c r="A1638" s="269">
        <v>1636</v>
      </c>
      <c r="B1638" s="269" t="s">
        <v>1245</v>
      </c>
      <c r="C1638" s="269" t="s">
        <v>2170</v>
      </c>
      <c r="D1638" s="273" t="s">
        <v>3803</v>
      </c>
      <c r="E1638" s="269" t="s">
        <v>2195</v>
      </c>
      <c r="F1638" s="271">
        <v>0.0008</v>
      </c>
      <c r="G1638" s="272">
        <v>2016.5</v>
      </c>
      <c r="H1638" s="269">
        <v>0.00184</v>
      </c>
      <c r="I1638" s="269" t="s">
        <v>1011</v>
      </c>
      <c r="J1638" s="269" t="s">
        <v>1011</v>
      </c>
      <c r="K1638" s="269" t="s">
        <v>106</v>
      </c>
    </row>
    <row r="1639" ht="42.75" spans="1:11">
      <c r="A1639" s="269">
        <v>1637</v>
      </c>
      <c r="B1639" s="269" t="s">
        <v>1245</v>
      </c>
      <c r="C1639" s="269" t="s">
        <v>2170</v>
      </c>
      <c r="D1639" s="273" t="s">
        <v>3804</v>
      </c>
      <c r="E1639" s="269" t="s">
        <v>2195</v>
      </c>
      <c r="F1639" s="271">
        <v>0.001</v>
      </c>
      <c r="G1639" s="272">
        <v>2016.5</v>
      </c>
      <c r="H1639" s="269">
        <v>0.0023</v>
      </c>
      <c r="I1639" s="269" t="s">
        <v>1011</v>
      </c>
      <c r="J1639" s="269" t="s">
        <v>1011</v>
      </c>
      <c r="K1639" s="269" t="s">
        <v>106</v>
      </c>
    </row>
    <row r="1640" ht="42.75" spans="1:11">
      <c r="A1640" s="269">
        <v>1638</v>
      </c>
      <c r="B1640" s="269" t="s">
        <v>1245</v>
      </c>
      <c r="C1640" s="269" t="s">
        <v>2170</v>
      </c>
      <c r="D1640" s="273" t="s">
        <v>3805</v>
      </c>
      <c r="E1640" s="269" t="s">
        <v>2195</v>
      </c>
      <c r="F1640" s="271">
        <v>0.0012</v>
      </c>
      <c r="G1640" s="272">
        <v>2016.5</v>
      </c>
      <c r="H1640" s="269">
        <v>0.00276</v>
      </c>
      <c r="I1640" s="269" t="s">
        <v>1011</v>
      </c>
      <c r="J1640" s="269" t="s">
        <v>1011</v>
      </c>
      <c r="K1640" s="269" t="s">
        <v>106</v>
      </c>
    </row>
    <row r="1641" ht="42.75" spans="1:11">
      <c r="A1641" s="269">
        <v>1639</v>
      </c>
      <c r="B1641" s="269" t="s">
        <v>1245</v>
      </c>
      <c r="C1641" s="269" t="s">
        <v>2170</v>
      </c>
      <c r="D1641" s="273" t="s">
        <v>3806</v>
      </c>
      <c r="E1641" s="269" t="s">
        <v>2195</v>
      </c>
      <c r="F1641" s="271">
        <v>0.0006</v>
      </c>
      <c r="G1641" s="272">
        <v>2016.5</v>
      </c>
      <c r="H1641" s="269">
        <v>0.00138</v>
      </c>
      <c r="I1641" s="269" t="s">
        <v>1011</v>
      </c>
      <c r="J1641" s="269" t="s">
        <v>1011</v>
      </c>
      <c r="K1641" s="269" t="s">
        <v>106</v>
      </c>
    </row>
    <row r="1642" ht="42.75" spans="1:11">
      <c r="A1642" s="269">
        <v>1640</v>
      </c>
      <c r="B1642" s="269" t="s">
        <v>1245</v>
      </c>
      <c r="C1642" s="269" t="s">
        <v>2170</v>
      </c>
      <c r="D1642" s="273" t="s">
        <v>3807</v>
      </c>
      <c r="E1642" s="269" t="s">
        <v>2195</v>
      </c>
      <c r="F1642" s="271">
        <v>0.0008</v>
      </c>
      <c r="G1642" s="272">
        <v>2016.5</v>
      </c>
      <c r="H1642" s="269">
        <v>0.00184</v>
      </c>
      <c r="I1642" s="269" t="s">
        <v>1011</v>
      </c>
      <c r="J1642" s="269" t="s">
        <v>1011</v>
      </c>
      <c r="K1642" s="269" t="s">
        <v>106</v>
      </c>
    </row>
    <row r="1643" ht="42.75" spans="1:11">
      <c r="A1643" s="269">
        <v>1641</v>
      </c>
      <c r="B1643" s="269" t="s">
        <v>1245</v>
      </c>
      <c r="C1643" s="269" t="s">
        <v>2170</v>
      </c>
      <c r="D1643" s="273" t="s">
        <v>3808</v>
      </c>
      <c r="E1643" s="269" t="s">
        <v>2195</v>
      </c>
      <c r="F1643" s="271">
        <v>0.0008</v>
      </c>
      <c r="G1643" s="272">
        <v>2016.5</v>
      </c>
      <c r="H1643" s="269">
        <v>0.00184</v>
      </c>
      <c r="I1643" s="269" t="s">
        <v>1011</v>
      </c>
      <c r="J1643" s="269" t="s">
        <v>1011</v>
      </c>
      <c r="K1643" s="269" t="s">
        <v>106</v>
      </c>
    </row>
    <row r="1644" ht="57" spans="1:11">
      <c r="A1644" s="269">
        <v>1642</v>
      </c>
      <c r="B1644" s="269" t="s">
        <v>1245</v>
      </c>
      <c r="C1644" s="269" t="s">
        <v>2170</v>
      </c>
      <c r="D1644" s="273" t="s">
        <v>3809</v>
      </c>
      <c r="E1644" s="269" t="s">
        <v>2195</v>
      </c>
      <c r="F1644" s="271">
        <v>0.0008</v>
      </c>
      <c r="G1644" s="272">
        <v>2016.5</v>
      </c>
      <c r="H1644" s="269">
        <v>0.00184</v>
      </c>
      <c r="I1644" s="269" t="s">
        <v>1011</v>
      </c>
      <c r="J1644" s="269" t="s">
        <v>1011</v>
      </c>
      <c r="K1644" s="269" t="s">
        <v>106</v>
      </c>
    </row>
    <row r="1645" ht="42.75" spans="1:11">
      <c r="A1645" s="269">
        <v>1643</v>
      </c>
      <c r="B1645" s="269" t="s">
        <v>1245</v>
      </c>
      <c r="C1645" s="269" t="s">
        <v>2170</v>
      </c>
      <c r="D1645" s="273" t="s">
        <v>3810</v>
      </c>
      <c r="E1645" s="269" t="s">
        <v>2195</v>
      </c>
      <c r="F1645" s="271">
        <v>0.0008</v>
      </c>
      <c r="G1645" s="272">
        <v>2016.5</v>
      </c>
      <c r="H1645" s="269">
        <v>0.00184</v>
      </c>
      <c r="I1645" s="269" t="s">
        <v>1011</v>
      </c>
      <c r="J1645" s="269" t="s">
        <v>1011</v>
      </c>
      <c r="K1645" s="269" t="s">
        <v>106</v>
      </c>
    </row>
    <row r="1646" ht="42.75" spans="1:11">
      <c r="A1646" s="269">
        <v>1644</v>
      </c>
      <c r="B1646" s="269" t="s">
        <v>1245</v>
      </c>
      <c r="C1646" s="269" t="s">
        <v>2170</v>
      </c>
      <c r="D1646" s="273" t="s">
        <v>3811</v>
      </c>
      <c r="E1646" s="269" t="s">
        <v>2195</v>
      </c>
      <c r="F1646" s="271">
        <v>0.001</v>
      </c>
      <c r="G1646" s="272">
        <v>2016.5</v>
      </c>
      <c r="H1646" s="269">
        <v>0.0023</v>
      </c>
      <c r="I1646" s="269" t="s">
        <v>1011</v>
      </c>
      <c r="J1646" s="269" t="s">
        <v>1011</v>
      </c>
      <c r="K1646" s="269" t="s">
        <v>106</v>
      </c>
    </row>
    <row r="1647" ht="42.75" spans="1:11">
      <c r="A1647" s="269">
        <v>1645</v>
      </c>
      <c r="B1647" s="269" t="s">
        <v>1245</v>
      </c>
      <c r="C1647" s="269" t="s">
        <v>2170</v>
      </c>
      <c r="D1647" s="273" t="s">
        <v>3812</v>
      </c>
      <c r="E1647" s="269" t="s">
        <v>2195</v>
      </c>
      <c r="F1647" s="271">
        <v>0.0006</v>
      </c>
      <c r="G1647" s="272">
        <v>2016.5</v>
      </c>
      <c r="H1647" s="269">
        <v>0.00138</v>
      </c>
      <c r="I1647" s="269" t="s">
        <v>1011</v>
      </c>
      <c r="J1647" s="269" t="s">
        <v>1011</v>
      </c>
      <c r="K1647" s="269" t="s">
        <v>106</v>
      </c>
    </row>
    <row r="1648" ht="42.75" spans="1:11">
      <c r="A1648" s="269">
        <v>1646</v>
      </c>
      <c r="B1648" s="269" t="s">
        <v>1245</v>
      </c>
      <c r="C1648" s="269" t="s">
        <v>2170</v>
      </c>
      <c r="D1648" s="273" t="s">
        <v>3813</v>
      </c>
      <c r="E1648" s="269" t="s">
        <v>2195</v>
      </c>
      <c r="F1648" s="271">
        <v>0.00065</v>
      </c>
      <c r="G1648" s="272">
        <v>2016.5</v>
      </c>
      <c r="H1648" s="269">
        <v>0.001495</v>
      </c>
      <c r="I1648" s="269" t="s">
        <v>1011</v>
      </c>
      <c r="J1648" s="269" t="s">
        <v>1011</v>
      </c>
      <c r="K1648" s="269" t="s">
        <v>106</v>
      </c>
    </row>
    <row r="1649" ht="42.75" spans="1:11">
      <c r="A1649" s="269">
        <v>1647</v>
      </c>
      <c r="B1649" s="269" t="s">
        <v>1245</v>
      </c>
      <c r="C1649" s="269" t="s">
        <v>2170</v>
      </c>
      <c r="D1649" s="273" t="s">
        <v>3814</v>
      </c>
      <c r="E1649" s="269" t="s">
        <v>2195</v>
      </c>
      <c r="F1649" s="271">
        <v>0.00065</v>
      </c>
      <c r="G1649" s="272">
        <v>2016.5</v>
      </c>
      <c r="H1649" s="269">
        <v>0.001495</v>
      </c>
      <c r="I1649" s="269" t="s">
        <v>1011</v>
      </c>
      <c r="J1649" s="269" t="s">
        <v>1011</v>
      </c>
      <c r="K1649" s="269" t="s">
        <v>106</v>
      </c>
    </row>
    <row r="1650" ht="42.75" spans="1:11">
      <c r="A1650" s="269">
        <v>1648</v>
      </c>
      <c r="B1650" s="269" t="s">
        <v>1245</v>
      </c>
      <c r="C1650" s="269" t="s">
        <v>2170</v>
      </c>
      <c r="D1650" s="273" t="s">
        <v>3815</v>
      </c>
      <c r="E1650" s="269" t="s">
        <v>2195</v>
      </c>
      <c r="F1650" s="271">
        <v>0.00065</v>
      </c>
      <c r="G1650" s="272">
        <v>2016.5</v>
      </c>
      <c r="H1650" s="269">
        <v>0.001495</v>
      </c>
      <c r="I1650" s="269" t="s">
        <v>1011</v>
      </c>
      <c r="J1650" s="269" t="s">
        <v>1011</v>
      </c>
      <c r="K1650" s="269" t="s">
        <v>106</v>
      </c>
    </row>
    <row r="1651" ht="42.75" spans="1:11">
      <c r="A1651" s="269">
        <v>1649</v>
      </c>
      <c r="B1651" s="269" t="s">
        <v>1245</v>
      </c>
      <c r="C1651" s="269" t="s">
        <v>2170</v>
      </c>
      <c r="D1651" s="273" t="s">
        <v>3816</v>
      </c>
      <c r="E1651" s="269" t="s">
        <v>2195</v>
      </c>
      <c r="F1651" s="271">
        <v>0.00065</v>
      </c>
      <c r="G1651" s="272">
        <v>2016.5</v>
      </c>
      <c r="H1651" s="269">
        <v>0.001495</v>
      </c>
      <c r="I1651" s="269" t="s">
        <v>1011</v>
      </c>
      <c r="J1651" s="269" t="s">
        <v>1011</v>
      </c>
      <c r="K1651" s="269" t="s">
        <v>106</v>
      </c>
    </row>
    <row r="1652" ht="57" spans="1:11">
      <c r="A1652" s="269">
        <v>1650</v>
      </c>
      <c r="B1652" s="269" t="s">
        <v>1245</v>
      </c>
      <c r="C1652" s="269" t="s">
        <v>2170</v>
      </c>
      <c r="D1652" s="273" t="s">
        <v>3817</v>
      </c>
      <c r="E1652" s="269" t="s">
        <v>2195</v>
      </c>
      <c r="F1652" s="271">
        <v>0.00065</v>
      </c>
      <c r="G1652" s="272">
        <v>2016.5</v>
      </c>
      <c r="H1652" s="269">
        <v>0.001495</v>
      </c>
      <c r="I1652" s="269" t="s">
        <v>1011</v>
      </c>
      <c r="J1652" s="269" t="s">
        <v>1011</v>
      </c>
      <c r="K1652" s="269" t="s">
        <v>106</v>
      </c>
    </row>
    <row r="1653" ht="42.75" spans="1:11">
      <c r="A1653" s="269">
        <v>1651</v>
      </c>
      <c r="B1653" s="269" t="s">
        <v>1245</v>
      </c>
      <c r="C1653" s="269" t="s">
        <v>2170</v>
      </c>
      <c r="D1653" s="273" t="s">
        <v>3818</v>
      </c>
      <c r="E1653" s="269" t="s">
        <v>2195</v>
      </c>
      <c r="F1653" s="271">
        <v>0.00065</v>
      </c>
      <c r="G1653" s="272">
        <v>2016.5</v>
      </c>
      <c r="H1653" s="269">
        <v>0.001495</v>
      </c>
      <c r="I1653" s="269" t="s">
        <v>1011</v>
      </c>
      <c r="J1653" s="269" t="s">
        <v>1011</v>
      </c>
      <c r="K1653" s="269" t="s">
        <v>106</v>
      </c>
    </row>
    <row r="1654" ht="42.75" spans="1:11">
      <c r="A1654" s="269">
        <v>1652</v>
      </c>
      <c r="B1654" s="269" t="s">
        <v>1245</v>
      </c>
      <c r="C1654" s="269" t="s">
        <v>2170</v>
      </c>
      <c r="D1654" s="273" t="s">
        <v>3819</v>
      </c>
      <c r="E1654" s="269" t="s">
        <v>2195</v>
      </c>
      <c r="F1654" s="271">
        <v>0.00065</v>
      </c>
      <c r="G1654" s="272">
        <v>2016.5</v>
      </c>
      <c r="H1654" s="269">
        <v>0.001495</v>
      </c>
      <c r="I1654" s="269" t="s">
        <v>1011</v>
      </c>
      <c r="J1654" s="269" t="s">
        <v>1011</v>
      </c>
      <c r="K1654" s="269" t="s">
        <v>106</v>
      </c>
    </row>
    <row r="1655" ht="57" spans="1:11">
      <c r="A1655" s="269">
        <v>1653</v>
      </c>
      <c r="B1655" s="269" t="s">
        <v>1245</v>
      </c>
      <c r="C1655" s="269" t="s">
        <v>2170</v>
      </c>
      <c r="D1655" s="273" t="s">
        <v>3820</v>
      </c>
      <c r="E1655" s="269" t="s">
        <v>2195</v>
      </c>
      <c r="F1655" s="271">
        <v>0.00065</v>
      </c>
      <c r="G1655" s="272">
        <v>2016.5</v>
      </c>
      <c r="H1655" s="269">
        <v>0.001495</v>
      </c>
      <c r="I1655" s="269" t="s">
        <v>1011</v>
      </c>
      <c r="J1655" s="269" t="s">
        <v>1011</v>
      </c>
      <c r="K1655" s="269" t="s">
        <v>106</v>
      </c>
    </row>
    <row r="1656" ht="42.75" spans="1:11">
      <c r="A1656" s="269">
        <v>1654</v>
      </c>
      <c r="B1656" s="269" t="s">
        <v>1245</v>
      </c>
      <c r="C1656" s="269" t="s">
        <v>2170</v>
      </c>
      <c r="D1656" s="273" t="s">
        <v>3800</v>
      </c>
      <c r="E1656" s="269" t="s">
        <v>2195</v>
      </c>
      <c r="F1656" s="271">
        <v>0.0007</v>
      </c>
      <c r="G1656" s="272">
        <v>2016.5</v>
      </c>
      <c r="H1656" s="269">
        <v>0.00161</v>
      </c>
      <c r="I1656" s="269" t="s">
        <v>1011</v>
      </c>
      <c r="J1656" s="269" t="s">
        <v>1011</v>
      </c>
      <c r="K1656" s="269" t="s">
        <v>106</v>
      </c>
    </row>
    <row r="1657" ht="57" spans="1:11">
      <c r="A1657" s="269">
        <v>1655</v>
      </c>
      <c r="B1657" s="269" t="s">
        <v>1245</v>
      </c>
      <c r="C1657" s="269" t="s">
        <v>2170</v>
      </c>
      <c r="D1657" s="273" t="s">
        <v>3821</v>
      </c>
      <c r="E1657" s="269" t="s">
        <v>2195</v>
      </c>
      <c r="F1657" s="271">
        <v>0.00065</v>
      </c>
      <c r="G1657" s="272">
        <v>2016.5</v>
      </c>
      <c r="H1657" s="269">
        <v>0.001495</v>
      </c>
      <c r="I1657" s="269" t="s">
        <v>1011</v>
      </c>
      <c r="J1657" s="269" t="s">
        <v>1011</v>
      </c>
      <c r="K1657" s="269" t="s">
        <v>106</v>
      </c>
    </row>
    <row r="1658" ht="42.75" spans="1:11">
      <c r="A1658" s="269">
        <v>1656</v>
      </c>
      <c r="B1658" s="269" t="s">
        <v>1245</v>
      </c>
      <c r="C1658" s="269" t="s">
        <v>2170</v>
      </c>
      <c r="D1658" s="273" t="s">
        <v>3822</v>
      </c>
      <c r="E1658" s="269" t="s">
        <v>2195</v>
      </c>
      <c r="F1658" s="271">
        <v>0.0008</v>
      </c>
      <c r="G1658" s="272">
        <v>2016.5</v>
      </c>
      <c r="H1658" s="269">
        <v>0.00184</v>
      </c>
      <c r="I1658" s="269" t="s">
        <v>1011</v>
      </c>
      <c r="J1658" s="269" t="s">
        <v>1011</v>
      </c>
      <c r="K1658" s="269" t="s">
        <v>106</v>
      </c>
    </row>
    <row r="1659" ht="42.75" spans="1:11">
      <c r="A1659" s="269">
        <v>1657</v>
      </c>
      <c r="B1659" s="269" t="s">
        <v>1245</v>
      </c>
      <c r="C1659" s="269" t="s">
        <v>2170</v>
      </c>
      <c r="D1659" s="273" t="s">
        <v>3823</v>
      </c>
      <c r="E1659" s="269" t="s">
        <v>2195</v>
      </c>
      <c r="F1659" s="271">
        <v>0.0008</v>
      </c>
      <c r="G1659" s="272">
        <v>2016.5</v>
      </c>
      <c r="H1659" s="269">
        <v>0.00184</v>
      </c>
      <c r="I1659" s="269" t="s">
        <v>1011</v>
      </c>
      <c r="J1659" s="269" t="s">
        <v>1011</v>
      </c>
      <c r="K1659" s="269" t="s">
        <v>106</v>
      </c>
    </row>
    <row r="1660" ht="57" spans="1:11">
      <c r="A1660" s="269">
        <v>1658</v>
      </c>
      <c r="B1660" s="269" t="s">
        <v>1245</v>
      </c>
      <c r="C1660" s="269" t="s">
        <v>2170</v>
      </c>
      <c r="D1660" s="273" t="s">
        <v>3824</v>
      </c>
      <c r="E1660" s="269" t="s">
        <v>2195</v>
      </c>
      <c r="F1660" s="271">
        <v>0.0007</v>
      </c>
      <c r="G1660" s="272">
        <v>2016.5</v>
      </c>
      <c r="H1660" s="269">
        <v>0.00161</v>
      </c>
      <c r="I1660" s="269" t="s">
        <v>1011</v>
      </c>
      <c r="J1660" s="269" t="s">
        <v>1011</v>
      </c>
      <c r="K1660" s="269" t="s">
        <v>106</v>
      </c>
    </row>
    <row r="1661" ht="57" spans="1:11">
      <c r="A1661" s="269">
        <v>1659</v>
      </c>
      <c r="B1661" s="269" t="s">
        <v>1245</v>
      </c>
      <c r="C1661" s="269" t="s">
        <v>2170</v>
      </c>
      <c r="D1661" s="273" t="s">
        <v>3825</v>
      </c>
      <c r="E1661" s="269" t="s">
        <v>2195</v>
      </c>
      <c r="F1661" s="271">
        <v>0.0007</v>
      </c>
      <c r="G1661" s="272">
        <v>2016.5</v>
      </c>
      <c r="H1661" s="269">
        <v>0.00161</v>
      </c>
      <c r="I1661" s="269" t="s">
        <v>1011</v>
      </c>
      <c r="J1661" s="269" t="s">
        <v>1011</v>
      </c>
      <c r="K1661" s="269" t="s">
        <v>106</v>
      </c>
    </row>
    <row r="1662" ht="57" spans="1:11">
      <c r="A1662" s="269">
        <v>1660</v>
      </c>
      <c r="B1662" s="269" t="s">
        <v>1245</v>
      </c>
      <c r="C1662" s="269" t="s">
        <v>2170</v>
      </c>
      <c r="D1662" s="273" t="s">
        <v>3826</v>
      </c>
      <c r="E1662" s="269" t="s">
        <v>2195</v>
      </c>
      <c r="F1662" s="271">
        <v>0.0007</v>
      </c>
      <c r="G1662" s="272">
        <v>2016.5</v>
      </c>
      <c r="H1662" s="269">
        <v>0.00161</v>
      </c>
      <c r="I1662" s="269" t="s">
        <v>1011</v>
      </c>
      <c r="J1662" s="269" t="s">
        <v>1011</v>
      </c>
      <c r="K1662" s="269" t="s">
        <v>106</v>
      </c>
    </row>
    <row r="1663" ht="57" spans="1:11">
      <c r="A1663" s="269">
        <v>1661</v>
      </c>
      <c r="B1663" s="269" t="s">
        <v>1245</v>
      </c>
      <c r="C1663" s="269" t="s">
        <v>2170</v>
      </c>
      <c r="D1663" s="273" t="s">
        <v>3827</v>
      </c>
      <c r="E1663" s="269" t="s">
        <v>2195</v>
      </c>
      <c r="F1663" s="271">
        <v>0.0007</v>
      </c>
      <c r="G1663" s="272">
        <v>2016.5</v>
      </c>
      <c r="H1663" s="269">
        <v>0.00161</v>
      </c>
      <c r="I1663" s="269" t="s">
        <v>1011</v>
      </c>
      <c r="J1663" s="269" t="s">
        <v>1011</v>
      </c>
      <c r="K1663" s="269" t="s">
        <v>106</v>
      </c>
    </row>
    <row r="1664" ht="57" spans="1:11">
      <c r="A1664" s="269">
        <v>1662</v>
      </c>
      <c r="B1664" s="269" t="s">
        <v>1245</v>
      </c>
      <c r="C1664" s="269" t="s">
        <v>2170</v>
      </c>
      <c r="D1664" s="273" t="s">
        <v>3828</v>
      </c>
      <c r="E1664" s="269" t="s">
        <v>2195</v>
      </c>
      <c r="F1664" s="271">
        <v>0.0007</v>
      </c>
      <c r="G1664" s="272">
        <v>2016.5</v>
      </c>
      <c r="H1664" s="269">
        <v>0.00161</v>
      </c>
      <c r="I1664" s="269" t="s">
        <v>1011</v>
      </c>
      <c r="J1664" s="269" t="s">
        <v>1011</v>
      </c>
      <c r="K1664" s="269" t="s">
        <v>106</v>
      </c>
    </row>
    <row r="1665" ht="57" spans="1:11">
      <c r="A1665" s="269">
        <v>1663</v>
      </c>
      <c r="B1665" s="269" t="s">
        <v>1245</v>
      </c>
      <c r="C1665" s="269" t="s">
        <v>2170</v>
      </c>
      <c r="D1665" s="273" t="s">
        <v>3829</v>
      </c>
      <c r="E1665" s="269" t="s">
        <v>2195</v>
      </c>
      <c r="F1665" s="271">
        <v>0.0007</v>
      </c>
      <c r="G1665" s="272">
        <v>2016.5</v>
      </c>
      <c r="H1665" s="269">
        <v>0.00161</v>
      </c>
      <c r="I1665" s="269" t="s">
        <v>1011</v>
      </c>
      <c r="J1665" s="269" t="s">
        <v>1011</v>
      </c>
      <c r="K1665" s="269" t="s">
        <v>106</v>
      </c>
    </row>
    <row r="1666" ht="57" spans="1:11">
      <c r="A1666" s="269">
        <v>1664</v>
      </c>
      <c r="B1666" s="269" t="s">
        <v>1245</v>
      </c>
      <c r="C1666" s="269" t="s">
        <v>2170</v>
      </c>
      <c r="D1666" s="273" t="s">
        <v>3830</v>
      </c>
      <c r="E1666" s="269" t="s">
        <v>2195</v>
      </c>
      <c r="F1666" s="271">
        <v>0.0007</v>
      </c>
      <c r="G1666" s="272">
        <v>2016.5</v>
      </c>
      <c r="H1666" s="269">
        <v>0.00161</v>
      </c>
      <c r="I1666" s="269" t="s">
        <v>1011</v>
      </c>
      <c r="J1666" s="269" t="s">
        <v>1011</v>
      </c>
      <c r="K1666" s="269" t="s">
        <v>106</v>
      </c>
    </row>
    <row r="1667" ht="57" spans="1:11">
      <c r="A1667" s="269">
        <v>1665</v>
      </c>
      <c r="B1667" s="269" t="s">
        <v>1245</v>
      </c>
      <c r="C1667" s="269" t="s">
        <v>2170</v>
      </c>
      <c r="D1667" s="273" t="s">
        <v>3831</v>
      </c>
      <c r="E1667" s="269" t="s">
        <v>2195</v>
      </c>
      <c r="F1667" s="271">
        <v>0.0007</v>
      </c>
      <c r="G1667" s="272">
        <v>2016.5</v>
      </c>
      <c r="H1667" s="269">
        <v>0.00161</v>
      </c>
      <c r="I1667" s="269" t="s">
        <v>1011</v>
      </c>
      <c r="J1667" s="269" t="s">
        <v>1011</v>
      </c>
      <c r="K1667" s="269" t="s">
        <v>106</v>
      </c>
    </row>
    <row r="1668" ht="57" spans="1:11">
      <c r="A1668" s="269">
        <v>1666</v>
      </c>
      <c r="B1668" s="269" t="s">
        <v>1245</v>
      </c>
      <c r="C1668" s="269" t="s">
        <v>2170</v>
      </c>
      <c r="D1668" s="273" t="s">
        <v>3832</v>
      </c>
      <c r="E1668" s="269" t="s">
        <v>2195</v>
      </c>
      <c r="F1668" s="271">
        <v>0.0007</v>
      </c>
      <c r="G1668" s="272">
        <v>2016.5</v>
      </c>
      <c r="H1668" s="269">
        <v>0.00161</v>
      </c>
      <c r="I1668" s="269" t="s">
        <v>1011</v>
      </c>
      <c r="J1668" s="269" t="s">
        <v>1011</v>
      </c>
      <c r="K1668" s="269" t="s">
        <v>106</v>
      </c>
    </row>
    <row r="1669" ht="57" spans="1:11">
      <c r="A1669" s="269">
        <v>1667</v>
      </c>
      <c r="B1669" s="269" t="s">
        <v>1245</v>
      </c>
      <c r="C1669" s="269" t="s">
        <v>2170</v>
      </c>
      <c r="D1669" s="273" t="s">
        <v>3833</v>
      </c>
      <c r="E1669" s="269" t="s">
        <v>2195</v>
      </c>
      <c r="F1669" s="271">
        <v>0.0007</v>
      </c>
      <c r="G1669" s="272">
        <v>2016.5</v>
      </c>
      <c r="H1669" s="269">
        <v>0.00161</v>
      </c>
      <c r="I1669" s="269" t="s">
        <v>1011</v>
      </c>
      <c r="J1669" s="269" t="s">
        <v>1011</v>
      </c>
      <c r="K1669" s="269" t="s">
        <v>106</v>
      </c>
    </row>
    <row r="1670" ht="57" spans="1:11">
      <c r="A1670" s="269">
        <v>1668</v>
      </c>
      <c r="B1670" s="269" t="s">
        <v>1245</v>
      </c>
      <c r="C1670" s="269" t="s">
        <v>2170</v>
      </c>
      <c r="D1670" s="273" t="s">
        <v>3834</v>
      </c>
      <c r="E1670" s="269" t="s">
        <v>2195</v>
      </c>
      <c r="F1670" s="271">
        <v>0.0007</v>
      </c>
      <c r="G1670" s="272">
        <v>2016.5</v>
      </c>
      <c r="H1670" s="269">
        <v>0.00161</v>
      </c>
      <c r="I1670" s="269" t="s">
        <v>1011</v>
      </c>
      <c r="J1670" s="269" t="s">
        <v>1011</v>
      </c>
      <c r="K1670" s="269" t="s">
        <v>106</v>
      </c>
    </row>
    <row r="1671" ht="57" spans="1:11">
      <c r="A1671" s="269">
        <v>1669</v>
      </c>
      <c r="B1671" s="269" t="s">
        <v>1245</v>
      </c>
      <c r="C1671" s="269" t="s">
        <v>2170</v>
      </c>
      <c r="D1671" s="273" t="s">
        <v>3835</v>
      </c>
      <c r="E1671" s="269" t="s">
        <v>2195</v>
      </c>
      <c r="F1671" s="271">
        <v>0.0007</v>
      </c>
      <c r="G1671" s="272">
        <v>2016.5</v>
      </c>
      <c r="H1671" s="269">
        <v>0.00161</v>
      </c>
      <c r="I1671" s="269" t="s">
        <v>1011</v>
      </c>
      <c r="J1671" s="269" t="s">
        <v>1011</v>
      </c>
      <c r="K1671" s="269" t="s">
        <v>106</v>
      </c>
    </row>
    <row r="1672" ht="42.75" spans="1:11">
      <c r="A1672" s="269">
        <v>1670</v>
      </c>
      <c r="B1672" s="269" t="s">
        <v>1245</v>
      </c>
      <c r="C1672" s="269" t="s">
        <v>2170</v>
      </c>
      <c r="D1672" s="273" t="s">
        <v>3836</v>
      </c>
      <c r="E1672" s="269" t="s">
        <v>2195</v>
      </c>
      <c r="F1672" s="271">
        <v>0.0007</v>
      </c>
      <c r="G1672" s="272">
        <v>2016.5</v>
      </c>
      <c r="H1672" s="269">
        <v>0.00161</v>
      </c>
      <c r="I1672" s="269" t="s">
        <v>1011</v>
      </c>
      <c r="J1672" s="269" t="s">
        <v>1011</v>
      </c>
      <c r="K1672" s="269" t="s">
        <v>106</v>
      </c>
    </row>
    <row r="1673" ht="57" spans="1:11">
      <c r="A1673" s="269">
        <v>1671</v>
      </c>
      <c r="B1673" s="269" t="s">
        <v>1245</v>
      </c>
      <c r="C1673" s="269" t="s">
        <v>2170</v>
      </c>
      <c r="D1673" s="273" t="s">
        <v>3837</v>
      </c>
      <c r="E1673" s="269" t="s">
        <v>2195</v>
      </c>
      <c r="F1673" s="271">
        <v>0.0007</v>
      </c>
      <c r="G1673" s="272">
        <v>2016.5</v>
      </c>
      <c r="H1673" s="269">
        <v>0.00161</v>
      </c>
      <c r="I1673" s="269" t="s">
        <v>1011</v>
      </c>
      <c r="J1673" s="269" t="s">
        <v>1011</v>
      </c>
      <c r="K1673" s="269" t="s">
        <v>106</v>
      </c>
    </row>
    <row r="1674" ht="57" spans="1:11">
      <c r="A1674" s="269">
        <v>1672</v>
      </c>
      <c r="B1674" s="269" t="s">
        <v>1245</v>
      </c>
      <c r="C1674" s="269" t="s">
        <v>2170</v>
      </c>
      <c r="D1674" s="273" t="s">
        <v>3838</v>
      </c>
      <c r="E1674" s="269" t="s">
        <v>2195</v>
      </c>
      <c r="F1674" s="271">
        <v>0.0007</v>
      </c>
      <c r="G1674" s="272">
        <v>2016.5</v>
      </c>
      <c r="H1674" s="269">
        <v>0.00161</v>
      </c>
      <c r="I1674" s="269" t="s">
        <v>1011</v>
      </c>
      <c r="J1674" s="269" t="s">
        <v>1011</v>
      </c>
      <c r="K1674" s="269" t="s">
        <v>106</v>
      </c>
    </row>
    <row r="1675" ht="42.75" spans="1:11">
      <c r="A1675" s="269">
        <v>1673</v>
      </c>
      <c r="B1675" s="269" t="s">
        <v>1245</v>
      </c>
      <c r="C1675" s="269" t="s">
        <v>2170</v>
      </c>
      <c r="D1675" s="273" t="s">
        <v>3839</v>
      </c>
      <c r="E1675" s="269" t="s">
        <v>2195</v>
      </c>
      <c r="F1675" s="271">
        <v>0.001</v>
      </c>
      <c r="G1675" s="272">
        <v>2016.5</v>
      </c>
      <c r="H1675" s="269">
        <v>0.0023</v>
      </c>
      <c r="I1675" s="269" t="s">
        <v>1011</v>
      </c>
      <c r="J1675" s="269" t="s">
        <v>1011</v>
      </c>
      <c r="K1675" s="269" t="s">
        <v>106</v>
      </c>
    </row>
    <row r="1676" ht="57" spans="1:11">
      <c r="A1676" s="269">
        <v>1674</v>
      </c>
      <c r="B1676" s="269" t="s">
        <v>1245</v>
      </c>
      <c r="C1676" s="269" t="s">
        <v>2170</v>
      </c>
      <c r="D1676" s="273" t="s">
        <v>3840</v>
      </c>
      <c r="E1676" s="269" t="s">
        <v>2195</v>
      </c>
      <c r="F1676" s="271">
        <v>0.0007</v>
      </c>
      <c r="G1676" s="272">
        <v>2016.5</v>
      </c>
      <c r="H1676" s="269">
        <v>0.00161</v>
      </c>
      <c r="I1676" s="269" t="s">
        <v>1011</v>
      </c>
      <c r="J1676" s="269" t="s">
        <v>1011</v>
      </c>
      <c r="K1676" s="269" t="s">
        <v>106</v>
      </c>
    </row>
    <row r="1677" ht="57" spans="1:11">
      <c r="A1677" s="269">
        <v>1675</v>
      </c>
      <c r="B1677" s="269" t="s">
        <v>1245</v>
      </c>
      <c r="C1677" s="269" t="s">
        <v>2170</v>
      </c>
      <c r="D1677" s="273" t="s">
        <v>3841</v>
      </c>
      <c r="E1677" s="269" t="s">
        <v>2195</v>
      </c>
      <c r="F1677" s="271">
        <v>0.0007</v>
      </c>
      <c r="G1677" s="272">
        <v>2016.5</v>
      </c>
      <c r="H1677" s="269">
        <v>0.00161</v>
      </c>
      <c r="I1677" s="269" t="s">
        <v>1011</v>
      </c>
      <c r="J1677" s="269" t="s">
        <v>1011</v>
      </c>
      <c r="K1677" s="269" t="s">
        <v>106</v>
      </c>
    </row>
    <row r="1678" ht="42.75" spans="1:11">
      <c r="A1678" s="269">
        <v>1676</v>
      </c>
      <c r="B1678" s="269" t="s">
        <v>1245</v>
      </c>
      <c r="C1678" s="269" t="s">
        <v>2170</v>
      </c>
      <c r="D1678" s="273" t="s">
        <v>3842</v>
      </c>
      <c r="E1678" s="269" t="s">
        <v>2195</v>
      </c>
      <c r="F1678" s="271">
        <v>0.00015</v>
      </c>
      <c r="G1678" s="272">
        <v>2016.5</v>
      </c>
      <c r="H1678" s="269">
        <v>0.000345</v>
      </c>
      <c r="I1678" s="269" t="s">
        <v>1011</v>
      </c>
      <c r="J1678" s="269" t="s">
        <v>1011</v>
      </c>
      <c r="K1678" s="269" t="s">
        <v>106</v>
      </c>
    </row>
    <row r="1679" ht="42.75" spans="1:11">
      <c r="A1679" s="269">
        <v>1677</v>
      </c>
      <c r="B1679" s="269" t="s">
        <v>1245</v>
      </c>
      <c r="C1679" s="269" t="s">
        <v>2170</v>
      </c>
      <c r="D1679" s="273" t="s">
        <v>3843</v>
      </c>
      <c r="E1679" s="269" t="s">
        <v>2195</v>
      </c>
      <c r="F1679" s="271">
        <v>0.0007</v>
      </c>
      <c r="G1679" s="272">
        <v>2016.5</v>
      </c>
      <c r="H1679" s="269">
        <v>0.00161</v>
      </c>
      <c r="I1679" s="269" t="s">
        <v>1011</v>
      </c>
      <c r="J1679" s="269" t="s">
        <v>1011</v>
      </c>
      <c r="K1679" s="269" t="s">
        <v>106</v>
      </c>
    </row>
    <row r="1680" ht="42.75" spans="1:11">
      <c r="A1680" s="269">
        <v>1678</v>
      </c>
      <c r="B1680" s="269" t="s">
        <v>1245</v>
      </c>
      <c r="C1680" s="269" t="s">
        <v>2170</v>
      </c>
      <c r="D1680" s="273" t="s">
        <v>3844</v>
      </c>
      <c r="E1680" s="269" t="s">
        <v>2195</v>
      </c>
      <c r="F1680" s="271">
        <v>0.0015</v>
      </c>
      <c r="G1680" s="272">
        <v>2016.5</v>
      </c>
      <c r="H1680" s="269">
        <v>0.00345</v>
      </c>
      <c r="I1680" s="269" t="s">
        <v>1011</v>
      </c>
      <c r="J1680" s="269" t="s">
        <v>1011</v>
      </c>
      <c r="K1680" s="269" t="s">
        <v>106</v>
      </c>
    </row>
    <row r="1681" ht="42.75" spans="1:11">
      <c r="A1681" s="269">
        <v>1679</v>
      </c>
      <c r="B1681" s="269" t="s">
        <v>1245</v>
      </c>
      <c r="C1681" s="269" t="s">
        <v>2170</v>
      </c>
      <c r="D1681" s="273" t="s">
        <v>3845</v>
      </c>
      <c r="E1681" s="269" t="s">
        <v>2195</v>
      </c>
      <c r="F1681" s="271">
        <v>0.0002</v>
      </c>
      <c r="G1681" s="272">
        <v>2016.5</v>
      </c>
      <c r="H1681" s="269">
        <v>0.00046</v>
      </c>
      <c r="I1681" s="269" t="s">
        <v>1011</v>
      </c>
      <c r="J1681" s="269" t="s">
        <v>1011</v>
      </c>
      <c r="K1681" s="269" t="s">
        <v>106</v>
      </c>
    </row>
    <row r="1682" ht="42.75" spans="1:11">
      <c r="A1682" s="269">
        <v>1680</v>
      </c>
      <c r="B1682" s="269" t="s">
        <v>1245</v>
      </c>
      <c r="C1682" s="269" t="s">
        <v>2170</v>
      </c>
      <c r="D1682" s="273" t="s">
        <v>3846</v>
      </c>
      <c r="E1682" s="269" t="s">
        <v>2195</v>
      </c>
      <c r="F1682" s="271">
        <v>0.00045</v>
      </c>
      <c r="G1682" s="272">
        <v>2016.5</v>
      </c>
      <c r="H1682" s="269">
        <v>0.001035</v>
      </c>
      <c r="I1682" s="269" t="s">
        <v>1011</v>
      </c>
      <c r="J1682" s="269" t="s">
        <v>1011</v>
      </c>
      <c r="K1682" s="269" t="s">
        <v>106</v>
      </c>
    </row>
    <row r="1683" ht="42.75" spans="1:11">
      <c r="A1683" s="269">
        <v>1681</v>
      </c>
      <c r="B1683" s="269" t="s">
        <v>1245</v>
      </c>
      <c r="C1683" s="269" t="s">
        <v>2170</v>
      </c>
      <c r="D1683" s="273" t="s">
        <v>3847</v>
      </c>
      <c r="E1683" s="269" t="s">
        <v>2195</v>
      </c>
      <c r="F1683" s="271">
        <v>0.00015</v>
      </c>
      <c r="G1683" s="272">
        <v>2016.5</v>
      </c>
      <c r="H1683" s="269">
        <v>0.000345</v>
      </c>
      <c r="I1683" s="269" t="s">
        <v>1011</v>
      </c>
      <c r="J1683" s="269" t="s">
        <v>1011</v>
      </c>
      <c r="K1683" s="269" t="s">
        <v>106</v>
      </c>
    </row>
    <row r="1684" ht="42.75" spans="1:11">
      <c r="A1684" s="269">
        <v>1682</v>
      </c>
      <c r="B1684" s="269" t="s">
        <v>1245</v>
      </c>
      <c r="C1684" s="269" t="s">
        <v>2170</v>
      </c>
      <c r="D1684" s="273" t="s">
        <v>3848</v>
      </c>
      <c r="E1684" s="269" t="s">
        <v>2195</v>
      </c>
      <c r="F1684" s="271">
        <v>0.0009</v>
      </c>
      <c r="G1684" s="272">
        <v>2016.5</v>
      </c>
      <c r="H1684" s="269">
        <v>0.00207</v>
      </c>
      <c r="I1684" s="269" t="s">
        <v>1011</v>
      </c>
      <c r="J1684" s="269" t="s">
        <v>1011</v>
      </c>
      <c r="K1684" s="269" t="s">
        <v>106</v>
      </c>
    </row>
    <row r="1685" ht="42.75" spans="1:11">
      <c r="A1685" s="269">
        <v>1683</v>
      </c>
      <c r="B1685" s="269" t="s">
        <v>1245</v>
      </c>
      <c r="C1685" s="269" t="s">
        <v>2170</v>
      </c>
      <c r="D1685" s="273" t="s">
        <v>3849</v>
      </c>
      <c r="E1685" s="269" t="s">
        <v>2195</v>
      </c>
      <c r="F1685" s="271">
        <v>0.0017</v>
      </c>
      <c r="G1685" s="272">
        <v>2016.5</v>
      </c>
      <c r="H1685" s="269">
        <v>0.00391</v>
      </c>
      <c r="I1685" s="269" t="s">
        <v>1011</v>
      </c>
      <c r="J1685" s="269" t="s">
        <v>1011</v>
      </c>
      <c r="K1685" s="269" t="s">
        <v>106</v>
      </c>
    </row>
    <row r="1686" ht="42.75" spans="1:11">
      <c r="A1686" s="269">
        <v>1684</v>
      </c>
      <c r="B1686" s="269" t="s">
        <v>1245</v>
      </c>
      <c r="C1686" s="269" t="s">
        <v>2170</v>
      </c>
      <c r="D1686" s="273" t="s">
        <v>3850</v>
      </c>
      <c r="E1686" s="269" t="s">
        <v>2195</v>
      </c>
      <c r="F1686" s="271">
        <v>0.0019</v>
      </c>
      <c r="G1686" s="272">
        <v>2016.5</v>
      </c>
      <c r="H1686" s="269">
        <v>0.00437</v>
      </c>
      <c r="I1686" s="269" t="s">
        <v>1011</v>
      </c>
      <c r="J1686" s="269" t="s">
        <v>1011</v>
      </c>
      <c r="K1686" s="269" t="s">
        <v>106</v>
      </c>
    </row>
    <row r="1687" ht="42.75" spans="1:11">
      <c r="A1687" s="269">
        <v>1685</v>
      </c>
      <c r="B1687" s="269" t="s">
        <v>1245</v>
      </c>
      <c r="C1687" s="269" t="s">
        <v>2170</v>
      </c>
      <c r="D1687" s="273" t="s">
        <v>3851</v>
      </c>
      <c r="E1687" s="269" t="s">
        <v>2195</v>
      </c>
      <c r="F1687" s="271">
        <v>0.00075</v>
      </c>
      <c r="G1687" s="272">
        <v>2016.5</v>
      </c>
      <c r="H1687" s="269">
        <v>0.001725</v>
      </c>
      <c r="I1687" s="269" t="s">
        <v>1011</v>
      </c>
      <c r="J1687" s="269" t="s">
        <v>1011</v>
      </c>
      <c r="K1687" s="269" t="s">
        <v>106</v>
      </c>
    </row>
    <row r="1688" ht="42.75" spans="1:11">
      <c r="A1688" s="269">
        <v>1686</v>
      </c>
      <c r="B1688" s="269" t="s">
        <v>1245</v>
      </c>
      <c r="C1688" s="269" t="s">
        <v>2170</v>
      </c>
      <c r="D1688" s="273" t="s">
        <v>3852</v>
      </c>
      <c r="E1688" s="269" t="s">
        <v>2195</v>
      </c>
      <c r="F1688" s="271">
        <v>0.0005</v>
      </c>
      <c r="G1688" s="272">
        <v>2016.5</v>
      </c>
      <c r="H1688" s="269">
        <v>0.00115</v>
      </c>
      <c r="I1688" s="269" t="s">
        <v>1011</v>
      </c>
      <c r="J1688" s="269" t="s">
        <v>1011</v>
      </c>
      <c r="K1688" s="269" t="s">
        <v>106</v>
      </c>
    </row>
    <row r="1689" ht="42.75" spans="1:11">
      <c r="A1689" s="269">
        <v>1687</v>
      </c>
      <c r="B1689" s="269" t="s">
        <v>1245</v>
      </c>
      <c r="C1689" s="269" t="s">
        <v>2170</v>
      </c>
      <c r="D1689" s="273" t="s">
        <v>3853</v>
      </c>
      <c r="E1689" s="269" t="s">
        <v>2195</v>
      </c>
      <c r="F1689" s="271">
        <v>0.00012</v>
      </c>
      <c r="G1689" s="272">
        <v>2016.5</v>
      </c>
      <c r="H1689" s="269">
        <v>0.000276</v>
      </c>
      <c r="I1689" s="269" t="s">
        <v>1011</v>
      </c>
      <c r="J1689" s="269" t="s">
        <v>1011</v>
      </c>
      <c r="K1689" s="269" t="s">
        <v>106</v>
      </c>
    </row>
    <row r="1690" ht="42.75" spans="1:11">
      <c r="A1690" s="269">
        <v>1688</v>
      </c>
      <c r="B1690" s="269" t="s">
        <v>1245</v>
      </c>
      <c r="C1690" s="269" t="s">
        <v>2170</v>
      </c>
      <c r="D1690" s="273" t="s">
        <v>3854</v>
      </c>
      <c r="E1690" s="269" t="s">
        <v>2195</v>
      </c>
      <c r="F1690" s="271">
        <v>0.0015</v>
      </c>
      <c r="G1690" s="272">
        <v>2016.5</v>
      </c>
      <c r="H1690" s="269">
        <v>0.00345</v>
      </c>
      <c r="I1690" s="269" t="s">
        <v>1011</v>
      </c>
      <c r="J1690" s="269" t="s">
        <v>1011</v>
      </c>
      <c r="K1690" s="269" t="s">
        <v>106</v>
      </c>
    </row>
    <row r="1691" ht="42.75" spans="1:11">
      <c r="A1691" s="269">
        <v>1689</v>
      </c>
      <c r="B1691" s="269" t="s">
        <v>1245</v>
      </c>
      <c r="C1691" s="269" t="s">
        <v>2170</v>
      </c>
      <c r="D1691" s="273" t="s">
        <v>3855</v>
      </c>
      <c r="E1691" s="269" t="s">
        <v>2195</v>
      </c>
      <c r="F1691" s="271">
        <v>0.0015</v>
      </c>
      <c r="G1691" s="272">
        <v>2016.5</v>
      </c>
      <c r="H1691" s="269">
        <v>0.00345</v>
      </c>
      <c r="I1691" s="269" t="s">
        <v>1011</v>
      </c>
      <c r="J1691" s="269" t="s">
        <v>1011</v>
      </c>
      <c r="K1691" s="269" t="s">
        <v>106</v>
      </c>
    </row>
    <row r="1692" ht="42.75" spans="1:11">
      <c r="A1692" s="269">
        <v>1690</v>
      </c>
      <c r="B1692" s="269" t="s">
        <v>1245</v>
      </c>
      <c r="C1692" s="269" t="s">
        <v>2170</v>
      </c>
      <c r="D1692" s="273" t="s">
        <v>3856</v>
      </c>
      <c r="E1692" s="269" t="s">
        <v>2195</v>
      </c>
      <c r="F1692" s="271">
        <v>0.0015</v>
      </c>
      <c r="G1692" s="272">
        <v>2016.5</v>
      </c>
      <c r="H1692" s="269">
        <v>0.00345</v>
      </c>
      <c r="I1692" s="269" t="s">
        <v>1011</v>
      </c>
      <c r="J1692" s="269" t="s">
        <v>1011</v>
      </c>
      <c r="K1692" s="269" t="s">
        <v>106</v>
      </c>
    </row>
    <row r="1693" ht="42.75" spans="1:11">
      <c r="A1693" s="269">
        <v>1691</v>
      </c>
      <c r="B1693" s="269" t="s">
        <v>1245</v>
      </c>
      <c r="C1693" s="269" t="s">
        <v>2170</v>
      </c>
      <c r="D1693" s="273" t="s">
        <v>3857</v>
      </c>
      <c r="E1693" s="269" t="s">
        <v>2195</v>
      </c>
      <c r="F1693" s="271">
        <v>0.0015</v>
      </c>
      <c r="G1693" s="272">
        <v>2016.5</v>
      </c>
      <c r="H1693" s="269">
        <v>0.00345</v>
      </c>
      <c r="I1693" s="269" t="s">
        <v>1011</v>
      </c>
      <c r="J1693" s="269" t="s">
        <v>1011</v>
      </c>
      <c r="K1693" s="269" t="s">
        <v>106</v>
      </c>
    </row>
    <row r="1694" ht="42.75" spans="1:11">
      <c r="A1694" s="269">
        <v>1692</v>
      </c>
      <c r="B1694" s="269" t="s">
        <v>1245</v>
      </c>
      <c r="C1694" s="269" t="s">
        <v>2170</v>
      </c>
      <c r="D1694" s="273" t="s">
        <v>3858</v>
      </c>
      <c r="E1694" s="269" t="s">
        <v>2195</v>
      </c>
      <c r="F1694" s="271">
        <v>0.0015</v>
      </c>
      <c r="G1694" s="272">
        <v>2016.5</v>
      </c>
      <c r="H1694" s="269">
        <v>0.00345</v>
      </c>
      <c r="I1694" s="269" t="s">
        <v>1011</v>
      </c>
      <c r="J1694" s="269" t="s">
        <v>1011</v>
      </c>
      <c r="K1694" s="269" t="s">
        <v>106</v>
      </c>
    </row>
    <row r="1695" ht="42.75" spans="1:11">
      <c r="A1695" s="269">
        <v>1693</v>
      </c>
      <c r="B1695" s="269" t="s">
        <v>1245</v>
      </c>
      <c r="C1695" s="269" t="s">
        <v>2170</v>
      </c>
      <c r="D1695" s="273" t="s">
        <v>3859</v>
      </c>
      <c r="E1695" s="269" t="s">
        <v>2195</v>
      </c>
      <c r="F1695" s="271">
        <v>0.0015</v>
      </c>
      <c r="G1695" s="272">
        <v>2016.5</v>
      </c>
      <c r="H1695" s="269">
        <v>0.00345</v>
      </c>
      <c r="I1695" s="269" t="s">
        <v>1011</v>
      </c>
      <c r="J1695" s="269" t="s">
        <v>1011</v>
      </c>
      <c r="K1695" s="269" t="s">
        <v>106</v>
      </c>
    </row>
    <row r="1696" ht="42.75" spans="1:11">
      <c r="A1696" s="269">
        <v>1694</v>
      </c>
      <c r="B1696" s="269" t="s">
        <v>1245</v>
      </c>
      <c r="C1696" s="269" t="s">
        <v>2170</v>
      </c>
      <c r="D1696" s="273" t="s">
        <v>3860</v>
      </c>
      <c r="E1696" s="269" t="s">
        <v>2195</v>
      </c>
      <c r="F1696" s="271">
        <v>0.0015</v>
      </c>
      <c r="G1696" s="272">
        <v>2016.5</v>
      </c>
      <c r="H1696" s="269">
        <v>0.00345</v>
      </c>
      <c r="I1696" s="269" t="s">
        <v>1011</v>
      </c>
      <c r="J1696" s="269" t="s">
        <v>1011</v>
      </c>
      <c r="K1696" s="269" t="s">
        <v>106</v>
      </c>
    </row>
    <row r="1697" ht="42.75" spans="1:11">
      <c r="A1697" s="269">
        <v>1695</v>
      </c>
      <c r="B1697" s="269" t="s">
        <v>1245</v>
      </c>
      <c r="C1697" s="269" t="s">
        <v>2170</v>
      </c>
      <c r="D1697" s="273" t="s">
        <v>3861</v>
      </c>
      <c r="E1697" s="269" t="s">
        <v>2195</v>
      </c>
      <c r="F1697" s="271">
        <v>0.0015</v>
      </c>
      <c r="G1697" s="272">
        <v>2016.5</v>
      </c>
      <c r="H1697" s="269">
        <v>0.00345</v>
      </c>
      <c r="I1697" s="269" t="s">
        <v>1011</v>
      </c>
      <c r="J1697" s="269" t="s">
        <v>1011</v>
      </c>
      <c r="K1697" s="269" t="s">
        <v>106</v>
      </c>
    </row>
    <row r="1698" ht="42.75" spans="1:11">
      <c r="A1698" s="269">
        <v>1696</v>
      </c>
      <c r="B1698" s="269" t="s">
        <v>1245</v>
      </c>
      <c r="C1698" s="269" t="s">
        <v>2170</v>
      </c>
      <c r="D1698" s="273" t="s">
        <v>3862</v>
      </c>
      <c r="E1698" s="269" t="s">
        <v>2195</v>
      </c>
      <c r="F1698" s="271">
        <v>0.0015</v>
      </c>
      <c r="G1698" s="272">
        <v>2016.5</v>
      </c>
      <c r="H1698" s="269">
        <v>0.00345</v>
      </c>
      <c r="I1698" s="269" t="s">
        <v>1011</v>
      </c>
      <c r="J1698" s="269" t="s">
        <v>1011</v>
      </c>
      <c r="K1698" s="269" t="s">
        <v>106</v>
      </c>
    </row>
    <row r="1699" ht="42.75" spans="1:11">
      <c r="A1699" s="269">
        <v>1697</v>
      </c>
      <c r="B1699" s="269" t="s">
        <v>1245</v>
      </c>
      <c r="C1699" s="269" t="s">
        <v>2170</v>
      </c>
      <c r="D1699" s="273" t="s">
        <v>3863</v>
      </c>
      <c r="E1699" s="269" t="s">
        <v>2195</v>
      </c>
      <c r="F1699" s="271">
        <v>0.0015</v>
      </c>
      <c r="G1699" s="272">
        <v>2016.5</v>
      </c>
      <c r="H1699" s="269">
        <v>0.00345</v>
      </c>
      <c r="I1699" s="269" t="s">
        <v>1011</v>
      </c>
      <c r="J1699" s="269" t="s">
        <v>1011</v>
      </c>
      <c r="K1699" s="269" t="s">
        <v>106</v>
      </c>
    </row>
    <row r="1700" ht="42.75" spans="1:11">
      <c r="A1700" s="269">
        <v>1698</v>
      </c>
      <c r="B1700" s="269" t="s">
        <v>1245</v>
      </c>
      <c r="C1700" s="269" t="s">
        <v>2170</v>
      </c>
      <c r="D1700" s="273" t="s">
        <v>3864</v>
      </c>
      <c r="E1700" s="269" t="s">
        <v>2195</v>
      </c>
      <c r="F1700" s="271">
        <v>0.0015</v>
      </c>
      <c r="G1700" s="272">
        <v>2016.5</v>
      </c>
      <c r="H1700" s="269">
        <v>0.00345</v>
      </c>
      <c r="I1700" s="269" t="s">
        <v>1011</v>
      </c>
      <c r="J1700" s="269" t="s">
        <v>1011</v>
      </c>
      <c r="K1700" s="269" t="s">
        <v>106</v>
      </c>
    </row>
    <row r="1701" ht="42.75" spans="1:11">
      <c r="A1701" s="269">
        <v>1699</v>
      </c>
      <c r="B1701" s="269" t="s">
        <v>1245</v>
      </c>
      <c r="C1701" s="269" t="s">
        <v>2170</v>
      </c>
      <c r="D1701" s="273" t="s">
        <v>3865</v>
      </c>
      <c r="E1701" s="269" t="s">
        <v>2195</v>
      </c>
      <c r="F1701" s="271">
        <v>0.0015</v>
      </c>
      <c r="G1701" s="272">
        <v>2016.5</v>
      </c>
      <c r="H1701" s="269">
        <v>0.00345</v>
      </c>
      <c r="I1701" s="269" t="s">
        <v>1011</v>
      </c>
      <c r="J1701" s="269" t="s">
        <v>1011</v>
      </c>
      <c r="K1701" s="269" t="s">
        <v>106</v>
      </c>
    </row>
    <row r="1702" ht="42.75" spans="1:11">
      <c r="A1702" s="269">
        <v>1700</v>
      </c>
      <c r="B1702" s="269" t="s">
        <v>1245</v>
      </c>
      <c r="C1702" s="269" t="s">
        <v>2170</v>
      </c>
      <c r="D1702" s="273" t="s">
        <v>3866</v>
      </c>
      <c r="E1702" s="269" t="s">
        <v>2195</v>
      </c>
      <c r="F1702" s="271">
        <v>0.0015</v>
      </c>
      <c r="G1702" s="272">
        <v>2016.5</v>
      </c>
      <c r="H1702" s="269">
        <v>0.00345</v>
      </c>
      <c r="I1702" s="269" t="s">
        <v>1011</v>
      </c>
      <c r="J1702" s="269" t="s">
        <v>1011</v>
      </c>
      <c r="K1702" s="269" t="s">
        <v>106</v>
      </c>
    </row>
    <row r="1703" ht="42.75" spans="1:11">
      <c r="A1703" s="269">
        <v>1701</v>
      </c>
      <c r="B1703" s="269" t="s">
        <v>1245</v>
      </c>
      <c r="C1703" s="269" t="s">
        <v>2170</v>
      </c>
      <c r="D1703" s="273" t="s">
        <v>3867</v>
      </c>
      <c r="E1703" s="269" t="s">
        <v>2195</v>
      </c>
      <c r="F1703" s="271">
        <v>0.0015</v>
      </c>
      <c r="G1703" s="272">
        <v>2016.5</v>
      </c>
      <c r="H1703" s="269">
        <v>0.00345</v>
      </c>
      <c r="I1703" s="269" t="s">
        <v>1011</v>
      </c>
      <c r="J1703" s="269" t="s">
        <v>1011</v>
      </c>
      <c r="K1703" s="269" t="s">
        <v>106</v>
      </c>
    </row>
    <row r="1704" ht="42.75" spans="1:11">
      <c r="A1704" s="269">
        <v>1702</v>
      </c>
      <c r="B1704" s="269" t="s">
        <v>1245</v>
      </c>
      <c r="C1704" s="269" t="s">
        <v>2170</v>
      </c>
      <c r="D1704" s="273" t="s">
        <v>3868</v>
      </c>
      <c r="E1704" s="269" t="s">
        <v>2195</v>
      </c>
      <c r="F1704" s="271">
        <v>0.0015</v>
      </c>
      <c r="G1704" s="272">
        <v>2016.5</v>
      </c>
      <c r="H1704" s="269">
        <v>0.00345</v>
      </c>
      <c r="I1704" s="269" t="s">
        <v>1011</v>
      </c>
      <c r="J1704" s="269" t="s">
        <v>1011</v>
      </c>
      <c r="K1704" s="269" t="s">
        <v>106</v>
      </c>
    </row>
    <row r="1705" ht="42.75" spans="1:11">
      <c r="A1705" s="269">
        <v>1703</v>
      </c>
      <c r="B1705" s="269" t="s">
        <v>1245</v>
      </c>
      <c r="C1705" s="269" t="s">
        <v>2170</v>
      </c>
      <c r="D1705" s="273" t="s">
        <v>3869</v>
      </c>
      <c r="E1705" s="269" t="s">
        <v>2195</v>
      </c>
      <c r="F1705" s="271">
        <v>0.0015</v>
      </c>
      <c r="G1705" s="272">
        <v>2016.5</v>
      </c>
      <c r="H1705" s="269">
        <v>0.00345</v>
      </c>
      <c r="I1705" s="269" t="s">
        <v>1011</v>
      </c>
      <c r="J1705" s="269" t="s">
        <v>1011</v>
      </c>
      <c r="K1705" s="269" t="s">
        <v>106</v>
      </c>
    </row>
    <row r="1706" ht="42.75" spans="1:11">
      <c r="A1706" s="269">
        <v>1704</v>
      </c>
      <c r="B1706" s="269" t="s">
        <v>1245</v>
      </c>
      <c r="C1706" s="269" t="s">
        <v>2170</v>
      </c>
      <c r="D1706" s="273" t="s">
        <v>3870</v>
      </c>
      <c r="E1706" s="269" t="s">
        <v>2195</v>
      </c>
      <c r="F1706" s="271">
        <v>0.0005</v>
      </c>
      <c r="G1706" s="272">
        <v>2016.5</v>
      </c>
      <c r="H1706" s="269">
        <v>0.00115</v>
      </c>
      <c r="I1706" s="269" t="s">
        <v>1011</v>
      </c>
      <c r="J1706" s="269" t="s">
        <v>1011</v>
      </c>
      <c r="K1706" s="269" t="s">
        <v>106</v>
      </c>
    </row>
    <row r="1707" ht="42.75" spans="1:11">
      <c r="A1707" s="269">
        <v>1705</v>
      </c>
      <c r="B1707" s="269" t="s">
        <v>1245</v>
      </c>
      <c r="C1707" s="269" t="s">
        <v>2170</v>
      </c>
      <c r="D1707" s="273" t="s">
        <v>3871</v>
      </c>
      <c r="E1707" s="269" t="s">
        <v>2195</v>
      </c>
      <c r="F1707" s="271">
        <v>0.0005</v>
      </c>
      <c r="G1707" s="272">
        <v>2016.5</v>
      </c>
      <c r="H1707" s="269">
        <v>0.00115</v>
      </c>
      <c r="I1707" s="269" t="s">
        <v>1011</v>
      </c>
      <c r="J1707" s="269" t="s">
        <v>1011</v>
      </c>
      <c r="K1707" s="269" t="s">
        <v>106</v>
      </c>
    </row>
    <row r="1708" ht="42.75" spans="1:11">
      <c r="A1708" s="269">
        <v>1706</v>
      </c>
      <c r="B1708" s="269" t="s">
        <v>1245</v>
      </c>
      <c r="C1708" s="269" t="s">
        <v>2170</v>
      </c>
      <c r="D1708" s="273" t="s">
        <v>3872</v>
      </c>
      <c r="E1708" s="269" t="s">
        <v>2195</v>
      </c>
      <c r="F1708" s="271">
        <v>0.0005</v>
      </c>
      <c r="G1708" s="272">
        <v>2016.5</v>
      </c>
      <c r="H1708" s="269">
        <v>0.00115</v>
      </c>
      <c r="I1708" s="269" t="s">
        <v>1011</v>
      </c>
      <c r="J1708" s="269" t="s">
        <v>1011</v>
      </c>
      <c r="K1708" s="269" t="s">
        <v>106</v>
      </c>
    </row>
    <row r="1709" ht="42.75" spans="1:11">
      <c r="A1709" s="269">
        <v>1707</v>
      </c>
      <c r="B1709" s="269" t="s">
        <v>1245</v>
      </c>
      <c r="C1709" s="269" t="s">
        <v>2170</v>
      </c>
      <c r="D1709" s="273" t="s">
        <v>3873</v>
      </c>
      <c r="E1709" s="269" t="s">
        <v>2195</v>
      </c>
      <c r="F1709" s="271">
        <v>0.0005</v>
      </c>
      <c r="G1709" s="272">
        <v>2016.5</v>
      </c>
      <c r="H1709" s="269">
        <v>0.00115</v>
      </c>
      <c r="I1709" s="269" t="s">
        <v>1011</v>
      </c>
      <c r="J1709" s="269" t="s">
        <v>1011</v>
      </c>
      <c r="K1709" s="269" t="s">
        <v>106</v>
      </c>
    </row>
    <row r="1710" ht="42.75" spans="1:11">
      <c r="A1710" s="269">
        <v>1708</v>
      </c>
      <c r="B1710" s="269" t="s">
        <v>1245</v>
      </c>
      <c r="C1710" s="269" t="s">
        <v>2170</v>
      </c>
      <c r="D1710" s="273" t="s">
        <v>3874</v>
      </c>
      <c r="E1710" s="269" t="s">
        <v>2195</v>
      </c>
      <c r="F1710" s="271">
        <v>0.0005</v>
      </c>
      <c r="G1710" s="272">
        <v>2016.5</v>
      </c>
      <c r="H1710" s="269">
        <v>0.00115</v>
      </c>
      <c r="I1710" s="269" t="s">
        <v>1011</v>
      </c>
      <c r="J1710" s="269" t="s">
        <v>1011</v>
      </c>
      <c r="K1710" s="269" t="s">
        <v>106</v>
      </c>
    </row>
    <row r="1711" ht="42.75" spans="1:11">
      <c r="A1711" s="269">
        <v>1709</v>
      </c>
      <c r="B1711" s="269" t="s">
        <v>1245</v>
      </c>
      <c r="C1711" s="269" t="s">
        <v>2170</v>
      </c>
      <c r="D1711" s="273" t="s">
        <v>3875</v>
      </c>
      <c r="E1711" s="269" t="s">
        <v>2195</v>
      </c>
      <c r="F1711" s="271">
        <v>0.0015</v>
      </c>
      <c r="G1711" s="272">
        <v>2016.5</v>
      </c>
      <c r="H1711" s="269">
        <v>0.00345</v>
      </c>
      <c r="I1711" s="269" t="s">
        <v>1011</v>
      </c>
      <c r="J1711" s="269" t="s">
        <v>1011</v>
      </c>
      <c r="K1711" s="269" t="s">
        <v>106</v>
      </c>
    </row>
    <row r="1712" ht="42.75" spans="1:11">
      <c r="A1712" s="269">
        <v>1710</v>
      </c>
      <c r="B1712" s="269" t="s">
        <v>1245</v>
      </c>
      <c r="C1712" s="269" t="s">
        <v>2170</v>
      </c>
      <c r="D1712" s="273" t="s">
        <v>3876</v>
      </c>
      <c r="E1712" s="269" t="s">
        <v>2195</v>
      </c>
      <c r="F1712" s="271">
        <v>0.00075</v>
      </c>
      <c r="G1712" s="272">
        <v>2016.5</v>
      </c>
      <c r="H1712" s="269">
        <v>0.001725</v>
      </c>
      <c r="I1712" s="269" t="s">
        <v>1011</v>
      </c>
      <c r="J1712" s="269" t="s">
        <v>1011</v>
      </c>
      <c r="K1712" s="269" t="s">
        <v>106</v>
      </c>
    </row>
    <row r="1713" ht="42.75" spans="1:11">
      <c r="A1713" s="269">
        <v>1711</v>
      </c>
      <c r="B1713" s="269" t="s">
        <v>1245</v>
      </c>
      <c r="C1713" s="269" t="s">
        <v>2170</v>
      </c>
      <c r="D1713" s="273" t="s">
        <v>3877</v>
      </c>
      <c r="E1713" s="269" t="s">
        <v>2195</v>
      </c>
      <c r="F1713" s="271">
        <v>0.0004</v>
      </c>
      <c r="G1713" s="272">
        <v>2016.5</v>
      </c>
      <c r="H1713" s="269">
        <v>0.00092</v>
      </c>
      <c r="I1713" s="269" t="s">
        <v>1011</v>
      </c>
      <c r="J1713" s="269" t="s">
        <v>1011</v>
      </c>
      <c r="K1713" s="269" t="s">
        <v>106</v>
      </c>
    </row>
    <row r="1714" ht="42.75" spans="1:11">
      <c r="A1714" s="269">
        <v>1712</v>
      </c>
      <c r="B1714" s="269" t="s">
        <v>1245</v>
      </c>
      <c r="C1714" s="269" t="s">
        <v>2170</v>
      </c>
      <c r="D1714" s="273" t="s">
        <v>3878</v>
      </c>
      <c r="E1714" s="269" t="s">
        <v>2195</v>
      </c>
      <c r="F1714" s="271">
        <v>0.0004</v>
      </c>
      <c r="G1714" s="272">
        <v>2016.5</v>
      </c>
      <c r="H1714" s="269">
        <v>0.00092</v>
      </c>
      <c r="I1714" s="269" t="s">
        <v>1011</v>
      </c>
      <c r="J1714" s="269" t="s">
        <v>1011</v>
      </c>
      <c r="K1714" s="269" t="s">
        <v>106</v>
      </c>
    </row>
    <row r="1715" ht="42.75" spans="1:11">
      <c r="A1715" s="269">
        <v>1713</v>
      </c>
      <c r="B1715" s="269" t="s">
        <v>1245</v>
      </c>
      <c r="C1715" s="269" t="s">
        <v>2170</v>
      </c>
      <c r="D1715" s="273" t="s">
        <v>3879</v>
      </c>
      <c r="E1715" s="269" t="s">
        <v>2195</v>
      </c>
      <c r="F1715" s="271">
        <v>0.0022</v>
      </c>
      <c r="G1715" s="272">
        <v>2016.5</v>
      </c>
      <c r="H1715" s="269">
        <v>0.00506</v>
      </c>
      <c r="I1715" s="269" t="s">
        <v>1011</v>
      </c>
      <c r="J1715" s="269" t="s">
        <v>1011</v>
      </c>
      <c r="K1715" s="269" t="s">
        <v>106</v>
      </c>
    </row>
    <row r="1716" ht="42.75" spans="1:11">
      <c r="A1716" s="269">
        <v>1714</v>
      </c>
      <c r="B1716" s="269" t="s">
        <v>1245</v>
      </c>
      <c r="C1716" s="269" t="s">
        <v>2170</v>
      </c>
      <c r="D1716" s="273" t="s">
        <v>3880</v>
      </c>
      <c r="E1716" s="269" t="s">
        <v>2195</v>
      </c>
      <c r="F1716" s="271">
        <v>0.0004</v>
      </c>
      <c r="G1716" s="272">
        <v>2016.5</v>
      </c>
      <c r="H1716" s="269">
        <v>0.00092</v>
      </c>
      <c r="I1716" s="269" t="s">
        <v>1011</v>
      </c>
      <c r="J1716" s="269" t="s">
        <v>1011</v>
      </c>
      <c r="K1716" s="269" t="s">
        <v>106</v>
      </c>
    </row>
    <row r="1717" ht="42.75" spans="1:11">
      <c r="A1717" s="269">
        <v>1715</v>
      </c>
      <c r="B1717" s="269" t="s">
        <v>1245</v>
      </c>
      <c r="C1717" s="269" t="s">
        <v>2170</v>
      </c>
      <c r="D1717" s="273" t="s">
        <v>3881</v>
      </c>
      <c r="E1717" s="269" t="s">
        <v>2195</v>
      </c>
      <c r="F1717" s="271">
        <v>0.0005</v>
      </c>
      <c r="G1717" s="272">
        <v>2016.5</v>
      </c>
      <c r="H1717" s="269">
        <v>0.00115</v>
      </c>
      <c r="I1717" s="269" t="s">
        <v>1011</v>
      </c>
      <c r="J1717" s="269" t="s">
        <v>1011</v>
      </c>
      <c r="K1717" s="269" t="s">
        <v>106</v>
      </c>
    </row>
    <row r="1718" ht="42.75" spans="1:11">
      <c r="A1718" s="269">
        <v>1716</v>
      </c>
      <c r="B1718" s="269" t="s">
        <v>1245</v>
      </c>
      <c r="C1718" s="269" t="s">
        <v>2170</v>
      </c>
      <c r="D1718" s="273" t="s">
        <v>3882</v>
      </c>
      <c r="E1718" s="269" t="s">
        <v>2195</v>
      </c>
      <c r="F1718" s="271">
        <v>0.00045</v>
      </c>
      <c r="G1718" s="272">
        <v>2016.5</v>
      </c>
      <c r="H1718" s="269">
        <v>0.001035</v>
      </c>
      <c r="I1718" s="269" t="s">
        <v>1011</v>
      </c>
      <c r="J1718" s="269" t="s">
        <v>1011</v>
      </c>
      <c r="K1718" s="269" t="s">
        <v>106</v>
      </c>
    </row>
    <row r="1719" ht="42.75" spans="1:11">
      <c r="A1719" s="269">
        <v>1717</v>
      </c>
      <c r="B1719" s="269" t="s">
        <v>1245</v>
      </c>
      <c r="C1719" s="269" t="s">
        <v>2170</v>
      </c>
      <c r="D1719" s="273" t="s">
        <v>3883</v>
      </c>
      <c r="E1719" s="269" t="s">
        <v>2195</v>
      </c>
      <c r="F1719" s="271">
        <v>0.0009</v>
      </c>
      <c r="G1719" s="272">
        <v>2016.5</v>
      </c>
      <c r="H1719" s="269">
        <v>0.00207</v>
      </c>
      <c r="I1719" s="269" t="s">
        <v>1011</v>
      </c>
      <c r="J1719" s="269" t="s">
        <v>1011</v>
      </c>
      <c r="K1719" s="269" t="s">
        <v>106</v>
      </c>
    </row>
    <row r="1720" ht="42.75" spans="1:11">
      <c r="A1720" s="269">
        <v>1718</v>
      </c>
      <c r="B1720" s="269" t="s">
        <v>1245</v>
      </c>
      <c r="C1720" s="269" t="s">
        <v>2170</v>
      </c>
      <c r="D1720" s="273" t="s">
        <v>3884</v>
      </c>
      <c r="E1720" s="269" t="s">
        <v>2195</v>
      </c>
      <c r="F1720" s="271">
        <v>0.00077</v>
      </c>
      <c r="G1720" s="272">
        <v>2016.5</v>
      </c>
      <c r="H1720" s="269">
        <v>0.001771</v>
      </c>
      <c r="I1720" s="269" t="s">
        <v>1011</v>
      </c>
      <c r="J1720" s="269" t="s">
        <v>1011</v>
      </c>
      <c r="K1720" s="269" t="s">
        <v>106</v>
      </c>
    </row>
    <row r="1721" ht="42.75" spans="1:11">
      <c r="A1721" s="269">
        <v>1719</v>
      </c>
      <c r="B1721" s="269" t="s">
        <v>1245</v>
      </c>
      <c r="C1721" s="269" t="s">
        <v>2170</v>
      </c>
      <c r="D1721" s="273" t="s">
        <v>3885</v>
      </c>
      <c r="E1721" s="269" t="s">
        <v>2195</v>
      </c>
      <c r="F1721" s="271">
        <v>0.00077</v>
      </c>
      <c r="G1721" s="272">
        <v>2016.5</v>
      </c>
      <c r="H1721" s="269">
        <v>0.001771</v>
      </c>
      <c r="I1721" s="269" t="s">
        <v>1011</v>
      </c>
      <c r="J1721" s="269" t="s">
        <v>1011</v>
      </c>
      <c r="K1721" s="269" t="s">
        <v>106</v>
      </c>
    </row>
    <row r="1722" ht="42.75" spans="1:11">
      <c r="A1722" s="269">
        <v>1720</v>
      </c>
      <c r="B1722" s="269" t="s">
        <v>1245</v>
      </c>
      <c r="C1722" s="269" t="s">
        <v>2170</v>
      </c>
      <c r="D1722" s="273" t="s">
        <v>3886</v>
      </c>
      <c r="E1722" s="269" t="s">
        <v>2195</v>
      </c>
      <c r="F1722" s="271">
        <v>0.00077</v>
      </c>
      <c r="G1722" s="272">
        <v>2016.5</v>
      </c>
      <c r="H1722" s="269">
        <v>0.001771</v>
      </c>
      <c r="I1722" s="269" t="s">
        <v>1011</v>
      </c>
      <c r="J1722" s="269" t="s">
        <v>1011</v>
      </c>
      <c r="K1722" s="269" t="s">
        <v>106</v>
      </c>
    </row>
    <row r="1723" ht="42.75" spans="1:11">
      <c r="A1723" s="269">
        <v>1721</v>
      </c>
      <c r="B1723" s="269" t="s">
        <v>1245</v>
      </c>
      <c r="C1723" s="269" t="s">
        <v>2170</v>
      </c>
      <c r="D1723" s="273" t="s">
        <v>3887</v>
      </c>
      <c r="E1723" s="269" t="s">
        <v>2195</v>
      </c>
      <c r="F1723" s="271">
        <v>0.00077</v>
      </c>
      <c r="G1723" s="272">
        <v>2016.5</v>
      </c>
      <c r="H1723" s="269">
        <v>0.001771</v>
      </c>
      <c r="I1723" s="269" t="s">
        <v>1011</v>
      </c>
      <c r="J1723" s="269" t="s">
        <v>1011</v>
      </c>
      <c r="K1723" s="269" t="s">
        <v>106</v>
      </c>
    </row>
    <row r="1724" ht="42.75" spans="1:11">
      <c r="A1724" s="269">
        <v>1722</v>
      </c>
      <c r="B1724" s="269" t="s">
        <v>1245</v>
      </c>
      <c r="C1724" s="269" t="s">
        <v>2170</v>
      </c>
      <c r="D1724" s="273" t="s">
        <v>3888</v>
      </c>
      <c r="E1724" s="269" t="s">
        <v>2195</v>
      </c>
      <c r="F1724" s="271">
        <v>0.00077</v>
      </c>
      <c r="G1724" s="272">
        <v>2016.5</v>
      </c>
      <c r="H1724" s="269">
        <v>0.001771</v>
      </c>
      <c r="I1724" s="269" t="s">
        <v>1011</v>
      </c>
      <c r="J1724" s="269" t="s">
        <v>1011</v>
      </c>
      <c r="K1724" s="269" t="s">
        <v>106</v>
      </c>
    </row>
    <row r="1725" ht="42.75" spans="1:11">
      <c r="A1725" s="269">
        <v>1723</v>
      </c>
      <c r="B1725" s="269" t="s">
        <v>1245</v>
      </c>
      <c r="C1725" s="269" t="s">
        <v>2170</v>
      </c>
      <c r="D1725" s="273" t="s">
        <v>3889</v>
      </c>
      <c r="E1725" s="269" t="s">
        <v>2195</v>
      </c>
      <c r="F1725" s="271">
        <v>0.00077</v>
      </c>
      <c r="G1725" s="272">
        <v>2016.5</v>
      </c>
      <c r="H1725" s="269">
        <v>0.001771</v>
      </c>
      <c r="I1725" s="269" t="s">
        <v>1011</v>
      </c>
      <c r="J1725" s="269" t="s">
        <v>1011</v>
      </c>
      <c r="K1725" s="269" t="s">
        <v>106</v>
      </c>
    </row>
    <row r="1726" ht="42.75" spans="1:11">
      <c r="A1726" s="269">
        <v>1724</v>
      </c>
      <c r="B1726" s="269" t="s">
        <v>1245</v>
      </c>
      <c r="C1726" s="269" t="s">
        <v>2170</v>
      </c>
      <c r="D1726" s="273" t="s">
        <v>3890</v>
      </c>
      <c r="E1726" s="269" t="s">
        <v>2195</v>
      </c>
      <c r="F1726" s="271">
        <v>0.00137</v>
      </c>
      <c r="G1726" s="272">
        <v>2016.5</v>
      </c>
      <c r="H1726" s="269">
        <v>0.003151</v>
      </c>
      <c r="I1726" s="269" t="s">
        <v>1011</v>
      </c>
      <c r="J1726" s="269" t="s">
        <v>1011</v>
      </c>
      <c r="K1726" s="269" t="s">
        <v>106</v>
      </c>
    </row>
    <row r="1727" ht="42.75" spans="1:11">
      <c r="A1727" s="269">
        <v>1725</v>
      </c>
      <c r="B1727" s="269" t="s">
        <v>1245</v>
      </c>
      <c r="C1727" s="269" t="s">
        <v>2170</v>
      </c>
      <c r="D1727" s="273" t="s">
        <v>3891</v>
      </c>
      <c r="E1727" s="269" t="s">
        <v>2195</v>
      </c>
      <c r="F1727" s="271">
        <v>0.00137</v>
      </c>
      <c r="G1727" s="272">
        <v>2016.5</v>
      </c>
      <c r="H1727" s="269">
        <v>0.003151</v>
      </c>
      <c r="I1727" s="269" t="s">
        <v>1011</v>
      </c>
      <c r="J1727" s="269" t="s">
        <v>1011</v>
      </c>
      <c r="K1727" s="269" t="s">
        <v>106</v>
      </c>
    </row>
    <row r="1728" ht="42.75" spans="1:11">
      <c r="A1728" s="269">
        <v>1726</v>
      </c>
      <c r="B1728" s="269" t="s">
        <v>1245</v>
      </c>
      <c r="C1728" s="269" t="s">
        <v>2170</v>
      </c>
      <c r="D1728" s="273" t="s">
        <v>3892</v>
      </c>
      <c r="E1728" s="269" t="s">
        <v>2195</v>
      </c>
      <c r="F1728" s="271">
        <v>0.00137</v>
      </c>
      <c r="G1728" s="272">
        <v>2016.5</v>
      </c>
      <c r="H1728" s="269">
        <v>0.003151</v>
      </c>
      <c r="I1728" s="269" t="s">
        <v>1011</v>
      </c>
      <c r="J1728" s="269" t="s">
        <v>1011</v>
      </c>
      <c r="K1728" s="269" t="s">
        <v>106</v>
      </c>
    </row>
    <row r="1729" ht="42.75" spans="1:11">
      <c r="A1729" s="269">
        <v>1727</v>
      </c>
      <c r="B1729" s="269" t="s">
        <v>1245</v>
      </c>
      <c r="C1729" s="269" t="s">
        <v>2170</v>
      </c>
      <c r="D1729" s="273" t="s">
        <v>3893</v>
      </c>
      <c r="E1729" s="269" t="s">
        <v>2195</v>
      </c>
      <c r="F1729" s="271">
        <v>0.00137</v>
      </c>
      <c r="G1729" s="272">
        <v>2016.5</v>
      </c>
      <c r="H1729" s="269">
        <v>0.003151</v>
      </c>
      <c r="I1729" s="269" t="s">
        <v>1011</v>
      </c>
      <c r="J1729" s="269" t="s">
        <v>1011</v>
      </c>
      <c r="K1729" s="269" t="s">
        <v>106</v>
      </c>
    </row>
    <row r="1730" ht="42.75" spans="1:11">
      <c r="A1730" s="269">
        <v>1728</v>
      </c>
      <c r="B1730" s="269" t="s">
        <v>1245</v>
      </c>
      <c r="C1730" s="269" t="s">
        <v>2170</v>
      </c>
      <c r="D1730" s="273" t="s">
        <v>3894</v>
      </c>
      <c r="E1730" s="269" t="s">
        <v>2195</v>
      </c>
      <c r="F1730" s="271">
        <v>0.00137</v>
      </c>
      <c r="G1730" s="272">
        <v>2016.5</v>
      </c>
      <c r="H1730" s="269">
        <v>0.003151</v>
      </c>
      <c r="I1730" s="269" t="s">
        <v>1011</v>
      </c>
      <c r="J1730" s="269" t="s">
        <v>1011</v>
      </c>
      <c r="K1730" s="269" t="s">
        <v>106</v>
      </c>
    </row>
    <row r="1731" ht="42.75" spans="1:11">
      <c r="A1731" s="269">
        <v>1729</v>
      </c>
      <c r="B1731" s="269" t="s">
        <v>1245</v>
      </c>
      <c r="C1731" s="269" t="s">
        <v>2170</v>
      </c>
      <c r="D1731" s="273" t="s">
        <v>3895</v>
      </c>
      <c r="E1731" s="269" t="s">
        <v>2195</v>
      </c>
      <c r="F1731" s="271">
        <v>0.00137</v>
      </c>
      <c r="G1731" s="272">
        <v>2016.5</v>
      </c>
      <c r="H1731" s="269">
        <v>0.003151</v>
      </c>
      <c r="I1731" s="269" t="s">
        <v>1011</v>
      </c>
      <c r="J1731" s="269" t="s">
        <v>1011</v>
      </c>
      <c r="K1731" s="269" t="s">
        <v>106</v>
      </c>
    </row>
    <row r="1732" ht="42.75" spans="1:11">
      <c r="A1732" s="269">
        <v>1730</v>
      </c>
      <c r="B1732" s="269" t="s">
        <v>1245</v>
      </c>
      <c r="C1732" s="269" t="s">
        <v>2170</v>
      </c>
      <c r="D1732" s="273" t="s">
        <v>3896</v>
      </c>
      <c r="E1732" s="269" t="s">
        <v>2195</v>
      </c>
      <c r="F1732" s="271">
        <v>0.00053</v>
      </c>
      <c r="G1732" s="272">
        <v>2016.5</v>
      </c>
      <c r="H1732" s="269">
        <v>0.001219</v>
      </c>
      <c r="I1732" s="269" t="s">
        <v>1011</v>
      </c>
      <c r="J1732" s="269" t="s">
        <v>1011</v>
      </c>
      <c r="K1732" s="269" t="s">
        <v>106</v>
      </c>
    </row>
    <row r="1733" ht="42.75" spans="1:11">
      <c r="A1733" s="269">
        <v>1731</v>
      </c>
      <c r="B1733" s="269" t="s">
        <v>1245</v>
      </c>
      <c r="C1733" s="269" t="s">
        <v>2170</v>
      </c>
      <c r="D1733" s="273" t="s">
        <v>3897</v>
      </c>
      <c r="E1733" s="269" t="s">
        <v>2195</v>
      </c>
      <c r="F1733" s="271">
        <v>0.00053</v>
      </c>
      <c r="G1733" s="272">
        <v>2016.5</v>
      </c>
      <c r="H1733" s="269">
        <v>0.001219</v>
      </c>
      <c r="I1733" s="269" t="s">
        <v>1011</v>
      </c>
      <c r="J1733" s="269" t="s">
        <v>1011</v>
      </c>
      <c r="K1733" s="269" t="s">
        <v>106</v>
      </c>
    </row>
    <row r="1734" ht="42.75" spans="1:11">
      <c r="A1734" s="269">
        <v>1732</v>
      </c>
      <c r="B1734" s="269" t="s">
        <v>1245</v>
      </c>
      <c r="C1734" s="269" t="s">
        <v>2170</v>
      </c>
      <c r="D1734" s="273" t="s">
        <v>3898</v>
      </c>
      <c r="E1734" s="269" t="s">
        <v>2195</v>
      </c>
      <c r="F1734" s="271">
        <v>0.00053</v>
      </c>
      <c r="G1734" s="272">
        <v>2016.5</v>
      </c>
      <c r="H1734" s="269">
        <v>0.001219</v>
      </c>
      <c r="I1734" s="269" t="s">
        <v>1011</v>
      </c>
      <c r="J1734" s="269" t="s">
        <v>1011</v>
      </c>
      <c r="K1734" s="269" t="s">
        <v>106</v>
      </c>
    </row>
    <row r="1735" ht="42.75" spans="1:11">
      <c r="A1735" s="269">
        <v>1733</v>
      </c>
      <c r="B1735" s="269" t="s">
        <v>1245</v>
      </c>
      <c r="C1735" s="269" t="s">
        <v>2170</v>
      </c>
      <c r="D1735" s="273" t="s">
        <v>3899</v>
      </c>
      <c r="E1735" s="269" t="s">
        <v>2195</v>
      </c>
      <c r="F1735" s="271">
        <v>0.00053</v>
      </c>
      <c r="G1735" s="272">
        <v>2016.5</v>
      </c>
      <c r="H1735" s="269">
        <v>0.001219</v>
      </c>
      <c r="I1735" s="269" t="s">
        <v>1011</v>
      </c>
      <c r="J1735" s="269" t="s">
        <v>1011</v>
      </c>
      <c r="K1735" s="269" t="s">
        <v>106</v>
      </c>
    </row>
    <row r="1736" ht="42.75" spans="1:11">
      <c r="A1736" s="269">
        <v>1734</v>
      </c>
      <c r="B1736" s="269" t="s">
        <v>1245</v>
      </c>
      <c r="C1736" s="269" t="s">
        <v>2170</v>
      </c>
      <c r="D1736" s="273" t="s">
        <v>3900</v>
      </c>
      <c r="E1736" s="269" t="s">
        <v>2195</v>
      </c>
      <c r="F1736" s="271">
        <v>0.00053</v>
      </c>
      <c r="G1736" s="272">
        <v>2016.5</v>
      </c>
      <c r="H1736" s="269">
        <v>0.001219</v>
      </c>
      <c r="I1736" s="269" t="s">
        <v>1011</v>
      </c>
      <c r="J1736" s="269" t="s">
        <v>1011</v>
      </c>
      <c r="K1736" s="269" t="s">
        <v>106</v>
      </c>
    </row>
    <row r="1737" ht="42.75" spans="1:11">
      <c r="A1737" s="269">
        <v>1735</v>
      </c>
      <c r="B1737" s="269" t="s">
        <v>1245</v>
      </c>
      <c r="C1737" s="269" t="s">
        <v>2170</v>
      </c>
      <c r="D1737" s="273" t="s">
        <v>3901</v>
      </c>
      <c r="E1737" s="269" t="s">
        <v>2195</v>
      </c>
      <c r="F1737" s="271">
        <v>0.00053</v>
      </c>
      <c r="G1737" s="272">
        <v>2016.5</v>
      </c>
      <c r="H1737" s="269">
        <v>0.001219</v>
      </c>
      <c r="I1737" s="269" t="s">
        <v>1011</v>
      </c>
      <c r="J1737" s="269" t="s">
        <v>1011</v>
      </c>
      <c r="K1737" s="269" t="s">
        <v>106</v>
      </c>
    </row>
    <row r="1738" ht="42.75" spans="1:11">
      <c r="A1738" s="269">
        <v>1736</v>
      </c>
      <c r="B1738" s="269" t="s">
        <v>1245</v>
      </c>
      <c r="C1738" s="269" t="s">
        <v>2170</v>
      </c>
      <c r="D1738" s="273" t="s">
        <v>3902</v>
      </c>
      <c r="E1738" s="269" t="s">
        <v>2195</v>
      </c>
      <c r="F1738" s="271">
        <v>0.0005</v>
      </c>
      <c r="G1738" s="272">
        <v>2016.5</v>
      </c>
      <c r="H1738" s="269">
        <v>0.00115</v>
      </c>
      <c r="I1738" s="269" t="s">
        <v>1011</v>
      </c>
      <c r="J1738" s="269" t="s">
        <v>1011</v>
      </c>
      <c r="K1738" s="269" t="s">
        <v>106</v>
      </c>
    </row>
    <row r="1739" ht="42.75" spans="1:11">
      <c r="A1739" s="269">
        <v>1737</v>
      </c>
      <c r="B1739" s="269" t="s">
        <v>1245</v>
      </c>
      <c r="C1739" s="269" t="s">
        <v>2170</v>
      </c>
      <c r="D1739" s="273" t="s">
        <v>3903</v>
      </c>
      <c r="E1739" s="269" t="s">
        <v>2195</v>
      </c>
      <c r="F1739" s="271">
        <v>0.0005</v>
      </c>
      <c r="G1739" s="272">
        <v>2016.5</v>
      </c>
      <c r="H1739" s="269">
        <v>0.00115</v>
      </c>
      <c r="I1739" s="269" t="s">
        <v>1011</v>
      </c>
      <c r="J1739" s="269" t="s">
        <v>1011</v>
      </c>
      <c r="K1739" s="269" t="s">
        <v>106</v>
      </c>
    </row>
    <row r="1740" ht="42.75" spans="1:11">
      <c r="A1740" s="269">
        <v>1738</v>
      </c>
      <c r="B1740" s="269" t="s">
        <v>1245</v>
      </c>
      <c r="C1740" s="269" t="s">
        <v>2170</v>
      </c>
      <c r="D1740" s="273" t="s">
        <v>3904</v>
      </c>
      <c r="E1740" s="269" t="s">
        <v>2195</v>
      </c>
      <c r="F1740" s="271">
        <v>0.0005</v>
      </c>
      <c r="G1740" s="272">
        <v>2016.5</v>
      </c>
      <c r="H1740" s="269">
        <v>0.00115</v>
      </c>
      <c r="I1740" s="269" t="s">
        <v>1011</v>
      </c>
      <c r="J1740" s="269" t="s">
        <v>1011</v>
      </c>
      <c r="K1740" s="269" t="s">
        <v>106</v>
      </c>
    </row>
    <row r="1741" ht="42.75" spans="1:11">
      <c r="A1741" s="269">
        <v>1739</v>
      </c>
      <c r="B1741" s="269" t="s">
        <v>1245</v>
      </c>
      <c r="C1741" s="269" t="s">
        <v>2170</v>
      </c>
      <c r="D1741" s="273" t="s">
        <v>3905</v>
      </c>
      <c r="E1741" s="269" t="s">
        <v>2195</v>
      </c>
      <c r="F1741" s="271">
        <v>0.0005</v>
      </c>
      <c r="G1741" s="272">
        <v>2016.5</v>
      </c>
      <c r="H1741" s="269">
        <v>0.00115</v>
      </c>
      <c r="I1741" s="269" t="s">
        <v>1011</v>
      </c>
      <c r="J1741" s="269" t="s">
        <v>1011</v>
      </c>
      <c r="K1741" s="269" t="s">
        <v>106</v>
      </c>
    </row>
    <row r="1742" ht="42.75" spans="1:11">
      <c r="A1742" s="269">
        <v>1740</v>
      </c>
      <c r="B1742" s="269" t="s">
        <v>1245</v>
      </c>
      <c r="C1742" s="269" t="s">
        <v>2170</v>
      </c>
      <c r="D1742" s="273" t="s">
        <v>3906</v>
      </c>
      <c r="E1742" s="269" t="s">
        <v>2195</v>
      </c>
      <c r="F1742" s="271">
        <v>0.0005</v>
      </c>
      <c r="G1742" s="272">
        <v>2016.5</v>
      </c>
      <c r="H1742" s="269">
        <v>0.00115</v>
      </c>
      <c r="I1742" s="269" t="s">
        <v>1011</v>
      </c>
      <c r="J1742" s="269" t="s">
        <v>1011</v>
      </c>
      <c r="K1742" s="269" t="s">
        <v>106</v>
      </c>
    </row>
    <row r="1743" ht="42.75" spans="1:11">
      <c r="A1743" s="269">
        <v>1741</v>
      </c>
      <c r="B1743" s="269" t="s">
        <v>1245</v>
      </c>
      <c r="C1743" s="269" t="s">
        <v>2170</v>
      </c>
      <c r="D1743" s="273" t="s">
        <v>3907</v>
      </c>
      <c r="E1743" s="269" t="s">
        <v>2195</v>
      </c>
      <c r="F1743" s="271">
        <v>0.0005</v>
      </c>
      <c r="G1743" s="272">
        <v>2016.5</v>
      </c>
      <c r="H1743" s="269">
        <v>0.00115</v>
      </c>
      <c r="I1743" s="269" t="s">
        <v>1011</v>
      </c>
      <c r="J1743" s="269" t="s">
        <v>1011</v>
      </c>
      <c r="K1743" s="269" t="s">
        <v>106</v>
      </c>
    </row>
    <row r="1744" ht="42.75" spans="1:11">
      <c r="A1744" s="269">
        <v>1742</v>
      </c>
      <c r="B1744" s="269" t="s">
        <v>1245</v>
      </c>
      <c r="C1744" s="269" t="s">
        <v>2170</v>
      </c>
      <c r="D1744" s="273" t="s">
        <v>3908</v>
      </c>
      <c r="E1744" s="269" t="s">
        <v>2195</v>
      </c>
      <c r="F1744" s="271">
        <v>0.0004</v>
      </c>
      <c r="G1744" s="272">
        <v>2016.5</v>
      </c>
      <c r="H1744" s="269">
        <v>0.00092</v>
      </c>
      <c r="I1744" s="269" t="s">
        <v>1011</v>
      </c>
      <c r="J1744" s="269" t="s">
        <v>1011</v>
      </c>
      <c r="K1744" s="269" t="s">
        <v>106</v>
      </c>
    </row>
    <row r="1745" ht="42.75" spans="1:11">
      <c r="A1745" s="269">
        <v>1743</v>
      </c>
      <c r="B1745" s="269" t="s">
        <v>1245</v>
      </c>
      <c r="C1745" s="269" t="s">
        <v>2170</v>
      </c>
      <c r="D1745" s="273" t="s">
        <v>3909</v>
      </c>
      <c r="E1745" s="269" t="s">
        <v>2195</v>
      </c>
      <c r="F1745" s="271">
        <v>0.0004</v>
      </c>
      <c r="G1745" s="272">
        <v>2016.5</v>
      </c>
      <c r="H1745" s="269">
        <v>0.00092</v>
      </c>
      <c r="I1745" s="269" t="s">
        <v>1011</v>
      </c>
      <c r="J1745" s="269" t="s">
        <v>1011</v>
      </c>
      <c r="K1745" s="269" t="s">
        <v>106</v>
      </c>
    </row>
    <row r="1746" ht="42.75" spans="1:11">
      <c r="A1746" s="269">
        <v>1744</v>
      </c>
      <c r="B1746" s="269" t="s">
        <v>1245</v>
      </c>
      <c r="C1746" s="269" t="s">
        <v>2170</v>
      </c>
      <c r="D1746" s="273" t="s">
        <v>3910</v>
      </c>
      <c r="E1746" s="269" t="s">
        <v>2195</v>
      </c>
      <c r="F1746" s="271">
        <v>0.0003</v>
      </c>
      <c r="G1746" s="272">
        <v>2016.5</v>
      </c>
      <c r="H1746" s="269">
        <v>0.00069</v>
      </c>
      <c r="I1746" s="269" t="s">
        <v>1011</v>
      </c>
      <c r="J1746" s="269" t="s">
        <v>1011</v>
      </c>
      <c r="K1746" s="269" t="s">
        <v>106</v>
      </c>
    </row>
    <row r="1747" ht="42.75" spans="1:11">
      <c r="A1747" s="269">
        <v>1745</v>
      </c>
      <c r="B1747" s="269" t="s">
        <v>1245</v>
      </c>
      <c r="C1747" s="269" t="s">
        <v>2170</v>
      </c>
      <c r="D1747" s="273" t="s">
        <v>3911</v>
      </c>
      <c r="E1747" s="269" t="s">
        <v>2195</v>
      </c>
      <c r="F1747" s="271">
        <v>0.0005</v>
      </c>
      <c r="G1747" s="272">
        <v>2016.5</v>
      </c>
      <c r="H1747" s="269">
        <v>0.00115</v>
      </c>
      <c r="I1747" s="269" t="s">
        <v>1011</v>
      </c>
      <c r="J1747" s="269" t="s">
        <v>1011</v>
      </c>
      <c r="K1747" s="269" t="s">
        <v>106</v>
      </c>
    </row>
    <row r="1748" ht="42.75" spans="1:11">
      <c r="A1748" s="269">
        <v>1746</v>
      </c>
      <c r="B1748" s="269" t="s">
        <v>1245</v>
      </c>
      <c r="C1748" s="269" t="s">
        <v>2170</v>
      </c>
      <c r="D1748" s="273" t="s">
        <v>3912</v>
      </c>
      <c r="E1748" s="269" t="s">
        <v>2195</v>
      </c>
      <c r="F1748" s="271">
        <v>0.0005</v>
      </c>
      <c r="G1748" s="272">
        <v>2016.5</v>
      </c>
      <c r="H1748" s="269">
        <v>0.00115</v>
      </c>
      <c r="I1748" s="269" t="s">
        <v>1011</v>
      </c>
      <c r="J1748" s="269" t="s">
        <v>1011</v>
      </c>
      <c r="K1748" s="269" t="s">
        <v>106</v>
      </c>
    </row>
    <row r="1749" ht="42.75" spans="1:11">
      <c r="A1749" s="269">
        <v>1747</v>
      </c>
      <c r="B1749" s="269" t="s">
        <v>1245</v>
      </c>
      <c r="C1749" s="269" t="s">
        <v>2170</v>
      </c>
      <c r="D1749" s="273" t="s">
        <v>3913</v>
      </c>
      <c r="E1749" s="269" t="s">
        <v>2195</v>
      </c>
      <c r="F1749" s="271">
        <v>0.0005</v>
      </c>
      <c r="G1749" s="272">
        <v>2016.5</v>
      </c>
      <c r="H1749" s="269">
        <v>0.00115</v>
      </c>
      <c r="I1749" s="269" t="s">
        <v>1011</v>
      </c>
      <c r="J1749" s="269" t="s">
        <v>1011</v>
      </c>
      <c r="K1749" s="269" t="s">
        <v>106</v>
      </c>
    </row>
    <row r="1750" ht="42.75" spans="1:11">
      <c r="A1750" s="269">
        <v>1748</v>
      </c>
      <c r="B1750" s="269" t="s">
        <v>1245</v>
      </c>
      <c r="C1750" s="269" t="s">
        <v>2170</v>
      </c>
      <c r="D1750" s="273" t="s">
        <v>3914</v>
      </c>
      <c r="E1750" s="269" t="s">
        <v>2195</v>
      </c>
      <c r="F1750" s="271">
        <v>0.0005</v>
      </c>
      <c r="G1750" s="272">
        <v>2016.5</v>
      </c>
      <c r="H1750" s="269">
        <v>0.00115</v>
      </c>
      <c r="I1750" s="269" t="s">
        <v>1011</v>
      </c>
      <c r="J1750" s="269" t="s">
        <v>1011</v>
      </c>
      <c r="K1750" s="269" t="s">
        <v>106</v>
      </c>
    </row>
    <row r="1751" ht="42.75" spans="1:11">
      <c r="A1751" s="269">
        <v>1749</v>
      </c>
      <c r="B1751" s="269" t="s">
        <v>1245</v>
      </c>
      <c r="C1751" s="269" t="s">
        <v>2170</v>
      </c>
      <c r="D1751" s="273" t="s">
        <v>3915</v>
      </c>
      <c r="E1751" s="269" t="s">
        <v>2195</v>
      </c>
      <c r="F1751" s="271">
        <v>0.0005</v>
      </c>
      <c r="G1751" s="272">
        <v>2016.5</v>
      </c>
      <c r="H1751" s="269">
        <v>0.00115</v>
      </c>
      <c r="I1751" s="269" t="s">
        <v>1011</v>
      </c>
      <c r="J1751" s="269" t="s">
        <v>1011</v>
      </c>
      <c r="K1751" s="269" t="s">
        <v>106</v>
      </c>
    </row>
    <row r="1752" ht="42.75" spans="1:11">
      <c r="A1752" s="269">
        <v>1750</v>
      </c>
      <c r="B1752" s="269" t="s">
        <v>1245</v>
      </c>
      <c r="C1752" s="269" t="s">
        <v>2170</v>
      </c>
      <c r="D1752" s="273" t="s">
        <v>3916</v>
      </c>
      <c r="E1752" s="269" t="s">
        <v>2195</v>
      </c>
      <c r="F1752" s="271">
        <v>0.0005</v>
      </c>
      <c r="G1752" s="272">
        <v>2016.5</v>
      </c>
      <c r="H1752" s="269">
        <v>0.00115</v>
      </c>
      <c r="I1752" s="269" t="s">
        <v>1011</v>
      </c>
      <c r="J1752" s="269" t="s">
        <v>1011</v>
      </c>
      <c r="K1752" s="269" t="s">
        <v>106</v>
      </c>
    </row>
    <row r="1753" ht="42.75" spans="1:11">
      <c r="A1753" s="269">
        <v>1751</v>
      </c>
      <c r="B1753" s="269" t="s">
        <v>1245</v>
      </c>
      <c r="C1753" s="269" t="s">
        <v>2170</v>
      </c>
      <c r="D1753" s="273" t="s">
        <v>3917</v>
      </c>
      <c r="E1753" s="269" t="s">
        <v>2195</v>
      </c>
      <c r="F1753" s="271">
        <v>0.0005</v>
      </c>
      <c r="G1753" s="272">
        <v>2016.5</v>
      </c>
      <c r="H1753" s="269">
        <v>0.00115</v>
      </c>
      <c r="I1753" s="269" t="s">
        <v>1011</v>
      </c>
      <c r="J1753" s="269" t="s">
        <v>1011</v>
      </c>
      <c r="K1753" s="269" t="s">
        <v>106</v>
      </c>
    </row>
    <row r="1754" ht="42.75" spans="1:11">
      <c r="A1754" s="269">
        <v>1752</v>
      </c>
      <c r="B1754" s="269" t="s">
        <v>1245</v>
      </c>
      <c r="C1754" s="269" t="s">
        <v>2170</v>
      </c>
      <c r="D1754" s="273" t="s">
        <v>3918</v>
      </c>
      <c r="E1754" s="269" t="s">
        <v>2195</v>
      </c>
      <c r="F1754" s="271">
        <v>0.0004</v>
      </c>
      <c r="G1754" s="272">
        <v>2016.5</v>
      </c>
      <c r="H1754" s="269">
        <v>0.00092</v>
      </c>
      <c r="I1754" s="269" t="s">
        <v>1011</v>
      </c>
      <c r="J1754" s="269" t="s">
        <v>1011</v>
      </c>
      <c r="K1754" s="269" t="s">
        <v>106</v>
      </c>
    </row>
    <row r="1755" ht="42.75" spans="1:11">
      <c r="A1755" s="269">
        <v>1753</v>
      </c>
      <c r="B1755" s="269" t="s">
        <v>1245</v>
      </c>
      <c r="C1755" s="269" t="s">
        <v>2170</v>
      </c>
      <c r="D1755" s="273" t="s">
        <v>3919</v>
      </c>
      <c r="E1755" s="269" t="s">
        <v>2195</v>
      </c>
      <c r="F1755" s="271">
        <v>0.0005</v>
      </c>
      <c r="G1755" s="272">
        <v>2016.5</v>
      </c>
      <c r="H1755" s="269">
        <v>0.00115</v>
      </c>
      <c r="I1755" s="269" t="s">
        <v>1011</v>
      </c>
      <c r="J1755" s="269" t="s">
        <v>1011</v>
      </c>
      <c r="K1755" s="269" t="s">
        <v>106</v>
      </c>
    </row>
    <row r="1756" ht="42.75" spans="1:11">
      <c r="A1756" s="269">
        <v>1754</v>
      </c>
      <c r="B1756" s="269" t="s">
        <v>1245</v>
      </c>
      <c r="C1756" s="269" t="s">
        <v>2170</v>
      </c>
      <c r="D1756" s="273" t="s">
        <v>3920</v>
      </c>
      <c r="E1756" s="269" t="s">
        <v>2195</v>
      </c>
      <c r="F1756" s="271">
        <v>0.0006</v>
      </c>
      <c r="G1756" s="272">
        <v>2016.5</v>
      </c>
      <c r="H1756" s="269">
        <v>0.00138</v>
      </c>
      <c r="I1756" s="269" t="s">
        <v>1011</v>
      </c>
      <c r="J1756" s="269" t="s">
        <v>1011</v>
      </c>
      <c r="K1756" s="269" t="s">
        <v>106</v>
      </c>
    </row>
    <row r="1757" ht="42.75" spans="1:11">
      <c r="A1757" s="269">
        <v>1755</v>
      </c>
      <c r="B1757" s="269" t="s">
        <v>1245</v>
      </c>
      <c r="C1757" s="269" t="s">
        <v>2170</v>
      </c>
      <c r="D1757" s="273" t="s">
        <v>3921</v>
      </c>
      <c r="E1757" s="269" t="s">
        <v>2195</v>
      </c>
      <c r="F1757" s="271">
        <v>0.00085</v>
      </c>
      <c r="G1757" s="272">
        <v>2016.5</v>
      </c>
      <c r="H1757" s="269">
        <v>0.001955</v>
      </c>
      <c r="I1757" s="269" t="s">
        <v>1011</v>
      </c>
      <c r="J1757" s="269" t="s">
        <v>1011</v>
      </c>
      <c r="K1757" s="269" t="s">
        <v>106</v>
      </c>
    </row>
    <row r="1758" ht="42.75" spans="1:11">
      <c r="A1758" s="269">
        <v>1756</v>
      </c>
      <c r="B1758" s="269" t="s">
        <v>1245</v>
      </c>
      <c r="C1758" s="269" t="s">
        <v>2170</v>
      </c>
      <c r="D1758" s="273" t="s">
        <v>3922</v>
      </c>
      <c r="E1758" s="269" t="s">
        <v>2195</v>
      </c>
      <c r="F1758" s="271">
        <v>0.0005</v>
      </c>
      <c r="G1758" s="272">
        <v>2016.5</v>
      </c>
      <c r="H1758" s="269">
        <v>0.00115</v>
      </c>
      <c r="I1758" s="269" t="s">
        <v>1011</v>
      </c>
      <c r="J1758" s="269" t="s">
        <v>1011</v>
      </c>
      <c r="K1758" s="269" t="s">
        <v>106</v>
      </c>
    </row>
    <row r="1759" ht="42.75" spans="1:11">
      <c r="A1759" s="269">
        <v>1757</v>
      </c>
      <c r="B1759" s="269" t="s">
        <v>1245</v>
      </c>
      <c r="C1759" s="269" t="s">
        <v>2170</v>
      </c>
      <c r="D1759" s="273" t="s">
        <v>3923</v>
      </c>
      <c r="E1759" s="269" t="s">
        <v>2195</v>
      </c>
      <c r="F1759" s="271">
        <v>0.0005</v>
      </c>
      <c r="G1759" s="272">
        <v>2016.5</v>
      </c>
      <c r="H1759" s="269">
        <v>0.00115</v>
      </c>
      <c r="I1759" s="269" t="s">
        <v>1011</v>
      </c>
      <c r="J1759" s="269" t="s">
        <v>1011</v>
      </c>
      <c r="K1759" s="269" t="s">
        <v>106</v>
      </c>
    </row>
    <row r="1760" ht="42.75" spans="1:11">
      <c r="A1760" s="269">
        <v>1758</v>
      </c>
      <c r="B1760" s="269" t="s">
        <v>1245</v>
      </c>
      <c r="C1760" s="269" t="s">
        <v>2170</v>
      </c>
      <c r="D1760" s="273" t="s">
        <v>3924</v>
      </c>
      <c r="E1760" s="269" t="s">
        <v>2195</v>
      </c>
      <c r="F1760" s="271">
        <v>0.0005</v>
      </c>
      <c r="G1760" s="272">
        <v>2016.5</v>
      </c>
      <c r="H1760" s="269">
        <v>0.00115</v>
      </c>
      <c r="I1760" s="269" t="s">
        <v>1011</v>
      </c>
      <c r="J1760" s="269" t="s">
        <v>1011</v>
      </c>
      <c r="K1760" s="269" t="s">
        <v>106</v>
      </c>
    </row>
    <row r="1761" ht="42.75" spans="1:11">
      <c r="A1761" s="269">
        <v>1759</v>
      </c>
      <c r="B1761" s="269" t="s">
        <v>1245</v>
      </c>
      <c r="C1761" s="269" t="s">
        <v>2170</v>
      </c>
      <c r="D1761" s="273" t="s">
        <v>3925</v>
      </c>
      <c r="E1761" s="269" t="s">
        <v>2195</v>
      </c>
      <c r="F1761" s="271">
        <v>0.0005</v>
      </c>
      <c r="G1761" s="272">
        <v>2016.5</v>
      </c>
      <c r="H1761" s="269">
        <v>0.00115</v>
      </c>
      <c r="I1761" s="269" t="s">
        <v>1011</v>
      </c>
      <c r="J1761" s="269" t="s">
        <v>1011</v>
      </c>
      <c r="K1761" s="269" t="s">
        <v>106</v>
      </c>
    </row>
    <row r="1762" ht="42.75" spans="1:11">
      <c r="A1762" s="269">
        <v>1760</v>
      </c>
      <c r="B1762" s="269" t="s">
        <v>1245</v>
      </c>
      <c r="C1762" s="269" t="s">
        <v>2170</v>
      </c>
      <c r="D1762" s="273" t="s">
        <v>3926</v>
      </c>
      <c r="E1762" s="269" t="s">
        <v>2195</v>
      </c>
      <c r="F1762" s="271">
        <v>0.0006</v>
      </c>
      <c r="G1762" s="272">
        <v>2016.5</v>
      </c>
      <c r="H1762" s="269">
        <v>0.00138</v>
      </c>
      <c r="I1762" s="269" t="s">
        <v>1011</v>
      </c>
      <c r="J1762" s="269" t="s">
        <v>1011</v>
      </c>
      <c r="K1762" s="269" t="s">
        <v>106</v>
      </c>
    </row>
    <row r="1763" ht="42.75" spans="1:11">
      <c r="A1763" s="269">
        <v>1761</v>
      </c>
      <c r="B1763" s="269" t="s">
        <v>1245</v>
      </c>
      <c r="C1763" s="269" t="s">
        <v>2170</v>
      </c>
      <c r="D1763" s="273" t="s">
        <v>3927</v>
      </c>
      <c r="E1763" s="269" t="s">
        <v>2195</v>
      </c>
      <c r="F1763" s="271">
        <v>0.0005</v>
      </c>
      <c r="G1763" s="272">
        <v>2016.5</v>
      </c>
      <c r="H1763" s="269">
        <v>0.00115</v>
      </c>
      <c r="I1763" s="269" t="s">
        <v>1011</v>
      </c>
      <c r="J1763" s="269" t="s">
        <v>1011</v>
      </c>
      <c r="K1763" s="269" t="s">
        <v>106</v>
      </c>
    </row>
    <row r="1764" ht="42.75" spans="1:11">
      <c r="A1764" s="269">
        <v>1762</v>
      </c>
      <c r="B1764" s="269" t="s">
        <v>1245</v>
      </c>
      <c r="C1764" s="269" t="s">
        <v>2170</v>
      </c>
      <c r="D1764" s="273" t="s">
        <v>3928</v>
      </c>
      <c r="E1764" s="269" t="s">
        <v>2195</v>
      </c>
      <c r="F1764" s="271">
        <v>0.001</v>
      </c>
      <c r="G1764" s="272">
        <v>2016.5</v>
      </c>
      <c r="H1764" s="269">
        <v>0.0023</v>
      </c>
      <c r="I1764" s="269" t="s">
        <v>1011</v>
      </c>
      <c r="J1764" s="269" t="s">
        <v>1011</v>
      </c>
      <c r="K1764" s="269" t="s">
        <v>106</v>
      </c>
    </row>
    <row r="1765" ht="42.75" spans="1:11">
      <c r="A1765" s="269">
        <v>1763</v>
      </c>
      <c r="B1765" s="269" t="s">
        <v>1245</v>
      </c>
      <c r="C1765" s="269" t="s">
        <v>2170</v>
      </c>
      <c r="D1765" s="273" t="s">
        <v>3929</v>
      </c>
      <c r="E1765" s="269" t="s">
        <v>2195</v>
      </c>
      <c r="F1765" s="271">
        <v>0.00045</v>
      </c>
      <c r="G1765" s="272">
        <v>2016.5</v>
      </c>
      <c r="H1765" s="269">
        <v>0.001035</v>
      </c>
      <c r="I1765" s="269" t="s">
        <v>1011</v>
      </c>
      <c r="J1765" s="269" t="s">
        <v>1011</v>
      </c>
      <c r="K1765" s="269" t="s">
        <v>106</v>
      </c>
    </row>
    <row r="1766" ht="42.75" spans="1:11">
      <c r="A1766" s="269">
        <v>1764</v>
      </c>
      <c r="B1766" s="269" t="s">
        <v>1245</v>
      </c>
      <c r="C1766" s="269" t="s">
        <v>2170</v>
      </c>
      <c r="D1766" s="273" t="s">
        <v>3930</v>
      </c>
      <c r="E1766" s="269" t="s">
        <v>2195</v>
      </c>
      <c r="F1766" s="271">
        <v>0.006</v>
      </c>
      <c r="G1766" s="272">
        <v>2016.5</v>
      </c>
      <c r="H1766" s="269">
        <v>0.0138</v>
      </c>
      <c r="I1766" s="269" t="s">
        <v>1011</v>
      </c>
      <c r="J1766" s="269" t="s">
        <v>1011</v>
      </c>
      <c r="K1766" s="269" t="s">
        <v>106</v>
      </c>
    </row>
    <row r="1767" ht="42.75" spans="1:11">
      <c r="A1767" s="269">
        <v>1765</v>
      </c>
      <c r="B1767" s="269" t="s">
        <v>1245</v>
      </c>
      <c r="C1767" s="269" t="s">
        <v>2170</v>
      </c>
      <c r="D1767" s="273" t="s">
        <v>3931</v>
      </c>
      <c r="E1767" s="269" t="s">
        <v>2195</v>
      </c>
      <c r="F1767" s="271">
        <v>0.001</v>
      </c>
      <c r="G1767" s="272">
        <v>2016.5</v>
      </c>
      <c r="H1767" s="269">
        <v>0.0023</v>
      </c>
      <c r="I1767" s="269" t="s">
        <v>1011</v>
      </c>
      <c r="J1767" s="269" t="s">
        <v>1011</v>
      </c>
      <c r="K1767" s="269" t="s">
        <v>106</v>
      </c>
    </row>
    <row r="1768" ht="42.75" spans="1:11">
      <c r="A1768" s="269">
        <v>1766</v>
      </c>
      <c r="B1768" s="269" t="s">
        <v>1245</v>
      </c>
      <c r="C1768" s="269" t="s">
        <v>2170</v>
      </c>
      <c r="D1768" s="273" t="s">
        <v>3932</v>
      </c>
      <c r="E1768" s="269" t="s">
        <v>2195</v>
      </c>
      <c r="F1768" s="271">
        <v>0.0013</v>
      </c>
      <c r="G1768" s="272">
        <v>2016.5</v>
      </c>
      <c r="H1768" s="269">
        <v>0.00299</v>
      </c>
      <c r="I1768" s="269" t="s">
        <v>1011</v>
      </c>
      <c r="J1768" s="269" t="s">
        <v>1011</v>
      </c>
      <c r="K1768" s="269" t="s">
        <v>106</v>
      </c>
    </row>
    <row r="1769" ht="42.75" spans="1:11">
      <c r="A1769" s="269">
        <v>1767</v>
      </c>
      <c r="B1769" s="269" t="s">
        <v>1245</v>
      </c>
      <c r="C1769" s="269" t="s">
        <v>2170</v>
      </c>
      <c r="D1769" s="273" t="s">
        <v>3933</v>
      </c>
      <c r="E1769" s="269" t="s">
        <v>2195</v>
      </c>
      <c r="F1769" s="271">
        <v>0.001</v>
      </c>
      <c r="G1769" s="272">
        <v>2016.5</v>
      </c>
      <c r="H1769" s="269">
        <v>0.0023</v>
      </c>
      <c r="I1769" s="269" t="s">
        <v>1011</v>
      </c>
      <c r="J1769" s="269" t="s">
        <v>1011</v>
      </c>
      <c r="K1769" s="269" t="s">
        <v>106</v>
      </c>
    </row>
    <row r="1770" ht="42.75" spans="1:11">
      <c r="A1770" s="269">
        <v>1768</v>
      </c>
      <c r="B1770" s="269" t="s">
        <v>1245</v>
      </c>
      <c r="C1770" s="269" t="s">
        <v>2170</v>
      </c>
      <c r="D1770" s="273" t="s">
        <v>3934</v>
      </c>
      <c r="E1770" s="269" t="s">
        <v>2195</v>
      </c>
      <c r="F1770" s="271">
        <v>0.001</v>
      </c>
      <c r="G1770" s="272">
        <v>2016.5</v>
      </c>
      <c r="H1770" s="269">
        <v>0.0023</v>
      </c>
      <c r="I1770" s="269" t="s">
        <v>1011</v>
      </c>
      <c r="J1770" s="269" t="s">
        <v>1011</v>
      </c>
      <c r="K1770" s="269" t="s">
        <v>106</v>
      </c>
    </row>
    <row r="1771" ht="42.75" spans="1:11">
      <c r="A1771" s="269">
        <v>1769</v>
      </c>
      <c r="B1771" s="269" t="s">
        <v>1245</v>
      </c>
      <c r="C1771" s="269" t="s">
        <v>2170</v>
      </c>
      <c r="D1771" s="273" t="s">
        <v>3935</v>
      </c>
      <c r="E1771" s="269" t="s">
        <v>2195</v>
      </c>
      <c r="F1771" s="271">
        <v>0.001</v>
      </c>
      <c r="G1771" s="272">
        <v>2016.5</v>
      </c>
      <c r="H1771" s="269">
        <v>0.0023</v>
      </c>
      <c r="I1771" s="269" t="s">
        <v>1011</v>
      </c>
      <c r="J1771" s="269" t="s">
        <v>1011</v>
      </c>
      <c r="K1771" s="269" t="s">
        <v>106</v>
      </c>
    </row>
    <row r="1772" ht="42.75" spans="1:11">
      <c r="A1772" s="269">
        <v>1770</v>
      </c>
      <c r="B1772" s="269" t="s">
        <v>1245</v>
      </c>
      <c r="C1772" s="269" t="s">
        <v>2170</v>
      </c>
      <c r="D1772" s="273" t="s">
        <v>3936</v>
      </c>
      <c r="E1772" s="269" t="s">
        <v>2195</v>
      </c>
      <c r="F1772" s="271">
        <v>0.001</v>
      </c>
      <c r="G1772" s="272">
        <v>2016.5</v>
      </c>
      <c r="H1772" s="269">
        <v>0.0023</v>
      </c>
      <c r="I1772" s="269" t="s">
        <v>1011</v>
      </c>
      <c r="J1772" s="269" t="s">
        <v>1011</v>
      </c>
      <c r="K1772" s="269" t="s">
        <v>106</v>
      </c>
    </row>
    <row r="1773" ht="42.75" spans="1:11">
      <c r="A1773" s="269">
        <v>1771</v>
      </c>
      <c r="B1773" s="269" t="s">
        <v>1245</v>
      </c>
      <c r="C1773" s="269" t="s">
        <v>2170</v>
      </c>
      <c r="D1773" s="273" t="s">
        <v>3937</v>
      </c>
      <c r="E1773" s="269" t="s">
        <v>2195</v>
      </c>
      <c r="F1773" s="271">
        <v>0.001</v>
      </c>
      <c r="G1773" s="272">
        <v>2016.5</v>
      </c>
      <c r="H1773" s="269">
        <v>0.0023</v>
      </c>
      <c r="I1773" s="269" t="s">
        <v>1011</v>
      </c>
      <c r="J1773" s="269" t="s">
        <v>1011</v>
      </c>
      <c r="K1773" s="269" t="s">
        <v>106</v>
      </c>
    </row>
    <row r="1774" ht="42.75" spans="1:11">
      <c r="A1774" s="269">
        <v>1772</v>
      </c>
      <c r="B1774" s="269" t="s">
        <v>1245</v>
      </c>
      <c r="C1774" s="269" t="s">
        <v>2170</v>
      </c>
      <c r="D1774" s="273" t="s">
        <v>3938</v>
      </c>
      <c r="E1774" s="269" t="s">
        <v>2195</v>
      </c>
      <c r="F1774" s="271">
        <v>0.002</v>
      </c>
      <c r="G1774" s="272">
        <v>2016.5</v>
      </c>
      <c r="H1774" s="269">
        <v>0.0046</v>
      </c>
      <c r="I1774" s="269" t="s">
        <v>1011</v>
      </c>
      <c r="J1774" s="269" t="s">
        <v>1011</v>
      </c>
      <c r="K1774" s="269" t="s">
        <v>106</v>
      </c>
    </row>
    <row r="1775" ht="42.75" spans="1:11">
      <c r="A1775" s="269">
        <v>1773</v>
      </c>
      <c r="B1775" s="269" t="s">
        <v>1245</v>
      </c>
      <c r="C1775" s="269" t="s">
        <v>2170</v>
      </c>
      <c r="D1775" s="273" t="s">
        <v>3939</v>
      </c>
      <c r="E1775" s="269" t="s">
        <v>2195</v>
      </c>
      <c r="F1775" s="271">
        <v>0.0004</v>
      </c>
      <c r="G1775" s="272">
        <v>2016.5</v>
      </c>
      <c r="H1775" s="269">
        <v>0.00092</v>
      </c>
      <c r="I1775" s="269" t="s">
        <v>1011</v>
      </c>
      <c r="J1775" s="269" t="s">
        <v>1011</v>
      </c>
      <c r="K1775" s="269" t="s">
        <v>106</v>
      </c>
    </row>
    <row r="1776" ht="42.75" spans="1:11">
      <c r="A1776" s="269">
        <v>1774</v>
      </c>
      <c r="B1776" s="269" t="s">
        <v>1245</v>
      </c>
      <c r="C1776" s="269" t="s">
        <v>2170</v>
      </c>
      <c r="D1776" s="273" t="s">
        <v>3940</v>
      </c>
      <c r="E1776" s="269" t="s">
        <v>2195</v>
      </c>
      <c r="F1776" s="271">
        <v>0.0004</v>
      </c>
      <c r="G1776" s="272">
        <v>2016.5</v>
      </c>
      <c r="H1776" s="269">
        <v>0.00092</v>
      </c>
      <c r="I1776" s="269" t="s">
        <v>1011</v>
      </c>
      <c r="J1776" s="269" t="s">
        <v>1011</v>
      </c>
      <c r="K1776" s="269" t="s">
        <v>106</v>
      </c>
    </row>
    <row r="1777" ht="57" spans="1:11">
      <c r="A1777" s="269">
        <v>1775</v>
      </c>
      <c r="B1777" s="269" t="s">
        <v>1245</v>
      </c>
      <c r="C1777" s="269" t="s">
        <v>2170</v>
      </c>
      <c r="D1777" s="273" t="s">
        <v>3941</v>
      </c>
      <c r="E1777" s="269" t="s">
        <v>2195</v>
      </c>
      <c r="F1777" s="271">
        <v>0.0004</v>
      </c>
      <c r="G1777" s="272">
        <v>2016.5</v>
      </c>
      <c r="H1777" s="269">
        <v>0.00092</v>
      </c>
      <c r="I1777" s="269" t="s">
        <v>1011</v>
      </c>
      <c r="J1777" s="269" t="s">
        <v>1011</v>
      </c>
      <c r="K1777" s="269" t="s">
        <v>106</v>
      </c>
    </row>
    <row r="1778" ht="42.75" spans="1:11">
      <c r="A1778" s="269">
        <v>1776</v>
      </c>
      <c r="B1778" s="269" t="s">
        <v>1245</v>
      </c>
      <c r="C1778" s="269" t="s">
        <v>2170</v>
      </c>
      <c r="D1778" s="273" t="s">
        <v>3942</v>
      </c>
      <c r="E1778" s="269" t="s">
        <v>2195</v>
      </c>
      <c r="F1778" s="271">
        <v>0.0004</v>
      </c>
      <c r="G1778" s="272">
        <v>2016.5</v>
      </c>
      <c r="H1778" s="269">
        <v>0.00092</v>
      </c>
      <c r="I1778" s="269" t="s">
        <v>1011</v>
      </c>
      <c r="J1778" s="269" t="s">
        <v>1011</v>
      </c>
      <c r="K1778" s="269" t="s">
        <v>106</v>
      </c>
    </row>
    <row r="1779" ht="42.75" spans="1:11">
      <c r="A1779" s="269">
        <v>1777</v>
      </c>
      <c r="B1779" s="269" t="s">
        <v>1245</v>
      </c>
      <c r="C1779" s="269" t="s">
        <v>2170</v>
      </c>
      <c r="D1779" s="273" t="s">
        <v>3943</v>
      </c>
      <c r="E1779" s="269" t="s">
        <v>2195</v>
      </c>
      <c r="F1779" s="271">
        <v>0.0004</v>
      </c>
      <c r="G1779" s="272">
        <v>2016.5</v>
      </c>
      <c r="H1779" s="269">
        <v>0.00092</v>
      </c>
      <c r="I1779" s="269" t="s">
        <v>1011</v>
      </c>
      <c r="J1779" s="269" t="s">
        <v>1011</v>
      </c>
      <c r="K1779" s="269" t="s">
        <v>106</v>
      </c>
    </row>
    <row r="1780" ht="42.75" spans="1:11">
      <c r="A1780" s="269">
        <v>1778</v>
      </c>
      <c r="B1780" s="269" t="s">
        <v>1245</v>
      </c>
      <c r="C1780" s="269" t="s">
        <v>2170</v>
      </c>
      <c r="D1780" s="273" t="s">
        <v>3944</v>
      </c>
      <c r="E1780" s="269" t="s">
        <v>2195</v>
      </c>
      <c r="F1780" s="271">
        <v>0.0004</v>
      </c>
      <c r="G1780" s="272">
        <v>2016.5</v>
      </c>
      <c r="H1780" s="269">
        <v>0.00092</v>
      </c>
      <c r="I1780" s="269" t="s">
        <v>1011</v>
      </c>
      <c r="J1780" s="269" t="s">
        <v>1011</v>
      </c>
      <c r="K1780" s="269" t="s">
        <v>106</v>
      </c>
    </row>
    <row r="1781" ht="42.75" spans="1:11">
      <c r="A1781" s="269">
        <v>1779</v>
      </c>
      <c r="B1781" s="269" t="s">
        <v>1245</v>
      </c>
      <c r="C1781" s="269" t="s">
        <v>2170</v>
      </c>
      <c r="D1781" s="273" t="s">
        <v>3945</v>
      </c>
      <c r="E1781" s="269" t="s">
        <v>2195</v>
      </c>
      <c r="F1781" s="271">
        <v>0.0004</v>
      </c>
      <c r="G1781" s="272">
        <v>2016.5</v>
      </c>
      <c r="H1781" s="269">
        <v>0.00092</v>
      </c>
      <c r="I1781" s="269" t="s">
        <v>1011</v>
      </c>
      <c r="J1781" s="269" t="s">
        <v>1011</v>
      </c>
      <c r="K1781" s="269" t="s">
        <v>106</v>
      </c>
    </row>
    <row r="1782" ht="42.75" spans="1:11">
      <c r="A1782" s="269">
        <v>1780</v>
      </c>
      <c r="B1782" s="269" t="s">
        <v>1245</v>
      </c>
      <c r="C1782" s="269" t="s">
        <v>2170</v>
      </c>
      <c r="D1782" s="273" t="s">
        <v>3946</v>
      </c>
      <c r="E1782" s="269" t="s">
        <v>2195</v>
      </c>
      <c r="F1782" s="271">
        <v>0.0004</v>
      </c>
      <c r="G1782" s="272">
        <v>2016.5</v>
      </c>
      <c r="H1782" s="269">
        <v>0.00092</v>
      </c>
      <c r="I1782" s="269" t="s">
        <v>1011</v>
      </c>
      <c r="J1782" s="269" t="s">
        <v>1011</v>
      </c>
      <c r="K1782" s="269" t="s">
        <v>106</v>
      </c>
    </row>
    <row r="1783" ht="42.75" spans="1:11">
      <c r="A1783" s="269">
        <v>1781</v>
      </c>
      <c r="B1783" s="269" t="s">
        <v>1245</v>
      </c>
      <c r="C1783" s="269" t="s">
        <v>2170</v>
      </c>
      <c r="D1783" s="273" t="s">
        <v>3947</v>
      </c>
      <c r="E1783" s="269" t="s">
        <v>2195</v>
      </c>
      <c r="F1783" s="271">
        <v>0.0004</v>
      </c>
      <c r="G1783" s="272">
        <v>2016.5</v>
      </c>
      <c r="H1783" s="269">
        <v>0.00092</v>
      </c>
      <c r="I1783" s="269" t="s">
        <v>1011</v>
      </c>
      <c r="J1783" s="269" t="s">
        <v>1011</v>
      </c>
      <c r="K1783" s="269" t="s">
        <v>106</v>
      </c>
    </row>
    <row r="1784" ht="42.75" spans="1:11">
      <c r="A1784" s="269">
        <v>1782</v>
      </c>
      <c r="B1784" s="269" t="s">
        <v>1245</v>
      </c>
      <c r="C1784" s="269" t="s">
        <v>2170</v>
      </c>
      <c r="D1784" s="273" t="s">
        <v>3948</v>
      </c>
      <c r="E1784" s="269" t="s">
        <v>2195</v>
      </c>
      <c r="F1784" s="271">
        <v>0.0004</v>
      </c>
      <c r="G1784" s="272">
        <v>2016.5</v>
      </c>
      <c r="H1784" s="269">
        <v>0.00092</v>
      </c>
      <c r="I1784" s="269" t="s">
        <v>1011</v>
      </c>
      <c r="J1784" s="269" t="s">
        <v>1011</v>
      </c>
      <c r="K1784" s="269" t="s">
        <v>106</v>
      </c>
    </row>
    <row r="1785" ht="42.75" spans="1:11">
      <c r="A1785" s="269">
        <v>1783</v>
      </c>
      <c r="B1785" s="269" t="s">
        <v>1245</v>
      </c>
      <c r="C1785" s="269" t="s">
        <v>2170</v>
      </c>
      <c r="D1785" s="273" t="s">
        <v>3949</v>
      </c>
      <c r="E1785" s="269" t="s">
        <v>2195</v>
      </c>
      <c r="F1785" s="271">
        <v>0.0004</v>
      </c>
      <c r="G1785" s="272">
        <v>2016.5</v>
      </c>
      <c r="H1785" s="269">
        <v>0.00092</v>
      </c>
      <c r="I1785" s="269" t="s">
        <v>1011</v>
      </c>
      <c r="J1785" s="269" t="s">
        <v>1011</v>
      </c>
      <c r="K1785" s="269" t="s">
        <v>106</v>
      </c>
    </row>
    <row r="1786" ht="42.75" spans="1:11">
      <c r="A1786" s="269">
        <v>1784</v>
      </c>
      <c r="B1786" s="269" t="s">
        <v>1245</v>
      </c>
      <c r="C1786" s="269" t="s">
        <v>2170</v>
      </c>
      <c r="D1786" s="273" t="s">
        <v>3950</v>
      </c>
      <c r="E1786" s="269" t="s">
        <v>2195</v>
      </c>
      <c r="F1786" s="271">
        <v>0.0004</v>
      </c>
      <c r="G1786" s="272">
        <v>2016.5</v>
      </c>
      <c r="H1786" s="269">
        <v>0.00092</v>
      </c>
      <c r="I1786" s="269" t="s">
        <v>1011</v>
      </c>
      <c r="J1786" s="269" t="s">
        <v>1011</v>
      </c>
      <c r="K1786" s="269" t="s">
        <v>106</v>
      </c>
    </row>
    <row r="1787" ht="42.75" spans="1:11">
      <c r="A1787" s="269">
        <v>1785</v>
      </c>
      <c r="B1787" s="269" t="s">
        <v>1245</v>
      </c>
      <c r="C1787" s="269" t="s">
        <v>2170</v>
      </c>
      <c r="D1787" s="273" t="s">
        <v>3951</v>
      </c>
      <c r="E1787" s="269" t="s">
        <v>2195</v>
      </c>
      <c r="F1787" s="271">
        <v>0.0004</v>
      </c>
      <c r="G1787" s="272">
        <v>2016.5</v>
      </c>
      <c r="H1787" s="269">
        <v>0.00092</v>
      </c>
      <c r="I1787" s="269" t="s">
        <v>1011</v>
      </c>
      <c r="J1787" s="269" t="s">
        <v>1011</v>
      </c>
      <c r="K1787" s="269" t="s">
        <v>106</v>
      </c>
    </row>
    <row r="1788" ht="42.75" spans="1:11">
      <c r="A1788" s="269">
        <v>1786</v>
      </c>
      <c r="B1788" s="269" t="s">
        <v>1245</v>
      </c>
      <c r="C1788" s="269" t="s">
        <v>2170</v>
      </c>
      <c r="D1788" s="273" t="s">
        <v>3952</v>
      </c>
      <c r="E1788" s="269" t="s">
        <v>2195</v>
      </c>
      <c r="F1788" s="271">
        <v>0.0004</v>
      </c>
      <c r="G1788" s="272">
        <v>2016.5</v>
      </c>
      <c r="H1788" s="269">
        <v>0.00092</v>
      </c>
      <c r="I1788" s="269" t="s">
        <v>1011</v>
      </c>
      <c r="J1788" s="269" t="s">
        <v>1011</v>
      </c>
      <c r="K1788" s="269" t="s">
        <v>106</v>
      </c>
    </row>
    <row r="1789" ht="42.75" spans="1:11">
      <c r="A1789" s="269">
        <v>1787</v>
      </c>
      <c r="B1789" s="269" t="s">
        <v>1245</v>
      </c>
      <c r="C1789" s="269" t="s">
        <v>2170</v>
      </c>
      <c r="D1789" s="273" t="s">
        <v>3953</v>
      </c>
      <c r="E1789" s="269" t="s">
        <v>2195</v>
      </c>
      <c r="F1789" s="271">
        <v>0.0004</v>
      </c>
      <c r="G1789" s="272">
        <v>2016.5</v>
      </c>
      <c r="H1789" s="269">
        <v>0.00092</v>
      </c>
      <c r="I1789" s="269" t="s">
        <v>1011</v>
      </c>
      <c r="J1789" s="269" t="s">
        <v>1011</v>
      </c>
      <c r="K1789" s="269" t="s">
        <v>106</v>
      </c>
    </row>
    <row r="1790" ht="42.75" spans="1:11">
      <c r="A1790" s="269">
        <v>1788</v>
      </c>
      <c r="B1790" s="269" t="s">
        <v>1245</v>
      </c>
      <c r="C1790" s="269" t="s">
        <v>2170</v>
      </c>
      <c r="D1790" s="273" t="s">
        <v>3954</v>
      </c>
      <c r="E1790" s="269" t="s">
        <v>2195</v>
      </c>
      <c r="F1790" s="271">
        <v>0.0004</v>
      </c>
      <c r="G1790" s="272">
        <v>2016.5</v>
      </c>
      <c r="H1790" s="269">
        <v>0.00092</v>
      </c>
      <c r="I1790" s="269" t="s">
        <v>1011</v>
      </c>
      <c r="J1790" s="269" t="s">
        <v>1011</v>
      </c>
      <c r="K1790" s="269" t="s">
        <v>106</v>
      </c>
    </row>
    <row r="1791" ht="42.75" spans="1:11">
      <c r="A1791" s="269">
        <v>1789</v>
      </c>
      <c r="B1791" s="269" t="s">
        <v>1245</v>
      </c>
      <c r="C1791" s="269" t="s">
        <v>2170</v>
      </c>
      <c r="D1791" s="273" t="s">
        <v>3955</v>
      </c>
      <c r="E1791" s="269" t="s">
        <v>2195</v>
      </c>
      <c r="F1791" s="271">
        <v>0.0004</v>
      </c>
      <c r="G1791" s="272">
        <v>2016.5</v>
      </c>
      <c r="H1791" s="269">
        <v>0.00092</v>
      </c>
      <c r="I1791" s="269" t="s">
        <v>1011</v>
      </c>
      <c r="J1791" s="269" t="s">
        <v>1011</v>
      </c>
      <c r="K1791" s="269" t="s">
        <v>106</v>
      </c>
    </row>
    <row r="1792" ht="42.75" spans="1:11">
      <c r="A1792" s="269">
        <v>1790</v>
      </c>
      <c r="B1792" s="269" t="s">
        <v>1245</v>
      </c>
      <c r="C1792" s="269" t="s">
        <v>2170</v>
      </c>
      <c r="D1792" s="273" t="s">
        <v>3956</v>
      </c>
      <c r="E1792" s="269" t="s">
        <v>2195</v>
      </c>
      <c r="F1792" s="271">
        <v>0.0004</v>
      </c>
      <c r="G1792" s="272">
        <v>2016.5</v>
      </c>
      <c r="H1792" s="269">
        <v>0.00092</v>
      </c>
      <c r="I1792" s="269" t="s">
        <v>1011</v>
      </c>
      <c r="J1792" s="269" t="s">
        <v>1011</v>
      </c>
      <c r="K1792" s="269" t="s">
        <v>106</v>
      </c>
    </row>
    <row r="1793" ht="42.75" spans="1:11">
      <c r="A1793" s="269">
        <v>1791</v>
      </c>
      <c r="B1793" s="269" t="s">
        <v>1245</v>
      </c>
      <c r="C1793" s="269" t="s">
        <v>2170</v>
      </c>
      <c r="D1793" s="273" t="s">
        <v>3957</v>
      </c>
      <c r="E1793" s="269" t="s">
        <v>2195</v>
      </c>
      <c r="F1793" s="271">
        <v>0.0004</v>
      </c>
      <c r="G1793" s="272">
        <v>2016.5</v>
      </c>
      <c r="H1793" s="269">
        <v>0.00092</v>
      </c>
      <c r="I1793" s="269" t="s">
        <v>1011</v>
      </c>
      <c r="J1793" s="269" t="s">
        <v>1011</v>
      </c>
      <c r="K1793" s="269" t="s">
        <v>106</v>
      </c>
    </row>
    <row r="1794" ht="42.75" spans="1:11">
      <c r="A1794" s="269">
        <v>1792</v>
      </c>
      <c r="B1794" s="269" t="s">
        <v>1245</v>
      </c>
      <c r="C1794" s="269" t="s">
        <v>2170</v>
      </c>
      <c r="D1794" s="273" t="s">
        <v>3958</v>
      </c>
      <c r="E1794" s="269" t="s">
        <v>2195</v>
      </c>
      <c r="F1794" s="271">
        <v>0.0015</v>
      </c>
      <c r="G1794" s="272">
        <v>2016.5</v>
      </c>
      <c r="H1794" s="269">
        <v>0.00345</v>
      </c>
      <c r="I1794" s="269" t="s">
        <v>1011</v>
      </c>
      <c r="J1794" s="269" t="s">
        <v>1011</v>
      </c>
      <c r="K1794" s="269" t="s">
        <v>106</v>
      </c>
    </row>
    <row r="1795" ht="42.75" spans="1:11">
      <c r="A1795" s="269">
        <v>1793</v>
      </c>
      <c r="B1795" s="269" t="s">
        <v>1245</v>
      </c>
      <c r="C1795" s="269" t="s">
        <v>2170</v>
      </c>
      <c r="D1795" s="273" t="s">
        <v>3959</v>
      </c>
      <c r="E1795" s="269" t="s">
        <v>2195</v>
      </c>
      <c r="F1795" s="271">
        <v>0.0018</v>
      </c>
      <c r="G1795" s="272">
        <v>2016.5</v>
      </c>
      <c r="H1795" s="269">
        <v>0.00414</v>
      </c>
      <c r="I1795" s="269" t="s">
        <v>1011</v>
      </c>
      <c r="J1795" s="269" t="s">
        <v>1011</v>
      </c>
      <c r="K1795" s="269" t="s">
        <v>106</v>
      </c>
    </row>
    <row r="1796" ht="42.75" spans="1:11">
      <c r="A1796" s="269">
        <v>1794</v>
      </c>
      <c r="B1796" s="269" t="s">
        <v>1245</v>
      </c>
      <c r="C1796" s="269" t="s">
        <v>2170</v>
      </c>
      <c r="D1796" s="273" t="s">
        <v>3960</v>
      </c>
      <c r="E1796" s="269" t="s">
        <v>2195</v>
      </c>
      <c r="F1796" s="271">
        <v>0.002</v>
      </c>
      <c r="G1796" s="272">
        <v>2016.5</v>
      </c>
      <c r="H1796" s="269">
        <v>0.0046</v>
      </c>
      <c r="I1796" s="269" t="s">
        <v>1011</v>
      </c>
      <c r="J1796" s="269" t="s">
        <v>1011</v>
      </c>
      <c r="K1796" s="269" t="s">
        <v>106</v>
      </c>
    </row>
    <row r="1797" ht="42.75" spans="1:11">
      <c r="A1797" s="269">
        <v>1795</v>
      </c>
      <c r="B1797" s="269" t="s">
        <v>1245</v>
      </c>
      <c r="C1797" s="269" t="s">
        <v>2170</v>
      </c>
      <c r="D1797" s="273" t="s">
        <v>3961</v>
      </c>
      <c r="E1797" s="269" t="s">
        <v>2195</v>
      </c>
      <c r="F1797" s="271">
        <v>0.0008</v>
      </c>
      <c r="G1797" s="272">
        <v>2016.5</v>
      </c>
      <c r="H1797" s="269">
        <v>0.00184</v>
      </c>
      <c r="I1797" s="269" t="s">
        <v>1011</v>
      </c>
      <c r="J1797" s="269" t="s">
        <v>1011</v>
      </c>
      <c r="K1797" s="269" t="s">
        <v>106</v>
      </c>
    </row>
    <row r="1798" ht="42.75" spans="1:11">
      <c r="A1798" s="269">
        <v>1796</v>
      </c>
      <c r="B1798" s="269" t="s">
        <v>1245</v>
      </c>
      <c r="C1798" s="269" t="s">
        <v>2170</v>
      </c>
      <c r="D1798" s="273" t="s">
        <v>3962</v>
      </c>
      <c r="E1798" s="269" t="s">
        <v>2195</v>
      </c>
      <c r="F1798" s="271">
        <v>0.0023</v>
      </c>
      <c r="G1798" s="272">
        <v>2016.5</v>
      </c>
      <c r="H1798" s="269">
        <v>0.00529</v>
      </c>
      <c r="I1798" s="269" t="s">
        <v>1011</v>
      </c>
      <c r="J1798" s="269" t="s">
        <v>1011</v>
      </c>
      <c r="K1798" s="269" t="s">
        <v>106</v>
      </c>
    </row>
    <row r="1799" ht="42.75" spans="1:11">
      <c r="A1799" s="269">
        <v>1797</v>
      </c>
      <c r="B1799" s="269" t="s">
        <v>1245</v>
      </c>
      <c r="C1799" s="269" t="s">
        <v>2170</v>
      </c>
      <c r="D1799" s="273" t="s">
        <v>3963</v>
      </c>
      <c r="E1799" s="269" t="s">
        <v>2195</v>
      </c>
      <c r="F1799" s="271">
        <v>0.0008</v>
      </c>
      <c r="G1799" s="272">
        <v>2016.5</v>
      </c>
      <c r="H1799" s="269">
        <v>0.00184</v>
      </c>
      <c r="I1799" s="269" t="s">
        <v>1011</v>
      </c>
      <c r="J1799" s="269" t="s">
        <v>1011</v>
      </c>
      <c r="K1799" s="269" t="s">
        <v>106</v>
      </c>
    </row>
    <row r="1800" ht="42.75" spans="1:11">
      <c r="A1800" s="269">
        <v>1798</v>
      </c>
      <c r="B1800" s="269" t="s">
        <v>1245</v>
      </c>
      <c r="C1800" s="269" t="s">
        <v>2170</v>
      </c>
      <c r="D1800" s="273" t="s">
        <v>3964</v>
      </c>
      <c r="E1800" s="269" t="s">
        <v>2195</v>
      </c>
      <c r="F1800" s="271">
        <v>0.0008</v>
      </c>
      <c r="G1800" s="272">
        <v>2016.5</v>
      </c>
      <c r="H1800" s="269">
        <v>0.00184</v>
      </c>
      <c r="I1800" s="269" t="s">
        <v>1011</v>
      </c>
      <c r="J1800" s="269" t="s">
        <v>1011</v>
      </c>
      <c r="K1800" s="269" t="s">
        <v>106</v>
      </c>
    </row>
    <row r="1801" ht="42.75" spans="1:11">
      <c r="A1801" s="269">
        <v>1799</v>
      </c>
      <c r="B1801" s="269" t="s">
        <v>1245</v>
      </c>
      <c r="C1801" s="269" t="s">
        <v>2170</v>
      </c>
      <c r="D1801" s="273" t="s">
        <v>3965</v>
      </c>
      <c r="E1801" s="269" t="s">
        <v>2195</v>
      </c>
      <c r="F1801" s="271">
        <v>0.0008</v>
      </c>
      <c r="G1801" s="272">
        <v>2016.5</v>
      </c>
      <c r="H1801" s="269">
        <v>0.00184</v>
      </c>
      <c r="I1801" s="269" t="s">
        <v>1011</v>
      </c>
      <c r="J1801" s="269" t="s">
        <v>1011</v>
      </c>
      <c r="K1801" s="269" t="s">
        <v>106</v>
      </c>
    </row>
    <row r="1802" ht="42.75" spans="1:11">
      <c r="A1802" s="269">
        <v>1800</v>
      </c>
      <c r="B1802" s="269" t="s">
        <v>1245</v>
      </c>
      <c r="C1802" s="269" t="s">
        <v>2170</v>
      </c>
      <c r="D1802" s="273" t="s">
        <v>3966</v>
      </c>
      <c r="E1802" s="269" t="s">
        <v>2195</v>
      </c>
      <c r="F1802" s="271">
        <v>0.0023</v>
      </c>
      <c r="G1802" s="272">
        <v>2016.5</v>
      </c>
      <c r="H1802" s="269">
        <v>0.00529</v>
      </c>
      <c r="I1802" s="269" t="s">
        <v>1011</v>
      </c>
      <c r="J1802" s="269" t="s">
        <v>1011</v>
      </c>
      <c r="K1802" s="269" t="s">
        <v>106</v>
      </c>
    </row>
    <row r="1803" ht="42.75" spans="1:11">
      <c r="A1803" s="269">
        <v>1801</v>
      </c>
      <c r="B1803" s="269" t="s">
        <v>1245</v>
      </c>
      <c r="C1803" s="269" t="s">
        <v>2170</v>
      </c>
      <c r="D1803" s="273" t="s">
        <v>3967</v>
      </c>
      <c r="E1803" s="269" t="s">
        <v>2195</v>
      </c>
      <c r="F1803" s="271">
        <v>0.0023</v>
      </c>
      <c r="G1803" s="272">
        <v>2016.5</v>
      </c>
      <c r="H1803" s="269">
        <v>0.00529</v>
      </c>
      <c r="I1803" s="269" t="s">
        <v>1011</v>
      </c>
      <c r="J1803" s="269" t="s">
        <v>1011</v>
      </c>
      <c r="K1803" s="269" t="s">
        <v>106</v>
      </c>
    </row>
    <row r="1804" ht="42.75" spans="1:11">
      <c r="A1804" s="269">
        <v>1802</v>
      </c>
      <c r="B1804" s="269" t="s">
        <v>1245</v>
      </c>
      <c r="C1804" s="269" t="s">
        <v>2170</v>
      </c>
      <c r="D1804" s="273" t="s">
        <v>3968</v>
      </c>
      <c r="E1804" s="269" t="s">
        <v>2195</v>
      </c>
      <c r="F1804" s="271">
        <v>0.0023</v>
      </c>
      <c r="G1804" s="272">
        <v>2016.5</v>
      </c>
      <c r="H1804" s="269">
        <v>0.00529</v>
      </c>
      <c r="I1804" s="269" t="s">
        <v>1011</v>
      </c>
      <c r="J1804" s="269" t="s">
        <v>1011</v>
      </c>
      <c r="K1804" s="269" t="s">
        <v>106</v>
      </c>
    </row>
    <row r="1805" ht="42.75" spans="1:11">
      <c r="A1805" s="269">
        <v>1803</v>
      </c>
      <c r="B1805" s="269" t="s">
        <v>1245</v>
      </c>
      <c r="C1805" s="269" t="s">
        <v>2170</v>
      </c>
      <c r="D1805" s="273" t="s">
        <v>3969</v>
      </c>
      <c r="E1805" s="269" t="s">
        <v>2195</v>
      </c>
      <c r="F1805" s="271">
        <v>0.0008</v>
      </c>
      <c r="G1805" s="272">
        <v>2016.5</v>
      </c>
      <c r="H1805" s="269">
        <v>0.00184</v>
      </c>
      <c r="I1805" s="269" t="s">
        <v>1011</v>
      </c>
      <c r="J1805" s="269" t="s">
        <v>1011</v>
      </c>
      <c r="K1805" s="269" t="s">
        <v>106</v>
      </c>
    </row>
    <row r="1806" ht="42.75" spans="1:11">
      <c r="A1806" s="269">
        <v>1804</v>
      </c>
      <c r="B1806" s="269" t="s">
        <v>1245</v>
      </c>
      <c r="C1806" s="269" t="s">
        <v>2170</v>
      </c>
      <c r="D1806" s="273" t="s">
        <v>3970</v>
      </c>
      <c r="E1806" s="269" t="s">
        <v>2195</v>
      </c>
      <c r="F1806" s="271">
        <v>0.0008</v>
      </c>
      <c r="G1806" s="272">
        <v>2016.5</v>
      </c>
      <c r="H1806" s="269">
        <v>0.00184</v>
      </c>
      <c r="I1806" s="269" t="s">
        <v>1011</v>
      </c>
      <c r="J1806" s="269" t="s">
        <v>1011</v>
      </c>
      <c r="K1806" s="269" t="s">
        <v>106</v>
      </c>
    </row>
    <row r="1807" ht="42.75" spans="1:11">
      <c r="A1807" s="269">
        <v>1805</v>
      </c>
      <c r="B1807" s="269" t="s">
        <v>1245</v>
      </c>
      <c r="C1807" s="269" t="s">
        <v>2170</v>
      </c>
      <c r="D1807" s="273" t="s">
        <v>3971</v>
      </c>
      <c r="E1807" s="269" t="s">
        <v>2195</v>
      </c>
      <c r="F1807" s="271">
        <v>0.0008</v>
      </c>
      <c r="G1807" s="272">
        <v>2016.5</v>
      </c>
      <c r="H1807" s="269">
        <v>0.00184</v>
      </c>
      <c r="I1807" s="269" t="s">
        <v>1011</v>
      </c>
      <c r="J1807" s="269" t="s">
        <v>1011</v>
      </c>
      <c r="K1807" s="269" t="s">
        <v>106</v>
      </c>
    </row>
    <row r="1808" ht="42.75" spans="1:11">
      <c r="A1808" s="269">
        <v>1806</v>
      </c>
      <c r="B1808" s="269" t="s">
        <v>1245</v>
      </c>
      <c r="C1808" s="269" t="s">
        <v>2170</v>
      </c>
      <c r="D1808" s="273" t="s">
        <v>3972</v>
      </c>
      <c r="E1808" s="269" t="s">
        <v>2195</v>
      </c>
      <c r="F1808" s="271">
        <v>0.0008</v>
      </c>
      <c r="G1808" s="272">
        <v>2016.5</v>
      </c>
      <c r="H1808" s="269">
        <v>0.00184</v>
      </c>
      <c r="I1808" s="269" t="s">
        <v>1011</v>
      </c>
      <c r="J1808" s="269" t="s">
        <v>1011</v>
      </c>
      <c r="K1808" s="269" t="s">
        <v>106</v>
      </c>
    </row>
    <row r="1809" ht="42.75" spans="1:11">
      <c r="A1809" s="269">
        <v>1807</v>
      </c>
      <c r="B1809" s="269" t="s">
        <v>1245</v>
      </c>
      <c r="C1809" s="269" t="s">
        <v>2170</v>
      </c>
      <c r="D1809" s="273" t="s">
        <v>3973</v>
      </c>
      <c r="E1809" s="269" t="s">
        <v>2195</v>
      </c>
      <c r="F1809" s="271">
        <v>0.0008</v>
      </c>
      <c r="G1809" s="272">
        <v>2016.5</v>
      </c>
      <c r="H1809" s="269">
        <v>0.00184</v>
      </c>
      <c r="I1809" s="269" t="s">
        <v>1011</v>
      </c>
      <c r="J1809" s="269" t="s">
        <v>1011</v>
      </c>
      <c r="K1809" s="269" t="s">
        <v>106</v>
      </c>
    </row>
    <row r="1810" ht="42.75" spans="1:11">
      <c r="A1810" s="269">
        <v>1808</v>
      </c>
      <c r="B1810" s="269" t="s">
        <v>1245</v>
      </c>
      <c r="C1810" s="269" t="s">
        <v>2170</v>
      </c>
      <c r="D1810" s="273" t="s">
        <v>3974</v>
      </c>
      <c r="E1810" s="269" t="s">
        <v>2195</v>
      </c>
      <c r="F1810" s="271">
        <v>0.0008</v>
      </c>
      <c r="G1810" s="272">
        <v>2016.5</v>
      </c>
      <c r="H1810" s="269">
        <v>0.00184</v>
      </c>
      <c r="I1810" s="269" t="s">
        <v>1011</v>
      </c>
      <c r="J1810" s="269" t="s">
        <v>1011</v>
      </c>
      <c r="K1810" s="269" t="s">
        <v>106</v>
      </c>
    </row>
    <row r="1811" ht="42.75" spans="1:11">
      <c r="A1811" s="269">
        <v>1809</v>
      </c>
      <c r="B1811" s="269" t="s">
        <v>1245</v>
      </c>
      <c r="C1811" s="269" t="s">
        <v>2170</v>
      </c>
      <c r="D1811" s="273" t="s">
        <v>3975</v>
      </c>
      <c r="E1811" s="269" t="s">
        <v>2195</v>
      </c>
      <c r="F1811" s="271">
        <v>0.0008</v>
      </c>
      <c r="G1811" s="272">
        <v>2016.5</v>
      </c>
      <c r="H1811" s="269">
        <v>0.00184</v>
      </c>
      <c r="I1811" s="269" t="s">
        <v>1011</v>
      </c>
      <c r="J1811" s="269" t="s">
        <v>1011</v>
      </c>
      <c r="K1811" s="269" t="s">
        <v>106</v>
      </c>
    </row>
    <row r="1812" ht="42.75" spans="1:11">
      <c r="A1812" s="269">
        <v>1810</v>
      </c>
      <c r="B1812" s="269" t="s">
        <v>1245</v>
      </c>
      <c r="C1812" s="269" t="s">
        <v>2170</v>
      </c>
      <c r="D1812" s="273" t="s">
        <v>3976</v>
      </c>
      <c r="E1812" s="269" t="s">
        <v>2195</v>
      </c>
      <c r="F1812" s="271">
        <v>0.0008</v>
      </c>
      <c r="G1812" s="272">
        <v>2016.5</v>
      </c>
      <c r="H1812" s="269">
        <v>0.00184</v>
      </c>
      <c r="I1812" s="269" t="s">
        <v>1011</v>
      </c>
      <c r="J1812" s="269" t="s">
        <v>1011</v>
      </c>
      <c r="K1812" s="269" t="s">
        <v>106</v>
      </c>
    </row>
    <row r="1813" ht="42.75" spans="1:11">
      <c r="A1813" s="269">
        <v>1811</v>
      </c>
      <c r="B1813" s="269" t="s">
        <v>1245</v>
      </c>
      <c r="C1813" s="269" t="s">
        <v>2170</v>
      </c>
      <c r="D1813" s="273" t="s">
        <v>3977</v>
      </c>
      <c r="E1813" s="269" t="s">
        <v>2195</v>
      </c>
      <c r="F1813" s="271">
        <v>0.0008</v>
      </c>
      <c r="G1813" s="272">
        <v>2016.5</v>
      </c>
      <c r="H1813" s="269">
        <v>0.00184</v>
      </c>
      <c r="I1813" s="269" t="s">
        <v>1011</v>
      </c>
      <c r="J1813" s="269" t="s">
        <v>1011</v>
      </c>
      <c r="K1813" s="269" t="s">
        <v>106</v>
      </c>
    </row>
    <row r="1814" ht="42.75" spans="1:11">
      <c r="A1814" s="269">
        <v>1812</v>
      </c>
      <c r="B1814" s="269" t="s">
        <v>1245</v>
      </c>
      <c r="C1814" s="269" t="s">
        <v>2170</v>
      </c>
      <c r="D1814" s="273" t="s">
        <v>3978</v>
      </c>
      <c r="E1814" s="269" t="s">
        <v>2195</v>
      </c>
      <c r="F1814" s="271">
        <v>0.0023</v>
      </c>
      <c r="G1814" s="272">
        <v>2016.5</v>
      </c>
      <c r="H1814" s="269">
        <v>0.00529</v>
      </c>
      <c r="I1814" s="269" t="s">
        <v>1011</v>
      </c>
      <c r="J1814" s="269" t="s">
        <v>1011</v>
      </c>
      <c r="K1814" s="269" t="s">
        <v>106</v>
      </c>
    </row>
    <row r="1815" ht="42.75" spans="1:11">
      <c r="A1815" s="269">
        <v>1813</v>
      </c>
      <c r="B1815" s="269" t="s">
        <v>1245</v>
      </c>
      <c r="C1815" s="269" t="s">
        <v>2170</v>
      </c>
      <c r="D1815" s="273" t="s">
        <v>3979</v>
      </c>
      <c r="E1815" s="269" t="s">
        <v>2195</v>
      </c>
      <c r="F1815" s="271">
        <v>0.0023</v>
      </c>
      <c r="G1815" s="272">
        <v>2016.5</v>
      </c>
      <c r="H1815" s="269">
        <v>0.00529</v>
      </c>
      <c r="I1815" s="269" t="s">
        <v>1011</v>
      </c>
      <c r="J1815" s="269" t="s">
        <v>1011</v>
      </c>
      <c r="K1815" s="269" t="s">
        <v>106</v>
      </c>
    </row>
    <row r="1816" ht="42.75" spans="1:11">
      <c r="A1816" s="269">
        <v>1814</v>
      </c>
      <c r="B1816" s="269" t="s">
        <v>1245</v>
      </c>
      <c r="C1816" s="269" t="s">
        <v>2170</v>
      </c>
      <c r="D1816" s="273" t="s">
        <v>3980</v>
      </c>
      <c r="E1816" s="269" t="s">
        <v>2195</v>
      </c>
      <c r="F1816" s="271">
        <v>0.0023</v>
      </c>
      <c r="G1816" s="272">
        <v>2016.5</v>
      </c>
      <c r="H1816" s="269">
        <v>0.00529</v>
      </c>
      <c r="I1816" s="269" t="s">
        <v>1011</v>
      </c>
      <c r="J1816" s="269" t="s">
        <v>1011</v>
      </c>
      <c r="K1816" s="269" t="s">
        <v>106</v>
      </c>
    </row>
    <row r="1817" ht="42.75" spans="1:11">
      <c r="A1817" s="269">
        <v>1815</v>
      </c>
      <c r="B1817" s="269" t="s">
        <v>1245</v>
      </c>
      <c r="C1817" s="269" t="s">
        <v>2170</v>
      </c>
      <c r="D1817" s="273" t="s">
        <v>3981</v>
      </c>
      <c r="E1817" s="269" t="s">
        <v>2195</v>
      </c>
      <c r="F1817" s="271">
        <v>0.0023</v>
      </c>
      <c r="G1817" s="272">
        <v>2016.5</v>
      </c>
      <c r="H1817" s="269">
        <v>0.00529</v>
      </c>
      <c r="I1817" s="269" t="s">
        <v>1011</v>
      </c>
      <c r="J1817" s="269" t="s">
        <v>1011</v>
      </c>
      <c r="K1817" s="269" t="s">
        <v>106</v>
      </c>
    </row>
    <row r="1818" ht="42.75" spans="1:11">
      <c r="A1818" s="269">
        <v>1816</v>
      </c>
      <c r="B1818" s="269" t="s">
        <v>1245</v>
      </c>
      <c r="C1818" s="269" t="s">
        <v>2170</v>
      </c>
      <c r="D1818" s="273" t="s">
        <v>3982</v>
      </c>
      <c r="E1818" s="269" t="s">
        <v>2195</v>
      </c>
      <c r="F1818" s="271">
        <v>0.002</v>
      </c>
      <c r="G1818" s="272">
        <v>2016.5</v>
      </c>
      <c r="H1818" s="269">
        <v>0.0046</v>
      </c>
      <c r="I1818" s="269" t="s">
        <v>1011</v>
      </c>
      <c r="J1818" s="269" t="s">
        <v>1011</v>
      </c>
      <c r="K1818" s="269" t="s">
        <v>106</v>
      </c>
    </row>
    <row r="1819" ht="42.75" spans="1:11">
      <c r="A1819" s="269">
        <v>1817</v>
      </c>
      <c r="B1819" s="269" t="s">
        <v>1245</v>
      </c>
      <c r="C1819" s="269" t="s">
        <v>2170</v>
      </c>
      <c r="D1819" s="273" t="s">
        <v>3983</v>
      </c>
      <c r="E1819" s="269" t="s">
        <v>2195</v>
      </c>
      <c r="F1819" s="271">
        <v>0.0021</v>
      </c>
      <c r="G1819" s="272">
        <v>2016.5</v>
      </c>
      <c r="H1819" s="269">
        <v>0.00483</v>
      </c>
      <c r="I1819" s="269" t="s">
        <v>1011</v>
      </c>
      <c r="J1819" s="269" t="s">
        <v>1011</v>
      </c>
      <c r="K1819" s="269" t="s">
        <v>106</v>
      </c>
    </row>
    <row r="1820" ht="42.75" spans="1:11">
      <c r="A1820" s="269">
        <v>1818</v>
      </c>
      <c r="B1820" s="269" t="s">
        <v>1245</v>
      </c>
      <c r="C1820" s="269" t="s">
        <v>2170</v>
      </c>
      <c r="D1820" s="273" t="s">
        <v>3984</v>
      </c>
      <c r="E1820" s="269" t="s">
        <v>2195</v>
      </c>
      <c r="F1820" s="271">
        <v>0.0015</v>
      </c>
      <c r="G1820" s="272">
        <v>2016.5</v>
      </c>
      <c r="H1820" s="269">
        <v>0.00345</v>
      </c>
      <c r="I1820" s="269" t="s">
        <v>1011</v>
      </c>
      <c r="J1820" s="269" t="s">
        <v>1011</v>
      </c>
      <c r="K1820" s="269" t="s">
        <v>106</v>
      </c>
    </row>
    <row r="1821" ht="42.75" spans="1:11">
      <c r="A1821" s="269">
        <v>1819</v>
      </c>
      <c r="B1821" s="269" t="s">
        <v>1245</v>
      </c>
      <c r="C1821" s="269" t="s">
        <v>2170</v>
      </c>
      <c r="D1821" s="273" t="s">
        <v>3985</v>
      </c>
      <c r="E1821" s="269" t="s">
        <v>2195</v>
      </c>
      <c r="F1821" s="271">
        <v>0.0012</v>
      </c>
      <c r="G1821" s="272">
        <v>2016.5</v>
      </c>
      <c r="H1821" s="269">
        <v>0.00276</v>
      </c>
      <c r="I1821" s="269" t="s">
        <v>1011</v>
      </c>
      <c r="J1821" s="269" t="s">
        <v>1011</v>
      </c>
      <c r="K1821" s="269" t="s">
        <v>106</v>
      </c>
    </row>
    <row r="1822" ht="42.75" spans="1:11">
      <c r="A1822" s="269">
        <v>1820</v>
      </c>
      <c r="B1822" s="269" t="s">
        <v>1245</v>
      </c>
      <c r="C1822" s="269" t="s">
        <v>2170</v>
      </c>
      <c r="D1822" s="273" t="s">
        <v>3986</v>
      </c>
      <c r="E1822" s="269" t="s">
        <v>2195</v>
      </c>
      <c r="F1822" s="271">
        <v>0.0002</v>
      </c>
      <c r="G1822" s="272">
        <v>2016.5</v>
      </c>
      <c r="H1822" s="269">
        <v>0.00046</v>
      </c>
      <c r="I1822" s="269" t="s">
        <v>1011</v>
      </c>
      <c r="J1822" s="269" t="s">
        <v>1011</v>
      </c>
      <c r="K1822" s="269" t="s">
        <v>106</v>
      </c>
    </row>
    <row r="1823" ht="42.75" spans="1:11">
      <c r="A1823" s="269">
        <v>1821</v>
      </c>
      <c r="B1823" s="269" t="s">
        <v>1245</v>
      </c>
      <c r="C1823" s="269" t="s">
        <v>2170</v>
      </c>
      <c r="D1823" s="273" t="s">
        <v>3987</v>
      </c>
      <c r="E1823" s="269" t="s">
        <v>2195</v>
      </c>
      <c r="F1823" s="271">
        <v>0.001</v>
      </c>
      <c r="G1823" s="272">
        <v>2016.5</v>
      </c>
      <c r="H1823" s="269">
        <v>0.0023</v>
      </c>
      <c r="I1823" s="269" t="s">
        <v>1011</v>
      </c>
      <c r="J1823" s="269" t="s">
        <v>1011</v>
      </c>
      <c r="K1823" s="269" t="s">
        <v>106</v>
      </c>
    </row>
    <row r="1824" ht="42.75" spans="1:11">
      <c r="A1824" s="269">
        <v>1822</v>
      </c>
      <c r="B1824" s="269" t="s">
        <v>1245</v>
      </c>
      <c r="C1824" s="269" t="s">
        <v>2170</v>
      </c>
      <c r="D1824" s="273" t="s">
        <v>3988</v>
      </c>
      <c r="E1824" s="269" t="s">
        <v>2195</v>
      </c>
      <c r="F1824" s="271">
        <v>0.0045</v>
      </c>
      <c r="G1824" s="272">
        <v>2016.5</v>
      </c>
      <c r="H1824" s="269">
        <v>0.01035</v>
      </c>
      <c r="I1824" s="269" t="s">
        <v>1011</v>
      </c>
      <c r="J1824" s="269" t="s">
        <v>1011</v>
      </c>
      <c r="K1824" s="269" t="s">
        <v>106</v>
      </c>
    </row>
    <row r="1825" ht="42.75" spans="1:11">
      <c r="A1825" s="269">
        <v>1823</v>
      </c>
      <c r="B1825" s="269" t="s">
        <v>1245</v>
      </c>
      <c r="C1825" s="269" t="s">
        <v>2170</v>
      </c>
      <c r="D1825" s="273" t="s">
        <v>3989</v>
      </c>
      <c r="E1825" s="269" t="s">
        <v>2195</v>
      </c>
      <c r="F1825" s="271">
        <v>0.0045</v>
      </c>
      <c r="G1825" s="272">
        <v>2016.5</v>
      </c>
      <c r="H1825" s="269">
        <v>0.01035</v>
      </c>
      <c r="I1825" s="269" t="s">
        <v>1011</v>
      </c>
      <c r="J1825" s="269" t="s">
        <v>1011</v>
      </c>
      <c r="K1825" s="269" t="s">
        <v>106</v>
      </c>
    </row>
    <row r="1826" ht="42.75" spans="1:11">
      <c r="A1826" s="269">
        <v>1824</v>
      </c>
      <c r="B1826" s="269" t="s">
        <v>1245</v>
      </c>
      <c r="C1826" s="269" t="s">
        <v>2170</v>
      </c>
      <c r="D1826" s="273" t="s">
        <v>3990</v>
      </c>
      <c r="E1826" s="269" t="s">
        <v>2195</v>
      </c>
      <c r="F1826" s="271">
        <v>0.0005</v>
      </c>
      <c r="G1826" s="272">
        <v>2016.5</v>
      </c>
      <c r="H1826" s="269">
        <v>0.00115</v>
      </c>
      <c r="I1826" s="269" t="s">
        <v>1011</v>
      </c>
      <c r="J1826" s="269" t="s">
        <v>1011</v>
      </c>
      <c r="K1826" s="269" t="s">
        <v>106</v>
      </c>
    </row>
    <row r="1827" ht="42.75" spans="1:11">
      <c r="A1827" s="269">
        <v>1825</v>
      </c>
      <c r="B1827" s="269" t="s">
        <v>1245</v>
      </c>
      <c r="C1827" s="269" t="s">
        <v>2170</v>
      </c>
      <c r="D1827" s="273" t="s">
        <v>3991</v>
      </c>
      <c r="E1827" s="269" t="s">
        <v>2195</v>
      </c>
      <c r="F1827" s="271">
        <v>0.0005</v>
      </c>
      <c r="G1827" s="272">
        <v>2016.5</v>
      </c>
      <c r="H1827" s="269">
        <v>0.00115</v>
      </c>
      <c r="I1827" s="269" t="s">
        <v>1011</v>
      </c>
      <c r="J1827" s="269" t="s">
        <v>1011</v>
      </c>
      <c r="K1827" s="269" t="s">
        <v>106</v>
      </c>
    </row>
    <row r="1828" ht="42.75" spans="1:11">
      <c r="A1828" s="269">
        <v>1826</v>
      </c>
      <c r="B1828" s="269" t="s">
        <v>1245</v>
      </c>
      <c r="C1828" s="269" t="s">
        <v>2170</v>
      </c>
      <c r="D1828" s="273" t="s">
        <v>3992</v>
      </c>
      <c r="E1828" s="269" t="s">
        <v>2195</v>
      </c>
      <c r="F1828" s="271">
        <v>0.0005</v>
      </c>
      <c r="G1828" s="272">
        <v>2016.5</v>
      </c>
      <c r="H1828" s="269">
        <v>0.00115</v>
      </c>
      <c r="I1828" s="269" t="s">
        <v>1011</v>
      </c>
      <c r="J1828" s="269" t="s">
        <v>1011</v>
      </c>
      <c r="K1828" s="269" t="s">
        <v>106</v>
      </c>
    </row>
    <row r="1829" ht="42.75" spans="1:11">
      <c r="A1829" s="269">
        <v>1827</v>
      </c>
      <c r="B1829" s="269" t="s">
        <v>1245</v>
      </c>
      <c r="C1829" s="269" t="s">
        <v>2170</v>
      </c>
      <c r="D1829" s="273" t="s">
        <v>3993</v>
      </c>
      <c r="E1829" s="269" t="s">
        <v>2195</v>
      </c>
      <c r="F1829" s="271">
        <v>0.0005</v>
      </c>
      <c r="G1829" s="272">
        <v>2016.5</v>
      </c>
      <c r="H1829" s="269">
        <v>0.00115</v>
      </c>
      <c r="I1829" s="269" t="s">
        <v>1011</v>
      </c>
      <c r="J1829" s="269" t="s">
        <v>1011</v>
      </c>
      <c r="K1829" s="269" t="s">
        <v>106</v>
      </c>
    </row>
    <row r="1830" ht="57" spans="1:11">
      <c r="A1830" s="269">
        <v>1828</v>
      </c>
      <c r="B1830" s="269" t="s">
        <v>1245</v>
      </c>
      <c r="C1830" s="269" t="s">
        <v>2170</v>
      </c>
      <c r="D1830" s="273" t="s">
        <v>3994</v>
      </c>
      <c r="E1830" s="269" t="s">
        <v>2195</v>
      </c>
      <c r="F1830" s="271">
        <v>0.003</v>
      </c>
      <c r="G1830" s="272">
        <v>2016.5</v>
      </c>
      <c r="H1830" s="269">
        <v>0.0069</v>
      </c>
      <c r="I1830" s="269" t="s">
        <v>1011</v>
      </c>
      <c r="J1830" s="269" t="s">
        <v>1011</v>
      </c>
      <c r="K1830" s="269" t="s">
        <v>106</v>
      </c>
    </row>
    <row r="1831" ht="42.75" spans="1:11">
      <c r="A1831" s="269">
        <v>1829</v>
      </c>
      <c r="B1831" s="269" t="s">
        <v>1245</v>
      </c>
      <c r="C1831" s="269" t="s">
        <v>2170</v>
      </c>
      <c r="D1831" s="273" t="s">
        <v>3995</v>
      </c>
      <c r="E1831" s="269" t="s">
        <v>2195</v>
      </c>
      <c r="F1831" s="271">
        <v>0.003</v>
      </c>
      <c r="G1831" s="272">
        <v>2016.5</v>
      </c>
      <c r="H1831" s="269">
        <v>0.0069</v>
      </c>
      <c r="I1831" s="269" t="s">
        <v>1011</v>
      </c>
      <c r="J1831" s="269" t="s">
        <v>1011</v>
      </c>
      <c r="K1831" s="269" t="s">
        <v>106</v>
      </c>
    </row>
    <row r="1832" ht="71.25" spans="1:11">
      <c r="A1832" s="269">
        <v>1830</v>
      </c>
      <c r="B1832" s="269" t="s">
        <v>1245</v>
      </c>
      <c r="C1832" s="269" t="s">
        <v>2170</v>
      </c>
      <c r="D1832" s="273" t="s">
        <v>3996</v>
      </c>
      <c r="E1832" s="269" t="s">
        <v>2195</v>
      </c>
      <c r="F1832" s="271">
        <v>0.0002</v>
      </c>
      <c r="G1832" s="272">
        <v>2016.5</v>
      </c>
      <c r="H1832" s="269">
        <v>0.00046</v>
      </c>
      <c r="I1832" s="269" t="s">
        <v>1011</v>
      </c>
      <c r="J1832" s="269" t="s">
        <v>1011</v>
      </c>
      <c r="K1832" s="269" t="s">
        <v>106</v>
      </c>
    </row>
    <row r="1833" ht="57" spans="1:11">
      <c r="A1833" s="269">
        <v>1831</v>
      </c>
      <c r="B1833" s="269" t="s">
        <v>1245</v>
      </c>
      <c r="C1833" s="269" t="s">
        <v>2170</v>
      </c>
      <c r="D1833" s="273" t="s">
        <v>3997</v>
      </c>
      <c r="E1833" s="269" t="s">
        <v>2195</v>
      </c>
      <c r="F1833" s="271">
        <v>0.00075</v>
      </c>
      <c r="G1833" s="272">
        <v>2016.5</v>
      </c>
      <c r="H1833" s="269">
        <v>0.001725</v>
      </c>
      <c r="I1833" s="269" t="s">
        <v>1011</v>
      </c>
      <c r="J1833" s="269" t="s">
        <v>1011</v>
      </c>
      <c r="K1833" s="269" t="s">
        <v>106</v>
      </c>
    </row>
    <row r="1834" ht="57" spans="1:11">
      <c r="A1834" s="269">
        <v>1832</v>
      </c>
      <c r="B1834" s="269" t="s">
        <v>1245</v>
      </c>
      <c r="C1834" s="269" t="s">
        <v>2170</v>
      </c>
      <c r="D1834" s="273" t="s">
        <v>3998</v>
      </c>
      <c r="E1834" s="269" t="s">
        <v>2195</v>
      </c>
      <c r="F1834" s="271">
        <v>0.00075</v>
      </c>
      <c r="G1834" s="272">
        <v>2016.5</v>
      </c>
      <c r="H1834" s="269">
        <v>0.001725</v>
      </c>
      <c r="I1834" s="269" t="s">
        <v>1011</v>
      </c>
      <c r="J1834" s="269" t="s">
        <v>1011</v>
      </c>
      <c r="K1834" s="269" t="s">
        <v>106</v>
      </c>
    </row>
    <row r="1835" ht="71.25" spans="1:11">
      <c r="A1835" s="269">
        <v>1833</v>
      </c>
      <c r="B1835" s="269" t="s">
        <v>1245</v>
      </c>
      <c r="C1835" s="269" t="s">
        <v>2170</v>
      </c>
      <c r="D1835" s="273" t="s">
        <v>3999</v>
      </c>
      <c r="E1835" s="269" t="s">
        <v>2195</v>
      </c>
      <c r="F1835" s="271">
        <v>0.0002</v>
      </c>
      <c r="G1835" s="272">
        <v>2016.5</v>
      </c>
      <c r="H1835" s="269">
        <v>0.00046</v>
      </c>
      <c r="I1835" s="269" t="s">
        <v>1011</v>
      </c>
      <c r="J1835" s="269" t="s">
        <v>1011</v>
      </c>
      <c r="K1835" s="269" t="s">
        <v>106</v>
      </c>
    </row>
    <row r="1836" ht="57" spans="1:11">
      <c r="A1836" s="269">
        <v>1834</v>
      </c>
      <c r="B1836" s="269" t="s">
        <v>1245</v>
      </c>
      <c r="C1836" s="269" t="s">
        <v>2170</v>
      </c>
      <c r="D1836" s="273" t="s">
        <v>4000</v>
      </c>
      <c r="E1836" s="269" t="s">
        <v>2195</v>
      </c>
      <c r="F1836" s="271">
        <v>0.0002</v>
      </c>
      <c r="G1836" s="272">
        <v>2016.5</v>
      </c>
      <c r="H1836" s="269">
        <v>0.00046</v>
      </c>
      <c r="I1836" s="269" t="s">
        <v>1011</v>
      </c>
      <c r="J1836" s="269" t="s">
        <v>1011</v>
      </c>
      <c r="K1836" s="269" t="s">
        <v>106</v>
      </c>
    </row>
    <row r="1837" ht="57" spans="1:11">
      <c r="A1837" s="269">
        <v>1835</v>
      </c>
      <c r="B1837" s="269" t="s">
        <v>1245</v>
      </c>
      <c r="C1837" s="269" t="s">
        <v>2170</v>
      </c>
      <c r="D1837" s="273" t="s">
        <v>4001</v>
      </c>
      <c r="E1837" s="269" t="s">
        <v>2195</v>
      </c>
      <c r="F1837" s="271">
        <v>0.0002</v>
      </c>
      <c r="G1837" s="272">
        <v>2016.5</v>
      </c>
      <c r="H1837" s="269">
        <v>0.00046</v>
      </c>
      <c r="I1837" s="269" t="s">
        <v>1011</v>
      </c>
      <c r="J1837" s="269" t="s">
        <v>1011</v>
      </c>
      <c r="K1837" s="269" t="s">
        <v>106</v>
      </c>
    </row>
    <row r="1838" ht="42.75" spans="1:11">
      <c r="A1838" s="269">
        <v>1836</v>
      </c>
      <c r="B1838" s="269" t="s">
        <v>1245</v>
      </c>
      <c r="C1838" s="269" t="s">
        <v>2170</v>
      </c>
      <c r="D1838" s="273" t="s">
        <v>4002</v>
      </c>
      <c r="E1838" s="269" t="s">
        <v>2195</v>
      </c>
      <c r="F1838" s="271">
        <v>0.00048</v>
      </c>
      <c r="G1838" s="272">
        <v>2016.5</v>
      </c>
      <c r="H1838" s="269">
        <v>0.001104</v>
      </c>
      <c r="I1838" s="269" t="s">
        <v>1011</v>
      </c>
      <c r="J1838" s="269" t="s">
        <v>1011</v>
      </c>
      <c r="K1838" s="269" t="s">
        <v>106</v>
      </c>
    </row>
    <row r="1839" ht="42.75" spans="1:11">
      <c r="A1839" s="269">
        <v>1837</v>
      </c>
      <c r="B1839" s="269" t="s">
        <v>1245</v>
      </c>
      <c r="C1839" s="269" t="s">
        <v>2170</v>
      </c>
      <c r="D1839" s="273" t="s">
        <v>4003</v>
      </c>
      <c r="E1839" s="269" t="s">
        <v>2195</v>
      </c>
      <c r="F1839" s="271">
        <v>0.0006</v>
      </c>
      <c r="G1839" s="272">
        <v>2016.5</v>
      </c>
      <c r="H1839" s="269">
        <v>0.00138</v>
      </c>
      <c r="I1839" s="269" t="s">
        <v>1011</v>
      </c>
      <c r="J1839" s="269" t="s">
        <v>1011</v>
      </c>
      <c r="K1839" s="269" t="s">
        <v>106</v>
      </c>
    </row>
    <row r="1840" ht="42.75" spans="1:11">
      <c r="A1840" s="269">
        <v>1838</v>
      </c>
      <c r="B1840" s="269" t="s">
        <v>1245</v>
      </c>
      <c r="C1840" s="269" t="s">
        <v>2170</v>
      </c>
      <c r="D1840" s="273" t="s">
        <v>4004</v>
      </c>
      <c r="E1840" s="269" t="s">
        <v>2195</v>
      </c>
      <c r="F1840" s="271">
        <v>0.0013</v>
      </c>
      <c r="G1840" s="272">
        <v>2016.5</v>
      </c>
      <c r="H1840" s="269">
        <v>0.00299</v>
      </c>
      <c r="I1840" s="269" t="s">
        <v>1011</v>
      </c>
      <c r="J1840" s="269" t="s">
        <v>1011</v>
      </c>
      <c r="K1840" s="269" t="s">
        <v>106</v>
      </c>
    </row>
    <row r="1841" ht="42.75" spans="1:11">
      <c r="A1841" s="269">
        <v>1839</v>
      </c>
      <c r="B1841" s="269" t="s">
        <v>1245</v>
      </c>
      <c r="C1841" s="269" t="s">
        <v>2170</v>
      </c>
      <c r="D1841" s="273" t="s">
        <v>4005</v>
      </c>
      <c r="E1841" s="269" t="s">
        <v>2195</v>
      </c>
      <c r="F1841" s="271">
        <v>0.0008</v>
      </c>
      <c r="G1841" s="272">
        <v>2016.5</v>
      </c>
      <c r="H1841" s="269">
        <v>0.00184</v>
      </c>
      <c r="I1841" s="269" t="s">
        <v>1011</v>
      </c>
      <c r="J1841" s="269" t="s">
        <v>1011</v>
      </c>
      <c r="K1841" s="269" t="s">
        <v>106</v>
      </c>
    </row>
    <row r="1842" ht="71.25" spans="1:11">
      <c r="A1842" s="269">
        <v>1840</v>
      </c>
      <c r="B1842" s="269" t="s">
        <v>1245</v>
      </c>
      <c r="C1842" s="269" t="s">
        <v>2170</v>
      </c>
      <c r="D1842" s="273" t="s">
        <v>4006</v>
      </c>
      <c r="E1842" s="269" t="s">
        <v>2195</v>
      </c>
      <c r="F1842" s="271">
        <v>0.0005</v>
      </c>
      <c r="G1842" s="272">
        <v>2016.5</v>
      </c>
      <c r="H1842" s="269">
        <v>0.00115</v>
      </c>
      <c r="I1842" s="269" t="s">
        <v>1011</v>
      </c>
      <c r="J1842" s="269" t="s">
        <v>1011</v>
      </c>
      <c r="K1842" s="269" t="s">
        <v>106</v>
      </c>
    </row>
    <row r="1843" ht="42.75" spans="1:11">
      <c r="A1843" s="269">
        <v>1841</v>
      </c>
      <c r="B1843" s="269" t="s">
        <v>1245</v>
      </c>
      <c r="C1843" s="269" t="s">
        <v>2170</v>
      </c>
      <c r="D1843" s="273" t="s">
        <v>4007</v>
      </c>
      <c r="E1843" s="269" t="s">
        <v>2195</v>
      </c>
      <c r="F1843" s="271">
        <v>0.00065</v>
      </c>
      <c r="G1843" s="272">
        <v>2016.5</v>
      </c>
      <c r="H1843" s="269">
        <v>0.001495</v>
      </c>
      <c r="I1843" s="269" t="s">
        <v>1011</v>
      </c>
      <c r="J1843" s="269" t="s">
        <v>1011</v>
      </c>
      <c r="K1843" s="269" t="s">
        <v>106</v>
      </c>
    </row>
    <row r="1844" ht="42.75" spans="1:11">
      <c r="A1844" s="269">
        <v>1842</v>
      </c>
      <c r="B1844" s="269" t="s">
        <v>1245</v>
      </c>
      <c r="C1844" s="269" t="s">
        <v>2170</v>
      </c>
      <c r="D1844" s="273" t="s">
        <v>4008</v>
      </c>
      <c r="E1844" s="269" t="s">
        <v>2195</v>
      </c>
      <c r="F1844" s="271">
        <v>0.0007</v>
      </c>
      <c r="G1844" s="272">
        <v>2016.5</v>
      </c>
      <c r="H1844" s="269">
        <v>0.00161</v>
      </c>
      <c r="I1844" s="269" t="s">
        <v>1011</v>
      </c>
      <c r="J1844" s="269" t="s">
        <v>1011</v>
      </c>
      <c r="K1844" s="269" t="s">
        <v>106</v>
      </c>
    </row>
    <row r="1845" ht="42.75" spans="1:11">
      <c r="A1845" s="269">
        <v>1843</v>
      </c>
      <c r="B1845" s="269" t="s">
        <v>1245</v>
      </c>
      <c r="C1845" s="269" t="s">
        <v>2170</v>
      </c>
      <c r="D1845" s="273" t="s">
        <v>4009</v>
      </c>
      <c r="E1845" s="269" t="s">
        <v>2195</v>
      </c>
      <c r="F1845" s="271">
        <v>0.0014</v>
      </c>
      <c r="G1845" s="272">
        <v>2016.5</v>
      </c>
      <c r="H1845" s="269">
        <v>0.00322</v>
      </c>
      <c r="I1845" s="269" t="s">
        <v>1011</v>
      </c>
      <c r="J1845" s="269" t="s">
        <v>1011</v>
      </c>
      <c r="K1845" s="269" t="s">
        <v>106</v>
      </c>
    </row>
    <row r="1846" ht="42.75" spans="1:11">
      <c r="A1846" s="269">
        <v>1844</v>
      </c>
      <c r="B1846" s="269" t="s">
        <v>1245</v>
      </c>
      <c r="C1846" s="269" t="s">
        <v>2170</v>
      </c>
      <c r="D1846" s="273" t="s">
        <v>4010</v>
      </c>
      <c r="E1846" s="269" t="s">
        <v>2195</v>
      </c>
      <c r="F1846" s="271">
        <v>0.0013</v>
      </c>
      <c r="G1846" s="272">
        <v>2016.5</v>
      </c>
      <c r="H1846" s="269">
        <v>0.00299</v>
      </c>
      <c r="I1846" s="269" t="s">
        <v>1011</v>
      </c>
      <c r="J1846" s="269" t="s">
        <v>1011</v>
      </c>
      <c r="K1846" s="269" t="s">
        <v>106</v>
      </c>
    </row>
    <row r="1847" ht="42.75" spans="1:11">
      <c r="A1847" s="269">
        <v>1845</v>
      </c>
      <c r="B1847" s="269" t="s">
        <v>1245</v>
      </c>
      <c r="C1847" s="269" t="s">
        <v>2170</v>
      </c>
      <c r="D1847" s="273" t="s">
        <v>4011</v>
      </c>
      <c r="E1847" s="269" t="s">
        <v>2195</v>
      </c>
      <c r="F1847" s="271">
        <v>0.0018</v>
      </c>
      <c r="G1847" s="272">
        <v>2016.5</v>
      </c>
      <c r="H1847" s="269">
        <v>0.00414</v>
      </c>
      <c r="I1847" s="269" t="s">
        <v>1011</v>
      </c>
      <c r="J1847" s="269" t="s">
        <v>1011</v>
      </c>
      <c r="K1847" s="269" t="s">
        <v>106</v>
      </c>
    </row>
    <row r="1848" ht="42.75" spans="1:11">
      <c r="A1848" s="269">
        <v>1846</v>
      </c>
      <c r="B1848" s="269" t="s">
        <v>1245</v>
      </c>
      <c r="C1848" s="269" t="s">
        <v>2170</v>
      </c>
      <c r="D1848" s="273" t="s">
        <v>4012</v>
      </c>
      <c r="E1848" s="269" t="s">
        <v>2195</v>
      </c>
      <c r="F1848" s="271">
        <v>0.0035</v>
      </c>
      <c r="G1848" s="272">
        <v>2016.5</v>
      </c>
      <c r="H1848" s="269">
        <v>0.00805</v>
      </c>
      <c r="I1848" s="269" t="s">
        <v>1011</v>
      </c>
      <c r="J1848" s="269" t="s">
        <v>1011</v>
      </c>
      <c r="K1848" s="269" t="s">
        <v>106</v>
      </c>
    </row>
    <row r="1849" ht="57" spans="1:11">
      <c r="A1849" s="269">
        <v>1847</v>
      </c>
      <c r="B1849" s="269" t="s">
        <v>1245</v>
      </c>
      <c r="C1849" s="269" t="s">
        <v>2170</v>
      </c>
      <c r="D1849" s="273" t="s">
        <v>4013</v>
      </c>
      <c r="E1849" s="269" t="s">
        <v>2195</v>
      </c>
      <c r="F1849" s="271">
        <v>0.00055</v>
      </c>
      <c r="G1849" s="272">
        <v>2016.5</v>
      </c>
      <c r="H1849" s="269">
        <v>0.001265</v>
      </c>
      <c r="I1849" s="269" t="s">
        <v>1011</v>
      </c>
      <c r="J1849" s="269" t="s">
        <v>1011</v>
      </c>
      <c r="K1849" s="269" t="s">
        <v>106</v>
      </c>
    </row>
    <row r="1850" ht="71.25" spans="1:11">
      <c r="A1850" s="269">
        <v>1848</v>
      </c>
      <c r="B1850" s="269" t="s">
        <v>1245</v>
      </c>
      <c r="C1850" s="269" t="s">
        <v>2170</v>
      </c>
      <c r="D1850" s="273" t="s">
        <v>4014</v>
      </c>
      <c r="E1850" s="269" t="s">
        <v>2195</v>
      </c>
      <c r="F1850" s="271">
        <v>0.00055</v>
      </c>
      <c r="G1850" s="272">
        <v>2016.5</v>
      </c>
      <c r="H1850" s="269">
        <v>0.001265</v>
      </c>
      <c r="I1850" s="269" t="s">
        <v>1011</v>
      </c>
      <c r="J1850" s="269" t="s">
        <v>1011</v>
      </c>
      <c r="K1850" s="269" t="s">
        <v>106</v>
      </c>
    </row>
    <row r="1851" ht="42.75" spans="1:11">
      <c r="A1851" s="269">
        <v>1849</v>
      </c>
      <c r="B1851" s="269" t="s">
        <v>1245</v>
      </c>
      <c r="C1851" s="269" t="s">
        <v>2170</v>
      </c>
      <c r="D1851" s="273" t="s">
        <v>4015</v>
      </c>
      <c r="E1851" s="269" t="s">
        <v>2195</v>
      </c>
      <c r="F1851" s="271">
        <v>0.0006</v>
      </c>
      <c r="G1851" s="272">
        <v>2016.5</v>
      </c>
      <c r="H1851" s="269">
        <v>0.00138</v>
      </c>
      <c r="I1851" s="269" t="s">
        <v>1011</v>
      </c>
      <c r="J1851" s="269" t="s">
        <v>1011</v>
      </c>
      <c r="K1851" s="269" t="s">
        <v>106</v>
      </c>
    </row>
    <row r="1852" ht="42.75" spans="1:11">
      <c r="A1852" s="269">
        <v>1850</v>
      </c>
      <c r="B1852" s="269" t="s">
        <v>1245</v>
      </c>
      <c r="C1852" s="269" t="s">
        <v>2170</v>
      </c>
      <c r="D1852" s="273" t="s">
        <v>4016</v>
      </c>
      <c r="E1852" s="269" t="s">
        <v>2195</v>
      </c>
      <c r="F1852" s="271">
        <v>0.0005</v>
      </c>
      <c r="G1852" s="272">
        <v>2016.5</v>
      </c>
      <c r="H1852" s="269">
        <v>0.00115</v>
      </c>
      <c r="I1852" s="269" t="s">
        <v>1011</v>
      </c>
      <c r="J1852" s="269" t="s">
        <v>1011</v>
      </c>
      <c r="K1852" s="269" t="s">
        <v>106</v>
      </c>
    </row>
    <row r="1853" ht="42.75" spans="1:11">
      <c r="A1853" s="269">
        <v>1851</v>
      </c>
      <c r="B1853" s="269" t="s">
        <v>1245</v>
      </c>
      <c r="C1853" s="269" t="s">
        <v>2170</v>
      </c>
      <c r="D1853" s="273" t="s">
        <v>4017</v>
      </c>
      <c r="E1853" s="269" t="s">
        <v>2195</v>
      </c>
      <c r="F1853" s="271">
        <v>0.0006</v>
      </c>
      <c r="G1853" s="272">
        <v>2016.5</v>
      </c>
      <c r="H1853" s="269">
        <v>0.00138</v>
      </c>
      <c r="I1853" s="269" t="s">
        <v>1011</v>
      </c>
      <c r="J1853" s="269" t="s">
        <v>1011</v>
      </c>
      <c r="K1853" s="269" t="s">
        <v>106</v>
      </c>
    </row>
    <row r="1854" ht="42.75" spans="1:11">
      <c r="A1854" s="269">
        <v>1852</v>
      </c>
      <c r="B1854" s="269" t="s">
        <v>1245</v>
      </c>
      <c r="C1854" s="269" t="s">
        <v>2170</v>
      </c>
      <c r="D1854" s="273" t="s">
        <v>4018</v>
      </c>
      <c r="E1854" s="269" t="s">
        <v>2195</v>
      </c>
      <c r="F1854" s="271">
        <v>0.00042</v>
      </c>
      <c r="G1854" s="272">
        <v>2016.5</v>
      </c>
      <c r="H1854" s="269">
        <v>0.000966</v>
      </c>
      <c r="I1854" s="269" t="s">
        <v>1011</v>
      </c>
      <c r="J1854" s="269" t="s">
        <v>1011</v>
      </c>
      <c r="K1854" s="269" t="s">
        <v>106</v>
      </c>
    </row>
    <row r="1855" ht="42.75" spans="1:11">
      <c r="A1855" s="269">
        <v>1853</v>
      </c>
      <c r="B1855" s="269" t="s">
        <v>1245</v>
      </c>
      <c r="C1855" s="269" t="s">
        <v>2170</v>
      </c>
      <c r="D1855" s="273" t="s">
        <v>4019</v>
      </c>
      <c r="E1855" s="269" t="s">
        <v>2195</v>
      </c>
      <c r="F1855" s="271">
        <v>0.00065</v>
      </c>
      <c r="G1855" s="272">
        <v>2016.5</v>
      </c>
      <c r="H1855" s="269">
        <v>0.001495</v>
      </c>
      <c r="I1855" s="269" t="s">
        <v>1011</v>
      </c>
      <c r="J1855" s="269" t="s">
        <v>1011</v>
      </c>
      <c r="K1855" s="269" t="s">
        <v>106</v>
      </c>
    </row>
    <row r="1856" ht="42.75" spans="1:11">
      <c r="A1856" s="269">
        <v>1854</v>
      </c>
      <c r="B1856" s="269" t="s">
        <v>1245</v>
      </c>
      <c r="C1856" s="269" t="s">
        <v>2170</v>
      </c>
      <c r="D1856" s="273" t="s">
        <v>4020</v>
      </c>
      <c r="E1856" s="269" t="s">
        <v>2195</v>
      </c>
      <c r="F1856" s="271">
        <v>0.0005</v>
      </c>
      <c r="G1856" s="272">
        <v>2016.5</v>
      </c>
      <c r="H1856" s="269">
        <v>0.00115</v>
      </c>
      <c r="I1856" s="269" t="s">
        <v>1011</v>
      </c>
      <c r="J1856" s="269" t="s">
        <v>1011</v>
      </c>
      <c r="K1856" s="269" t="s">
        <v>106</v>
      </c>
    </row>
    <row r="1857" ht="42.75" spans="1:11">
      <c r="A1857" s="269">
        <v>1855</v>
      </c>
      <c r="B1857" s="269" t="s">
        <v>1245</v>
      </c>
      <c r="C1857" s="269" t="s">
        <v>2170</v>
      </c>
      <c r="D1857" s="273" t="s">
        <v>4021</v>
      </c>
      <c r="E1857" s="269" t="s">
        <v>2195</v>
      </c>
      <c r="F1857" s="271">
        <v>0.00045</v>
      </c>
      <c r="G1857" s="272">
        <v>2016.5</v>
      </c>
      <c r="H1857" s="269">
        <v>0.001035</v>
      </c>
      <c r="I1857" s="269" t="s">
        <v>1011</v>
      </c>
      <c r="J1857" s="269" t="s">
        <v>1011</v>
      </c>
      <c r="K1857" s="269" t="s">
        <v>106</v>
      </c>
    </row>
    <row r="1858" ht="42.75" spans="1:11">
      <c r="A1858" s="269">
        <v>1856</v>
      </c>
      <c r="B1858" s="269" t="s">
        <v>1245</v>
      </c>
      <c r="C1858" s="269" t="s">
        <v>2170</v>
      </c>
      <c r="D1858" s="273" t="s">
        <v>4022</v>
      </c>
      <c r="E1858" s="269" t="s">
        <v>2195</v>
      </c>
      <c r="F1858" s="271">
        <v>0.0006</v>
      </c>
      <c r="G1858" s="272">
        <v>2016.5</v>
      </c>
      <c r="H1858" s="269">
        <v>0.00138</v>
      </c>
      <c r="I1858" s="269" t="s">
        <v>1011</v>
      </c>
      <c r="J1858" s="269" t="s">
        <v>1011</v>
      </c>
      <c r="K1858" s="269" t="s">
        <v>106</v>
      </c>
    </row>
    <row r="1859" ht="42.75" spans="1:11">
      <c r="A1859" s="269">
        <v>1857</v>
      </c>
      <c r="B1859" s="269" t="s">
        <v>1245</v>
      </c>
      <c r="C1859" s="269" t="s">
        <v>2170</v>
      </c>
      <c r="D1859" s="273" t="s">
        <v>4023</v>
      </c>
      <c r="E1859" s="269" t="s">
        <v>2195</v>
      </c>
      <c r="F1859" s="271">
        <v>0.00095</v>
      </c>
      <c r="G1859" s="272">
        <v>2016.5</v>
      </c>
      <c r="H1859" s="269">
        <v>0.002185</v>
      </c>
      <c r="I1859" s="269" t="s">
        <v>1011</v>
      </c>
      <c r="J1859" s="269" t="s">
        <v>1011</v>
      </c>
      <c r="K1859" s="269" t="s">
        <v>106</v>
      </c>
    </row>
    <row r="1860" ht="42.75" spans="1:11">
      <c r="A1860" s="269">
        <v>1858</v>
      </c>
      <c r="B1860" s="269" t="s">
        <v>1245</v>
      </c>
      <c r="C1860" s="269" t="s">
        <v>2170</v>
      </c>
      <c r="D1860" s="273" t="s">
        <v>4024</v>
      </c>
      <c r="E1860" s="269" t="s">
        <v>2195</v>
      </c>
      <c r="F1860" s="271">
        <v>0.00035</v>
      </c>
      <c r="G1860" s="272">
        <v>2016.5</v>
      </c>
      <c r="H1860" s="269">
        <v>0.000805</v>
      </c>
      <c r="I1860" s="269" t="s">
        <v>1011</v>
      </c>
      <c r="J1860" s="269" t="s">
        <v>1011</v>
      </c>
      <c r="K1860" s="269" t="s">
        <v>106</v>
      </c>
    </row>
    <row r="1861" ht="57" spans="1:11">
      <c r="A1861" s="269">
        <v>1859</v>
      </c>
      <c r="B1861" s="269" t="s">
        <v>1245</v>
      </c>
      <c r="C1861" s="269" t="s">
        <v>2170</v>
      </c>
      <c r="D1861" s="273" t="s">
        <v>4025</v>
      </c>
      <c r="E1861" s="269" t="s">
        <v>2195</v>
      </c>
      <c r="F1861" s="271">
        <v>0.0004</v>
      </c>
      <c r="G1861" s="272">
        <v>2016.5</v>
      </c>
      <c r="H1861" s="269">
        <v>0.00092</v>
      </c>
      <c r="I1861" s="269" t="s">
        <v>1011</v>
      </c>
      <c r="J1861" s="269" t="s">
        <v>1011</v>
      </c>
      <c r="K1861" s="269" t="s">
        <v>106</v>
      </c>
    </row>
    <row r="1862" ht="42.75" spans="1:11">
      <c r="A1862" s="269">
        <v>1860</v>
      </c>
      <c r="B1862" s="269" t="s">
        <v>1245</v>
      </c>
      <c r="C1862" s="269" t="s">
        <v>2170</v>
      </c>
      <c r="D1862" s="273" t="s">
        <v>4026</v>
      </c>
      <c r="E1862" s="269" t="s">
        <v>2195</v>
      </c>
      <c r="F1862" s="271">
        <v>0.00035</v>
      </c>
      <c r="G1862" s="272">
        <v>2016.5</v>
      </c>
      <c r="H1862" s="269">
        <v>0.000805</v>
      </c>
      <c r="I1862" s="269" t="s">
        <v>1011</v>
      </c>
      <c r="J1862" s="269" t="s">
        <v>1011</v>
      </c>
      <c r="K1862" s="269" t="s">
        <v>106</v>
      </c>
    </row>
    <row r="1863" ht="42.75" spans="1:11">
      <c r="A1863" s="269">
        <v>1861</v>
      </c>
      <c r="B1863" s="269" t="s">
        <v>1245</v>
      </c>
      <c r="C1863" s="269" t="s">
        <v>2170</v>
      </c>
      <c r="D1863" s="273" t="s">
        <v>4027</v>
      </c>
      <c r="E1863" s="269" t="s">
        <v>2195</v>
      </c>
      <c r="F1863" s="271">
        <v>0.001</v>
      </c>
      <c r="G1863" s="272">
        <v>2016.5</v>
      </c>
      <c r="H1863" s="269">
        <v>0.0023</v>
      </c>
      <c r="I1863" s="269" t="s">
        <v>1011</v>
      </c>
      <c r="J1863" s="269" t="s">
        <v>1011</v>
      </c>
      <c r="K1863" s="269" t="s">
        <v>106</v>
      </c>
    </row>
    <row r="1864" ht="42.75" spans="1:11">
      <c r="A1864" s="269">
        <v>1862</v>
      </c>
      <c r="B1864" s="269" t="s">
        <v>1245</v>
      </c>
      <c r="C1864" s="269" t="s">
        <v>2170</v>
      </c>
      <c r="D1864" s="273" t="s">
        <v>4028</v>
      </c>
      <c r="E1864" s="269" t="s">
        <v>2195</v>
      </c>
      <c r="F1864" s="271">
        <v>0.00015</v>
      </c>
      <c r="G1864" s="272">
        <v>2016.5</v>
      </c>
      <c r="H1864" s="269">
        <v>0.000345</v>
      </c>
      <c r="I1864" s="269" t="s">
        <v>1011</v>
      </c>
      <c r="J1864" s="269" t="s">
        <v>1011</v>
      </c>
      <c r="K1864" s="269" t="s">
        <v>106</v>
      </c>
    </row>
    <row r="1865" ht="42.75" spans="1:11">
      <c r="A1865" s="269">
        <v>1863</v>
      </c>
      <c r="B1865" s="269" t="s">
        <v>1245</v>
      </c>
      <c r="C1865" s="269" t="s">
        <v>2170</v>
      </c>
      <c r="D1865" s="273" t="s">
        <v>4029</v>
      </c>
      <c r="E1865" s="269" t="s">
        <v>2195</v>
      </c>
      <c r="F1865" s="271">
        <v>0.00025</v>
      </c>
      <c r="G1865" s="272">
        <v>2016.5</v>
      </c>
      <c r="H1865" s="269">
        <v>0.000575</v>
      </c>
      <c r="I1865" s="269" t="s">
        <v>1011</v>
      </c>
      <c r="J1865" s="269" t="s">
        <v>1011</v>
      </c>
      <c r="K1865" s="269" t="s">
        <v>106</v>
      </c>
    </row>
    <row r="1866" ht="42.75" spans="1:11">
      <c r="A1866" s="269">
        <v>1864</v>
      </c>
      <c r="B1866" s="269" t="s">
        <v>1245</v>
      </c>
      <c r="C1866" s="269" t="s">
        <v>2170</v>
      </c>
      <c r="D1866" s="273" t="s">
        <v>4030</v>
      </c>
      <c r="E1866" s="269" t="s">
        <v>2195</v>
      </c>
      <c r="F1866" s="271">
        <v>0.00025</v>
      </c>
      <c r="G1866" s="272">
        <v>2016.5</v>
      </c>
      <c r="H1866" s="269">
        <v>0.000575</v>
      </c>
      <c r="I1866" s="269" t="s">
        <v>1011</v>
      </c>
      <c r="J1866" s="269" t="s">
        <v>1011</v>
      </c>
      <c r="K1866" s="269" t="s">
        <v>106</v>
      </c>
    </row>
    <row r="1867" ht="42.75" spans="1:11">
      <c r="A1867" s="269">
        <v>1865</v>
      </c>
      <c r="B1867" s="269" t="s">
        <v>1245</v>
      </c>
      <c r="C1867" s="269" t="s">
        <v>2170</v>
      </c>
      <c r="D1867" s="273" t="s">
        <v>4031</v>
      </c>
      <c r="E1867" s="269" t="s">
        <v>2195</v>
      </c>
      <c r="F1867" s="271">
        <v>0.0005</v>
      </c>
      <c r="G1867" s="272">
        <v>2016.5</v>
      </c>
      <c r="H1867" s="269">
        <v>0.00115</v>
      </c>
      <c r="I1867" s="269" t="s">
        <v>1011</v>
      </c>
      <c r="J1867" s="269" t="s">
        <v>1011</v>
      </c>
      <c r="K1867" s="269" t="s">
        <v>106</v>
      </c>
    </row>
    <row r="1868" ht="42.75" spans="1:11">
      <c r="A1868" s="269">
        <v>1866</v>
      </c>
      <c r="B1868" s="269" t="s">
        <v>1245</v>
      </c>
      <c r="C1868" s="269" t="s">
        <v>2170</v>
      </c>
      <c r="D1868" s="273" t="s">
        <v>4032</v>
      </c>
      <c r="E1868" s="269" t="s">
        <v>2195</v>
      </c>
      <c r="F1868" s="271">
        <v>0.0005</v>
      </c>
      <c r="G1868" s="272">
        <v>2016.5</v>
      </c>
      <c r="H1868" s="269">
        <v>0.00115</v>
      </c>
      <c r="I1868" s="269" t="s">
        <v>1011</v>
      </c>
      <c r="J1868" s="269" t="s">
        <v>1011</v>
      </c>
      <c r="K1868" s="269" t="s">
        <v>106</v>
      </c>
    </row>
    <row r="1869" ht="42.75" spans="1:11">
      <c r="A1869" s="269">
        <v>1867</v>
      </c>
      <c r="B1869" s="269" t="s">
        <v>1245</v>
      </c>
      <c r="C1869" s="269" t="s">
        <v>2170</v>
      </c>
      <c r="D1869" s="273" t="s">
        <v>4033</v>
      </c>
      <c r="E1869" s="269" t="s">
        <v>2195</v>
      </c>
      <c r="F1869" s="271">
        <v>0.0001</v>
      </c>
      <c r="G1869" s="272">
        <v>2016.5</v>
      </c>
      <c r="H1869" s="269">
        <v>0.00023</v>
      </c>
      <c r="I1869" s="269" t="s">
        <v>1011</v>
      </c>
      <c r="J1869" s="269" t="s">
        <v>1011</v>
      </c>
      <c r="K1869" s="269" t="s">
        <v>106</v>
      </c>
    </row>
    <row r="1870" ht="42.75" spans="1:11">
      <c r="A1870" s="269">
        <v>1868</v>
      </c>
      <c r="B1870" s="269" t="s">
        <v>1245</v>
      </c>
      <c r="C1870" s="269" t="s">
        <v>2170</v>
      </c>
      <c r="D1870" s="273" t="s">
        <v>4034</v>
      </c>
      <c r="E1870" s="269" t="s">
        <v>2195</v>
      </c>
      <c r="F1870" s="271">
        <v>0.0003</v>
      </c>
      <c r="G1870" s="272">
        <v>2016.5</v>
      </c>
      <c r="H1870" s="269">
        <v>0.00069</v>
      </c>
      <c r="I1870" s="269" t="s">
        <v>1011</v>
      </c>
      <c r="J1870" s="269" t="s">
        <v>1011</v>
      </c>
      <c r="K1870" s="269" t="s">
        <v>106</v>
      </c>
    </row>
    <row r="1871" ht="42.75" spans="1:11">
      <c r="A1871" s="269">
        <v>1869</v>
      </c>
      <c r="B1871" s="269" t="s">
        <v>1245</v>
      </c>
      <c r="C1871" s="269" t="s">
        <v>2170</v>
      </c>
      <c r="D1871" s="273" t="s">
        <v>4035</v>
      </c>
      <c r="E1871" s="269" t="s">
        <v>2195</v>
      </c>
      <c r="F1871" s="271">
        <v>0.0008</v>
      </c>
      <c r="G1871" s="272">
        <v>2016.5</v>
      </c>
      <c r="H1871" s="269">
        <v>0.00184</v>
      </c>
      <c r="I1871" s="269" t="s">
        <v>1011</v>
      </c>
      <c r="J1871" s="269" t="s">
        <v>1011</v>
      </c>
      <c r="K1871" s="269" t="s">
        <v>106</v>
      </c>
    </row>
    <row r="1872" ht="42.75" spans="1:11">
      <c r="A1872" s="269">
        <v>1870</v>
      </c>
      <c r="B1872" s="269" t="s">
        <v>1245</v>
      </c>
      <c r="C1872" s="269" t="s">
        <v>2170</v>
      </c>
      <c r="D1872" s="273" t="s">
        <v>4036</v>
      </c>
      <c r="E1872" s="269" t="s">
        <v>2195</v>
      </c>
      <c r="F1872" s="271">
        <v>0.00055</v>
      </c>
      <c r="G1872" s="272">
        <v>2016.5</v>
      </c>
      <c r="H1872" s="269">
        <v>0.001265</v>
      </c>
      <c r="I1872" s="269" t="s">
        <v>1011</v>
      </c>
      <c r="J1872" s="269" t="s">
        <v>1011</v>
      </c>
      <c r="K1872" s="269" t="s">
        <v>106</v>
      </c>
    </row>
    <row r="1873" ht="42.75" spans="1:11">
      <c r="A1873" s="269">
        <v>1871</v>
      </c>
      <c r="B1873" s="269" t="s">
        <v>1245</v>
      </c>
      <c r="C1873" s="269" t="s">
        <v>2170</v>
      </c>
      <c r="D1873" s="273" t="s">
        <v>4037</v>
      </c>
      <c r="E1873" s="269" t="s">
        <v>2195</v>
      </c>
      <c r="F1873" s="271">
        <v>0.00025</v>
      </c>
      <c r="G1873" s="272">
        <v>2016.5</v>
      </c>
      <c r="H1873" s="269">
        <v>0.000575</v>
      </c>
      <c r="I1873" s="269" t="s">
        <v>1011</v>
      </c>
      <c r="J1873" s="269" t="s">
        <v>1011</v>
      </c>
      <c r="K1873" s="269" t="s">
        <v>106</v>
      </c>
    </row>
    <row r="1874" ht="42.75" spans="1:11">
      <c r="A1874" s="269">
        <v>1872</v>
      </c>
      <c r="B1874" s="269" t="s">
        <v>1245</v>
      </c>
      <c r="C1874" s="269" t="s">
        <v>2170</v>
      </c>
      <c r="D1874" s="273" t="s">
        <v>4038</v>
      </c>
      <c r="E1874" s="269" t="s">
        <v>2195</v>
      </c>
      <c r="F1874" s="271">
        <v>0.0004</v>
      </c>
      <c r="G1874" s="272">
        <v>2016.5</v>
      </c>
      <c r="H1874" s="269">
        <v>0.00092</v>
      </c>
      <c r="I1874" s="269" t="s">
        <v>1011</v>
      </c>
      <c r="J1874" s="269" t="s">
        <v>1011</v>
      </c>
      <c r="K1874" s="269" t="s">
        <v>106</v>
      </c>
    </row>
    <row r="1875" ht="42.75" spans="1:11">
      <c r="A1875" s="269">
        <v>1873</v>
      </c>
      <c r="B1875" s="269" t="s">
        <v>1245</v>
      </c>
      <c r="C1875" s="269" t="s">
        <v>2170</v>
      </c>
      <c r="D1875" s="273" t="s">
        <v>4039</v>
      </c>
      <c r="E1875" s="269" t="s">
        <v>2195</v>
      </c>
      <c r="F1875" s="271">
        <v>0.00045</v>
      </c>
      <c r="G1875" s="272">
        <v>2016.5</v>
      </c>
      <c r="H1875" s="269">
        <v>0.001035</v>
      </c>
      <c r="I1875" s="269" t="s">
        <v>1011</v>
      </c>
      <c r="J1875" s="269" t="s">
        <v>1011</v>
      </c>
      <c r="K1875" s="269" t="s">
        <v>106</v>
      </c>
    </row>
    <row r="1876" ht="42.75" spans="1:11">
      <c r="A1876" s="269">
        <v>1874</v>
      </c>
      <c r="B1876" s="269" t="s">
        <v>1245</v>
      </c>
      <c r="C1876" s="269" t="s">
        <v>2170</v>
      </c>
      <c r="D1876" s="273" t="s">
        <v>4040</v>
      </c>
      <c r="E1876" s="269" t="s">
        <v>2195</v>
      </c>
      <c r="F1876" s="271">
        <v>0.0008</v>
      </c>
      <c r="G1876" s="272">
        <v>2016.5</v>
      </c>
      <c r="H1876" s="269">
        <v>0.00184</v>
      </c>
      <c r="I1876" s="269" t="s">
        <v>1011</v>
      </c>
      <c r="J1876" s="269" t="s">
        <v>1011</v>
      </c>
      <c r="K1876" s="269" t="s">
        <v>106</v>
      </c>
    </row>
    <row r="1877" ht="42.75" spans="1:11">
      <c r="A1877" s="269">
        <v>1875</v>
      </c>
      <c r="B1877" s="269" t="s">
        <v>1245</v>
      </c>
      <c r="C1877" s="269" t="s">
        <v>2170</v>
      </c>
      <c r="D1877" s="273" t="s">
        <v>4041</v>
      </c>
      <c r="E1877" s="269" t="s">
        <v>2195</v>
      </c>
      <c r="F1877" s="271">
        <v>0.0005</v>
      </c>
      <c r="G1877" s="272">
        <v>2016.5</v>
      </c>
      <c r="H1877" s="269">
        <v>0.00115</v>
      </c>
      <c r="I1877" s="269" t="s">
        <v>1011</v>
      </c>
      <c r="J1877" s="269" t="s">
        <v>1011</v>
      </c>
      <c r="K1877" s="269" t="s">
        <v>106</v>
      </c>
    </row>
    <row r="1878" ht="42.75" spans="1:11">
      <c r="A1878" s="269">
        <v>1876</v>
      </c>
      <c r="B1878" s="269" t="s">
        <v>1245</v>
      </c>
      <c r="C1878" s="269" t="s">
        <v>2170</v>
      </c>
      <c r="D1878" s="273" t="s">
        <v>4042</v>
      </c>
      <c r="E1878" s="269" t="s">
        <v>2195</v>
      </c>
      <c r="F1878" s="271">
        <v>0.0009</v>
      </c>
      <c r="G1878" s="272">
        <v>2016.5</v>
      </c>
      <c r="H1878" s="269">
        <v>0.00207</v>
      </c>
      <c r="I1878" s="269" t="s">
        <v>1011</v>
      </c>
      <c r="J1878" s="269" t="s">
        <v>1011</v>
      </c>
      <c r="K1878" s="269" t="s">
        <v>106</v>
      </c>
    </row>
    <row r="1879" ht="42.75" spans="1:11">
      <c r="A1879" s="269">
        <v>1877</v>
      </c>
      <c r="B1879" s="269" t="s">
        <v>1245</v>
      </c>
      <c r="C1879" s="269" t="s">
        <v>2170</v>
      </c>
      <c r="D1879" s="273" t="s">
        <v>4043</v>
      </c>
      <c r="E1879" s="269" t="s">
        <v>2195</v>
      </c>
      <c r="F1879" s="271">
        <v>0.0008</v>
      </c>
      <c r="G1879" s="272">
        <v>2016.5</v>
      </c>
      <c r="H1879" s="269">
        <v>0.00184</v>
      </c>
      <c r="I1879" s="269" t="s">
        <v>1011</v>
      </c>
      <c r="J1879" s="269" t="s">
        <v>1011</v>
      </c>
      <c r="K1879" s="269" t="s">
        <v>106</v>
      </c>
    </row>
    <row r="1880" ht="42.75" spans="1:11">
      <c r="A1880" s="269">
        <v>1878</v>
      </c>
      <c r="B1880" s="269" t="s">
        <v>1245</v>
      </c>
      <c r="C1880" s="269" t="s">
        <v>2170</v>
      </c>
      <c r="D1880" s="273" t="s">
        <v>4044</v>
      </c>
      <c r="E1880" s="269" t="s">
        <v>2195</v>
      </c>
      <c r="F1880" s="271">
        <v>0.0005</v>
      </c>
      <c r="G1880" s="272">
        <v>2016.5</v>
      </c>
      <c r="H1880" s="269">
        <v>0.00115</v>
      </c>
      <c r="I1880" s="269" t="s">
        <v>1011</v>
      </c>
      <c r="J1880" s="269" t="s">
        <v>1011</v>
      </c>
      <c r="K1880" s="269" t="s">
        <v>106</v>
      </c>
    </row>
    <row r="1881" ht="42.75" spans="1:11">
      <c r="A1881" s="269">
        <v>1879</v>
      </c>
      <c r="B1881" s="269" t="s">
        <v>1245</v>
      </c>
      <c r="C1881" s="269" t="s">
        <v>2170</v>
      </c>
      <c r="D1881" s="273" t="s">
        <v>4045</v>
      </c>
      <c r="E1881" s="269" t="s">
        <v>2195</v>
      </c>
      <c r="F1881" s="271">
        <v>0.0003</v>
      </c>
      <c r="G1881" s="272">
        <v>2016.5</v>
      </c>
      <c r="H1881" s="269">
        <v>0.00069</v>
      </c>
      <c r="I1881" s="269" t="s">
        <v>1011</v>
      </c>
      <c r="J1881" s="269" t="s">
        <v>1011</v>
      </c>
      <c r="K1881" s="269" t="s">
        <v>106</v>
      </c>
    </row>
    <row r="1882" ht="42.75" spans="1:11">
      <c r="A1882" s="269">
        <v>1880</v>
      </c>
      <c r="B1882" s="269" t="s">
        <v>1245</v>
      </c>
      <c r="C1882" s="269" t="s">
        <v>2170</v>
      </c>
      <c r="D1882" s="273" t="s">
        <v>4046</v>
      </c>
      <c r="E1882" s="269" t="s">
        <v>2195</v>
      </c>
      <c r="F1882" s="271">
        <v>0.00055</v>
      </c>
      <c r="G1882" s="272">
        <v>2016.5</v>
      </c>
      <c r="H1882" s="269">
        <v>0.001265</v>
      </c>
      <c r="I1882" s="269" t="s">
        <v>1011</v>
      </c>
      <c r="J1882" s="269" t="s">
        <v>1011</v>
      </c>
      <c r="K1882" s="269" t="s">
        <v>106</v>
      </c>
    </row>
    <row r="1883" ht="42.75" spans="1:11">
      <c r="A1883" s="269">
        <v>1881</v>
      </c>
      <c r="B1883" s="269" t="s">
        <v>1245</v>
      </c>
      <c r="C1883" s="269" t="s">
        <v>2170</v>
      </c>
      <c r="D1883" s="273" t="s">
        <v>4047</v>
      </c>
      <c r="E1883" s="269" t="s">
        <v>2195</v>
      </c>
      <c r="F1883" s="271">
        <v>0.00015</v>
      </c>
      <c r="G1883" s="272">
        <v>2016.5</v>
      </c>
      <c r="H1883" s="269">
        <v>0.000345</v>
      </c>
      <c r="I1883" s="269" t="s">
        <v>1011</v>
      </c>
      <c r="J1883" s="269" t="s">
        <v>1011</v>
      </c>
      <c r="K1883" s="269" t="s">
        <v>106</v>
      </c>
    </row>
    <row r="1884" ht="42.75" spans="1:11">
      <c r="A1884" s="269">
        <v>1882</v>
      </c>
      <c r="B1884" s="269" t="s">
        <v>1245</v>
      </c>
      <c r="C1884" s="269" t="s">
        <v>2170</v>
      </c>
      <c r="D1884" s="273" t="s">
        <v>4048</v>
      </c>
      <c r="E1884" s="269" t="s">
        <v>2195</v>
      </c>
      <c r="F1884" s="271">
        <v>0.00015</v>
      </c>
      <c r="G1884" s="272">
        <v>2016.5</v>
      </c>
      <c r="H1884" s="269">
        <v>0.000345</v>
      </c>
      <c r="I1884" s="269" t="s">
        <v>1011</v>
      </c>
      <c r="J1884" s="269" t="s">
        <v>1011</v>
      </c>
      <c r="K1884" s="269" t="s">
        <v>106</v>
      </c>
    </row>
    <row r="1885" ht="42.75" spans="1:11">
      <c r="A1885" s="269">
        <v>1883</v>
      </c>
      <c r="B1885" s="269" t="s">
        <v>1245</v>
      </c>
      <c r="C1885" s="269" t="s">
        <v>2170</v>
      </c>
      <c r="D1885" s="273" t="s">
        <v>4049</v>
      </c>
      <c r="E1885" s="269" t="s">
        <v>2195</v>
      </c>
      <c r="F1885" s="271">
        <v>0.00015</v>
      </c>
      <c r="G1885" s="272">
        <v>2016.5</v>
      </c>
      <c r="H1885" s="269">
        <v>0.000345</v>
      </c>
      <c r="I1885" s="269" t="s">
        <v>1011</v>
      </c>
      <c r="J1885" s="269" t="s">
        <v>1011</v>
      </c>
      <c r="K1885" s="269" t="s">
        <v>106</v>
      </c>
    </row>
    <row r="1886" ht="42.75" spans="1:11">
      <c r="A1886" s="269">
        <v>1884</v>
      </c>
      <c r="B1886" s="269" t="s">
        <v>1245</v>
      </c>
      <c r="C1886" s="269" t="s">
        <v>2170</v>
      </c>
      <c r="D1886" s="273" t="s">
        <v>4050</v>
      </c>
      <c r="E1886" s="269" t="s">
        <v>2195</v>
      </c>
      <c r="F1886" s="271">
        <v>0.00015</v>
      </c>
      <c r="G1886" s="272">
        <v>2016.5</v>
      </c>
      <c r="H1886" s="269">
        <v>0.000345</v>
      </c>
      <c r="I1886" s="269" t="s">
        <v>1011</v>
      </c>
      <c r="J1886" s="269" t="s">
        <v>1011</v>
      </c>
      <c r="K1886" s="269" t="s">
        <v>106</v>
      </c>
    </row>
    <row r="1887" ht="42.75" spans="1:11">
      <c r="A1887" s="269">
        <v>1885</v>
      </c>
      <c r="B1887" s="269" t="s">
        <v>1245</v>
      </c>
      <c r="C1887" s="269" t="s">
        <v>2170</v>
      </c>
      <c r="D1887" s="273" t="s">
        <v>4051</v>
      </c>
      <c r="E1887" s="269" t="s">
        <v>2195</v>
      </c>
      <c r="F1887" s="271">
        <v>0.00015</v>
      </c>
      <c r="G1887" s="272">
        <v>2016.5</v>
      </c>
      <c r="H1887" s="269">
        <v>0.000345</v>
      </c>
      <c r="I1887" s="269" t="s">
        <v>1011</v>
      </c>
      <c r="J1887" s="269" t="s">
        <v>1011</v>
      </c>
      <c r="K1887" s="269" t="s">
        <v>106</v>
      </c>
    </row>
    <row r="1888" ht="42.75" spans="1:11">
      <c r="A1888" s="269">
        <v>1886</v>
      </c>
      <c r="B1888" s="269" t="s">
        <v>1245</v>
      </c>
      <c r="C1888" s="269" t="s">
        <v>2170</v>
      </c>
      <c r="D1888" s="273" t="s">
        <v>4052</v>
      </c>
      <c r="E1888" s="269" t="s">
        <v>2195</v>
      </c>
      <c r="F1888" s="271">
        <v>0.0009</v>
      </c>
      <c r="G1888" s="272">
        <v>2016.5</v>
      </c>
      <c r="H1888" s="269">
        <v>0.00207</v>
      </c>
      <c r="I1888" s="269" t="s">
        <v>1011</v>
      </c>
      <c r="J1888" s="269" t="s">
        <v>1011</v>
      </c>
      <c r="K1888" s="269" t="s">
        <v>106</v>
      </c>
    </row>
    <row r="1889" ht="57" spans="1:11">
      <c r="A1889" s="269">
        <v>1887</v>
      </c>
      <c r="B1889" s="269" t="s">
        <v>1245</v>
      </c>
      <c r="C1889" s="269" t="s">
        <v>2170</v>
      </c>
      <c r="D1889" s="273" t="s">
        <v>4053</v>
      </c>
      <c r="E1889" s="269" t="s">
        <v>2195</v>
      </c>
      <c r="F1889" s="271">
        <v>0.0015</v>
      </c>
      <c r="G1889" s="272">
        <v>2016.5</v>
      </c>
      <c r="H1889" s="269">
        <v>0.00345</v>
      </c>
      <c r="I1889" s="269" t="s">
        <v>1011</v>
      </c>
      <c r="J1889" s="269" t="s">
        <v>1011</v>
      </c>
      <c r="K1889" s="269" t="s">
        <v>106</v>
      </c>
    </row>
    <row r="1890" ht="42.75" spans="1:11">
      <c r="A1890" s="269">
        <v>1888</v>
      </c>
      <c r="B1890" s="269" t="s">
        <v>1245</v>
      </c>
      <c r="C1890" s="269" t="s">
        <v>2170</v>
      </c>
      <c r="D1890" s="273" t="s">
        <v>4054</v>
      </c>
      <c r="E1890" s="269" t="s">
        <v>2195</v>
      </c>
      <c r="F1890" s="271">
        <v>0.0006</v>
      </c>
      <c r="G1890" s="272">
        <v>2016.5</v>
      </c>
      <c r="H1890" s="269">
        <v>0.00138</v>
      </c>
      <c r="I1890" s="269" t="s">
        <v>1011</v>
      </c>
      <c r="J1890" s="269" t="s">
        <v>1011</v>
      </c>
      <c r="K1890" s="269" t="s">
        <v>106</v>
      </c>
    </row>
    <row r="1891" ht="42.75" spans="1:11">
      <c r="A1891" s="269">
        <v>1889</v>
      </c>
      <c r="B1891" s="269" t="s">
        <v>1245</v>
      </c>
      <c r="C1891" s="269" t="s">
        <v>2170</v>
      </c>
      <c r="D1891" s="273" t="s">
        <v>4055</v>
      </c>
      <c r="E1891" s="269" t="s">
        <v>2195</v>
      </c>
      <c r="F1891" s="271">
        <v>0.00075</v>
      </c>
      <c r="G1891" s="272">
        <v>2016.5</v>
      </c>
      <c r="H1891" s="269">
        <v>0.001725</v>
      </c>
      <c r="I1891" s="269" t="s">
        <v>1011</v>
      </c>
      <c r="J1891" s="269" t="s">
        <v>1011</v>
      </c>
      <c r="K1891" s="269" t="s">
        <v>106</v>
      </c>
    </row>
    <row r="1892" ht="42.75" spans="1:11">
      <c r="A1892" s="269">
        <v>1890</v>
      </c>
      <c r="B1892" s="269" t="s">
        <v>1245</v>
      </c>
      <c r="C1892" s="269" t="s">
        <v>2170</v>
      </c>
      <c r="D1892" s="273" t="s">
        <v>4056</v>
      </c>
      <c r="E1892" s="269" t="s">
        <v>2195</v>
      </c>
      <c r="F1892" s="271">
        <v>0.0002</v>
      </c>
      <c r="G1892" s="272">
        <v>2016.5</v>
      </c>
      <c r="H1892" s="269">
        <v>0.00046</v>
      </c>
      <c r="I1892" s="269" t="s">
        <v>1011</v>
      </c>
      <c r="J1892" s="269" t="s">
        <v>1011</v>
      </c>
      <c r="K1892" s="269" t="s">
        <v>106</v>
      </c>
    </row>
    <row r="1893" ht="57" spans="1:11">
      <c r="A1893" s="269">
        <v>1891</v>
      </c>
      <c r="B1893" s="269" t="s">
        <v>1245</v>
      </c>
      <c r="C1893" s="269" t="s">
        <v>2170</v>
      </c>
      <c r="D1893" s="273" t="s">
        <v>4057</v>
      </c>
      <c r="E1893" s="269" t="s">
        <v>2195</v>
      </c>
      <c r="F1893" s="271">
        <v>0.0008</v>
      </c>
      <c r="G1893" s="272">
        <v>2016.5</v>
      </c>
      <c r="H1893" s="269">
        <v>0.00184</v>
      </c>
      <c r="I1893" s="269" t="s">
        <v>1011</v>
      </c>
      <c r="J1893" s="269" t="s">
        <v>1011</v>
      </c>
      <c r="K1893" s="269" t="s">
        <v>106</v>
      </c>
    </row>
    <row r="1894" ht="42.75" spans="1:11">
      <c r="A1894" s="269">
        <v>1892</v>
      </c>
      <c r="B1894" s="269" t="s">
        <v>1245</v>
      </c>
      <c r="C1894" s="269" t="s">
        <v>2170</v>
      </c>
      <c r="D1894" s="273" t="s">
        <v>4058</v>
      </c>
      <c r="E1894" s="269" t="s">
        <v>2195</v>
      </c>
      <c r="F1894" s="271">
        <v>0.0015</v>
      </c>
      <c r="G1894" s="272">
        <v>2016.5</v>
      </c>
      <c r="H1894" s="269">
        <v>0.00345</v>
      </c>
      <c r="I1894" s="269" t="s">
        <v>1011</v>
      </c>
      <c r="J1894" s="269" t="s">
        <v>1011</v>
      </c>
      <c r="K1894" s="269" t="s">
        <v>106</v>
      </c>
    </row>
    <row r="1895" ht="42.75" spans="1:11">
      <c r="A1895" s="269">
        <v>1893</v>
      </c>
      <c r="B1895" s="269" t="s">
        <v>1245</v>
      </c>
      <c r="C1895" s="269" t="s">
        <v>2170</v>
      </c>
      <c r="D1895" s="273" t="s">
        <v>4059</v>
      </c>
      <c r="E1895" s="269" t="s">
        <v>2195</v>
      </c>
      <c r="F1895" s="271">
        <v>0.0006</v>
      </c>
      <c r="G1895" s="272">
        <v>2016.5</v>
      </c>
      <c r="H1895" s="269">
        <v>0.00138</v>
      </c>
      <c r="I1895" s="269" t="s">
        <v>1011</v>
      </c>
      <c r="J1895" s="269" t="s">
        <v>1011</v>
      </c>
      <c r="K1895" s="269" t="s">
        <v>106</v>
      </c>
    </row>
    <row r="1896" ht="42.75" spans="1:11">
      <c r="A1896" s="269">
        <v>1894</v>
      </c>
      <c r="B1896" s="269" t="s">
        <v>1245</v>
      </c>
      <c r="C1896" s="269" t="s">
        <v>2170</v>
      </c>
      <c r="D1896" s="273" t="s">
        <v>4060</v>
      </c>
      <c r="E1896" s="269" t="s">
        <v>2195</v>
      </c>
      <c r="F1896" s="271">
        <v>0.00012</v>
      </c>
      <c r="G1896" s="272">
        <v>2016.5</v>
      </c>
      <c r="H1896" s="269">
        <v>0.000276</v>
      </c>
      <c r="I1896" s="269" t="s">
        <v>1011</v>
      </c>
      <c r="J1896" s="269" t="s">
        <v>1011</v>
      </c>
      <c r="K1896" s="269" t="s">
        <v>106</v>
      </c>
    </row>
    <row r="1897" ht="42.75" spans="1:11">
      <c r="A1897" s="269">
        <v>1895</v>
      </c>
      <c r="B1897" s="269" t="s">
        <v>1245</v>
      </c>
      <c r="C1897" s="269" t="s">
        <v>2170</v>
      </c>
      <c r="D1897" s="273" t="s">
        <v>4061</v>
      </c>
      <c r="E1897" s="269" t="s">
        <v>2195</v>
      </c>
      <c r="F1897" s="271">
        <v>0.00012</v>
      </c>
      <c r="G1897" s="272">
        <v>2016.5</v>
      </c>
      <c r="H1897" s="269">
        <v>0.000276</v>
      </c>
      <c r="I1897" s="269" t="s">
        <v>1011</v>
      </c>
      <c r="J1897" s="269" t="s">
        <v>1011</v>
      </c>
      <c r="K1897" s="269" t="s">
        <v>106</v>
      </c>
    </row>
    <row r="1898" ht="42.75" spans="1:11">
      <c r="A1898" s="269">
        <v>1896</v>
      </c>
      <c r="B1898" s="269" t="s">
        <v>1245</v>
      </c>
      <c r="C1898" s="269" t="s">
        <v>2170</v>
      </c>
      <c r="D1898" s="273" t="s">
        <v>4062</v>
      </c>
      <c r="E1898" s="269" t="s">
        <v>2195</v>
      </c>
      <c r="F1898" s="271">
        <v>0.0003</v>
      </c>
      <c r="G1898" s="272">
        <v>2016.5</v>
      </c>
      <c r="H1898" s="269">
        <v>0.00069</v>
      </c>
      <c r="I1898" s="269" t="s">
        <v>1011</v>
      </c>
      <c r="J1898" s="269" t="s">
        <v>1011</v>
      </c>
      <c r="K1898" s="269" t="s">
        <v>106</v>
      </c>
    </row>
    <row r="1899" ht="42.75" spans="1:11">
      <c r="A1899" s="269">
        <v>1897</v>
      </c>
      <c r="B1899" s="269" t="s">
        <v>1245</v>
      </c>
      <c r="C1899" s="269" t="s">
        <v>2170</v>
      </c>
      <c r="D1899" s="273" t="s">
        <v>4063</v>
      </c>
      <c r="E1899" s="269" t="s">
        <v>2195</v>
      </c>
      <c r="F1899" s="271">
        <v>0.00015</v>
      </c>
      <c r="G1899" s="272">
        <v>2016.5</v>
      </c>
      <c r="H1899" s="269">
        <v>0.000345</v>
      </c>
      <c r="I1899" s="269" t="s">
        <v>1011</v>
      </c>
      <c r="J1899" s="269" t="s">
        <v>1011</v>
      </c>
      <c r="K1899" s="269" t="s">
        <v>106</v>
      </c>
    </row>
    <row r="1900" ht="42.75" spans="1:11">
      <c r="A1900" s="269">
        <v>1898</v>
      </c>
      <c r="B1900" s="269" t="s">
        <v>1245</v>
      </c>
      <c r="C1900" s="269" t="s">
        <v>2170</v>
      </c>
      <c r="D1900" s="273" t="s">
        <v>4064</v>
      </c>
      <c r="E1900" s="269" t="s">
        <v>2195</v>
      </c>
      <c r="F1900" s="271">
        <v>0.00012</v>
      </c>
      <c r="G1900" s="272">
        <v>2016.5</v>
      </c>
      <c r="H1900" s="269">
        <v>0.000276</v>
      </c>
      <c r="I1900" s="269" t="s">
        <v>1011</v>
      </c>
      <c r="J1900" s="269" t="s">
        <v>1011</v>
      </c>
      <c r="K1900" s="269" t="s">
        <v>106</v>
      </c>
    </row>
    <row r="1901" ht="42.75" spans="1:11">
      <c r="A1901" s="269">
        <v>1899</v>
      </c>
      <c r="B1901" s="269" t="s">
        <v>1245</v>
      </c>
      <c r="C1901" s="269" t="s">
        <v>2170</v>
      </c>
      <c r="D1901" s="273" t="s">
        <v>4065</v>
      </c>
      <c r="E1901" s="269" t="s">
        <v>2195</v>
      </c>
      <c r="F1901" s="271">
        <v>0.00015</v>
      </c>
      <c r="G1901" s="272">
        <v>2016.5</v>
      </c>
      <c r="H1901" s="269">
        <v>0.000345</v>
      </c>
      <c r="I1901" s="269" t="s">
        <v>1011</v>
      </c>
      <c r="J1901" s="269" t="s">
        <v>1011</v>
      </c>
      <c r="K1901" s="269" t="s">
        <v>106</v>
      </c>
    </row>
    <row r="1902" ht="42.75" spans="1:11">
      <c r="A1902" s="269">
        <v>1900</v>
      </c>
      <c r="B1902" s="269" t="s">
        <v>1245</v>
      </c>
      <c r="C1902" s="269" t="s">
        <v>2170</v>
      </c>
      <c r="D1902" s="273" t="s">
        <v>4066</v>
      </c>
      <c r="E1902" s="269" t="s">
        <v>2195</v>
      </c>
      <c r="F1902" s="271">
        <v>0.00015</v>
      </c>
      <c r="G1902" s="272">
        <v>2016.5</v>
      </c>
      <c r="H1902" s="269">
        <v>0.000345</v>
      </c>
      <c r="I1902" s="269" t="s">
        <v>1011</v>
      </c>
      <c r="J1902" s="269" t="s">
        <v>1011</v>
      </c>
      <c r="K1902" s="269" t="s">
        <v>106</v>
      </c>
    </row>
    <row r="1903" ht="42.75" spans="1:11">
      <c r="A1903" s="269">
        <v>1901</v>
      </c>
      <c r="B1903" s="269" t="s">
        <v>1245</v>
      </c>
      <c r="C1903" s="269" t="s">
        <v>2170</v>
      </c>
      <c r="D1903" s="273" t="s">
        <v>4067</v>
      </c>
      <c r="E1903" s="269" t="s">
        <v>2195</v>
      </c>
      <c r="F1903" s="271">
        <v>0.00015</v>
      </c>
      <c r="G1903" s="272">
        <v>2016.5</v>
      </c>
      <c r="H1903" s="269">
        <v>0.000345</v>
      </c>
      <c r="I1903" s="269" t="s">
        <v>1011</v>
      </c>
      <c r="J1903" s="269" t="s">
        <v>1011</v>
      </c>
      <c r="K1903" s="269" t="s">
        <v>106</v>
      </c>
    </row>
    <row r="1904" ht="42.75" spans="1:11">
      <c r="A1904" s="269">
        <v>1902</v>
      </c>
      <c r="B1904" s="269" t="s">
        <v>1245</v>
      </c>
      <c r="C1904" s="269" t="s">
        <v>2170</v>
      </c>
      <c r="D1904" s="273" t="s">
        <v>4068</v>
      </c>
      <c r="E1904" s="269" t="s">
        <v>2195</v>
      </c>
      <c r="F1904" s="271">
        <v>0.0002</v>
      </c>
      <c r="G1904" s="272">
        <v>2016.5</v>
      </c>
      <c r="H1904" s="269">
        <v>0.00046</v>
      </c>
      <c r="I1904" s="269" t="s">
        <v>1011</v>
      </c>
      <c r="J1904" s="269" t="s">
        <v>1011</v>
      </c>
      <c r="K1904" s="269" t="s">
        <v>106</v>
      </c>
    </row>
    <row r="1905" ht="42.75" spans="1:11">
      <c r="A1905" s="269">
        <v>1903</v>
      </c>
      <c r="B1905" s="269" t="s">
        <v>1245</v>
      </c>
      <c r="C1905" s="269" t="s">
        <v>2170</v>
      </c>
      <c r="D1905" s="273" t="s">
        <v>4069</v>
      </c>
      <c r="E1905" s="269" t="s">
        <v>2195</v>
      </c>
      <c r="F1905" s="271">
        <v>0.00035</v>
      </c>
      <c r="G1905" s="272">
        <v>2016.5</v>
      </c>
      <c r="H1905" s="269">
        <v>0.000805</v>
      </c>
      <c r="I1905" s="269" t="s">
        <v>1011</v>
      </c>
      <c r="J1905" s="269" t="s">
        <v>1011</v>
      </c>
      <c r="K1905" s="269" t="s">
        <v>106</v>
      </c>
    </row>
    <row r="1906" ht="42.75" spans="1:11">
      <c r="A1906" s="269">
        <v>1904</v>
      </c>
      <c r="B1906" s="269" t="s">
        <v>1245</v>
      </c>
      <c r="C1906" s="269" t="s">
        <v>2170</v>
      </c>
      <c r="D1906" s="273" t="s">
        <v>4070</v>
      </c>
      <c r="E1906" s="269" t="s">
        <v>2195</v>
      </c>
      <c r="F1906" s="271">
        <v>0.0024</v>
      </c>
      <c r="G1906" s="272">
        <v>2016.5</v>
      </c>
      <c r="H1906" s="269">
        <v>0.00552</v>
      </c>
      <c r="I1906" s="269" t="s">
        <v>1011</v>
      </c>
      <c r="J1906" s="269" t="s">
        <v>1011</v>
      </c>
      <c r="K1906" s="269" t="s">
        <v>106</v>
      </c>
    </row>
    <row r="1907" ht="57" spans="1:11">
      <c r="A1907" s="269">
        <v>1905</v>
      </c>
      <c r="B1907" s="269" t="s">
        <v>1245</v>
      </c>
      <c r="C1907" s="269" t="s">
        <v>2170</v>
      </c>
      <c r="D1907" s="273" t="s">
        <v>4071</v>
      </c>
      <c r="E1907" s="269" t="s">
        <v>2195</v>
      </c>
      <c r="F1907" s="271">
        <v>0.0004</v>
      </c>
      <c r="G1907" s="272">
        <v>2016.5</v>
      </c>
      <c r="H1907" s="269">
        <v>0.00092</v>
      </c>
      <c r="I1907" s="269" t="s">
        <v>1011</v>
      </c>
      <c r="J1907" s="269" t="s">
        <v>1011</v>
      </c>
      <c r="K1907" s="269" t="s">
        <v>106</v>
      </c>
    </row>
    <row r="1908" ht="57" spans="1:11">
      <c r="A1908" s="269">
        <v>1906</v>
      </c>
      <c r="B1908" s="269" t="s">
        <v>1245</v>
      </c>
      <c r="C1908" s="269" t="s">
        <v>2170</v>
      </c>
      <c r="D1908" s="273" t="s">
        <v>4072</v>
      </c>
      <c r="E1908" s="269" t="s">
        <v>2195</v>
      </c>
      <c r="F1908" s="271">
        <v>0.0005</v>
      </c>
      <c r="G1908" s="272">
        <v>2016.5</v>
      </c>
      <c r="H1908" s="269">
        <v>0.00115</v>
      </c>
      <c r="I1908" s="269" t="s">
        <v>1011</v>
      </c>
      <c r="J1908" s="269" t="s">
        <v>1011</v>
      </c>
      <c r="K1908" s="269" t="s">
        <v>106</v>
      </c>
    </row>
    <row r="1909" ht="57" spans="1:11">
      <c r="A1909" s="269">
        <v>1907</v>
      </c>
      <c r="B1909" s="269" t="s">
        <v>1245</v>
      </c>
      <c r="C1909" s="269" t="s">
        <v>2170</v>
      </c>
      <c r="D1909" s="273" t="s">
        <v>4073</v>
      </c>
      <c r="E1909" s="269" t="s">
        <v>2195</v>
      </c>
      <c r="F1909" s="271">
        <v>0.0006</v>
      </c>
      <c r="G1909" s="272">
        <v>2016.5</v>
      </c>
      <c r="H1909" s="269">
        <v>0.00138</v>
      </c>
      <c r="I1909" s="269" t="s">
        <v>1011</v>
      </c>
      <c r="J1909" s="269" t="s">
        <v>1011</v>
      </c>
      <c r="K1909" s="269" t="s">
        <v>106</v>
      </c>
    </row>
    <row r="1910" ht="57" spans="1:11">
      <c r="A1910" s="269">
        <v>1908</v>
      </c>
      <c r="B1910" s="269" t="s">
        <v>1245</v>
      </c>
      <c r="C1910" s="269" t="s">
        <v>2170</v>
      </c>
      <c r="D1910" s="273" t="s">
        <v>4074</v>
      </c>
      <c r="E1910" s="269" t="s">
        <v>2195</v>
      </c>
      <c r="F1910" s="271">
        <v>0.0008</v>
      </c>
      <c r="G1910" s="272">
        <v>2016.5</v>
      </c>
      <c r="H1910" s="269">
        <v>0.00184</v>
      </c>
      <c r="I1910" s="269" t="s">
        <v>1011</v>
      </c>
      <c r="J1910" s="269" t="s">
        <v>1011</v>
      </c>
      <c r="K1910" s="269" t="s">
        <v>106</v>
      </c>
    </row>
    <row r="1911" ht="42.75" spans="1:11">
      <c r="A1911" s="269">
        <v>1909</v>
      </c>
      <c r="B1911" s="269" t="s">
        <v>1245</v>
      </c>
      <c r="C1911" s="269" t="s">
        <v>2170</v>
      </c>
      <c r="D1911" s="273" t="s">
        <v>4075</v>
      </c>
      <c r="E1911" s="269" t="s">
        <v>2195</v>
      </c>
      <c r="F1911" s="271">
        <v>5e-5</v>
      </c>
      <c r="G1911" s="272">
        <v>2016.5</v>
      </c>
      <c r="H1911" s="269">
        <v>0.000115</v>
      </c>
      <c r="I1911" s="269" t="s">
        <v>1011</v>
      </c>
      <c r="J1911" s="269" t="s">
        <v>1011</v>
      </c>
      <c r="K1911" s="269" t="s">
        <v>106</v>
      </c>
    </row>
    <row r="1912" ht="42.75" spans="1:11">
      <c r="A1912" s="269">
        <v>1910</v>
      </c>
      <c r="B1912" s="269" t="s">
        <v>1245</v>
      </c>
      <c r="C1912" s="269" t="s">
        <v>2170</v>
      </c>
      <c r="D1912" s="273" t="s">
        <v>4076</v>
      </c>
      <c r="E1912" s="269" t="s">
        <v>2195</v>
      </c>
      <c r="F1912" s="271">
        <v>0.00025</v>
      </c>
      <c r="G1912" s="272">
        <v>2016.5</v>
      </c>
      <c r="H1912" s="269">
        <v>0.000575</v>
      </c>
      <c r="I1912" s="269" t="s">
        <v>1011</v>
      </c>
      <c r="J1912" s="269" t="s">
        <v>1011</v>
      </c>
      <c r="K1912" s="269" t="s">
        <v>106</v>
      </c>
    </row>
    <row r="1913" ht="42.75" spans="1:11">
      <c r="A1913" s="269">
        <v>1911</v>
      </c>
      <c r="B1913" s="269" t="s">
        <v>1245</v>
      </c>
      <c r="C1913" s="269" t="s">
        <v>2170</v>
      </c>
      <c r="D1913" s="273" t="s">
        <v>4077</v>
      </c>
      <c r="E1913" s="269" t="s">
        <v>2195</v>
      </c>
      <c r="F1913" s="271">
        <v>0.00025</v>
      </c>
      <c r="G1913" s="272">
        <v>2016.5</v>
      </c>
      <c r="H1913" s="269">
        <v>0.000575</v>
      </c>
      <c r="I1913" s="269" t="s">
        <v>1011</v>
      </c>
      <c r="J1913" s="269" t="s">
        <v>1011</v>
      </c>
      <c r="K1913" s="269" t="s">
        <v>106</v>
      </c>
    </row>
    <row r="1914" ht="42.75" spans="1:11">
      <c r="A1914" s="269">
        <v>1912</v>
      </c>
      <c r="B1914" s="269" t="s">
        <v>1245</v>
      </c>
      <c r="C1914" s="269" t="s">
        <v>2170</v>
      </c>
      <c r="D1914" s="273" t="s">
        <v>4078</v>
      </c>
      <c r="E1914" s="269" t="s">
        <v>2195</v>
      </c>
      <c r="F1914" s="271">
        <v>0.0002</v>
      </c>
      <c r="G1914" s="272">
        <v>2016.5</v>
      </c>
      <c r="H1914" s="269">
        <v>0.00046</v>
      </c>
      <c r="I1914" s="269" t="s">
        <v>1011</v>
      </c>
      <c r="J1914" s="269" t="s">
        <v>1011</v>
      </c>
      <c r="K1914" s="269" t="s">
        <v>106</v>
      </c>
    </row>
    <row r="1915" ht="42.75" spans="1:11">
      <c r="A1915" s="269">
        <v>1913</v>
      </c>
      <c r="B1915" s="269" t="s">
        <v>1245</v>
      </c>
      <c r="C1915" s="269" t="s">
        <v>2170</v>
      </c>
      <c r="D1915" s="273" t="s">
        <v>4079</v>
      </c>
      <c r="E1915" s="269" t="s">
        <v>2195</v>
      </c>
      <c r="F1915" s="271">
        <v>0.0002</v>
      </c>
      <c r="G1915" s="272">
        <v>2016.5</v>
      </c>
      <c r="H1915" s="269">
        <v>0.00046</v>
      </c>
      <c r="I1915" s="269" t="s">
        <v>1011</v>
      </c>
      <c r="J1915" s="269" t="s">
        <v>1011</v>
      </c>
      <c r="K1915" s="269" t="s">
        <v>106</v>
      </c>
    </row>
    <row r="1916" ht="57" spans="1:11">
      <c r="A1916" s="269">
        <v>1914</v>
      </c>
      <c r="B1916" s="269" t="s">
        <v>1245</v>
      </c>
      <c r="C1916" s="269" t="s">
        <v>2170</v>
      </c>
      <c r="D1916" s="273" t="s">
        <v>4080</v>
      </c>
      <c r="E1916" s="269" t="s">
        <v>2195</v>
      </c>
      <c r="F1916" s="271">
        <v>0.00035</v>
      </c>
      <c r="G1916" s="272">
        <v>2016.5</v>
      </c>
      <c r="H1916" s="269">
        <v>0.000805</v>
      </c>
      <c r="I1916" s="269" t="s">
        <v>1011</v>
      </c>
      <c r="J1916" s="269" t="s">
        <v>1011</v>
      </c>
      <c r="K1916" s="269" t="s">
        <v>106</v>
      </c>
    </row>
    <row r="1917" ht="42.75" spans="1:11">
      <c r="A1917" s="269">
        <v>1915</v>
      </c>
      <c r="B1917" s="269" t="s">
        <v>1245</v>
      </c>
      <c r="C1917" s="269" t="s">
        <v>2170</v>
      </c>
      <c r="D1917" s="273" t="s">
        <v>4081</v>
      </c>
      <c r="E1917" s="269" t="s">
        <v>2195</v>
      </c>
      <c r="F1917" s="271">
        <v>0.00035</v>
      </c>
      <c r="G1917" s="272">
        <v>2016.5</v>
      </c>
      <c r="H1917" s="269">
        <v>0.000805</v>
      </c>
      <c r="I1917" s="269" t="s">
        <v>1011</v>
      </c>
      <c r="J1917" s="269" t="s">
        <v>1011</v>
      </c>
      <c r="K1917" s="269" t="s">
        <v>106</v>
      </c>
    </row>
    <row r="1918" ht="42.75" spans="1:11">
      <c r="A1918" s="269">
        <v>1916</v>
      </c>
      <c r="B1918" s="269" t="s">
        <v>1245</v>
      </c>
      <c r="C1918" s="269" t="s">
        <v>2170</v>
      </c>
      <c r="D1918" s="273" t="s">
        <v>4082</v>
      </c>
      <c r="E1918" s="269" t="s">
        <v>2195</v>
      </c>
      <c r="F1918" s="271">
        <v>5e-5</v>
      </c>
      <c r="G1918" s="272">
        <v>2016.5</v>
      </c>
      <c r="H1918" s="269">
        <v>0.000115</v>
      </c>
      <c r="I1918" s="269" t="s">
        <v>1011</v>
      </c>
      <c r="J1918" s="269" t="s">
        <v>1011</v>
      </c>
      <c r="K1918" s="269" t="s">
        <v>106</v>
      </c>
    </row>
    <row r="1919" ht="42.75" spans="1:11">
      <c r="A1919" s="269">
        <v>1917</v>
      </c>
      <c r="B1919" s="269" t="s">
        <v>1245</v>
      </c>
      <c r="C1919" s="269" t="s">
        <v>2170</v>
      </c>
      <c r="D1919" s="273" t="s">
        <v>4083</v>
      </c>
      <c r="E1919" s="269" t="s">
        <v>2195</v>
      </c>
      <c r="F1919" s="271">
        <v>0.0004</v>
      </c>
      <c r="G1919" s="272">
        <v>2016.5</v>
      </c>
      <c r="H1919" s="269">
        <v>0.00092</v>
      </c>
      <c r="I1919" s="269" t="s">
        <v>1011</v>
      </c>
      <c r="J1919" s="269" t="s">
        <v>1011</v>
      </c>
      <c r="K1919" s="269" t="s">
        <v>106</v>
      </c>
    </row>
    <row r="1920" ht="57" spans="1:11">
      <c r="A1920" s="269">
        <v>1918</v>
      </c>
      <c r="B1920" s="269" t="s">
        <v>1245</v>
      </c>
      <c r="C1920" s="269" t="s">
        <v>2170</v>
      </c>
      <c r="D1920" s="273" t="s">
        <v>4084</v>
      </c>
      <c r="E1920" s="269" t="s">
        <v>2195</v>
      </c>
      <c r="F1920" s="271">
        <v>0.00035</v>
      </c>
      <c r="G1920" s="272">
        <v>2016.5</v>
      </c>
      <c r="H1920" s="269">
        <v>0.000805</v>
      </c>
      <c r="I1920" s="269" t="s">
        <v>1011</v>
      </c>
      <c r="J1920" s="269" t="s">
        <v>1011</v>
      </c>
      <c r="K1920" s="269" t="s">
        <v>106</v>
      </c>
    </row>
    <row r="1921" ht="57" spans="1:11">
      <c r="A1921" s="269">
        <v>1919</v>
      </c>
      <c r="B1921" s="269" t="s">
        <v>1245</v>
      </c>
      <c r="C1921" s="269" t="s">
        <v>2170</v>
      </c>
      <c r="D1921" s="273" t="s">
        <v>4085</v>
      </c>
      <c r="E1921" s="269" t="s">
        <v>2195</v>
      </c>
      <c r="F1921" s="271">
        <v>0.00035</v>
      </c>
      <c r="G1921" s="272">
        <v>2016.5</v>
      </c>
      <c r="H1921" s="269">
        <v>0.000805</v>
      </c>
      <c r="I1921" s="269" t="s">
        <v>1011</v>
      </c>
      <c r="J1921" s="269" t="s">
        <v>1011</v>
      </c>
      <c r="K1921" s="269" t="s">
        <v>106</v>
      </c>
    </row>
    <row r="1922" ht="57" spans="1:11">
      <c r="A1922" s="269">
        <v>1920</v>
      </c>
      <c r="B1922" s="269" t="s">
        <v>1245</v>
      </c>
      <c r="C1922" s="269" t="s">
        <v>2170</v>
      </c>
      <c r="D1922" s="273" t="s">
        <v>4086</v>
      </c>
      <c r="E1922" s="269" t="s">
        <v>2195</v>
      </c>
      <c r="F1922" s="271">
        <v>0.00035</v>
      </c>
      <c r="G1922" s="272">
        <v>2016.5</v>
      </c>
      <c r="H1922" s="269">
        <v>0.000805</v>
      </c>
      <c r="I1922" s="269" t="s">
        <v>1011</v>
      </c>
      <c r="J1922" s="269" t="s">
        <v>1011</v>
      </c>
      <c r="K1922" s="269" t="s">
        <v>106</v>
      </c>
    </row>
    <row r="1923" ht="57" spans="1:11">
      <c r="A1923" s="269">
        <v>1921</v>
      </c>
      <c r="B1923" s="269" t="s">
        <v>1245</v>
      </c>
      <c r="C1923" s="269" t="s">
        <v>2170</v>
      </c>
      <c r="D1923" s="273" t="s">
        <v>4087</v>
      </c>
      <c r="E1923" s="269" t="s">
        <v>2195</v>
      </c>
      <c r="F1923" s="271">
        <v>0.00035</v>
      </c>
      <c r="G1923" s="272">
        <v>2016.5</v>
      </c>
      <c r="H1923" s="269">
        <v>0.000805</v>
      </c>
      <c r="I1923" s="269" t="s">
        <v>1011</v>
      </c>
      <c r="J1923" s="269" t="s">
        <v>1011</v>
      </c>
      <c r="K1923" s="269" t="s">
        <v>106</v>
      </c>
    </row>
    <row r="1924" ht="57" spans="1:11">
      <c r="A1924" s="269">
        <v>1922</v>
      </c>
      <c r="B1924" s="269" t="s">
        <v>1245</v>
      </c>
      <c r="C1924" s="269" t="s">
        <v>2170</v>
      </c>
      <c r="D1924" s="273" t="s">
        <v>4088</v>
      </c>
      <c r="E1924" s="269" t="s">
        <v>2195</v>
      </c>
      <c r="F1924" s="271">
        <v>0.00035</v>
      </c>
      <c r="G1924" s="272">
        <v>2016.5</v>
      </c>
      <c r="H1924" s="269">
        <v>0.000805</v>
      </c>
      <c r="I1924" s="269" t="s">
        <v>1011</v>
      </c>
      <c r="J1924" s="269" t="s">
        <v>1011</v>
      </c>
      <c r="K1924" s="269" t="s">
        <v>106</v>
      </c>
    </row>
    <row r="1925" ht="42.75" spans="1:11">
      <c r="A1925" s="269">
        <v>1923</v>
      </c>
      <c r="B1925" s="269" t="s">
        <v>1245</v>
      </c>
      <c r="C1925" s="269" t="s">
        <v>2170</v>
      </c>
      <c r="D1925" s="273" t="s">
        <v>4089</v>
      </c>
      <c r="E1925" s="269" t="s">
        <v>2195</v>
      </c>
      <c r="F1925" s="271">
        <v>0.00035</v>
      </c>
      <c r="G1925" s="272">
        <v>2016.5</v>
      </c>
      <c r="H1925" s="269">
        <v>0.000805</v>
      </c>
      <c r="I1925" s="269" t="s">
        <v>1011</v>
      </c>
      <c r="J1925" s="269" t="s">
        <v>1011</v>
      </c>
      <c r="K1925" s="269" t="s">
        <v>106</v>
      </c>
    </row>
    <row r="1926" ht="57" spans="1:11">
      <c r="A1926" s="269">
        <v>1924</v>
      </c>
      <c r="B1926" s="269" t="s">
        <v>1245</v>
      </c>
      <c r="C1926" s="269" t="s">
        <v>2170</v>
      </c>
      <c r="D1926" s="273" t="s">
        <v>4090</v>
      </c>
      <c r="E1926" s="269" t="s">
        <v>2195</v>
      </c>
      <c r="F1926" s="271">
        <v>0.00035</v>
      </c>
      <c r="G1926" s="272">
        <v>2016.5</v>
      </c>
      <c r="H1926" s="269">
        <v>0.000805</v>
      </c>
      <c r="I1926" s="269" t="s">
        <v>1011</v>
      </c>
      <c r="J1926" s="269" t="s">
        <v>1011</v>
      </c>
      <c r="K1926" s="269" t="s">
        <v>106</v>
      </c>
    </row>
    <row r="1927" ht="57" spans="1:11">
      <c r="A1927" s="269">
        <v>1925</v>
      </c>
      <c r="B1927" s="269" t="s">
        <v>1245</v>
      </c>
      <c r="C1927" s="269" t="s">
        <v>2170</v>
      </c>
      <c r="D1927" s="273" t="s">
        <v>4091</v>
      </c>
      <c r="E1927" s="269" t="s">
        <v>2195</v>
      </c>
      <c r="F1927" s="271">
        <v>0.00035</v>
      </c>
      <c r="G1927" s="272">
        <v>2016.5</v>
      </c>
      <c r="H1927" s="269">
        <v>0.000805</v>
      </c>
      <c r="I1927" s="269" t="s">
        <v>1011</v>
      </c>
      <c r="J1927" s="269" t="s">
        <v>1011</v>
      </c>
      <c r="K1927" s="269" t="s">
        <v>106</v>
      </c>
    </row>
    <row r="1928" ht="57" spans="1:11">
      <c r="A1928" s="269">
        <v>1926</v>
      </c>
      <c r="B1928" s="269" t="s">
        <v>1245</v>
      </c>
      <c r="C1928" s="269" t="s">
        <v>2170</v>
      </c>
      <c r="D1928" s="273" t="s">
        <v>4092</v>
      </c>
      <c r="E1928" s="269" t="s">
        <v>2195</v>
      </c>
      <c r="F1928" s="271">
        <v>0.00035</v>
      </c>
      <c r="G1928" s="272">
        <v>2016.5</v>
      </c>
      <c r="H1928" s="269">
        <v>0.000805</v>
      </c>
      <c r="I1928" s="269" t="s">
        <v>1011</v>
      </c>
      <c r="J1928" s="269" t="s">
        <v>1011</v>
      </c>
      <c r="K1928" s="269" t="s">
        <v>106</v>
      </c>
    </row>
    <row r="1929" ht="42.75" spans="1:11">
      <c r="A1929" s="269">
        <v>1927</v>
      </c>
      <c r="B1929" s="269" t="s">
        <v>1245</v>
      </c>
      <c r="C1929" s="269" t="s">
        <v>2170</v>
      </c>
      <c r="D1929" s="273" t="s">
        <v>4093</v>
      </c>
      <c r="E1929" s="269" t="s">
        <v>2195</v>
      </c>
      <c r="F1929" s="271">
        <v>0.00025</v>
      </c>
      <c r="G1929" s="272">
        <v>2016.5</v>
      </c>
      <c r="H1929" s="269">
        <v>0.000575</v>
      </c>
      <c r="I1929" s="269" t="s">
        <v>1011</v>
      </c>
      <c r="J1929" s="269" t="s">
        <v>1011</v>
      </c>
      <c r="K1929" s="269" t="s">
        <v>106</v>
      </c>
    </row>
    <row r="1930" ht="42.75" spans="1:11">
      <c r="A1930" s="269">
        <v>1928</v>
      </c>
      <c r="B1930" s="269" t="s">
        <v>1245</v>
      </c>
      <c r="C1930" s="269" t="s">
        <v>2170</v>
      </c>
      <c r="D1930" s="273" t="s">
        <v>4094</v>
      </c>
      <c r="E1930" s="269" t="s">
        <v>2195</v>
      </c>
      <c r="F1930" s="271">
        <v>7e-5</v>
      </c>
      <c r="G1930" s="272">
        <v>2016.5</v>
      </c>
      <c r="H1930" s="269">
        <v>0.000161</v>
      </c>
      <c r="I1930" s="269" t="s">
        <v>1011</v>
      </c>
      <c r="J1930" s="269" t="s">
        <v>1011</v>
      </c>
      <c r="K1930" s="269" t="s">
        <v>106</v>
      </c>
    </row>
    <row r="1931" ht="42.75" spans="1:11">
      <c r="A1931" s="269">
        <v>1929</v>
      </c>
      <c r="B1931" s="269" t="s">
        <v>1245</v>
      </c>
      <c r="C1931" s="269" t="s">
        <v>2170</v>
      </c>
      <c r="D1931" s="273" t="s">
        <v>4095</v>
      </c>
      <c r="E1931" s="269" t="s">
        <v>2195</v>
      </c>
      <c r="F1931" s="271">
        <v>0.00012</v>
      </c>
      <c r="G1931" s="272">
        <v>2016.5</v>
      </c>
      <c r="H1931" s="269">
        <v>0.000276</v>
      </c>
      <c r="I1931" s="269" t="s">
        <v>1011</v>
      </c>
      <c r="J1931" s="269" t="s">
        <v>1011</v>
      </c>
      <c r="K1931" s="269" t="s">
        <v>106</v>
      </c>
    </row>
    <row r="1932" ht="42.75" spans="1:11">
      <c r="A1932" s="269">
        <v>1930</v>
      </c>
      <c r="B1932" s="269" t="s">
        <v>1245</v>
      </c>
      <c r="C1932" s="269" t="s">
        <v>2170</v>
      </c>
      <c r="D1932" s="273" t="s">
        <v>4096</v>
      </c>
      <c r="E1932" s="269" t="s">
        <v>2195</v>
      </c>
      <c r="F1932" s="271">
        <v>0.0015</v>
      </c>
      <c r="G1932" s="272">
        <v>2016.5</v>
      </c>
      <c r="H1932" s="269">
        <v>0.00345</v>
      </c>
      <c r="I1932" s="269" t="s">
        <v>1011</v>
      </c>
      <c r="J1932" s="269" t="s">
        <v>1011</v>
      </c>
      <c r="K1932" s="269" t="s">
        <v>106</v>
      </c>
    </row>
    <row r="1933" ht="57" spans="1:11">
      <c r="A1933" s="269">
        <v>1931</v>
      </c>
      <c r="B1933" s="269" t="s">
        <v>1245</v>
      </c>
      <c r="C1933" s="269" t="s">
        <v>2170</v>
      </c>
      <c r="D1933" s="273" t="s">
        <v>4097</v>
      </c>
      <c r="E1933" s="269" t="s">
        <v>2195</v>
      </c>
      <c r="F1933" s="271">
        <v>0.00015</v>
      </c>
      <c r="G1933" s="272">
        <v>2016.5</v>
      </c>
      <c r="H1933" s="269">
        <v>0.000345</v>
      </c>
      <c r="I1933" s="269" t="s">
        <v>1011</v>
      </c>
      <c r="J1933" s="269" t="s">
        <v>1011</v>
      </c>
      <c r="K1933" s="269" t="s">
        <v>106</v>
      </c>
    </row>
    <row r="1934" ht="42.75" spans="1:11">
      <c r="A1934" s="269">
        <v>1932</v>
      </c>
      <c r="B1934" s="269" t="s">
        <v>1245</v>
      </c>
      <c r="C1934" s="269" t="s">
        <v>2170</v>
      </c>
      <c r="D1934" s="273" t="s">
        <v>4098</v>
      </c>
      <c r="E1934" s="269" t="s">
        <v>2195</v>
      </c>
      <c r="F1934" s="271">
        <v>0.00035</v>
      </c>
      <c r="G1934" s="272">
        <v>2016.5</v>
      </c>
      <c r="H1934" s="269">
        <v>0.000805</v>
      </c>
      <c r="I1934" s="269" t="s">
        <v>1011</v>
      </c>
      <c r="J1934" s="269" t="s">
        <v>1011</v>
      </c>
      <c r="K1934" s="269" t="s">
        <v>106</v>
      </c>
    </row>
    <row r="1935" ht="42.75" spans="1:11">
      <c r="A1935" s="269">
        <v>1933</v>
      </c>
      <c r="B1935" s="269" t="s">
        <v>1245</v>
      </c>
      <c r="C1935" s="269" t="s">
        <v>2170</v>
      </c>
      <c r="D1935" s="273" t="s">
        <v>4099</v>
      </c>
      <c r="E1935" s="269" t="s">
        <v>2195</v>
      </c>
      <c r="F1935" s="271">
        <v>0.0003</v>
      </c>
      <c r="G1935" s="272">
        <v>2016.5</v>
      </c>
      <c r="H1935" s="269">
        <v>0.00069</v>
      </c>
      <c r="I1935" s="269" t="s">
        <v>1011</v>
      </c>
      <c r="J1935" s="269" t="s">
        <v>1011</v>
      </c>
      <c r="K1935" s="269" t="s">
        <v>106</v>
      </c>
    </row>
    <row r="1936" ht="42.75" spans="1:11">
      <c r="A1936" s="269">
        <v>1934</v>
      </c>
      <c r="B1936" s="269" t="s">
        <v>1245</v>
      </c>
      <c r="C1936" s="269" t="s">
        <v>2170</v>
      </c>
      <c r="D1936" s="273" t="s">
        <v>4100</v>
      </c>
      <c r="E1936" s="269" t="s">
        <v>2195</v>
      </c>
      <c r="F1936" s="271">
        <v>0.0005</v>
      </c>
      <c r="G1936" s="272">
        <v>2016.5</v>
      </c>
      <c r="H1936" s="269">
        <v>0.00115</v>
      </c>
      <c r="I1936" s="269" t="s">
        <v>1011</v>
      </c>
      <c r="J1936" s="269" t="s">
        <v>1011</v>
      </c>
      <c r="K1936" s="269" t="s">
        <v>106</v>
      </c>
    </row>
    <row r="1937" ht="42.75" spans="1:11">
      <c r="A1937" s="269">
        <v>1935</v>
      </c>
      <c r="B1937" s="269" t="s">
        <v>1245</v>
      </c>
      <c r="C1937" s="269" t="s">
        <v>2170</v>
      </c>
      <c r="D1937" s="273" t="s">
        <v>4101</v>
      </c>
      <c r="E1937" s="269" t="s">
        <v>2195</v>
      </c>
      <c r="F1937" s="271">
        <v>0.0001</v>
      </c>
      <c r="G1937" s="272">
        <v>2016.5</v>
      </c>
      <c r="H1937" s="269">
        <v>0.00023</v>
      </c>
      <c r="I1937" s="269" t="s">
        <v>1011</v>
      </c>
      <c r="J1937" s="269" t="s">
        <v>1011</v>
      </c>
      <c r="K1937" s="269" t="s">
        <v>106</v>
      </c>
    </row>
    <row r="1938" ht="42.75" spans="1:11">
      <c r="A1938" s="269">
        <v>1936</v>
      </c>
      <c r="B1938" s="269" t="s">
        <v>1245</v>
      </c>
      <c r="C1938" s="269" t="s">
        <v>2170</v>
      </c>
      <c r="D1938" s="273" t="s">
        <v>4102</v>
      </c>
      <c r="E1938" s="269" t="s">
        <v>2195</v>
      </c>
      <c r="F1938" s="271">
        <v>0.00035</v>
      </c>
      <c r="G1938" s="272">
        <v>2016.5</v>
      </c>
      <c r="H1938" s="269">
        <v>0.000805</v>
      </c>
      <c r="I1938" s="269" t="s">
        <v>1011</v>
      </c>
      <c r="J1938" s="269" t="s">
        <v>1011</v>
      </c>
      <c r="K1938" s="269" t="s">
        <v>106</v>
      </c>
    </row>
    <row r="1939" ht="42.75" spans="1:11">
      <c r="A1939" s="269">
        <v>1937</v>
      </c>
      <c r="B1939" s="269" t="s">
        <v>1245</v>
      </c>
      <c r="C1939" s="269" t="s">
        <v>2170</v>
      </c>
      <c r="D1939" s="273" t="s">
        <v>4103</v>
      </c>
      <c r="E1939" s="269" t="s">
        <v>2195</v>
      </c>
      <c r="F1939" s="271">
        <v>0.00035</v>
      </c>
      <c r="G1939" s="272">
        <v>2016.5</v>
      </c>
      <c r="H1939" s="269">
        <v>0.000805</v>
      </c>
      <c r="I1939" s="269" t="s">
        <v>1011</v>
      </c>
      <c r="J1939" s="269" t="s">
        <v>1011</v>
      </c>
      <c r="K1939" s="269" t="s">
        <v>106</v>
      </c>
    </row>
    <row r="1940" ht="42.75" spans="1:11">
      <c r="A1940" s="269">
        <v>1938</v>
      </c>
      <c r="B1940" s="269" t="s">
        <v>1245</v>
      </c>
      <c r="C1940" s="269" t="s">
        <v>2170</v>
      </c>
      <c r="D1940" s="273" t="s">
        <v>4104</v>
      </c>
      <c r="E1940" s="269" t="s">
        <v>2195</v>
      </c>
      <c r="F1940" s="271">
        <v>0.00035</v>
      </c>
      <c r="G1940" s="272">
        <v>2016.5</v>
      </c>
      <c r="H1940" s="269">
        <v>0.000805</v>
      </c>
      <c r="I1940" s="269" t="s">
        <v>1011</v>
      </c>
      <c r="J1940" s="269" t="s">
        <v>1011</v>
      </c>
      <c r="K1940" s="269" t="s">
        <v>106</v>
      </c>
    </row>
    <row r="1941" ht="42.75" spans="1:11">
      <c r="A1941" s="269">
        <v>1939</v>
      </c>
      <c r="B1941" s="269" t="s">
        <v>1245</v>
      </c>
      <c r="C1941" s="269" t="s">
        <v>2170</v>
      </c>
      <c r="D1941" s="273" t="s">
        <v>4105</v>
      </c>
      <c r="E1941" s="269" t="s">
        <v>2195</v>
      </c>
      <c r="F1941" s="271">
        <v>0.0003</v>
      </c>
      <c r="G1941" s="272">
        <v>2016.5</v>
      </c>
      <c r="H1941" s="269">
        <v>0.00069</v>
      </c>
      <c r="I1941" s="269" t="s">
        <v>1011</v>
      </c>
      <c r="J1941" s="269" t="s">
        <v>1011</v>
      </c>
      <c r="K1941" s="269" t="s">
        <v>106</v>
      </c>
    </row>
    <row r="1942" ht="42.75" spans="1:11">
      <c r="A1942" s="269">
        <v>1940</v>
      </c>
      <c r="B1942" s="269" t="s">
        <v>1245</v>
      </c>
      <c r="C1942" s="269" t="s">
        <v>2170</v>
      </c>
      <c r="D1942" s="273" t="s">
        <v>4106</v>
      </c>
      <c r="E1942" s="269" t="s">
        <v>2195</v>
      </c>
      <c r="F1942" s="271">
        <v>0.0003</v>
      </c>
      <c r="G1942" s="272">
        <v>2016.5</v>
      </c>
      <c r="H1942" s="269">
        <v>0.00069</v>
      </c>
      <c r="I1942" s="269" t="s">
        <v>1011</v>
      </c>
      <c r="J1942" s="269" t="s">
        <v>1011</v>
      </c>
      <c r="K1942" s="269" t="s">
        <v>106</v>
      </c>
    </row>
    <row r="1943" ht="42.75" spans="1:11">
      <c r="A1943" s="269">
        <v>1941</v>
      </c>
      <c r="B1943" s="269" t="s">
        <v>1245</v>
      </c>
      <c r="C1943" s="269" t="s">
        <v>2170</v>
      </c>
      <c r="D1943" s="273" t="s">
        <v>4107</v>
      </c>
      <c r="E1943" s="269" t="s">
        <v>2195</v>
      </c>
      <c r="F1943" s="271">
        <v>0.0003</v>
      </c>
      <c r="G1943" s="272">
        <v>2016.5</v>
      </c>
      <c r="H1943" s="269">
        <v>0.00069</v>
      </c>
      <c r="I1943" s="269" t="s">
        <v>1011</v>
      </c>
      <c r="J1943" s="269" t="s">
        <v>1011</v>
      </c>
      <c r="K1943" s="269" t="s">
        <v>106</v>
      </c>
    </row>
    <row r="1944" ht="42.75" spans="1:11">
      <c r="A1944" s="269">
        <v>1942</v>
      </c>
      <c r="B1944" s="269" t="s">
        <v>1245</v>
      </c>
      <c r="C1944" s="269" t="s">
        <v>2170</v>
      </c>
      <c r="D1944" s="273" t="s">
        <v>4108</v>
      </c>
      <c r="E1944" s="269" t="s">
        <v>2195</v>
      </c>
      <c r="F1944" s="271">
        <v>0.0003</v>
      </c>
      <c r="G1944" s="272">
        <v>2016.5</v>
      </c>
      <c r="H1944" s="269">
        <v>0.00069</v>
      </c>
      <c r="I1944" s="269" t="s">
        <v>1011</v>
      </c>
      <c r="J1944" s="269" t="s">
        <v>1011</v>
      </c>
      <c r="K1944" s="269" t="s">
        <v>106</v>
      </c>
    </row>
    <row r="1945" ht="42.75" spans="1:11">
      <c r="A1945" s="269">
        <v>1943</v>
      </c>
      <c r="B1945" s="269" t="s">
        <v>1245</v>
      </c>
      <c r="C1945" s="269" t="s">
        <v>2170</v>
      </c>
      <c r="D1945" s="273" t="s">
        <v>4109</v>
      </c>
      <c r="E1945" s="269" t="s">
        <v>2195</v>
      </c>
      <c r="F1945" s="271">
        <v>0.0003</v>
      </c>
      <c r="G1945" s="272">
        <v>2016.5</v>
      </c>
      <c r="H1945" s="269">
        <v>0.00069</v>
      </c>
      <c r="I1945" s="269" t="s">
        <v>1011</v>
      </c>
      <c r="J1945" s="269" t="s">
        <v>1011</v>
      </c>
      <c r="K1945" s="269" t="s">
        <v>106</v>
      </c>
    </row>
    <row r="1946" ht="42.75" spans="1:11">
      <c r="A1946" s="269">
        <v>1944</v>
      </c>
      <c r="B1946" s="269" t="s">
        <v>1245</v>
      </c>
      <c r="C1946" s="269" t="s">
        <v>2170</v>
      </c>
      <c r="D1946" s="273" t="s">
        <v>4110</v>
      </c>
      <c r="E1946" s="269" t="s">
        <v>2195</v>
      </c>
      <c r="F1946" s="271">
        <v>0.0003</v>
      </c>
      <c r="G1946" s="272">
        <v>2016.5</v>
      </c>
      <c r="H1946" s="269">
        <v>0.00069</v>
      </c>
      <c r="I1946" s="269" t="s">
        <v>1011</v>
      </c>
      <c r="J1946" s="269" t="s">
        <v>1011</v>
      </c>
      <c r="K1946" s="269" t="s">
        <v>106</v>
      </c>
    </row>
    <row r="1947" ht="42.75" spans="1:11">
      <c r="A1947" s="269">
        <v>1945</v>
      </c>
      <c r="B1947" s="269" t="s">
        <v>1245</v>
      </c>
      <c r="C1947" s="269" t="s">
        <v>2170</v>
      </c>
      <c r="D1947" s="273" t="s">
        <v>4111</v>
      </c>
      <c r="E1947" s="269" t="s">
        <v>2195</v>
      </c>
      <c r="F1947" s="271">
        <v>0.0003</v>
      </c>
      <c r="G1947" s="272">
        <v>2016.5</v>
      </c>
      <c r="H1947" s="269">
        <v>0.00069</v>
      </c>
      <c r="I1947" s="269" t="s">
        <v>1011</v>
      </c>
      <c r="J1947" s="269" t="s">
        <v>1011</v>
      </c>
      <c r="K1947" s="269" t="s">
        <v>106</v>
      </c>
    </row>
    <row r="1948" ht="42.75" spans="1:11">
      <c r="A1948" s="269">
        <v>1946</v>
      </c>
      <c r="B1948" s="269" t="s">
        <v>1245</v>
      </c>
      <c r="C1948" s="269" t="s">
        <v>2170</v>
      </c>
      <c r="D1948" s="273" t="s">
        <v>4112</v>
      </c>
      <c r="E1948" s="269" t="s">
        <v>2195</v>
      </c>
      <c r="F1948" s="271">
        <v>0.0003</v>
      </c>
      <c r="G1948" s="272">
        <v>2016.5</v>
      </c>
      <c r="H1948" s="269">
        <v>0.00069</v>
      </c>
      <c r="I1948" s="269" t="s">
        <v>1011</v>
      </c>
      <c r="J1948" s="269" t="s">
        <v>1011</v>
      </c>
      <c r="K1948" s="269" t="s">
        <v>106</v>
      </c>
    </row>
    <row r="1949" ht="42.75" spans="1:11">
      <c r="A1949" s="269">
        <v>1947</v>
      </c>
      <c r="B1949" s="269" t="s">
        <v>1245</v>
      </c>
      <c r="C1949" s="269" t="s">
        <v>2170</v>
      </c>
      <c r="D1949" s="273" t="s">
        <v>4113</v>
      </c>
      <c r="E1949" s="269" t="s">
        <v>2195</v>
      </c>
      <c r="F1949" s="271">
        <v>0.0003</v>
      </c>
      <c r="G1949" s="272">
        <v>2016.5</v>
      </c>
      <c r="H1949" s="269">
        <v>0.00069</v>
      </c>
      <c r="I1949" s="269" t="s">
        <v>1011</v>
      </c>
      <c r="J1949" s="269" t="s">
        <v>1011</v>
      </c>
      <c r="K1949" s="269" t="s">
        <v>106</v>
      </c>
    </row>
    <row r="1950" ht="42.75" spans="1:11">
      <c r="A1950" s="269">
        <v>1948</v>
      </c>
      <c r="B1950" s="269" t="s">
        <v>1245</v>
      </c>
      <c r="C1950" s="269" t="s">
        <v>2170</v>
      </c>
      <c r="D1950" s="273" t="s">
        <v>4114</v>
      </c>
      <c r="E1950" s="269" t="s">
        <v>2195</v>
      </c>
      <c r="F1950" s="271">
        <v>0.0003</v>
      </c>
      <c r="G1950" s="272">
        <v>2016.5</v>
      </c>
      <c r="H1950" s="269">
        <v>0.00069</v>
      </c>
      <c r="I1950" s="269" t="s">
        <v>1011</v>
      </c>
      <c r="J1950" s="269" t="s">
        <v>1011</v>
      </c>
      <c r="K1950" s="269" t="s">
        <v>106</v>
      </c>
    </row>
    <row r="1951" ht="42.75" spans="1:11">
      <c r="A1951" s="269">
        <v>1949</v>
      </c>
      <c r="B1951" s="269" t="s">
        <v>1245</v>
      </c>
      <c r="C1951" s="269" t="s">
        <v>2170</v>
      </c>
      <c r="D1951" s="273" t="s">
        <v>4115</v>
      </c>
      <c r="E1951" s="269" t="s">
        <v>2195</v>
      </c>
      <c r="F1951" s="271">
        <v>0.0003</v>
      </c>
      <c r="G1951" s="272">
        <v>2016.5</v>
      </c>
      <c r="H1951" s="269">
        <v>0.00069</v>
      </c>
      <c r="I1951" s="269" t="s">
        <v>1011</v>
      </c>
      <c r="J1951" s="269" t="s">
        <v>1011</v>
      </c>
      <c r="K1951" s="269" t="s">
        <v>106</v>
      </c>
    </row>
    <row r="1952" ht="42.75" spans="1:11">
      <c r="A1952" s="269">
        <v>1950</v>
      </c>
      <c r="B1952" s="269" t="s">
        <v>1245</v>
      </c>
      <c r="C1952" s="269" t="s">
        <v>2170</v>
      </c>
      <c r="D1952" s="273" t="s">
        <v>4116</v>
      </c>
      <c r="E1952" s="269" t="s">
        <v>2195</v>
      </c>
      <c r="F1952" s="271">
        <v>0.0003</v>
      </c>
      <c r="G1952" s="272">
        <v>2016.5</v>
      </c>
      <c r="H1952" s="269">
        <v>0.00069</v>
      </c>
      <c r="I1952" s="269" t="s">
        <v>1011</v>
      </c>
      <c r="J1952" s="269" t="s">
        <v>1011</v>
      </c>
      <c r="K1952" s="269" t="s">
        <v>106</v>
      </c>
    </row>
    <row r="1953" ht="42.75" spans="1:11">
      <c r="A1953" s="269">
        <v>1951</v>
      </c>
      <c r="B1953" s="269" t="s">
        <v>1245</v>
      </c>
      <c r="C1953" s="269" t="s">
        <v>2170</v>
      </c>
      <c r="D1953" s="273" t="s">
        <v>4117</v>
      </c>
      <c r="E1953" s="269" t="s">
        <v>2195</v>
      </c>
      <c r="F1953" s="271">
        <v>0.0003</v>
      </c>
      <c r="G1953" s="272">
        <v>2016.5</v>
      </c>
      <c r="H1953" s="269">
        <v>0.00069</v>
      </c>
      <c r="I1953" s="269" t="s">
        <v>1011</v>
      </c>
      <c r="J1953" s="269" t="s">
        <v>1011</v>
      </c>
      <c r="K1953" s="269" t="s">
        <v>106</v>
      </c>
    </row>
    <row r="1954" ht="42.75" spans="1:11">
      <c r="A1954" s="269">
        <v>1952</v>
      </c>
      <c r="B1954" s="269" t="s">
        <v>1245</v>
      </c>
      <c r="C1954" s="269" t="s">
        <v>2170</v>
      </c>
      <c r="D1954" s="273" t="s">
        <v>4118</v>
      </c>
      <c r="E1954" s="269" t="s">
        <v>2195</v>
      </c>
      <c r="F1954" s="271">
        <v>0.0003</v>
      </c>
      <c r="G1954" s="272">
        <v>2016.5</v>
      </c>
      <c r="H1954" s="269">
        <v>0.00069</v>
      </c>
      <c r="I1954" s="269" t="s">
        <v>1011</v>
      </c>
      <c r="J1954" s="269" t="s">
        <v>1011</v>
      </c>
      <c r="K1954" s="269" t="s">
        <v>106</v>
      </c>
    </row>
    <row r="1955" ht="42.75" spans="1:11">
      <c r="A1955" s="269">
        <v>1953</v>
      </c>
      <c r="B1955" s="269" t="s">
        <v>1245</v>
      </c>
      <c r="C1955" s="269" t="s">
        <v>2170</v>
      </c>
      <c r="D1955" s="273" t="s">
        <v>4119</v>
      </c>
      <c r="E1955" s="269" t="s">
        <v>2195</v>
      </c>
      <c r="F1955" s="271">
        <v>0.0003</v>
      </c>
      <c r="G1955" s="272">
        <v>2016.5</v>
      </c>
      <c r="H1955" s="269">
        <v>0.00069</v>
      </c>
      <c r="I1955" s="269" t="s">
        <v>1011</v>
      </c>
      <c r="J1955" s="269" t="s">
        <v>1011</v>
      </c>
      <c r="K1955" s="269" t="s">
        <v>106</v>
      </c>
    </row>
    <row r="1956" ht="42.75" spans="1:11">
      <c r="A1956" s="269">
        <v>1954</v>
      </c>
      <c r="B1956" s="269" t="s">
        <v>1245</v>
      </c>
      <c r="C1956" s="269" t="s">
        <v>2170</v>
      </c>
      <c r="D1956" s="273" t="s">
        <v>4120</v>
      </c>
      <c r="E1956" s="269" t="s">
        <v>2195</v>
      </c>
      <c r="F1956" s="271">
        <v>0.0003</v>
      </c>
      <c r="G1956" s="272">
        <v>2016.5</v>
      </c>
      <c r="H1956" s="269">
        <v>0.00069</v>
      </c>
      <c r="I1956" s="269" t="s">
        <v>1011</v>
      </c>
      <c r="J1956" s="269" t="s">
        <v>1011</v>
      </c>
      <c r="K1956" s="269" t="s">
        <v>106</v>
      </c>
    </row>
    <row r="1957" ht="57" spans="1:11">
      <c r="A1957" s="269">
        <v>1955</v>
      </c>
      <c r="B1957" s="269" t="s">
        <v>1245</v>
      </c>
      <c r="C1957" s="269" t="s">
        <v>2170</v>
      </c>
      <c r="D1957" s="273" t="s">
        <v>4121</v>
      </c>
      <c r="E1957" s="269" t="s">
        <v>2195</v>
      </c>
      <c r="F1957" s="271">
        <v>0.0007</v>
      </c>
      <c r="G1957" s="272">
        <v>2016.5</v>
      </c>
      <c r="H1957" s="269">
        <v>0.00161</v>
      </c>
      <c r="I1957" s="269" t="s">
        <v>1011</v>
      </c>
      <c r="J1957" s="269" t="s">
        <v>1011</v>
      </c>
      <c r="K1957" s="269" t="s">
        <v>106</v>
      </c>
    </row>
    <row r="1958" ht="42.75" spans="1:11">
      <c r="A1958" s="269">
        <v>1956</v>
      </c>
      <c r="B1958" s="269" t="s">
        <v>1245</v>
      </c>
      <c r="C1958" s="269" t="s">
        <v>2170</v>
      </c>
      <c r="D1958" s="273" t="s">
        <v>4122</v>
      </c>
      <c r="E1958" s="269" t="s">
        <v>2195</v>
      </c>
      <c r="F1958" s="271">
        <v>0.0003</v>
      </c>
      <c r="G1958" s="272">
        <v>2016.5</v>
      </c>
      <c r="H1958" s="269">
        <v>0.00069</v>
      </c>
      <c r="I1958" s="269" t="s">
        <v>1011</v>
      </c>
      <c r="J1958" s="269" t="s">
        <v>1011</v>
      </c>
      <c r="K1958" s="269" t="s">
        <v>106</v>
      </c>
    </row>
    <row r="1959" ht="42.75" spans="1:11">
      <c r="A1959" s="269">
        <v>1957</v>
      </c>
      <c r="B1959" s="269" t="s">
        <v>1245</v>
      </c>
      <c r="C1959" s="269" t="s">
        <v>2170</v>
      </c>
      <c r="D1959" s="273" t="s">
        <v>4123</v>
      </c>
      <c r="E1959" s="269" t="s">
        <v>2195</v>
      </c>
      <c r="F1959" s="271">
        <v>0.0003</v>
      </c>
      <c r="G1959" s="272">
        <v>2016.5</v>
      </c>
      <c r="H1959" s="269">
        <v>0.00069</v>
      </c>
      <c r="I1959" s="269" t="s">
        <v>1011</v>
      </c>
      <c r="J1959" s="269" t="s">
        <v>1011</v>
      </c>
      <c r="K1959" s="269" t="s">
        <v>106</v>
      </c>
    </row>
    <row r="1960" ht="42.75" spans="1:11">
      <c r="A1960" s="269">
        <v>1958</v>
      </c>
      <c r="B1960" s="269" t="s">
        <v>1245</v>
      </c>
      <c r="C1960" s="269" t="s">
        <v>2170</v>
      </c>
      <c r="D1960" s="273" t="s">
        <v>4124</v>
      </c>
      <c r="E1960" s="269" t="s">
        <v>2195</v>
      </c>
      <c r="F1960" s="271">
        <v>0.0003</v>
      </c>
      <c r="G1960" s="272">
        <v>2016.5</v>
      </c>
      <c r="H1960" s="269">
        <v>0.00069</v>
      </c>
      <c r="I1960" s="269" t="s">
        <v>1011</v>
      </c>
      <c r="J1960" s="269" t="s">
        <v>1011</v>
      </c>
      <c r="K1960" s="269" t="s">
        <v>106</v>
      </c>
    </row>
    <row r="1961" ht="42.75" spans="1:11">
      <c r="A1961" s="269">
        <v>1959</v>
      </c>
      <c r="B1961" s="269" t="s">
        <v>1245</v>
      </c>
      <c r="C1961" s="269" t="s">
        <v>2170</v>
      </c>
      <c r="D1961" s="273" t="s">
        <v>4125</v>
      </c>
      <c r="E1961" s="269" t="s">
        <v>2195</v>
      </c>
      <c r="F1961" s="271">
        <v>0.001</v>
      </c>
      <c r="G1961" s="272">
        <v>2016.5</v>
      </c>
      <c r="H1961" s="269">
        <v>0.0023</v>
      </c>
      <c r="I1961" s="269" t="s">
        <v>1011</v>
      </c>
      <c r="J1961" s="269" t="s">
        <v>1011</v>
      </c>
      <c r="K1961" s="269" t="s">
        <v>106</v>
      </c>
    </row>
    <row r="1962" ht="71.25" spans="1:11">
      <c r="A1962" s="269">
        <v>1960</v>
      </c>
      <c r="B1962" s="269" t="s">
        <v>1245</v>
      </c>
      <c r="C1962" s="269" t="s">
        <v>2170</v>
      </c>
      <c r="D1962" s="273" t="s">
        <v>4126</v>
      </c>
      <c r="E1962" s="269" t="s">
        <v>2195</v>
      </c>
      <c r="F1962" s="271">
        <v>0.0004</v>
      </c>
      <c r="G1962" s="272">
        <v>2016.5</v>
      </c>
      <c r="H1962" s="269">
        <v>0.00092</v>
      </c>
      <c r="I1962" s="269" t="s">
        <v>1011</v>
      </c>
      <c r="J1962" s="269" t="s">
        <v>1011</v>
      </c>
      <c r="K1962" s="269" t="s">
        <v>106</v>
      </c>
    </row>
    <row r="1963" ht="57" spans="1:11">
      <c r="A1963" s="269">
        <v>1961</v>
      </c>
      <c r="B1963" s="269" t="s">
        <v>1245</v>
      </c>
      <c r="C1963" s="269" t="s">
        <v>2170</v>
      </c>
      <c r="D1963" s="273" t="s">
        <v>4127</v>
      </c>
      <c r="E1963" s="269" t="s">
        <v>2195</v>
      </c>
      <c r="F1963" s="271">
        <v>0.0009</v>
      </c>
      <c r="G1963" s="272">
        <v>2016.5</v>
      </c>
      <c r="H1963" s="269">
        <v>0.00207</v>
      </c>
      <c r="I1963" s="269" t="s">
        <v>1011</v>
      </c>
      <c r="J1963" s="269" t="s">
        <v>1011</v>
      </c>
      <c r="K1963" s="269" t="s">
        <v>106</v>
      </c>
    </row>
    <row r="1964" ht="42.75" spans="1:11">
      <c r="A1964" s="269">
        <v>1962</v>
      </c>
      <c r="B1964" s="269" t="s">
        <v>1245</v>
      </c>
      <c r="C1964" s="269" t="s">
        <v>2170</v>
      </c>
      <c r="D1964" s="273" t="s">
        <v>4128</v>
      </c>
      <c r="E1964" s="269" t="s">
        <v>2195</v>
      </c>
      <c r="F1964" s="271">
        <v>0.00085</v>
      </c>
      <c r="G1964" s="272">
        <v>2016.5</v>
      </c>
      <c r="H1964" s="269">
        <v>0.001955</v>
      </c>
      <c r="I1964" s="269" t="s">
        <v>1011</v>
      </c>
      <c r="J1964" s="269" t="s">
        <v>1011</v>
      </c>
      <c r="K1964" s="269" t="s">
        <v>106</v>
      </c>
    </row>
    <row r="1965" ht="42.75" spans="1:11">
      <c r="A1965" s="269">
        <v>1963</v>
      </c>
      <c r="B1965" s="269" t="s">
        <v>1245</v>
      </c>
      <c r="C1965" s="269" t="s">
        <v>2170</v>
      </c>
      <c r="D1965" s="273" t="s">
        <v>4129</v>
      </c>
      <c r="E1965" s="269" t="s">
        <v>2195</v>
      </c>
      <c r="F1965" s="271">
        <v>0.00085</v>
      </c>
      <c r="G1965" s="272">
        <v>2016.5</v>
      </c>
      <c r="H1965" s="269">
        <v>0.001955</v>
      </c>
      <c r="I1965" s="269" t="s">
        <v>1011</v>
      </c>
      <c r="J1965" s="269" t="s">
        <v>1011</v>
      </c>
      <c r="K1965" s="269" t="s">
        <v>106</v>
      </c>
    </row>
    <row r="1966" ht="42.75" spans="1:11">
      <c r="A1966" s="269">
        <v>1964</v>
      </c>
      <c r="B1966" s="269" t="s">
        <v>1245</v>
      </c>
      <c r="C1966" s="269" t="s">
        <v>2170</v>
      </c>
      <c r="D1966" s="273" t="s">
        <v>4130</v>
      </c>
      <c r="E1966" s="269" t="s">
        <v>2195</v>
      </c>
      <c r="F1966" s="271">
        <v>0.0003</v>
      </c>
      <c r="G1966" s="272">
        <v>2016.5</v>
      </c>
      <c r="H1966" s="269">
        <v>0.00069</v>
      </c>
      <c r="I1966" s="269" t="s">
        <v>1011</v>
      </c>
      <c r="J1966" s="269" t="s">
        <v>1011</v>
      </c>
      <c r="K1966" s="269" t="s">
        <v>106</v>
      </c>
    </row>
    <row r="1967" ht="42.75" spans="1:11">
      <c r="A1967" s="269">
        <v>1965</v>
      </c>
      <c r="B1967" s="269" t="s">
        <v>1245</v>
      </c>
      <c r="C1967" s="269" t="s">
        <v>2170</v>
      </c>
      <c r="D1967" s="273" t="s">
        <v>4131</v>
      </c>
      <c r="E1967" s="269" t="s">
        <v>2195</v>
      </c>
      <c r="F1967" s="271">
        <v>0.0003</v>
      </c>
      <c r="G1967" s="272">
        <v>2016.5</v>
      </c>
      <c r="H1967" s="269">
        <v>0.00069</v>
      </c>
      <c r="I1967" s="269" t="s">
        <v>1011</v>
      </c>
      <c r="J1967" s="269" t="s">
        <v>1011</v>
      </c>
      <c r="K1967" s="269" t="s">
        <v>106</v>
      </c>
    </row>
    <row r="1968" ht="42.75" spans="1:11">
      <c r="A1968" s="269">
        <v>1966</v>
      </c>
      <c r="B1968" s="269" t="s">
        <v>1245</v>
      </c>
      <c r="C1968" s="269" t="s">
        <v>2170</v>
      </c>
      <c r="D1968" s="273" t="s">
        <v>4132</v>
      </c>
      <c r="E1968" s="269" t="s">
        <v>2195</v>
      </c>
      <c r="F1968" s="271">
        <v>0.00035</v>
      </c>
      <c r="G1968" s="272">
        <v>2016.5</v>
      </c>
      <c r="H1968" s="269">
        <v>0.000805</v>
      </c>
      <c r="I1968" s="269" t="s">
        <v>1011</v>
      </c>
      <c r="J1968" s="269" t="s">
        <v>1011</v>
      </c>
      <c r="K1968" s="269" t="s">
        <v>106</v>
      </c>
    </row>
    <row r="1969" ht="42.75" spans="1:11">
      <c r="A1969" s="269">
        <v>1967</v>
      </c>
      <c r="B1969" s="269" t="s">
        <v>1245</v>
      </c>
      <c r="C1969" s="269" t="s">
        <v>2170</v>
      </c>
      <c r="D1969" s="273" t="s">
        <v>4133</v>
      </c>
      <c r="E1969" s="269" t="s">
        <v>2195</v>
      </c>
      <c r="F1969" s="271">
        <v>0.00012</v>
      </c>
      <c r="G1969" s="272">
        <v>2016.5</v>
      </c>
      <c r="H1969" s="269">
        <v>0.000276</v>
      </c>
      <c r="I1969" s="269" t="s">
        <v>1011</v>
      </c>
      <c r="J1969" s="269" t="s">
        <v>1011</v>
      </c>
      <c r="K1969" s="269" t="s">
        <v>106</v>
      </c>
    </row>
    <row r="1970" ht="42.75" spans="1:11">
      <c r="A1970" s="269">
        <v>1968</v>
      </c>
      <c r="B1970" s="269" t="s">
        <v>1245</v>
      </c>
      <c r="C1970" s="269" t="s">
        <v>2170</v>
      </c>
      <c r="D1970" s="273" t="s">
        <v>4134</v>
      </c>
      <c r="E1970" s="269" t="s">
        <v>2195</v>
      </c>
      <c r="F1970" s="271">
        <v>0.0004</v>
      </c>
      <c r="G1970" s="272">
        <v>2016.5</v>
      </c>
      <c r="H1970" s="269">
        <v>0.00092</v>
      </c>
      <c r="I1970" s="269" t="s">
        <v>1011</v>
      </c>
      <c r="J1970" s="269" t="s">
        <v>1011</v>
      </c>
      <c r="K1970" s="269" t="s">
        <v>106</v>
      </c>
    </row>
    <row r="1971" ht="42.75" spans="1:11">
      <c r="A1971" s="269">
        <v>1969</v>
      </c>
      <c r="B1971" s="269" t="s">
        <v>1245</v>
      </c>
      <c r="C1971" s="269" t="s">
        <v>2170</v>
      </c>
      <c r="D1971" s="273" t="s">
        <v>4135</v>
      </c>
      <c r="E1971" s="269" t="s">
        <v>2195</v>
      </c>
      <c r="F1971" s="271">
        <v>0.0006</v>
      </c>
      <c r="G1971" s="272">
        <v>2016.5</v>
      </c>
      <c r="H1971" s="269">
        <v>0.00138</v>
      </c>
      <c r="I1971" s="269" t="s">
        <v>1011</v>
      </c>
      <c r="J1971" s="269" t="s">
        <v>1011</v>
      </c>
      <c r="K1971" s="269" t="s">
        <v>106</v>
      </c>
    </row>
    <row r="1972" ht="42.75" spans="1:11">
      <c r="A1972" s="269">
        <v>1970</v>
      </c>
      <c r="B1972" s="269" t="s">
        <v>1245</v>
      </c>
      <c r="C1972" s="269" t="s">
        <v>2170</v>
      </c>
      <c r="D1972" s="273" t="s">
        <v>4136</v>
      </c>
      <c r="E1972" s="269" t="s">
        <v>2195</v>
      </c>
      <c r="F1972" s="271">
        <v>0.0004</v>
      </c>
      <c r="G1972" s="272">
        <v>2016.5</v>
      </c>
      <c r="H1972" s="269">
        <v>0.00092</v>
      </c>
      <c r="I1972" s="269" t="s">
        <v>1011</v>
      </c>
      <c r="J1972" s="269" t="s">
        <v>1011</v>
      </c>
      <c r="K1972" s="269" t="s">
        <v>106</v>
      </c>
    </row>
    <row r="1973" ht="42.75" spans="1:11">
      <c r="A1973" s="269">
        <v>1971</v>
      </c>
      <c r="B1973" s="269" t="s">
        <v>1245</v>
      </c>
      <c r="C1973" s="269" t="s">
        <v>2170</v>
      </c>
      <c r="D1973" s="273" t="s">
        <v>4137</v>
      </c>
      <c r="E1973" s="269" t="s">
        <v>2195</v>
      </c>
      <c r="F1973" s="271">
        <v>0.0015</v>
      </c>
      <c r="G1973" s="272">
        <v>2016.5</v>
      </c>
      <c r="H1973" s="269">
        <v>0.00345</v>
      </c>
      <c r="I1973" s="269" t="s">
        <v>1011</v>
      </c>
      <c r="J1973" s="269" t="s">
        <v>1011</v>
      </c>
      <c r="K1973" s="269" t="s">
        <v>106</v>
      </c>
    </row>
    <row r="1974" ht="42.75" spans="1:11">
      <c r="A1974" s="269">
        <v>1972</v>
      </c>
      <c r="B1974" s="269" t="s">
        <v>1245</v>
      </c>
      <c r="C1974" s="269" t="s">
        <v>2170</v>
      </c>
      <c r="D1974" s="273" t="s">
        <v>4138</v>
      </c>
      <c r="E1974" s="269" t="s">
        <v>2195</v>
      </c>
      <c r="F1974" s="271">
        <v>0.0015</v>
      </c>
      <c r="G1974" s="272">
        <v>2016.5</v>
      </c>
      <c r="H1974" s="269">
        <v>0.00345</v>
      </c>
      <c r="I1974" s="269" t="s">
        <v>1011</v>
      </c>
      <c r="J1974" s="269" t="s">
        <v>1011</v>
      </c>
      <c r="K1974" s="269" t="s">
        <v>106</v>
      </c>
    </row>
    <row r="1975" ht="42.75" spans="1:11">
      <c r="A1975" s="269">
        <v>1973</v>
      </c>
      <c r="B1975" s="269" t="s">
        <v>1245</v>
      </c>
      <c r="C1975" s="269" t="s">
        <v>2170</v>
      </c>
      <c r="D1975" s="273" t="s">
        <v>4139</v>
      </c>
      <c r="E1975" s="269" t="s">
        <v>2195</v>
      </c>
      <c r="F1975" s="271">
        <v>0.0015</v>
      </c>
      <c r="G1975" s="272">
        <v>2016.5</v>
      </c>
      <c r="H1975" s="269">
        <v>0.00345</v>
      </c>
      <c r="I1975" s="269" t="s">
        <v>1011</v>
      </c>
      <c r="J1975" s="269" t="s">
        <v>1011</v>
      </c>
      <c r="K1975" s="269" t="s">
        <v>106</v>
      </c>
    </row>
    <row r="1976" ht="42.75" spans="1:11">
      <c r="A1976" s="269">
        <v>1974</v>
      </c>
      <c r="B1976" s="269" t="s">
        <v>1245</v>
      </c>
      <c r="C1976" s="269" t="s">
        <v>2170</v>
      </c>
      <c r="D1976" s="273" t="s">
        <v>4140</v>
      </c>
      <c r="E1976" s="269" t="s">
        <v>2195</v>
      </c>
      <c r="F1976" s="271">
        <v>0.0005</v>
      </c>
      <c r="G1976" s="272">
        <v>2016.5</v>
      </c>
      <c r="H1976" s="269">
        <v>0.00115</v>
      </c>
      <c r="I1976" s="269" t="s">
        <v>1011</v>
      </c>
      <c r="J1976" s="269" t="s">
        <v>1011</v>
      </c>
      <c r="K1976" s="269" t="s">
        <v>106</v>
      </c>
    </row>
    <row r="1977" ht="42.75" spans="1:11">
      <c r="A1977" s="269">
        <v>1975</v>
      </c>
      <c r="B1977" s="269" t="s">
        <v>1245</v>
      </c>
      <c r="C1977" s="269" t="s">
        <v>2170</v>
      </c>
      <c r="D1977" s="273" t="s">
        <v>4141</v>
      </c>
      <c r="E1977" s="269" t="s">
        <v>2195</v>
      </c>
      <c r="F1977" s="271">
        <v>0.0005</v>
      </c>
      <c r="G1977" s="272">
        <v>2016.5</v>
      </c>
      <c r="H1977" s="269">
        <v>0.00115</v>
      </c>
      <c r="I1977" s="269" t="s">
        <v>1011</v>
      </c>
      <c r="J1977" s="269" t="s">
        <v>1011</v>
      </c>
      <c r="K1977" s="269" t="s">
        <v>106</v>
      </c>
    </row>
    <row r="1978" ht="42.75" spans="1:11">
      <c r="A1978" s="269">
        <v>1976</v>
      </c>
      <c r="B1978" s="269" t="s">
        <v>1245</v>
      </c>
      <c r="C1978" s="269" t="s">
        <v>2170</v>
      </c>
      <c r="D1978" s="273" t="s">
        <v>4142</v>
      </c>
      <c r="E1978" s="269" t="s">
        <v>2195</v>
      </c>
      <c r="F1978" s="271">
        <v>0.0005</v>
      </c>
      <c r="G1978" s="272">
        <v>2016.5</v>
      </c>
      <c r="H1978" s="269">
        <v>0.00115</v>
      </c>
      <c r="I1978" s="269" t="s">
        <v>1011</v>
      </c>
      <c r="J1978" s="269" t="s">
        <v>1011</v>
      </c>
      <c r="K1978" s="269" t="s">
        <v>106</v>
      </c>
    </row>
    <row r="1979" ht="42.75" spans="1:11">
      <c r="A1979" s="269">
        <v>1977</v>
      </c>
      <c r="B1979" s="269" t="s">
        <v>1245</v>
      </c>
      <c r="C1979" s="269" t="s">
        <v>2170</v>
      </c>
      <c r="D1979" s="273" t="s">
        <v>4143</v>
      </c>
      <c r="E1979" s="269" t="s">
        <v>2195</v>
      </c>
      <c r="F1979" s="271">
        <v>0.0005</v>
      </c>
      <c r="G1979" s="272">
        <v>2016.5</v>
      </c>
      <c r="H1979" s="269">
        <v>0.00115</v>
      </c>
      <c r="I1979" s="269" t="s">
        <v>1011</v>
      </c>
      <c r="J1979" s="269" t="s">
        <v>1011</v>
      </c>
      <c r="K1979" s="269" t="s">
        <v>106</v>
      </c>
    </row>
    <row r="1980" ht="42.75" spans="1:11">
      <c r="A1980" s="269">
        <v>1978</v>
      </c>
      <c r="B1980" s="269" t="s">
        <v>1245</v>
      </c>
      <c r="C1980" s="269" t="s">
        <v>2170</v>
      </c>
      <c r="D1980" s="273" t="s">
        <v>4144</v>
      </c>
      <c r="E1980" s="269" t="s">
        <v>2195</v>
      </c>
      <c r="F1980" s="271">
        <v>0.00025</v>
      </c>
      <c r="G1980" s="272">
        <v>2016.5</v>
      </c>
      <c r="H1980" s="269">
        <v>0.000575</v>
      </c>
      <c r="I1980" s="269" t="s">
        <v>1011</v>
      </c>
      <c r="J1980" s="269" t="s">
        <v>1011</v>
      </c>
      <c r="K1980" s="269" t="s">
        <v>106</v>
      </c>
    </row>
    <row r="1981" ht="42.75" spans="1:11">
      <c r="A1981" s="269">
        <v>1979</v>
      </c>
      <c r="B1981" s="269" t="s">
        <v>1245</v>
      </c>
      <c r="C1981" s="269" t="s">
        <v>2170</v>
      </c>
      <c r="D1981" s="273" t="s">
        <v>4145</v>
      </c>
      <c r="E1981" s="269" t="s">
        <v>2195</v>
      </c>
      <c r="F1981" s="271">
        <v>0.00025</v>
      </c>
      <c r="G1981" s="272">
        <v>2016.5</v>
      </c>
      <c r="H1981" s="269">
        <v>0.000575</v>
      </c>
      <c r="I1981" s="269" t="s">
        <v>1011</v>
      </c>
      <c r="J1981" s="269" t="s">
        <v>1011</v>
      </c>
      <c r="K1981" s="269" t="s">
        <v>106</v>
      </c>
    </row>
    <row r="1982" ht="42.75" spans="1:11">
      <c r="A1982" s="269">
        <v>1980</v>
      </c>
      <c r="B1982" s="269" t="s">
        <v>1245</v>
      </c>
      <c r="C1982" s="269" t="s">
        <v>2170</v>
      </c>
      <c r="D1982" s="273" t="s">
        <v>4146</v>
      </c>
      <c r="E1982" s="269" t="s">
        <v>2195</v>
      </c>
      <c r="F1982" s="271">
        <v>0.0003</v>
      </c>
      <c r="G1982" s="272">
        <v>2016.5</v>
      </c>
      <c r="H1982" s="269">
        <v>0.00069</v>
      </c>
      <c r="I1982" s="269" t="s">
        <v>1011</v>
      </c>
      <c r="J1982" s="269" t="s">
        <v>1011</v>
      </c>
      <c r="K1982" s="269" t="s">
        <v>106</v>
      </c>
    </row>
    <row r="1983" ht="42.75" spans="1:11">
      <c r="A1983" s="269">
        <v>1981</v>
      </c>
      <c r="B1983" s="269" t="s">
        <v>1245</v>
      </c>
      <c r="C1983" s="269" t="s">
        <v>2170</v>
      </c>
      <c r="D1983" s="273" t="s">
        <v>4147</v>
      </c>
      <c r="E1983" s="269" t="s">
        <v>2195</v>
      </c>
      <c r="F1983" s="271">
        <v>0.0006</v>
      </c>
      <c r="G1983" s="272">
        <v>2016.5</v>
      </c>
      <c r="H1983" s="269">
        <v>0.00138</v>
      </c>
      <c r="I1983" s="269" t="s">
        <v>1011</v>
      </c>
      <c r="J1983" s="269" t="s">
        <v>1011</v>
      </c>
      <c r="K1983" s="269" t="s">
        <v>106</v>
      </c>
    </row>
    <row r="1984" ht="42.75" spans="1:11">
      <c r="A1984" s="269">
        <v>1982</v>
      </c>
      <c r="B1984" s="269" t="s">
        <v>1245</v>
      </c>
      <c r="C1984" s="269" t="s">
        <v>2170</v>
      </c>
      <c r="D1984" s="273" t="s">
        <v>4148</v>
      </c>
      <c r="E1984" s="269" t="s">
        <v>2195</v>
      </c>
      <c r="F1984" s="271">
        <v>0.00035</v>
      </c>
      <c r="G1984" s="272">
        <v>2016.5</v>
      </c>
      <c r="H1984" s="269">
        <v>0.000805</v>
      </c>
      <c r="I1984" s="269" t="s">
        <v>1011</v>
      </c>
      <c r="J1984" s="269" t="s">
        <v>1011</v>
      </c>
      <c r="K1984" s="269" t="s">
        <v>106</v>
      </c>
    </row>
    <row r="1985" ht="42.75" spans="1:11">
      <c r="A1985" s="269">
        <v>1983</v>
      </c>
      <c r="B1985" s="269" t="s">
        <v>1245</v>
      </c>
      <c r="C1985" s="269" t="s">
        <v>2170</v>
      </c>
      <c r="D1985" s="273" t="s">
        <v>4149</v>
      </c>
      <c r="E1985" s="269" t="s">
        <v>2195</v>
      </c>
      <c r="F1985" s="271">
        <v>0.00045</v>
      </c>
      <c r="G1985" s="272">
        <v>2016.5</v>
      </c>
      <c r="H1985" s="269">
        <v>0.001035</v>
      </c>
      <c r="I1985" s="269" t="s">
        <v>1011</v>
      </c>
      <c r="J1985" s="269" t="s">
        <v>1011</v>
      </c>
      <c r="K1985" s="269" t="s">
        <v>106</v>
      </c>
    </row>
    <row r="1986" ht="42.75" spans="1:11">
      <c r="A1986" s="269">
        <v>1984</v>
      </c>
      <c r="B1986" s="269" t="s">
        <v>1245</v>
      </c>
      <c r="C1986" s="269" t="s">
        <v>2170</v>
      </c>
      <c r="D1986" s="273" t="s">
        <v>4150</v>
      </c>
      <c r="E1986" s="269" t="s">
        <v>2195</v>
      </c>
      <c r="F1986" s="271">
        <v>0.0003</v>
      </c>
      <c r="G1986" s="272">
        <v>2016.5</v>
      </c>
      <c r="H1986" s="269">
        <v>0.00069</v>
      </c>
      <c r="I1986" s="269" t="s">
        <v>1011</v>
      </c>
      <c r="J1986" s="269" t="s">
        <v>1011</v>
      </c>
      <c r="K1986" s="269" t="s">
        <v>106</v>
      </c>
    </row>
    <row r="1987" ht="42.75" spans="1:11">
      <c r="A1987" s="269">
        <v>1985</v>
      </c>
      <c r="B1987" s="269" t="s">
        <v>1245</v>
      </c>
      <c r="C1987" s="269" t="s">
        <v>2170</v>
      </c>
      <c r="D1987" s="273" t="s">
        <v>4151</v>
      </c>
      <c r="E1987" s="269" t="s">
        <v>2195</v>
      </c>
      <c r="F1987" s="271">
        <v>0.00045</v>
      </c>
      <c r="G1987" s="272">
        <v>2016.5</v>
      </c>
      <c r="H1987" s="269">
        <v>0.001035</v>
      </c>
      <c r="I1987" s="269" t="s">
        <v>1011</v>
      </c>
      <c r="J1987" s="269" t="s">
        <v>1011</v>
      </c>
      <c r="K1987" s="269" t="s">
        <v>106</v>
      </c>
    </row>
    <row r="1988" ht="42.75" spans="1:11">
      <c r="A1988" s="269">
        <v>1986</v>
      </c>
      <c r="B1988" s="269" t="s">
        <v>1245</v>
      </c>
      <c r="C1988" s="269" t="s">
        <v>2170</v>
      </c>
      <c r="D1988" s="273" t="s">
        <v>4152</v>
      </c>
      <c r="E1988" s="269" t="s">
        <v>2195</v>
      </c>
      <c r="F1988" s="271">
        <v>0.0006</v>
      </c>
      <c r="G1988" s="272">
        <v>2016.5</v>
      </c>
      <c r="H1988" s="269">
        <v>0.00138</v>
      </c>
      <c r="I1988" s="269" t="s">
        <v>1011</v>
      </c>
      <c r="J1988" s="269" t="s">
        <v>1011</v>
      </c>
      <c r="K1988" s="269" t="s">
        <v>106</v>
      </c>
    </row>
    <row r="1989" ht="42.75" spans="1:11">
      <c r="A1989" s="269">
        <v>1987</v>
      </c>
      <c r="B1989" s="269" t="s">
        <v>1245</v>
      </c>
      <c r="C1989" s="269" t="s">
        <v>2170</v>
      </c>
      <c r="D1989" s="273" t="s">
        <v>4153</v>
      </c>
      <c r="E1989" s="269" t="s">
        <v>2195</v>
      </c>
      <c r="F1989" s="271">
        <v>0.0012</v>
      </c>
      <c r="G1989" s="272">
        <v>2016.5</v>
      </c>
      <c r="H1989" s="269">
        <v>0.00276</v>
      </c>
      <c r="I1989" s="269" t="s">
        <v>1011</v>
      </c>
      <c r="J1989" s="269" t="s">
        <v>1011</v>
      </c>
      <c r="K1989" s="269" t="s">
        <v>106</v>
      </c>
    </row>
    <row r="1990" ht="42.75" spans="1:11">
      <c r="A1990" s="269">
        <v>1988</v>
      </c>
      <c r="B1990" s="269" t="s">
        <v>1245</v>
      </c>
      <c r="C1990" s="269" t="s">
        <v>2170</v>
      </c>
      <c r="D1990" s="273" t="s">
        <v>4154</v>
      </c>
      <c r="E1990" s="269" t="s">
        <v>2195</v>
      </c>
      <c r="F1990" s="271">
        <v>0.00062</v>
      </c>
      <c r="G1990" s="272">
        <v>2016.5</v>
      </c>
      <c r="H1990" s="269">
        <v>0.001426</v>
      </c>
      <c r="I1990" s="269" t="s">
        <v>1011</v>
      </c>
      <c r="J1990" s="269" t="s">
        <v>1011</v>
      </c>
      <c r="K1990" s="269" t="s">
        <v>106</v>
      </c>
    </row>
    <row r="1991" ht="42.75" spans="1:11">
      <c r="A1991" s="269">
        <v>1989</v>
      </c>
      <c r="B1991" s="269" t="s">
        <v>1245</v>
      </c>
      <c r="C1991" s="269" t="s">
        <v>2170</v>
      </c>
      <c r="D1991" s="273" t="s">
        <v>4155</v>
      </c>
      <c r="E1991" s="269" t="s">
        <v>2195</v>
      </c>
      <c r="F1991" s="271">
        <v>0.00053</v>
      </c>
      <c r="G1991" s="272">
        <v>2016.5</v>
      </c>
      <c r="H1991" s="269">
        <v>0.001219</v>
      </c>
      <c r="I1991" s="269" t="s">
        <v>1011</v>
      </c>
      <c r="J1991" s="269" t="s">
        <v>1011</v>
      </c>
      <c r="K1991" s="269" t="s">
        <v>106</v>
      </c>
    </row>
    <row r="1992" ht="42.75" spans="1:11">
      <c r="A1992" s="269">
        <v>1990</v>
      </c>
      <c r="B1992" s="269" t="s">
        <v>1245</v>
      </c>
      <c r="C1992" s="269" t="s">
        <v>2170</v>
      </c>
      <c r="D1992" s="273" t="s">
        <v>4156</v>
      </c>
      <c r="E1992" s="269" t="s">
        <v>2195</v>
      </c>
      <c r="F1992" s="271">
        <v>0.00035</v>
      </c>
      <c r="G1992" s="272">
        <v>2016.5</v>
      </c>
      <c r="H1992" s="269">
        <v>0.000805</v>
      </c>
      <c r="I1992" s="269" t="s">
        <v>1011</v>
      </c>
      <c r="J1992" s="269" t="s">
        <v>1011</v>
      </c>
      <c r="K1992" s="269" t="s">
        <v>106</v>
      </c>
    </row>
    <row r="1993" ht="42.75" spans="1:11">
      <c r="A1993" s="269">
        <v>1991</v>
      </c>
      <c r="B1993" s="269" t="s">
        <v>1245</v>
      </c>
      <c r="C1993" s="269" t="s">
        <v>2170</v>
      </c>
      <c r="D1993" s="273" t="s">
        <v>4157</v>
      </c>
      <c r="E1993" s="269" t="s">
        <v>2195</v>
      </c>
      <c r="F1993" s="271">
        <v>0.0003</v>
      </c>
      <c r="G1993" s="272">
        <v>2016.5</v>
      </c>
      <c r="H1993" s="269">
        <v>0.00069</v>
      </c>
      <c r="I1993" s="269" t="s">
        <v>1011</v>
      </c>
      <c r="J1993" s="269" t="s">
        <v>1011</v>
      </c>
      <c r="K1993" s="269" t="s">
        <v>106</v>
      </c>
    </row>
    <row r="1994" ht="42.75" spans="1:11">
      <c r="A1994" s="269">
        <v>1992</v>
      </c>
      <c r="B1994" s="269" t="s">
        <v>1245</v>
      </c>
      <c r="C1994" s="269" t="s">
        <v>2170</v>
      </c>
      <c r="D1994" s="273" t="s">
        <v>4158</v>
      </c>
      <c r="E1994" s="269" t="s">
        <v>2195</v>
      </c>
      <c r="F1994" s="271">
        <v>0.006</v>
      </c>
      <c r="G1994" s="272">
        <v>2016.5</v>
      </c>
      <c r="H1994" s="269">
        <v>0.0138</v>
      </c>
      <c r="I1994" s="269" t="s">
        <v>1011</v>
      </c>
      <c r="J1994" s="269" t="s">
        <v>1011</v>
      </c>
      <c r="K1994" s="269" t="s">
        <v>106</v>
      </c>
    </row>
    <row r="1995" ht="42.75" spans="1:11">
      <c r="A1995" s="269">
        <v>1993</v>
      </c>
      <c r="B1995" s="269" t="s">
        <v>1245</v>
      </c>
      <c r="C1995" s="269" t="s">
        <v>2170</v>
      </c>
      <c r="D1995" s="273" t="s">
        <v>4159</v>
      </c>
      <c r="E1995" s="269" t="s">
        <v>2195</v>
      </c>
      <c r="F1995" s="271">
        <v>0.00035</v>
      </c>
      <c r="G1995" s="272">
        <v>2016.5</v>
      </c>
      <c r="H1995" s="269">
        <v>0.000805</v>
      </c>
      <c r="I1995" s="269" t="s">
        <v>1011</v>
      </c>
      <c r="J1995" s="269" t="s">
        <v>1011</v>
      </c>
      <c r="K1995" s="269" t="s">
        <v>106</v>
      </c>
    </row>
    <row r="1996" ht="42.75" spans="1:11">
      <c r="A1996" s="269">
        <v>1994</v>
      </c>
      <c r="B1996" s="269" t="s">
        <v>1245</v>
      </c>
      <c r="C1996" s="269" t="s">
        <v>2170</v>
      </c>
      <c r="D1996" s="273" t="s">
        <v>4160</v>
      </c>
      <c r="E1996" s="269" t="s">
        <v>2195</v>
      </c>
      <c r="F1996" s="271">
        <v>0.00015</v>
      </c>
      <c r="G1996" s="272">
        <v>2016.5</v>
      </c>
      <c r="H1996" s="269">
        <v>0.000345</v>
      </c>
      <c r="I1996" s="269" t="s">
        <v>1011</v>
      </c>
      <c r="J1996" s="269" t="s">
        <v>1011</v>
      </c>
      <c r="K1996" s="269" t="s">
        <v>106</v>
      </c>
    </row>
    <row r="1997" ht="42.75" spans="1:11">
      <c r="A1997" s="269">
        <v>1995</v>
      </c>
      <c r="B1997" s="269" t="s">
        <v>1245</v>
      </c>
      <c r="C1997" s="269" t="s">
        <v>2170</v>
      </c>
      <c r="D1997" s="273" t="s">
        <v>4161</v>
      </c>
      <c r="E1997" s="269" t="s">
        <v>2195</v>
      </c>
      <c r="F1997" s="271">
        <v>0.0004</v>
      </c>
      <c r="G1997" s="272">
        <v>2016.5</v>
      </c>
      <c r="H1997" s="269">
        <v>0.00092</v>
      </c>
      <c r="I1997" s="269" t="s">
        <v>1011</v>
      </c>
      <c r="J1997" s="269" t="s">
        <v>1011</v>
      </c>
      <c r="K1997" s="269" t="s">
        <v>106</v>
      </c>
    </row>
    <row r="1998" ht="42.75" spans="1:11">
      <c r="A1998" s="269">
        <v>1996</v>
      </c>
      <c r="B1998" s="269" t="s">
        <v>1245</v>
      </c>
      <c r="C1998" s="269" t="s">
        <v>2170</v>
      </c>
      <c r="D1998" s="273" t="s">
        <v>4162</v>
      </c>
      <c r="E1998" s="269" t="s">
        <v>2195</v>
      </c>
      <c r="F1998" s="271">
        <v>0.002</v>
      </c>
      <c r="G1998" s="272">
        <v>2016.5</v>
      </c>
      <c r="H1998" s="269">
        <v>0.0046</v>
      </c>
      <c r="I1998" s="269" t="s">
        <v>1011</v>
      </c>
      <c r="J1998" s="269" t="s">
        <v>1011</v>
      </c>
      <c r="K1998" s="269" t="s">
        <v>106</v>
      </c>
    </row>
    <row r="1999" ht="42.75" spans="1:11">
      <c r="A1999" s="269">
        <v>1997</v>
      </c>
      <c r="B1999" s="269" t="s">
        <v>1245</v>
      </c>
      <c r="C1999" s="269" t="s">
        <v>2170</v>
      </c>
      <c r="D1999" s="273" t="s">
        <v>4163</v>
      </c>
      <c r="E1999" s="269" t="s">
        <v>2195</v>
      </c>
      <c r="F1999" s="271">
        <v>0.0005</v>
      </c>
      <c r="G1999" s="272">
        <v>2016.5</v>
      </c>
      <c r="H1999" s="269">
        <v>0.00115</v>
      </c>
      <c r="I1999" s="269" t="s">
        <v>1011</v>
      </c>
      <c r="J1999" s="269" t="s">
        <v>1011</v>
      </c>
      <c r="K1999" s="269" t="s">
        <v>106</v>
      </c>
    </row>
    <row r="2000" ht="42.75" spans="1:11">
      <c r="A2000" s="269">
        <v>1998</v>
      </c>
      <c r="B2000" s="269" t="s">
        <v>1245</v>
      </c>
      <c r="C2000" s="269" t="s">
        <v>2170</v>
      </c>
      <c r="D2000" s="273" t="s">
        <v>4164</v>
      </c>
      <c r="E2000" s="269" t="s">
        <v>2195</v>
      </c>
      <c r="F2000" s="271">
        <v>0.0005</v>
      </c>
      <c r="G2000" s="272">
        <v>2016.5</v>
      </c>
      <c r="H2000" s="269">
        <v>0.00115</v>
      </c>
      <c r="I2000" s="269" t="s">
        <v>1011</v>
      </c>
      <c r="J2000" s="269" t="s">
        <v>1011</v>
      </c>
      <c r="K2000" s="269" t="s">
        <v>106</v>
      </c>
    </row>
    <row r="2001" ht="42.75" spans="1:11">
      <c r="A2001" s="269">
        <v>1999</v>
      </c>
      <c r="B2001" s="269" t="s">
        <v>1245</v>
      </c>
      <c r="C2001" s="269" t="s">
        <v>2170</v>
      </c>
      <c r="D2001" s="273" t="s">
        <v>4165</v>
      </c>
      <c r="E2001" s="269" t="s">
        <v>2195</v>
      </c>
      <c r="F2001" s="271">
        <v>0.0002</v>
      </c>
      <c r="G2001" s="272">
        <v>2016.5</v>
      </c>
      <c r="H2001" s="269">
        <v>0.00046</v>
      </c>
      <c r="I2001" s="269" t="s">
        <v>1011</v>
      </c>
      <c r="J2001" s="269" t="s">
        <v>1011</v>
      </c>
      <c r="K2001" s="269" t="s">
        <v>106</v>
      </c>
    </row>
    <row r="2002" ht="42.75" spans="1:11">
      <c r="A2002" s="269">
        <v>2000</v>
      </c>
      <c r="B2002" s="269" t="s">
        <v>1245</v>
      </c>
      <c r="C2002" s="269" t="s">
        <v>2170</v>
      </c>
      <c r="D2002" s="273" t="s">
        <v>4166</v>
      </c>
      <c r="E2002" s="269" t="s">
        <v>2195</v>
      </c>
      <c r="F2002" s="271">
        <v>0.00025</v>
      </c>
      <c r="G2002" s="272">
        <v>2016.5</v>
      </c>
      <c r="H2002" s="269">
        <v>0.000575</v>
      </c>
      <c r="I2002" s="269" t="s">
        <v>1011</v>
      </c>
      <c r="J2002" s="269" t="s">
        <v>1011</v>
      </c>
      <c r="K2002" s="269" t="s">
        <v>106</v>
      </c>
    </row>
    <row r="2003" ht="42.75" spans="1:11">
      <c r="A2003" s="269">
        <v>2001</v>
      </c>
      <c r="B2003" s="269" t="s">
        <v>1245</v>
      </c>
      <c r="C2003" s="269" t="s">
        <v>2170</v>
      </c>
      <c r="D2003" s="273" t="s">
        <v>4167</v>
      </c>
      <c r="E2003" s="269" t="s">
        <v>2195</v>
      </c>
      <c r="F2003" s="271">
        <v>0.0005</v>
      </c>
      <c r="G2003" s="272">
        <v>2016.5</v>
      </c>
      <c r="H2003" s="269">
        <v>0.00115</v>
      </c>
      <c r="I2003" s="269" t="s">
        <v>1011</v>
      </c>
      <c r="J2003" s="269" t="s">
        <v>1011</v>
      </c>
      <c r="K2003" s="269" t="s">
        <v>106</v>
      </c>
    </row>
    <row r="2004" ht="42.75" spans="1:11">
      <c r="A2004" s="269">
        <v>2002</v>
      </c>
      <c r="B2004" s="269" t="s">
        <v>1245</v>
      </c>
      <c r="C2004" s="269" t="s">
        <v>2170</v>
      </c>
      <c r="D2004" s="273" t="s">
        <v>4168</v>
      </c>
      <c r="E2004" s="269" t="s">
        <v>2195</v>
      </c>
      <c r="F2004" s="271">
        <v>0.00035</v>
      </c>
      <c r="G2004" s="272">
        <v>2016.5</v>
      </c>
      <c r="H2004" s="269">
        <v>0.000805</v>
      </c>
      <c r="I2004" s="269" t="s">
        <v>1011</v>
      </c>
      <c r="J2004" s="269" t="s">
        <v>1011</v>
      </c>
      <c r="K2004" s="269" t="s">
        <v>106</v>
      </c>
    </row>
    <row r="2005" ht="42.75" spans="1:11">
      <c r="A2005" s="269">
        <v>2003</v>
      </c>
      <c r="B2005" s="269" t="s">
        <v>1245</v>
      </c>
      <c r="C2005" s="269" t="s">
        <v>2170</v>
      </c>
      <c r="D2005" s="273" t="s">
        <v>4169</v>
      </c>
      <c r="E2005" s="269" t="s">
        <v>2195</v>
      </c>
      <c r="F2005" s="271">
        <v>0.0003</v>
      </c>
      <c r="G2005" s="272">
        <v>2016.5</v>
      </c>
      <c r="H2005" s="269">
        <v>0.00069</v>
      </c>
      <c r="I2005" s="269" t="s">
        <v>1011</v>
      </c>
      <c r="J2005" s="269" t="s">
        <v>1011</v>
      </c>
      <c r="K2005" s="269" t="s">
        <v>106</v>
      </c>
    </row>
    <row r="2006" ht="42.75" spans="1:11">
      <c r="A2006" s="269">
        <v>2004</v>
      </c>
      <c r="B2006" s="269" t="s">
        <v>1245</v>
      </c>
      <c r="C2006" s="269" t="s">
        <v>2170</v>
      </c>
      <c r="D2006" s="273" t="s">
        <v>4170</v>
      </c>
      <c r="E2006" s="269" t="s">
        <v>2195</v>
      </c>
      <c r="F2006" s="271">
        <v>0.0003</v>
      </c>
      <c r="G2006" s="272">
        <v>2016.5</v>
      </c>
      <c r="H2006" s="269">
        <v>0.00069</v>
      </c>
      <c r="I2006" s="269" t="s">
        <v>1011</v>
      </c>
      <c r="J2006" s="269" t="s">
        <v>1011</v>
      </c>
      <c r="K2006" s="269" t="s">
        <v>106</v>
      </c>
    </row>
    <row r="2007" ht="42.75" spans="1:11">
      <c r="A2007" s="269">
        <v>2005</v>
      </c>
      <c r="B2007" s="269" t="s">
        <v>1245</v>
      </c>
      <c r="C2007" s="269" t="s">
        <v>2170</v>
      </c>
      <c r="D2007" s="273" t="s">
        <v>4171</v>
      </c>
      <c r="E2007" s="269" t="s">
        <v>2195</v>
      </c>
      <c r="F2007" s="271">
        <v>0.0003</v>
      </c>
      <c r="G2007" s="272">
        <v>2016.5</v>
      </c>
      <c r="H2007" s="269">
        <v>0.00069</v>
      </c>
      <c r="I2007" s="269" t="s">
        <v>1011</v>
      </c>
      <c r="J2007" s="269" t="s">
        <v>1011</v>
      </c>
      <c r="K2007" s="269" t="s">
        <v>106</v>
      </c>
    </row>
    <row r="2008" ht="42.75" spans="1:11">
      <c r="A2008" s="269">
        <v>2006</v>
      </c>
      <c r="B2008" s="269" t="s">
        <v>1245</v>
      </c>
      <c r="C2008" s="269" t="s">
        <v>2170</v>
      </c>
      <c r="D2008" s="273" t="s">
        <v>4172</v>
      </c>
      <c r="E2008" s="269" t="s">
        <v>2195</v>
      </c>
      <c r="F2008" s="271">
        <v>0.0003</v>
      </c>
      <c r="G2008" s="272">
        <v>2016.5</v>
      </c>
      <c r="H2008" s="269">
        <v>0.00069</v>
      </c>
      <c r="I2008" s="269" t="s">
        <v>1011</v>
      </c>
      <c r="J2008" s="269" t="s">
        <v>1011</v>
      </c>
      <c r="K2008" s="269" t="s">
        <v>106</v>
      </c>
    </row>
    <row r="2009" ht="42.75" spans="1:11">
      <c r="A2009" s="269">
        <v>2007</v>
      </c>
      <c r="B2009" s="269" t="s">
        <v>1245</v>
      </c>
      <c r="C2009" s="269" t="s">
        <v>2170</v>
      </c>
      <c r="D2009" s="273" t="s">
        <v>4173</v>
      </c>
      <c r="E2009" s="269" t="s">
        <v>2195</v>
      </c>
      <c r="F2009" s="271">
        <v>0.0018</v>
      </c>
      <c r="G2009" s="272">
        <v>2016.5</v>
      </c>
      <c r="H2009" s="269">
        <v>0.00414</v>
      </c>
      <c r="I2009" s="269" t="s">
        <v>1011</v>
      </c>
      <c r="J2009" s="269" t="s">
        <v>1011</v>
      </c>
      <c r="K2009" s="269" t="s">
        <v>106</v>
      </c>
    </row>
    <row r="2010" ht="42.75" spans="1:11">
      <c r="A2010" s="269">
        <v>2008</v>
      </c>
      <c r="B2010" s="269" t="s">
        <v>1245</v>
      </c>
      <c r="C2010" s="269" t="s">
        <v>2170</v>
      </c>
      <c r="D2010" s="273" t="s">
        <v>4174</v>
      </c>
      <c r="E2010" s="269" t="s">
        <v>2195</v>
      </c>
      <c r="F2010" s="271">
        <v>0.0018</v>
      </c>
      <c r="G2010" s="272">
        <v>2016.5</v>
      </c>
      <c r="H2010" s="269">
        <v>0.00414</v>
      </c>
      <c r="I2010" s="269" t="s">
        <v>1011</v>
      </c>
      <c r="J2010" s="269" t="s">
        <v>1011</v>
      </c>
      <c r="K2010" s="269" t="s">
        <v>106</v>
      </c>
    </row>
    <row r="2011" ht="42.75" spans="1:11">
      <c r="A2011" s="269">
        <v>2009</v>
      </c>
      <c r="B2011" s="269" t="s">
        <v>1245</v>
      </c>
      <c r="C2011" s="269" t="s">
        <v>2170</v>
      </c>
      <c r="D2011" s="273" t="s">
        <v>4175</v>
      </c>
      <c r="E2011" s="269" t="s">
        <v>2195</v>
      </c>
      <c r="F2011" s="271">
        <v>0.00055</v>
      </c>
      <c r="G2011" s="272">
        <v>2016.5</v>
      </c>
      <c r="H2011" s="269">
        <v>0.001265</v>
      </c>
      <c r="I2011" s="269" t="s">
        <v>1011</v>
      </c>
      <c r="J2011" s="269" t="s">
        <v>1011</v>
      </c>
      <c r="K2011" s="269" t="s">
        <v>106</v>
      </c>
    </row>
    <row r="2012" ht="42.75" spans="1:11">
      <c r="A2012" s="269">
        <v>2010</v>
      </c>
      <c r="B2012" s="269" t="s">
        <v>1245</v>
      </c>
      <c r="C2012" s="269" t="s">
        <v>2170</v>
      </c>
      <c r="D2012" s="273" t="s">
        <v>4176</v>
      </c>
      <c r="E2012" s="269" t="s">
        <v>2195</v>
      </c>
      <c r="F2012" s="271">
        <v>0.0006</v>
      </c>
      <c r="G2012" s="272">
        <v>2016.5</v>
      </c>
      <c r="H2012" s="269">
        <v>0.00138</v>
      </c>
      <c r="I2012" s="269" t="s">
        <v>1011</v>
      </c>
      <c r="J2012" s="269" t="s">
        <v>1011</v>
      </c>
      <c r="K2012" s="269" t="s">
        <v>106</v>
      </c>
    </row>
    <row r="2013" ht="42.75" spans="1:11">
      <c r="A2013" s="269">
        <v>2011</v>
      </c>
      <c r="B2013" s="269" t="s">
        <v>1245</v>
      </c>
      <c r="C2013" s="269" t="s">
        <v>2170</v>
      </c>
      <c r="D2013" s="273" t="s">
        <v>4177</v>
      </c>
      <c r="E2013" s="269" t="s">
        <v>2195</v>
      </c>
      <c r="F2013" s="271">
        <v>0.0004</v>
      </c>
      <c r="G2013" s="272">
        <v>2016.5</v>
      </c>
      <c r="H2013" s="269">
        <v>0.00092</v>
      </c>
      <c r="I2013" s="269" t="s">
        <v>1011</v>
      </c>
      <c r="J2013" s="269" t="s">
        <v>1011</v>
      </c>
      <c r="K2013" s="269" t="s">
        <v>106</v>
      </c>
    </row>
    <row r="2014" ht="42.75" spans="1:11">
      <c r="A2014" s="269">
        <v>2012</v>
      </c>
      <c r="B2014" s="269" t="s">
        <v>1245</v>
      </c>
      <c r="C2014" s="269" t="s">
        <v>2170</v>
      </c>
      <c r="D2014" s="273" t="s">
        <v>4178</v>
      </c>
      <c r="E2014" s="269" t="s">
        <v>2195</v>
      </c>
      <c r="F2014" s="271">
        <v>0.0005</v>
      </c>
      <c r="G2014" s="272">
        <v>2016.5</v>
      </c>
      <c r="H2014" s="269">
        <v>0.00115</v>
      </c>
      <c r="I2014" s="269" t="s">
        <v>1011</v>
      </c>
      <c r="J2014" s="269" t="s">
        <v>1011</v>
      </c>
      <c r="K2014" s="269" t="s">
        <v>106</v>
      </c>
    </row>
    <row r="2015" ht="42.75" spans="1:11">
      <c r="A2015" s="269">
        <v>2013</v>
      </c>
      <c r="B2015" s="269" t="s">
        <v>1245</v>
      </c>
      <c r="C2015" s="269" t="s">
        <v>2170</v>
      </c>
      <c r="D2015" s="273" t="s">
        <v>4179</v>
      </c>
      <c r="E2015" s="269" t="s">
        <v>2195</v>
      </c>
      <c r="F2015" s="271">
        <v>0.00065</v>
      </c>
      <c r="G2015" s="272">
        <v>2016.5</v>
      </c>
      <c r="H2015" s="269">
        <v>0.001495</v>
      </c>
      <c r="I2015" s="269" t="s">
        <v>1011</v>
      </c>
      <c r="J2015" s="269" t="s">
        <v>1011</v>
      </c>
      <c r="K2015" s="269" t="s">
        <v>106</v>
      </c>
    </row>
    <row r="2016" ht="42.75" spans="1:11">
      <c r="A2016" s="269">
        <v>2014</v>
      </c>
      <c r="B2016" s="269" t="s">
        <v>1245</v>
      </c>
      <c r="C2016" s="269" t="s">
        <v>2170</v>
      </c>
      <c r="D2016" s="273" t="s">
        <v>4180</v>
      </c>
      <c r="E2016" s="269" t="s">
        <v>2195</v>
      </c>
      <c r="F2016" s="271">
        <v>0.0005</v>
      </c>
      <c r="G2016" s="272">
        <v>2016.5</v>
      </c>
      <c r="H2016" s="269">
        <v>0.00115</v>
      </c>
      <c r="I2016" s="269" t="s">
        <v>1011</v>
      </c>
      <c r="J2016" s="269" t="s">
        <v>1011</v>
      </c>
      <c r="K2016" s="269" t="s">
        <v>106</v>
      </c>
    </row>
    <row r="2017" ht="42.75" spans="1:11">
      <c r="A2017" s="269">
        <v>2015</v>
      </c>
      <c r="B2017" s="269" t="s">
        <v>1245</v>
      </c>
      <c r="C2017" s="269" t="s">
        <v>2170</v>
      </c>
      <c r="D2017" s="273" t="s">
        <v>4181</v>
      </c>
      <c r="E2017" s="269" t="s">
        <v>2195</v>
      </c>
      <c r="F2017" s="271">
        <v>0.0006</v>
      </c>
      <c r="G2017" s="272">
        <v>2016.5</v>
      </c>
      <c r="H2017" s="269">
        <v>0.00138</v>
      </c>
      <c r="I2017" s="269" t="s">
        <v>1011</v>
      </c>
      <c r="J2017" s="269" t="s">
        <v>1011</v>
      </c>
      <c r="K2017" s="269" t="s">
        <v>106</v>
      </c>
    </row>
    <row r="2018" ht="42.75" spans="1:11">
      <c r="A2018" s="269">
        <v>2016</v>
      </c>
      <c r="B2018" s="269" t="s">
        <v>1245</v>
      </c>
      <c r="C2018" s="269" t="s">
        <v>2170</v>
      </c>
      <c r="D2018" s="273" t="s">
        <v>4182</v>
      </c>
      <c r="E2018" s="269" t="s">
        <v>2195</v>
      </c>
      <c r="F2018" s="271">
        <v>0.00015</v>
      </c>
      <c r="G2018" s="272">
        <v>2016.5</v>
      </c>
      <c r="H2018" s="269">
        <v>0.000345</v>
      </c>
      <c r="I2018" s="269" t="s">
        <v>1011</v>
      </c>
      <c r="J2018" s="269" t="s">
        <v>1011</v>
      </c>
      <c r="K2018" s="269" t="s">
        <v>106</v>
      </c>
    </row>
    <row r="2019" ht="42.75" spans="1:11">
      <c r="A2019" s="269">
        <v>2017</v>
      </c>
      <c r="B2019" s="269" t="s">
        <v>1245</v>
      </c>
      <c r="C2019" s="269" t="s">
        <v>2170</v>
      </c>
      <c r="D2019" s="273" t="s">
        <v>4183</v>
      </c>
      <c r="E2019" s="269" t="s">
        <v>2195</v>
      </c>
      <c r="F2019" s="271">
        <v>0.0005</v>
      </c>
      <c r="G2019" s="272">
        <v>2016.5</v>
      </c>
      <c r="H2019" s="269">
        <v>0.00115</v>
      </c>
      <c r="I2019" s="269" t="s">
        <v>1011</v>
      </c>
      <c r="J2019" s="269" t="s">
        <v>1011</v>
      </c>
      <c r="K2019" s="269" t="s">
        <v>106</v>
      </c>
    </row>
    <row r="2020" ht="42.75" spans="1:11">
      <c r="A2020" s="269">
        <v>2018</v>
      </c>
      <c r="B2020" s="269" t="s">
        <v>1245</v>
      </c>
      <c r="C2020" s="269" t="s">
        <v>2170</v>
      </c>
      <c r="D2020" s="273" t="s">
        <v>4184</v>
      </c>
      <c r="E2020" s="269" t="s">
        <v>2195</v>
      </c>
      <c r="F2020" s="271">
        <v>0.0015</v>
      </c>
      <c r="G2020" s="272">
        <v>2016.5</v>
      </c>
      <c r="H2020" s="269">
        <v>0.00345</v>
      </c>
      <c r="I2020" s="269" t="s">
        <v>1011</v>
      </c>
      <c r="J2020" s="269" t="s">
        <v>1011</v>
      </c>
      <c r="K2020" s="269" t="s">
        <v>106</v>
      </c>
    </row>
    <row r="2021" ht="42.75" spans="1:11">
      <c r="A2021" s="269">
        <v>2019</v>
      </c>
      <c r="B2021" s="269" t="s">
        <v>1245</v>
      </c>
      <c r="C2021" s="269" t="s">
        <v>2170</v>
      </c>
      <c r="D2021" s="273" t="s">
        <v>4185</v>
      </c>
      <c r="E2021" s="269" t="s">
        <v>2195</v>
      </c>
      <c r="F2021" s="271">
        <v>0.0018</v>
      </c>
      <c r="G2021" s="272">
        <v>2016.5</v>
      </c>
      <c r="H2021" s="269">
        <v>0.00414</v>
      </c>
      <c r="I2021" s="269" t="s">
        <v>1011</v>
      </c>
      <c r="J2021" s="269" t="s">
        <v>1011</v>
      </c>
      <c r="K2021" s="269" t="s">
        <v>106</v>
      </c>
    </row>
    <row r="2022" ht="42.75" spans="1:11">
      <c r="A2022" s="269">
        <v>2020</v>
      </c>
      <c r="B2022" s="269" t="s">
        <v>1245</v>
      </c>
      <c r="C2022" s="269" t="s">
        <v>2170</v>
      </c>
      <c r="D2022" s="273" t="s">
        <v>4186</v>
      </c>
      <c r="E2022" s="269" t="s">
        <v>2195</v>
      </c>
      <c r="F2022" s="271">
        <v>0.0005</v>
      </c>
      <c r="G2022" s="272">
        <v>2016.5</v>
      </c>
      <c r="H2022" s="269">
        <v>0.00115</v>
      </c>
      <c r="I2022" s="269" t="s">
        <v>1011</v>
      </c>
      <c r="J2022" s="269" t="s">
        <v>1011</v>
      </c>
      <c r="K2022" s="269" t="s">
        <v>106</v>
      </c>
    </row>
    <row r="2023" ht="42.75" spans="1:11">
      <c r="A2023" s="269">
        <v>2021</v>
      </c>
      <c r="B2023" s="269" t="s">
        <v>1245</v>
      </c>
      <c r="C2023" s="269" t="s">
        <v>2170</v>
      </c>
      <c r="D2023" s="273" t="s">
        <v>4187</v>
      </c>
      <c r="E2023" s="269" t="s">
        <v>2195</v>
      </c>
      <c r="F2023" s="271">
        <v>0.0005</v>
      </c>
      <c r="G2023" s="272">
        <v>2016.5</v>
      </c>
      <c r="H2023" s="269">
        <v>0.00115</v>
      </c>
      <c r="I2023" s="269" t="s">
        <v>1011</v>
      </c>
      <c r="J2023" s="269" t="s">
        <v>1011</v>
      </c>
      <c r="K2023" s="269" t="s">
        <v>106</v>
      </c>
    </row>
    <row r="2024" ht="42.75" spans="1:11">
      <c r="A2024" s="269">
        <v>2022</v>
      </c>
      <c r="B2024" s="269" t="s">
        <v>1245</v>
      </c>
      <c r="C2024" s="269" t="s">
        <v>2170</v>
      </c>
      <c r="D2024" s="273" t="s">
        <v>4188</v>
      </c>
      <c r="E2024" s="269" t="s">
        <v>2195</v>
      </c>
      <c r="F2024" s="271">
        <v>0.0004</v>
      </c>
      <c r="G2024" s="272">
        <v>2016.5</v>
      </c>
      <c r="H2024" s="269">
        <v>0.00092</v>
      </c>
      <c r="I2024" s="269" t="s">
        <v>1011</v>
      </c>
      <c r="J2024" s="269" t="s">
        <v>1011</v>
      </c>
      <c r="K2024" s="269" t="s">
        <v>106</v>
      </c>
    </row>
    <row r="2025" ht="42.75" spans="1:11">
      <c r="A2025" s="269">
        <v>2023</v>
      </c>
      <c r="B2025" s="269" t="s">
        <v>1245</v>
      </c>
      <c r="C2025" s="269" t="s">
        <v>2170</v>
      </c>
      <c r="D2025" s="273" t="s">
        <v>4189</v>
      </c>
      <c r="E2025" s="269" t="s">
        <v>2195</v>
      </c>
      <c r="F2025" s="271">
        <v>0.0005</v>
      </c>
      <c r="G2025" s="272">
        <v>2016.5</v>
      </c>
      <c r="H2025" s="269">
        <v>0.00115</v>
      </c>
      <c r="I2025" s="269" t="s">
        <v>1011</v>
      </c>
      <c r="J2025" s="269" t="s">
        <v>1011</v>
      </c>
      <c r="K2025" s="269" t="s">
        <v>106</v>
      </c>
    </row>
    <row r="2026" ht="42.75" spans="1:11">
      <c r="A2026" s="269">
        <v>2024</v>
      </c>
      <c r="B2026" s="269" t="s">
        <v>1245</v>
      </c>
      <c r="C2026" s="269" t="s">
        <v>2170</v>
      </c>
      <c r="D2026" s="273" t="s">
        <v>4190</v>
      </c>
      <c r="E2026" s="269" t="s">
        <v>2195</v>
      </c>
      <c r="F2026" s="271">
        <v>0.0002</v>
      </c>
      <c r="G2026" s="272">
        <v>2016.5</v>
      </c>
      <c r="H2026" s="269">
        <v>0.00046</v>
      </c>
      <c r="I2026" s="269" t="s">
        <v>1011</v>
      </c>
      <c r="J2026" s="269" t="s">
        <v>1011</v>
      </c>
      <c r="K2026" s="269" t="s">
        <v>106</v>
      </c>
    </row>
    <row r="2027" ht="42.75" spans="1:11">
      <c r="A2027" s="269">
        <v>2025</v>
      </c>
      <c r="B2027" s="269" t="s">
        <v>1245</v>
      </c>
      <c r="C2027" s="269" t="s">
        <v>2170</v>
      </c>
      <c r="D2027" s="273" t="s">
        <v>4191</v>
      </c>
      <c r="E2027" s="269" t="s">
        <v>2195</v>
      </c>
      <c r="F2027" s="271">
        <v>0.00025</v>
      </c>
      <c r="G2027" s="272">
        <v>2016.5</v>
      </c>
      <c r="H2027" s="269">
        <v>0.000575</v>
      </c>
      <c r="I2027" s="269" t="s">
        <v>1011</v>
      </c>
      <c r="J2027" s="269" t="s">
        <v>1011</v>
      </c>
      <c r="K2027" s="269" t="s">
        <v>106</v>
      </c>
    </row>
    <row r="2028" ht="42.75" spans="1:11">
      <c r="A2028" s="269">
        <v>2026</v>
      </c>
      <c r="B2028" s="269" t="s">
        <v>1245</v>
      </c>
      <c r="C2028" s="269" t="s">
        <v>2170</v>
      </c>
      <c r="D2028" s="273" t="s">
        <v>4192</v>
      </c>
      <c r="E2028" s="269" t="s">
        <v>2195</v>
      </c>
      <c r="F2028" s="271">
        <v>0.0004</v>
      </c>
      <c r="G2028" s="272">
        <v>2016.5</v>
      </c>
      <c r="H2028" s="269">
        <v>0.00092</v>
      </c>
      <c r="I2028" s="269" t="s">
        <v>1011</v>
      </c>
      <c r="J2028" s="269" t="s">
        <v>1011</v>
      </c>
      <c r="K2028" s="269" t="s">
        <v>106</v>
      </c>
    </row>
    <row r="2029" ht="42.75" spans="1:11">
      <c r="A2029" s="269">
        <v>2027</v>
      </c>
      <c r="B2029" s="269" t="s">
        <v>1245</v>
      </c>
      <c r="C2029" s="269" t="s">
        <v>2170</v>
      </c>
      <c r="D2029" s="273" t="s">
        <v>4193</v>
      </c>
      <c r="E2029" s="269" t="s">
        <v>2195</v>
      </c>
      <c r="F2029" s="271">
        <v>0.0005</v>
      </c>
      <c r="G2029" s="272">
        <v>2016.5</v>
      </c>
      <c r="H2029" s="269">
        <v>0.00115</v>
      </c>
      <c r="I2029" s="269" t="s">
        <v>1011</v>
      </c>
      <c r="J2029" s="269" t="s">
        <v>1011</v>
      </c>
      <c r="K2029" s="269" t="s">
        <v>106</v>
      </c>
    </row>
    <row r="2030" ht="42.75" spans="1:11">
      <c r="A2030" s="269">
        <v>2028</v>
      </c>
      <c r="B2030" s="269" t="s">
        <v>1245</v>
      </c>
      <c r="C2030" s="269" t="s">
        <v>2170</v>
      </c>
      <c r="D2030" s="273" t="s">
        <v>4194</v>
      </c>
      <c r="E2030" s="269" t="s">
        <v>2195</v>
      </c>
      <c r="F2030" s="271">
        <v>0.0001</v>
      </c>
      <c r="G2030" s="272">
        <v>2016.5</v>
      </c>
      <c r="H2030" s="269">
        <v>0.00023</v>
      </c>
      <c r="I2030" s="269" t="s">
        <v>1011</v>
      </c>
      <c r="J2030" s="269" t="s">
        <v>1011</v>
      </c>
      <c r="K2030" s="269" t="s">
        <v>106</v>
      </c>
    </row>
    <row r="2031" ht="42.75" spans="1:11">
      <c r="A2031" s="269">
        <v>2029</v>
      </c>
      <c r="B2031" s="269" t="s">
        <v>1245</v>
      </c>
      <c r="C2031" s="269" t="s">
        <v>2170</v>
      </c>
      <c r="D2031" s="273" t="s">
        <v>4195</v>
      </c>
      <c r="E2031" s="269" t="s">
        <v>2195</v>
      </c>
      <c r="F2031" s="271">
        <v>0.00012</v>
      </c>
      <c r="G2031" s="272">
        <v>2016.5</v>
      </c>
      <c r="H2031" s="269">
        <v>0.000276</v>
      </c>
      <c r="I2031" s="269" t="s">
        <v>1011</v>
      </c>
      <c r="J2031" s="269" t="s">
        <v>1011</v>
      </c>
      <c r="K2031" s="269" t="s">
        <v>106</v>
      </c>
    </row>
    <row r="2032" ht="42.75" spans="1:11">
      <c r="A2032" s="269">
        <v>2030</v>
      </c>
      <c r="B2032" s="269" t="s">
        <v>1245</v>
      </c>
      <c r="C2032" s="269" t="s">
        <v>2170</v>
      </c>
      <c r="D2032" s="273" t="s">
        <v>4196</v>
      </c>
      <c r="E2032" s="269" t="s">
        <v>2195</v>
      </c>
      <c r="F2032" s="271">
        <v>0.00014</v>
      </c>
      <c r="G2032" s="272">
        <v>2016.5</v>
      </c>
      <c r="H2032" s="269">
        <v>0.000322</v>
      </c>
      <c r="I2032" s="269" t="s">
        <v>1011</v>
      </c>
      <c r="J2032" s="269" t="s">
        <v>1011</v>
      </c>
      <c r="K2032" s="269" t="s">
        <v>106</v>
      </c>
    </row>
    <row r="2033" ht="42.75" spans="1:11">
      <c r="A2033" s="269">
        <v>2031</v>
      </c>
      <c r="B2033" s="269" t="s">
        <v>1245</v>
      </c>
      <c r="C2033" s="269" t="s">
        <v>2170</v>
      </c>
      <c r="D2033" s="273" t="s">
        <v>4197</v>
      </c>
      <c r="E2033" s="269" t="s">
        <v>2195</v>
      </c>
      <c r="F2033" s="271">
        <v>0.00025</v>
      </c>
      <c r="G2033" s="272">
        <v>2016.5</v>
      </c>
      <c r="H2033" s="269">
        <v>0.000575</v>
      </c>
      <c r="I2033" s="269" t="s">
        <v>1011</v>
      </c>
      <c r="J2033" s="269" t="s">
        <v>1011</v>
      </c>
      <c r="K2033" s="269" t="s">
        <v>106</v>
      </c>
    </row>
    <row r="2034" ht="42.75" spans="1:11">
      <c r="A2034" s="269">
        <v>2032</v>
      </c>
      <c r="B2034" s="269" t="s">
        <v>1245</v>
      </c>
      <c r="C2034" s="269" t="s">
        <v>2170</v>
      </c>
      <c r="D2034" s="273" t="s">
        <v>4198</v>
      </c>
      <c r="E2034" s="269" t="s">
        <v>2195</v>
      </c>
      <c r="F2034" s="271">
        <v>0.0003</v>
      </c>
      <c r="G2034" s="272">
        <v>2016.5</v>
      </c>
      <c r="H2034" s="269">
        <v>0.00069</v>
      </c>
      <c r="I2034" s="269" t="s">
        <v>1011</v>
      </c>
      <c r="J2034" s="269" t="s">
        <v>1011</v>
      </c>
      <c r="K2034" s="269" t="s">
        <v>106</v>
      </c>
    </row>
    <row r="2035" ht="42.75" spans="1:11">
      <c r="A2035" s="269">
        <v>2033</v>
      </c>
      <c r="B2035" s="269" t="s">
        <v>1245</v>
      </c>
      <c r="C2035" s="269" t="s">
        <v>2170</v>
      </c>
      <c r="D2035" s="273" t="s">
        <v>4199</v>
      </c>
      <c r="E2035" s="269" t="s">
        <v>2195</v>
      </c>
      <c r="F2035" s="271">
        <v>0.0003</v>
      </c>
      <c r="G2035" s="272">
        <v>2016.5</v>
      </c>
      <c r="H2035" s="269">
        <v>0.00069</v>
      </c>
      <c r="I2035" s="269" t="s">
        <v>1011</v>
      </c>
      <c r="J2035" s="269" t="s">
        <v>1011</v>
      </c>
      <c r="K2035" s="269" t="s">
        <v>106</v>
      </c>
    </row>
    <row r="2036" ht="42.75" spans="1:11">
      <c r="A2036" s="269">
        <v>2034</v>
      </c>
      <c r="B2036" s="269" t="s">
        <v>1245</v>
      </c>
      <c r="C2036" s="269" t="s">
        <v>2170</v>
      </c>
      <c r="D2036" s="273" t="s">
        <v>4200</v>
      </c>
      <c r="E2036" s="269" t="s">
        <v>2195</v>
      </c>
      <c r="F2036" s="271">
        <v>0.00025</v>
      </c>
      <c r="G2036" s="272">
        <v>2016.5</v>
      </c>
      <c r="H2036" s="269">
        <v>0.000575</v>
      </c>
      <c r="I2036" s="269" t="s">
        <v>1011</v>
      </c>
      <c r="J2036" s="269" t="s">
        <v>1011</v>
      </c>
      <c r="K2036" s="269" t="s">
        <v>106</v>
      </c>
    </row>
    <row r="2037" ht="71.25" spans="1:11">
      <c r="A2037" s="269">
        <v>2035</v>
      </c>
      <c r="B2037" s="269" t="s">
        <v>1245</v>
      </c>
      <c r="C2037" s="269" t="s">
        <v>2170</v>
      </c>
      <c r="D2037" s="273" t="s">
        <v>4201</v>
      </c>
      <c r="E2037" s="269" t="s">
        <v>2195</v>
      </c>
      <c r="F2037" s="271">
        <v>0.00055</v>
      </c>
      <c r="G2037" s="272">
        <v>2016.5</v>
      </c>
      <c r="H2037" s="269">
        <v>0.001265</v>
      </c>
      <c r="I2037" s="269" t="s">
        <v>1011</v>
      </c>
      <c r="J2037" s="269" t="s">
        <v>1011</v>
      </c>
      <c r="K2037" s="269" t="s">
        <v>106</v>
      </c>
    </row>
    <row r="2038" ht="71.25" spans="1:11">
      <c r="A2038" s="269">
        <v>2036</v>
      </c>
      <c r="B2038" s="269" t="s">
        <v>1245</v>
      </c>
      <c r="C2038" s="269" t="s">
        <v>2170</v>
      </c>
      <c r="D2038" s="273" t="s">
        <v>4202</v>
      </c>
      <c r="E2038" s="269" t="s">
        <v>2195</v>
      </c>
      <c r="F2038" s="271">
        <v>0.0015</v>
      </c>
      <c r="G2038" s="272">
        <v>2016.5</v>
      </c>
      <c r="H2038" s="269">
        <v>0.00345</v>
      </c>
      <c r="I2038" s="269" t="s">
        <v>1011</v>
      </c>
      <c r="J2038" s="269" t="s">
        <v>1011</v>
      </c>
      <c r="K2038" s="269" t="s">
        <v>106</v>
      </c>
    </row>
    <row r="2039" ht="85.5" spans="1:11">
      <c r="A2039" s="269">
        <v>2037</v>
      </c>
      <c r="B2039" s="269" t="s">
        <v>1245</v>
      </c>
      <c r="C2039" s="269" t="s">
        <v>2170</v>
      </c>
      <c r="D2039" s="273" t="s">
        <v>4203</v>
      </c>
      <c r="E2039" s="269" t="s">
        <v>2195</v>
      </c>
      <c r="F2039" s="271">
        <v>0.0004</v>
      </c>
      <c r="G2039" s="272">
        <v>2016.5</v>
      </c>
      <c r="H2039" s="269">
        <v>0.00092</v>
      </c>
      <c r="I2039" s="269" t="s">
        <v>1011</v>
      </c>
      <c r="J2039" s="269" t="s">
        <v>1011</v>
      </c>
      <c r="K2039" s="269" t="s">
        <v>106</v>
      </c>
    </row>
    <row r="2040" ht="71.25" spans="1:11">
      <c r="A2040" s="269">
        <v>2038</v>
      </c>
      <c r="B2040" s="269" t="s">
        <v>1245</v>
      </c>
      <c r="C2040" s="269" t="s">
        <v>2170</v>
      </c>
      <c r="D2040" s="273" t="s">
        <v>4204</v>
      </c>
      <c r="E2040" s="269" t="s">
        <v>2195</v>
      </c>
      <c r="F2040" s="271">
        <v>0.0011</v>
      </c>
      <c r="G2040" s="272">
        <v>2016.5</v>
      </c>
      <c r="H2040" s="269">
        <v>0.00253</v>
      </c>
      <c r="I2040" s="269" t="s">
        <v>1011</v>
      </c>
      <c r="J2040" s="269" t="s">
        <v>1011</v>
      </c>
      <c r="K2040" s="269" t="s">
        <v>106</v>
      </c>
    </row>
    <row r="2041" ht="42.75" spans="1:11">
      <c r="A2041" s="269">
        <v>2039</v>
      </c>
      <c r="B2041" s="269" t="s">
        <v>1245</v>
      </c>
      <c r="C2041" s="269" t="s">
        <v>2170</v>
      </c>
      <c r="D2041" s="273" t="s">
        <v>4205</v>
      </c>
      <c r="E2041" s="269" t="s">
        <v>2195</v>
      </c>
      <c r="F2041" s="271">
        <v>5e-5</v>
      </c>
      <c r="G2041" s="272">
        <v>2016.5</v>
      </c>
      <c r="H2041" s="269">
        <v>0.000115</v>
      </c>
      <c r="I2041" s="269" t="s">
        <v>1011</v>
      </c>
      <c r="J2041" s="269" t="s">
        <v>1011</v>
      </c>
      <c r="K2041" s="269" t="s">
        <v>106</v>
      </c>
    </row>
    <row r="2042" ht="42.75" spans="1:11">
      <c r="A2042" s="269">
        <v>2040</v>
      </c>
      <c r="B2042" s="269" t="s">
        <v>1245</v>
      </c>
      <c r="C2042" s="269" t="s">
        <v>2170</v>
      </c>
      <c r="D2042" s="273" t="s">
        <v>4206</v>
      </c>
      <c r="E2042" s="269" t="s">
        <v>2195</v>
      </c>
      <c r="F2042" s="271">
        <v>0.00015</v>
      </c>
      <c r="G2042" s="272">
        <v>2016.5</v>
      </c>
      <c r="H2042" s="269">
        <v>0.000345</v>
      </c>
      <c r="I2042" s="269" t="s">
        <v>1011</v>
      </c>
      <c r="J2042" s="269" t="s">
        <v>1011</v>
      </c>
      <c r="K2042" s="269" t="s">
        <v>106</v>
      </c>
    </row>
    <row r="2043" ht="42.75" spans="1:11">
      <c r="A2043" s="269">
        <v>2041</v>
      </c>
      <c r="B2043" s="269" t="s">
        <v>1245</v>
      </c>
      <c r="C2043" s="269" t="s">
        <v>2170</v>
      </c>
      <c r="D2043" s="273" t="s">
        <v>4207</v>
      </c>
      <c r="E2043" s="269" t="s">
        <v>2195</v>
      </c>
      <c r="F2043" s="271">
        <v>0.0014</v>
      </c>
      <c r="G2043" s="272">
        <v>2016.5</v>
      </c>
      <c r="H2043" s="269">
        <v>0.00322</v>
      </c>
      <c r="I2043" s="269" t="s">
        <v>1011</v>
      </c>
      <c r="J2043" s="269" t="s">
        <v>1011</v>
      </c>
      <c r="K2043" s="269" t="s">
        <v>106</v>
      </c>
    </row>
    <row r="2044" ht="57" spans="1:11">
      <c r="A2044" s="269">
        <v>2042</v>
      </c>
      <c r="B2044" s="269" t="s">
        <v>1245</v>
      </c>
      <c r="C2044" s="269" t="s">
        <v>2170</v>
      </c>
      <c r="D2044" s="273" t="s">
        <v>4208</v>
      </c>
      <c r="E2044" s="269" t="s">
        <v>2195</v>
      </c>
      <c r="F2044" s="271">
        <v>0.00015</v>
      </c>
      <c r="G2044" s="272">
        <v>2016.5</v>
      </c>
      <c r="H2044" s="269">
        <v>0.000345</v>
      </c>
      <c r="I2044" s="269" t="s">
        <v>1011</v>
      </c>
      <c r="J2044" s="269" t="s">
        <v>1011</v>
      </c>
      <c r="K2044" s="269" t="s">
        <v>106</v>
      </c>
    </row>
    <row r="2045" ht="71.25" spans="1:11">
      <c r="A2045" s="269">
        <v>2043</v>
      </c>
      <c r="B2045" s="269" t="s">
        <v>1245</v>
      </c>
      <c r="C2045" s="269" t="s">
        <v>2170</v>
      </c>
      <c r="D2045" s="273" t="s">
        <v>4209</v>
      </c>
      <c r="E2045" s="269" t="s">
        <v>2195</v>
      </c>
      <c r="F2045" s="271">
        <v>0.00012</v>
      </c>
      <c r="G2045" s="272">
        <v>2016.5</v>
      </c>
      <c r="H2045" s="269">
        <v>0.000276</v>
      </c>
      <c r="I2045" s="269" t="s">
        <v>1011</v>
      </c>
      <c r="J2045" s="269" t="s">
        <v>1011</v>
      </c>
      <c r="K2045" s="269" t="s">
        <v>106</v>
      </c>
    </row>
    <row r="2046" ht="42.75" spans="1:11">
      <c r="A2046" s="269">
        <v>2044</v>
      </c>
      <c r="B2046" s="269" t="s">
        <v>1245</v>
      </c>
      <c r="C2046" s="269" t="s">
        <v>2170</v>
      </c>
      <c r="D2046" s="273" t="s">
        <v>4210</v>
      </c>
      <c r="E2046" s="269" t="s">
        <v>2195</v>
      </c>
      <c r="F2046" s="271">
        <v>0.0002</v>
      </c>
      <c r="G2046" s="272">
        <v>2016.5</v>
      </c>
      <c r="H2046" s="269">
        <v>0.00046</v>
      </c>
      <c r="I2046" s="269" t="s">
        <v>1011</v>
      </c>
      <c r="J2046" s="269" t="s">
        <v>1011</v>
      </c>
      <c r="K2046" s="269" t="s">
        <v>106</v>
      </c>
    </row>
    <row r="2047" ht="42.75" spans="1:11">
      <c r="A2047" s="269">
        <v>2045</v>
      </c>
      <c r="B2047" s="269" t="s">
        <v>1245</v>
      </c>
      <c r="C2047" s="269" t="s">
        <v>2170</v>
      </c>
      <c r="D2047" s="273" t="s">
        <v>4211</v>
      </c>
      <c r="E2047" s="269" t="s">
        <v>2195</v>
      </c>
      <c r="F2047" s="271">
        <v>0.002</v>
      </c>
      <c r="G2047" s="272">
        <v>2016.5</v>
      </c>
      <c r="H2047" s="269">
        <v>0.0046</v>
      </c>
      <c r="I2047" s="269" t="s">
        <v>1011</v>
      </c>
      <c r="J2047" s="269" t="s">
        <v>1011</v>
      </c>
      <c r="K2047" s="269" t="s">
        <v>106</v>
      </c>
    </row>
    <row r="2048" ht="42.75" spans="1:11">
      <c r="A2048" s="269">
        <v>2046</v>
      </c>
      <c r="B2048" s="269" t="s">
        <v>1245</v>
      </c>
      <c r="C2048" s="269" t="s">
        <v>2170</v>
      </c>
      <c r="D2048" s="273" t="s">
        <v>4212</v>
      </c>
      <c r="E2048" s="269" t="s">
        <v>2195</v>
      </c>
      <c r="F2048" s="271">
        <v>0.0002</v>
      </c>
      <c r="G2048" s="272">
        <v>2016.5</v>
      </c>
      <c r="H2048" s="269">
        <v>0.00046</v>
      </c>
      <c r="I2048" s="269" t="s">
        <v>1011</v>
      </c>
      <c r="J2048" s="269" t="s">
        <v>1011</v>
      </c>
      <c r="K2048" s="269" t="s">
        <v>106</v>
      </c>
    </row>
    <row r="2049" ht="42.75" spans="1:11">
      <c r="A2049" s="269">
        <v>2047</v>
      </c>
      <c r="B2049" s="269" t="s">
        <v>1245</v>
      </c>
      <c r="C2049" s="269" t="s">
        <v>2170</v>
      </c>
      <c r="D2049" s="273" t="s">
        <v>4213</v>
      </c>
      <c r="E2049" s="269" t="s">
        <v>2195</v>
      </c>
      <c r="F2049" s="271">
        <v>0.00015</v>
      </c>
      <c r="G2049" s="272">
        <v>2016.5</v>
      </c>
      <c r="H2049" s="269">
        <v>0.000345</v>
      </c>
      <c r="I2049" s="269" t="s">
        <v>1011</v>
      </c>
      <c r="J2049" s="269" t="s">
        <v>1011</v>
      </c>
      <c r="K2049" s="269" t="s">
        <v>106</v>
      </c>
    </row>
    <row r="2050" ht="42.75" spans="1:11">
      <c r="A2050" s="269">
        <v>2048</v>
      </c>
      <c r="B2050" s="269" t="s">
        <v>1245</v>
      </c>
      <c r="C2050" s="269" t="s">
        <v>2170</v>
      </c>
      <c r="D2050" s="273" t="s">
        <v>4214</v>
      </c>
      <c r="E2050" s="269" t="s">
        <v>2195</v>
      </c>
      <c r="F2050" s="271">
        <v>0.00035</v>
      </c>
      <c r="G2050" s="272">
        <v>2016.5</v>
      </c>
      <c r="H2050" s="269">
        <v>0.000805</v>
      </c>
      <c r="I2050" s="269" t="s">
        <v>1011</v>
      </c>
      <c r="J2050" s="269" t="s">
        <v>1011</v>
      </c>
      <c r="K2050" s="269" t="s">
        <v>106</v>
      </c>
    </row>
    <row r="2051" ht="42.75" spans="1:11">
      <c r="A2051" s="269">
        <v>2049</v>
      </c>
      <c r="B2051" s="269" t="s">
        <v>1245</v>
      </c>
      <c r="C2051" s="269" t="s">
        <v>2170</v>
      </c>
      <c r="D2051" s="273" t="s">
        <v>4215</v>
      </c>
      <c r="E2051" s="269" t="s">
        <v>2195</v>
      </c>
      <c r="F2051" s="271">
        <v>0.00082</v>
      </c>
      <c r="G2051" s="272">
        <v>2016.5</v>
      </c>
      <c r="H2051" s="269">
        <v>0.001886</v>
      </c>
      <c r="I2051" s="269" t="s">
        <v>1011</v>
      </c>
      <c r="J2051" s="269" t="s">
        <v>1011</v>
      </c>
      <c r="K2051" s="269" t="s">
        <v>106</v>
      </c>
    </row>
    <row r="2052" ht="42.75" spans="1:11">
      <c r="A2052" s="269">
        <v>2050</v>
      </c>
      <c r="B2052" s="269" t="s">
        <v>1245</v>
      </c>
      <c r="C2052" s="269" t="s">
        <v>2170</v>
      </c>
      <c r="D2052" s="273" t="s">
        <v>4216</v>
      </c>
      <c r="E2052" s="269" t="s">
        <v>2195</v>
      </c>
      <c r="F2052" s="271">
        <v>0.0005</v>
      </c>
      <c r="G2052" s="272">
        <v>2016.5</v>
      </c>
      <c r="H2052" s="269">
        <v>0.00115</v>
      </c>
      <c r="I2052" s="269" t="s">
        <v>1011</v>
      </c>
      <c r="J2052" s="269" t="s">
        <v>1011</v>
      </c>
      <c r="K2052" s="269" t="s">
        <v>106</v>
      </c>
    </row>
    <row r="2053" ht="42.75" spans="1:11">
      <c r="A2053" s="269">
        <v>2051</v>
      </c>
      <c r="B2053" s="269" t="s">
        <v>1245</v>
      </c>
      <c r="C2053" s="269" t="s">
        <v>2170</v>
      </c>
      <c r="D2053" s="273" t="s">
        <v>4217</v>
      </c>
      <c r="E2053" s="269" t="s">
        <v>2195</v>
      </c>
      <c r="F2053" s="271">
        <v>0.0016</v>
      </c>
      <c r="G2053" s="272">
        <v>2016.5</v>
      </c>
      <c r="H2053" s="269">
        <v>0.00368</v>
      </c>
      <c r="I2053" s="269" t="s">
        <v>1011</v>
      </c>
      <c r="J2053" s="269" t="s">
        <v>1011</v>
      </c>
      <c r="K2053" s="269" t="s">
        <v>106</v>
      </c>
    </row>
    <row r="2054" ht="42.75" spans="1:11">
      <c r="A2054" s="269">
        <v>2052</v>
      </c>
      <c r="B2054" s="269" t="s">
        <v>1245</v>
      </c>
      <c r="C2054" s="269" t="s">
        <v>2170</v>
      </c>
      <c r="D2054" s="273" t="s">
        <v>4218</v>
      </c>
      <c r="E2054" s="269" t="s">
        <v>2195</v>
      </c>
      <c r="F2054" s="271">
        <v>0.0025</v>
      </c>
      <c r="G2054" s="272">
        <v>2016.5</v>
      </c>
      <c r="H2054" s="269">
        <v>0.00575</v>
      </c>
      <c r="I2054" s="269" t="s">
        <v>1011</v>
      </c>
      <c r="J2054" s="269" t="s">
        <v>1011</v>
      </c>
      <c r="K2054" s="269" t="s">
        <v>106</v>
      </c>
    </row>
    <row r="2055" ht="42.75" spans="1:11">
      <c r="A2055" s="269">
        <v>2053</v>
      </c>
      <c r="B2055" s="269" t="s">
        <v>1245</v>
      </c>
      <c r="C2055" s="269" t="s">
        <v>2170</v>
      </c>
      <c r="D2055" s="273" t="s">
        <v>4219</v>
      </c>
      <c r="E2055" s="269" t="s">
        <v>2195</v>
      </c>
      <c r="F2055" s="271">
        <v>0.00025</v>
      </c>
      <c r="G2055" s="272">
        <v>2016.5</v>
      </c>
      <c r="H2055" s="269">
        <v>0.000575</v>
      </c>
      <c r="I2055" s="269" t="s">
        <v>1011</v>
      </c>
      <c r="J2055" s="269" t="s">
        <v>1011</v>
      </c>
      <c r="K2055" s="269" t="s">
        <v>106</v>
      </c>
    </row>
    <row r="2056" ht="57" spans="1:11">
      <c r="A2056" s="269">
        <v>2054</v>
      </c>
      <c r="B2056" s="269" t="s">
        <v>1245</v>
      </c>
      <c r="C2056" s="269" t="s">
        <v>2170</v>
      </c>
      <c r="D2056" s="273" t="s">
        <v>4220</v>
      </c>
      <c r="E2056" s="269" t="s">
        <v>2195</v>
      </c>
      <c r="F2056" s="271">
        <v>8e-5</v>
      </c>
      <c r="G2056" s="272">
        <v>2016.5</v>
      </c>
      <c r="H2056" s="269">
        <v>0.000184</v>
      </c>
      <c r="I2056" s="269" t="s">
        <v>1011</v>
      </c>
      <c r="J2056" s="269" t="s">
        <v>1011</v>
      </c>
      <c r="K2056" s="269" t="s">
        <v>106</v>
      </c>
    </row>
    <row r="2057" ht="42.75" spans="1:11">
      <c r="A2057" s="269">
        <v>2055</v>
      </c>
      <c r="B2057" s="269" t="s">
        <v>1245</v>
      </c>
      <c r="C2057" s="269" t="s">
        <v>2170</v>
      </c>
      <c r="D2057" s="273" t="s">
        <v>4221</v>
      </c>
      <c r="E2057" s="269" t="s">
        <v>2195</v>
      </c>
      <c r="F2057" s="271">
        <v>0.0007</v>
      </c>
      <c r="G2057" s="272">
        <v>2016.5</v>
      </c>
      <c r="H2057" s="269">
        <v>0.00161</v>
      </c>
      <c r="I2057" s="269" t="s">
        <v>1011</v>
      </c>
      <c r="J2057" s="269" t="s">
        <v>1011</v>
      </c>
      <c r="K2057" s="269" t="s">
        <v>106</v>
      </c>
    </row>
    <row r="2058" ht="42.75" spans="1:11">
      <c r="A2058" s="269">
        <v>2056</v>
      </c>
      <c r="B2058" s="269" t="s">
        <v>1245</v>
      </c>
      <c r="C2058" s="269" t="s">
        <v>2170</v>
      </c>
      <c r="D2058" s="273" t="s">
        <v>4222</v>
      </c>
      <c r="E2058" s="269" t="s">
        <v>2195</v>
      </c>
      <c r="F2058" s="271">
        <v>0.0015</v>
      </c>
      <c r="G2058" s="272">
        <v>2016.5</v>
      </c>
      <c r="H2058" s="269">
        <v>0.00345</v>
      </c>
      <c r="I2058" s="269" t="s">
        <v>1011</v>
      </c>
      <c r="J2058" s="269" t="s">
        <v>1011</v>
      </c>
      <c r="K2058" s="269" t="s">
        <v>106</v>
      </c>
    </row>
    <row r="2059" ht="42.75" spans="1:11">
      <c r="A2059" s="269">
        <v>2057</v>
      </c>
      <c r="B2059" s="269" t="s">
        <v>1245</v>
      </c>
      <c r="C2059" s="269" t="s">
        <v>2170</v>
      </c>
      <c r="D2059" s="273" t="s">
        <v>4223</v>
      </c>
      <c r="E2059" s="269" t="s">
        <v>2195</v>
      </c>
      <c r="F2059" s="271">
        <v>0.0014</v>
      </c>
      <c r="G2059" s="272">
        <v>2016.5</v>
      </c>
      <c r="H2059" s="269">
        <v>0.00322</v>
      </c>
      <c r="I2059" s="269" t="s">
        <v>1011</v>
      </c>
      <c r="J2059" s="269" t="s">
        <v>1011</v>
      </c>
      <c r="K2059" s="269" t="s">
        <v>106</v>
      </c>
    </row>
    <row r="2060" ht="42.75" spans="1:11">
      <c r="A2060" s="269">
        <v>2058</v>
      </c>
      <c r="B2060" s="269" t="s">
        <v>1245</v>
      </c>
      <c r="C2060" s="269" t="s">
        <v>2170</v>
      </c>
      <c r="D2060" s="273" t="s">
        <v>4224</v>
      </c>
      <c r="E2060" s="269" t="s">
        <v>2195</v>
      </c>
      <c r="F2060" s="271">
        <v>0.0004</v>
      </c>
      <c r="G2060" s="272">
        <v>2016.5</v>
      </c>
      <c r="H2060" s="269">
        <v>0.00092</v>
      </c>
      <c r="I2060" s="269" t="s">
        <v>1011</v>
      </c>
      <c r="J2060" s="269" t="s">
        <v>1011</v>
      </c>
      <c r="K2060" s="269" t="s">
        <v>106</v>
      </c>
    </row>
    <row r="2061" ht="42.75" spans="1:11">
      <c r="A2061" s="269">
        <v>2059</v>
      </c>
      <c r="B2061" s="269" t="s">
        <v>1245</v>
      </c>
      <c r="C2061" s="269" t="s">
        <v>2170</v>
      </c>
      <c r="D2061" s="273" t="s">
        <v>4225</v>
      </c>
      <c r="E2061" s="269" t="s">
        <v>2195</v>
      </c>
      <c r="F2061" s="271">
        <v>0.0004</v>
      </c>
      <c r="G2061" s="272">
        <v>2016.5</v>
      </c>
      <c r="H2061" s="269">
        <v>0.00092</v>
      </c>
      <c r="I2061" s="269" t="s">
        <v>1011</v>
      </c>
      <c r="J2061" s="269" t="s">
        <v>1011</v>
      </c>
      <c r="K2061" s="269" t="s">
        <v>106</v>
      </c>
    </row>
    <row r="2062" ht="42.75" spans="1:11">
      <c r="A2062" s="269">
        <v>2060</v>
      </c>
      <c r="B2062" s="269" t="s">
        <v>1245</v>
      </c>
      <c r="C2062" s="269" t="s">
        <v>2170</v>
      </c>
      <c r="D2062" s="273" t="s">
        <v>4226</v>
      </c>
      <c r="E2062" s="269" t="s">
        <v>2195</v>
      </c>
      <c r="F2062" s="271">
        <v>0.0005</v>
      </c>
      <c r="G2062" s="272">
        <v>2016.5</v>
      </c>
      <c r="H2062" s="269">
        <v>0.00115</v>
      </c>
      <c r="I2062" s="269" t="s">
        <v>1011</v>
      </c>
      <c r="J2062" s="269" t="s">
        <v>1011</v>
      </c>
      <c r="K2062" s="269" t="s">
        <v>106</v>
      </c>
    </row>
    <row r="2063" ht="42.75" spans="1:11">
      <c r="A2063" s="269">
        <v>2061</v>
      </c>
      <c r="B2063" s="269" t="s">
        <v>1245</v>
      </c>
      <c r="C2063" s="269" t="s">
        <v>2170</v>
      </c>
      <c r="D2063" s="273" t="s">
        <v>4227</v>
      </c>
      <c r="E2063" s="269" t="s">
        <v>2195</v>
      </c>
      <c r="F2063" s="271">
        <v>0.0003</v>
      </c>
      <c r="G2063" s="272">
        <v>2016.5</v>
      </c>
      <c r="H2063" s="269">
        <v>0.00069</v>
      </c>
      <c r="I2063" s="269" t="s">
        <v>1011</v>
      </c>
      <c r="J2063" s="269" t="s">
        <v>1011</v>
      </c>
      <c r="K2063" s="269" t="s">
        <v>106</v>
      </c>
    </row>
    <row r="2064" ht="42.75" spans="1:11">
      <c r="A2064" s="269">
        <v>2062</v>
      </c>
      <c r="B2064" s="269" t="s">
        <v>1245</v>
      </c>
      <c r="C2064" s="269" t="s">
        <v>2170</v>
      </c>
      <c r="D2064" s="273" t="s">
        <v>4228</v>
      </c>
      <c r="E2064" s="269" t="s">
        <v>2195</v>
      </c>
      <c r="F2064" s="271">
        <v>0.0004</v>
      </c>
      <c r="G2064" s="272">
        <v>2016.5</v>
      </c>
      <c r="H2064" s="269">
        <v>0.00092</v>
      </c>
      <c r="I2064" s="269" t="s">
        <v>1011</v>
      </c>
      <c r="J2064" s="269" t="s">
        <v>1011</v>
      </c>
      <c r="K2064" s="269" t="s">
        <v>106</v>
      </c>
    </row>
    <row r="2065" ht="42.75" spans="1:11">
      <c r="A2065" s="269">
        <v>2063</v>
      </c>
      <c r="B2065" s="269" t="s">
        <v>1245</v>
      </c>
      <c r="C2065" s="269" t="s">
        <v>2170</v>
      </c>
      <c r="D2065" s="273" t="s">
        <v>4229</v>
      </c>
      <c r="E2065" s="269" t="s">
        <v>2195</v>
      </c>
      <c r="F2065" s="271">
        <v>0.0015</v>
      </c>
      <c r="G2065" s="272">
        <v>2016.5</v>
      </c>
      <c r="H2065" s="269">
        <v>0.00345</v>
      </c>
      <c r="I2065" s="269" t="s">
        <v>1011</v>
      </c>
      <c r="J2065" s="269" t="s">
        <v>1011</v>
      </c>
      <c r="K2065" s="269" t="s">
        <v>106</v>
      </c>
    </row>
    <row r="2066" ht="42.75" spans="1:11">
      <c r="A2066" s="269">
        <v>2064</v>
      </c>
      <c r="B2066" s="269" t="s">
        <v>1245</v>
      </c>
      <c r="C2066" s="269" t="s">
        <v>2170</v>
      </c>
      <c r="D2066" s="273" t="s">
        <v>4230</v>
      </c>
      <c r="E2066" s="269" t="s">
        <v>2195</v>
      </c>
      <c r="F2066" s="271">
        <v>0.0012</v>
      </c>
      <c r="G2066" s="272">
        <v>2016.5</v>
      </c>
      <c r="H2066" s="269">
        <v>0.00276</v>
      </c>
      <c r="I2066" s="269" t="s">
        <v>1011</v>
      </c>
      <c r="J2066" s="269" t="s">
        <v>1011</v>
      </c>
      <c r="K2066" s="269" t="s">
        <v>106</v>
      </c>
    </row>
    <row r="2067" ht="42.75" spans="1:11">
      <c r="A2067" s="269">
        <v>2065</v>
      </c>
      <c r="B2067" s="269" t="s">
        <v>1245</v>
      </c>
      <c r="C2067" s="269" t="s">
        <v>2170</v>
      </c>
      <c r="D2067" s="273" t="s">
        <v>4231</v>
      </c>
      <c r="E2067" s="269" t="s">
        <v>2195</v>
      </c>
      <c r="F2067" s="271">
        <v>0.00015</v>
      </c>
      <c r="G2067" s="272">
        <v>2016.5</v>
      </c>
      <c r="H2067" s="269">
        <v>0.000345</v>
      </c>
      <c r="I2067" s="269" t="s">
        <v>1011</v>
      </c>
      <c r="J2067" s="269" t="s">
        <v>1011</v>
      </c>
      <c r="K2067" s="269" t="s">
        <v>106</v>
      </c>
    </row>
    <row r="2068" ht="42.75" spans="1:11">
      <c r="A2068" s="269">
        <v>2066</v>
      </c>
      <c r="B2068" s="269" t="s">
        <v>1245</v>
      </c>
      <c r="C2068" s="269" t="s">
        <v>2170</v>
      </c>
      <c r="D2068" s="273" t="s">
        <v>4232</v>
      </c>
      <c r="E2068" s="269" t="s">
        <v>2195</v>
      </c>
      <c r="F2068" s="271">
        <v>0.0004</v>
      </c>
      <c r="G2068" s="272">
        <v>2016.5</v>
      </c>
      <c r="H2068" s="269">
        <v>0.00092</v>
      </c>
      <c r="I2068" s="269" t="s">
        <v>1011</v>
      </c>
      <c r="J2068" s="269" t="s">
        <v>1011</v>
      </c>
      <c r="K2068" s="269" t="s">
        <v>106</v>
      </c>
    </row>
    <row r="2069" ht="42.75" spans="1:11">
      <c r="A2069" s="269">
        <v>2067</v>
      </c>
      <c r="B2069" s="269" t="s">
        <v>1245</v>
      </c>
      <c r="C2069" s="269" t="s">
        <v>2170</v>
      </c>
      <c r="D2069" s="273" t="s">
        <v>4233</v>
      </c>
      <c r="E2069" s="269" t="s">
        <v>2195</v>
      </c>
      <c r="F2069" s="271">
        <v>0.0005</v>
      </c>
      <c r="G2069" s="272">
        <v>2016.5</v>
      </c>
      <c r="H2069" s="269">
        <v>0.00115</v>
      </c>
      <c r="I2069" s="269" t="s">
        <v>1011</v>
      </c>
      <c r="J2069" s="269" t="s">
        <v>1011</v>
      </c>
      <c r="K2069" s="269" t="s">
        <v>106</v>
      </c>
    </row>
    <row r="2070" ht="42.75" spans="1:11">
      <c r="A2070" s="269">
        <v>2068</v>
      </c>
      <c r="B2070" s="269" t="s">
        <v>1245</v>
      </c>
      <c r="C2070" s="269" t="s">
        <v>2170</v>
      </c>
      <c r="D2070" s="273" t="s">
        <v>4234</v>
      </c>
      <c r="E2070" s="269" t="s">
        <v>2195</v>
      </c>
      <c r="F2070" s="271">
        <v>0.0009</v>
      </c>
      <c r="G2070" s="272">
        <v>2016.5</v>
      </c>
      <c r="H2070" s="269">
        <v>0.00207</v>
      </c>
      <c r="I2070" s="269" t="s">
        <v>1011</v>
      </c>
      <c r="J2070" s="269" t="s">
        <v>1011</v>
      </c>
      <c r="K2070" s="269" t="s">
        <v>106</v>
      </c>
    </row>
    <row r="2071" ht="42.75" spans="1:11">
      <c r="A2071" s="269">
        <v>2069</v>
      </c>
      <c r="B2071" s="269" t="s">
        <v>1245</v>
      </c>
      <c r="C2071" s="269" t="s">
        <v>2170</v>
      </c>
      <c r="D2071" s="273" t="s">
        <v>4235</v>
      </c>
      <c r="E2071" s="269" t="s">
        <v>2195</v>
      </c>
      <c r="F2071" s="271">
        <v>0.006</v>
      </c>
      <c r="G2071" s="272">
        <v>2016.5</v>
      </c>
      <c r="H2071" s="269">
        <v>0.0138</v>
      </c>
      <c r="I2071" s="269" t="s">
        <v>1011</v>
      </c>
      <c r="J2071" s="269" t="s">
        <v>1011</v>
      </c>
      <c r="K2071" s="269" t="s">
        <v>106</v>
      </c>
    </row>
    <row r="2072" ht="42.75" spans="1:11">
      <c r="A2072" s="269">
        <v>2070</v>
      </c>
      <c r="B2072" s="269" t="s">
        <v>1245</v>
      </c>
      <c r="C2072" s="269" t="s">
        <v>2170</v>
      </c>
      <c r="D2072" s="273" t="s">
        <v>4236</v>
      </c>
      <c r="E2072" s="269" t="s">
        <v>2195</v>
      </c>
      <c r="F2072" s="271">
        <v>0.006</v>
      </c>
      <c r="G2072" s="272">
        <v>2016.5</v>
      </c>
      <c r="H2072" s="269">
        <v>0.0138</v>
      </c>
      <c r="I2072" s="269" t="s">
        <v>1011</v>
      </c>
      <c r="J2072" s="269" t="s">
        <v>1011</v>
      </c>
      <c r="K2072" s="269" t="s">
        <v>106</v>
      </c>
    </row>
    <row r="2073" ht="42.75" spans="1:11">
      <c r="A2073" s="269">
        <v>2071</v>
      </c>
      <c r="B2073" s="269" t="s">
        <v>1245</v>
      </c>
      <c r="C2073" s="269" t="s">
        <v>2170</v>
      </c>
      <c r="D2073" s="273" t="s">
        <v>4237</v>
      </c>
      <c r="E2073" s="269" t="s">
        <v>2195</v>
      </c>
      <c r="F2073" s="271">
        <v>0.0008</v>
      </c>
      <c r="G2073" s="272">
        <v>2016.5</v>
      </c>
      <c r="H2073" s="269">
        <v>0.00184</v>
      </c>
      <c r="I2073" s="269" t="s">
        <v>1011</v>
      </c>
      <c r="J2073" s="269" t="s">
        <v>1011</v>
      </c>
      <c r="K2073" s="269" t="s">
        <v>106</v>
      </c>
    </row>
    <row r="2074" ht="42.75" spans="1:11">
      <c r="A2074" s="269">
        <v>2072</v>
      </c>
      <c r="B2074" s="269" t="s">
        <v>1245</v>
      </c>
      <c r="C2074" s="269" t="s">
        <v>2170</v>
      </c>
      <c r="D2074" s="273" t="s">
        <v>4238</v>
      </c>
      <c r="E2074" s="269" t="s">
        <v>2195</v>
      </c>
      <c r="F2074" s="271">
        <v>0.0005</v>
      </c>
      <c r="G2074" s="272">
        <v>2016.5</v>
      </c>
      <c r="H2074" s="269">
        <v>0.00115</v>
      </c>
      <c r="I2074" s="269" t="s">
        <v>1011</v>
      </c>
      <c r="J2074" s="269" t="s">
        <v>1011</v>
      </c>
      <c r="K2074" s="269" t="s">
        <v>106</v>
      </c>
    </row>
    <row r="2075" ht="42.75" spans="1:11">
      <c r="A2075" s="269">
        <v>2073</v>
      </c>
      <c r="B2075" s="269" t="s">
        <v>1245</v>
      </c>
      <c r="C2075" s="269" t="s">
        <v>2170</v>
      </c>
      <c r="D2075" s="273" t="s">
        <v>4239</v>
      </c>
      <c r="E2075" s="269" t="s">
        <v>2195</v>
      </c>
      <c r="F2075" s="271">
        <v>0.0009</v>
      </c>
      <c r="G2075" s="272">
        <v>2016.5</v>
      </c>
      <c r="H2075" s="269">
        <v>0.00207</v>
      </c>
      <c r="I2075" s="269" t="s">
        <v>1011</v>
      </c>
      <c r="J2075" s="269" t="s">
        <v>1011</v>
      </c>
      <c r="K2075" s="269" t="s">
        <v>106</v>
      </c>
    </row>
    <row r="2076" ht="42.75" spans="1:11">
      <c r="A2076" s="269">
        <v>2074</v>
      </c>
      <c r="B2076" s="269" t="s">
        <v>1245</v>
      </c>
      <c r="C2076" s="269" t="s">
        <v>2170</v>
      </c>
      <c r="D2076" s="273" t="s">
        <v>4240</v>
      </c>
      <c r="E2076" s="269" t="s">
        <v>2195</v>
      </c>
      <c r="F2076" s="271">
        <v>0.0008</v>
      </c>
      <c r="G2076" s="272">
        <v>2016.5</v>
      </c>
      <c r="H2076" s="269">
        <v>0.00184</v>
      </c>
      <c r="I2076" s="269" t="s">
        <v>1011</v>
      </c>
      <c r="J2076" s="269" t="s">
        <v>1011</v>
      </c>
      <c r="K2076" s="269" t="s">
        <v>106</v>
      </c>
    </row>
    <row r="2077" ht="42.75" spans="1:11">
      <c r="A2077" s="269">
        <v>2075</v>
      </c>
      <c r="B2077" s="269" t="s">
        <v>1245</v>
      </c>
      <c r="C2077" s="269" t="s">
        <v>2170</v>
      </c>
      <c r="D2077" s="273" t="s">
        <v>4241</v>
      </c>
      <c r="E2077" s="269" t="s">
        <v>2195</v>
      </c>
      <c r="F2077" s="271">
        <v>0.00023</v>
      </c>
      <c r="G2077" s="272">
        <v>2016.5</v>
      </c>
      <c r="H2077" s="269">
        <v>0.000529</v>
      </c>
      <c r="I2077" s="269" t="s">
        <v>1011</v>
      </c>
      <c r="J2077" s="269" t="s">
        <v>1011</v>
      </c>
      <c r="K2077" s="269" t="s">
        <v>106</v>
      </c>
    </row>
    <row r="2078" ht="42.75" spans="1:11">
      <c r="A2078" s="269">
        <v>2076</v>
      </c>
      <c r="B2078" s="269" t="s">
        <v>1245</v>
      </c>
      <c r="C2078" s="269" t="s">
        <v>2170</v>
      </c>
      <c r="D2078" s="273" t="s">
        <v>4242</v>
      </c>
      <c r="E2078" s="269" t="s">
        <v>2195</v>
      </c>
      <c r="F2078" s="271">
        <v>0.0004</v>
      </c>
      <c r="G2078" s="272">
        <v>2016.5</v>
      </c>
      <c r="H2078" s="269">
        <v>0.00092</v>
      </c>
      <c r="I2078" s="269" t="s">
        <v>1011</v>
      </c>
      <c r="J2078" s="269" t="s">
        <v>1011</v>
      </c>
      <c r="K2078" s="269" t="s">
        <v>106</v>
      </c>
    </row>
    <row r="2079" ht="42.75" spans="1:11">
      <c r="A2079" s="269">
        <v>2077</v>
      </c>
      <c r="B2079" s="269" t="s">
        <v>1245</v>
      </c>
      <c r="C2079" s="269" t="s">
        <v>2170</v>
      </c>
      <c r="D2079" s="273" t="s">
        <v>4243</v>
      </c>
      <c r="E2079" s="269" t="s">
        <v>2195</v>
      </c>
      <c r="F2079" s="271">
        <v>0.0012</v>
      </c>
      <c r="G2079" s="272">
        <v>2016.5</v>
      </c>
      <c r="H2079" s="269">
        <v>0.00276</v>
      </c>
      <c r="I2079" s="269" t="s">
        <v>1011</v>
      </c>
      <c r="J2079" s="269" t="s">
        <v>1011</v>
      </c>
      <c r="K2079" s="269" t="s">
        <v>106</v>
      </c>
    </row>
    <row r="2080" ht="42.75" spans="1:11">
      <c r="A2080" s="269">
        <v>2078</v>
      </c>
      <c r="B2080" s="269" t="s">
        <v>1245</v>
      </c>
      <c r="C2080" s="269" t="s">
        <v>2170</v>
      </c>
      <c r="D2080" s="273" t="s">
        <v>4244</v>
      </c>
      <c r="E2080" s="269" t="s">
        <v>2195</v>
      </c>
      <c r="F2080" s="271">
        <v>7e-5</v>
      </c>
      <c r="G2080" s="272">
        <v>2016.5</v>
      </c>
      <c r="H2080" s="269">
        <v>0.000161</v>
      </c>
      <c r="I2080" s="269" t="s">
        <v>1011</v>
      </c>
      <c r="J2080" s="269" t="s">
        <v>1011</v>
      </c>
      <c r="K2080" s="269" t="s">
        <v>106</v>
      </c>
    </row>
    <row r="2081" ht="42.75" spans="1:11">
      <c r="A2081" s="269">
        <v>2079</v>
      </c>
      <c r="B2081" s="269" t="s">
        <v>1245</v>
      </c>
      <c r="C2081" s="269" t="s">
        <v>2170</v>
      </c>
      <c r="D2081" s="273" t="s">
        <v>4245</v>
      </c>
      <c r="E2081" s="269" t="s">
        <v>2195</v>
      </c>
      <c r="F2081" s="271">
        <v>0.002</v>
      </c>
      <c r="G2081" s="272">
        <v>2016.5</v>
      </c>
      <c r="H2081" s="269">
        <v>0.0046</v>
      </c>
      <c r="I2081" s="269" t="s">
        <v>1011</v>
      </c>
      <c r="J2081" s="269" t="s">
        <v>1011</v>
      </c>
      <c r="K2081" s="269" t="s">
        <v>106</v>
      </c>
    </row>
    <row r="2082" ht="42.75" spans="1:11">
      <c r="A2082" s="269">
        <v>2080</v>
      </c>
      <c r="B2082" s="269" t="s">
        <v>1245</v>
      </c>
      <c r="C2082" s="269" t="s">
        <v>2170</v>
      </c>
      <c r="D2082" s="273" t="s">
        <v>4246</v>
      </c>
      <c r="E2082" s="269" t="s">
        <v>2195</v>
      </c>
      <c r="F2082" s="271">
        <v>0.0015</v>
      </c>
      <c r="G2082" s="272">
        <v>2016.5</v>
      </c>
      <c r="H2082" s="269">
        <v>0.00345</v>
      </c>
      <c r="I2082" s="269" t="s">
        <v>1011</v>
      </c>
      <c r="J2082" s="269" t="s">
        <v>1011</v>
      </c>
      <c r="K2082" s="269" t="s">
        <v>106</v>
      </c>
    </row>
    <row r="2083" ht="42.75" spans="1:11">
      <c r="A2083" s="269">
        <v>2081</v>
      </c>
      <c r="B2083" s="269" t="s">
        <v>1245</v>
      </c>
      <c r="C2083" s="269" t="s">
        <v>2170</v>
      </c>
      <c r="D2083" s="273" t="s">
        <v>4247</v>
      </c>
      <c r="E2083" s="269" t="s">
        <v>2195</v>
      </c>
      <c r="F2083" s="271">
        <v>7e-5</v>
      </c>
      <c r="G2083" s="272">
        <v>2016.5</v>
      </c>
      <c r="H2083" s="269">
        <v>0.000161</v>
      </c>
      <c r="I2083" s="269" t="s">
        <v>1011</v>
      </c>
      <c r="J2083" s="269" t="s">
        <v>1011</v>
      </c>
      <c r="K2083" s="269" t="s">
        <v>106</v>
      </c>
    </row>
    <row r="2084" ht="42.75" spans="1:11">
      <c r="A2084" s="269">
        <v>2082</v>
      </c>
      <c r="B2084" s="269" t="s">
        <v>1245</v>
      </c>
      <c r="C2084" s="269" t="s">
        <v>2170</v>
      </c>
      <c r="D2084" s="273" t="s">
        <v>4248</v>
      </c>
      <c r="E2084" s="269" t="s">
        <v>2195</v>
      </c>
      <c r="F2084" s="271">
        <v>0.0002</v>
      </c>
      <c r="G2084" s="272">
        <v>2016.5</v>
      </c>
      <c r="H2084" s="269">
        <v>0.00046</v>
      </c>
      <c r="I2084" s="269" t="s">
        <v>1011</v>
      </c>
      <c r="J2084" s="269" t="s">
        <v>1011</v>
      </c>
      <c r="K2084" s="269" t="s">
        <v>106</v>
      </c>
    </row>
    <row r="2085" ht="42.75" spans="1:11">
      <c r="A2085" s="269">
        <v>2083</v>
      </c>
      <c r="B2085" s="269" t="s">
        <v>1245</v>
      </c>
      <c r="C2085" s="269" t="s">
        <v>2170</v>
      </c>
      <c r="D2085" s="273" t="s">
        <v>4249</v>
      </c>
      <c r="E2085" s="269" t="s">
        <v>2195</v>
      </c>
      <c r="F2085" s="271">
        <v>0.0007</v>
      </c>
      <c r="G2085" s="272">
        <v>2016.5</v>
      </c>
      <c r="H2085" s="269">
        <v>0.00161</v>
      </c>
      <c r="I2085" s="269" t="s">
        <v>1011</v>
      </c>
      <c r="J2085" s="269" t="s">
        <v>1011</v>
      </c>
      <c r="K2085" s="269" t="s">
        <v>106</v>
      </c>
    </row>
    <row r="2086" ht="42.75" spans="1:11">
      <c r="A2086" s="269">
        <v>2084</v>
      </c>
      <c r="B2086" s="269" t="s">
        <v>1245</v>
      </c>
      <c r="C2086" s="269" t="s">
        <v>2170</v>
      </c>
      <c r="D2086" s="273" t="s">
        <v>4250</v>
      </c>
      <c r="E2086" s="269" t="s">
        <v>2195</v>
      </c>
      <c r="F2086" s="271">
        <v>0.0018</v>
      </c>
      <c r="G2086" s="272">
        <v>2016.5</v>
      </c>
      <c r="H2086" s="269">
        <v>0.00414</v>
      </c>
      <c r="I2086" s="269" t="s">
        <v>1011</v>
      </c>
      <c r="J2086" s="269" t="s">
        <v>1011</v>
      </c>
      <c r="K2086" s="269" t="s">
        <v>106</v>
      </c>
    </row>
    <row r="2087" ht="42.75" spans="1:11">
      <c r="A2087" s="269">
        <v>2085</v>
      </c>
      <c r="B2087" s="269" t="s">
        <v>1245</v>
      </c>
      <c r="C2087" s="269" t="s">
        <v>2170</v>
      </c>
      <c r="D2087" s="273" t="s">
        <v>4251</v>
      </c>
      <c r="E2087" s="269" t="s">
        <v>2195</v>
      </c>
      <c r="F2087" s="271">
        <v>5e-5</v>
      </c>
      <c r="G2087" s="272">
        <v>2016.5</v>
      </c>
      <c r="H2087" s="269">
        <v>0.000115</v>
      </c>
      <c r="I2087" s="269" t="s">
        <v>1011</v>
      </c>
      <c r="J2087" s="269" t="s">
        <v>1011</v>
      </c>
      <c r="K2087" s="269" t="s">
        <v>106</v>
      </c>
    </row>
    <row r="2088" ht="42.75" spans="1:11">
      <c r="A2088" s="269">
        <v>2086</v>
      </c>
      <c r="B2088" s="269" t="s">
        <v>1245</v>
      </c>
      <c r="C2088" s="269" t="s">
        <v>2170</v>
      </c>
      <c r="D2088" s="273" t="s">
        <v>4252</v>
      </c>
      <c r="E2088" s="269" t="s">
        <v>2195</v>
      </c>
      <c r="F2088" s="271">
        <v>0.00025</v>
      </c>
      <c r="G2088" s="272">
        <v>2016.5</v>
      </c>
      <c r="H2088" s="269">
        <v>0.000575</v>
      </c>
      <c r="I2088" s="269" t="s">
        <v>1011</v>
      </c>
      <c r="J2088" s="269" t="s">
        <v>1011</v>
      </c>
      <c r="K2088" s="269" t="s">
        <v>106</v>
      </c>
    </row>
    <row r="2089" ht="42.75" spans="1:11">
      <c r="A2089" s="269">
        <v>2087</v>
      </c>
      <c r="B2089" s="269" t="s">
        <v>1245</v>
      </c>
      <c r="C2089" s="269" t="s">
        <v>2170</v>
      </c>
      <c r="D2089" s="273" t="s">
        <v>4253</v>
      </c>
      <c r="E2089" s="269" t="s">
        <v>2195</v>
      </c>
      <c r="F2089" s="271">
        <v>5e-5</v>
      </c>
      <c r="G2089" s="272">
        <v>2016.5</v>
      </c>
      <c r="H2089" s="269">
        <v>0.000115</v>
      </c>
      <c r="I2089" s="269" t="s">
        <v>1011</v>
      </c>
      <c r="J2089" s="269" t="s">
        <v>1011</v>
      </c>
      <c r="K2089" s="269" t="s">
        <v>106</v>
      </c>
    </row>
    <row r="2090" ht="42.75" spans="1:11">
      <c r="A2090" s="269">
        <v>2088</v>
      </c>
      <c r="B2090" s="269" t="s">
        <v>1245</v>
      </c>
      <c r="C2090" s="269" t="s">
        <v>2170</v>
      </c>
      <c r="D2090" s="273" t="s">
        <v>4254</v>
      </c>
      <c r="E2090" s="269" t="s">
        <v>2195</v>
      </c>
      <c r="F2090" s="271">
        <v>0.0008</v>
      </c>
      <c r="G2090" s="272">
        <v>2016.5</v>
      </c>
      <c r="H2090" s="269">
        <v>0.00184</v>
      </c>
      <c r="I2090" s="269" t="s">
        <v>1011</v>
      </c>
      <c r="J2090" s="269" t="s">
        <v>1011</v>
      </c>
      <c r="K2090" s="269" t="s">
        <v>106</v>
      </c>
    </row>
    <row r="2091" ht="42.75" spans="1:11">
      <c r="A2091" s="269">
        <v>2089</v>
      </c>
      <c r="B2091" s="269" t="s">
        <v>1245</v>
      </c>
      <c r="C2091" s="269" t="s">
        <v>2170</v>
      </c>
      <c r="D2091" s="273" t="s">
        <v>4255</v>
      </c>
      <c r="E2091" s="269" t="s">
        <v>2195</v>
      </c>
      <c r="F2091" s="271">
        <v>0.00065</v>
      </c>
      <c r="G2091" s="272">
        <v>2016.5</v>
      </c>
      <c r="H2091" s="269">
        <v>0.001495</v>
      </c>
      <c r="I2091" s="269" t="s">
        <v>1011</v>
      </c>
      <c r="J2091" s="269" t="s">
        <v>1011</v>
      </c>
      <c r="K2091" s="269" t="s">
        <v>106</v>
      </c>
    </row>
    <row r="2092" ht="42.75" spans="1:11">
      <c r="A2092" s="269">
        <v>2090</v>
      </c>
      <c r="B2092" s="269" t="s">
        <v>1245</v>
      </c>
      <c r="C2092" s="269" t="s">
        <v>2170</v>
      </c>
      <c r="D2092" s="273" t="s">
        <v>4256</v>
      </c>
      <c r="E2092" s="269" t="s">
        <v>2195</v>
      </c>
      <c r="F2092" s="271">
        <v>0.00065</v>
      </c>
      <c r="G2092" s="272">
        <v>2016.5</v>
      </c>
      <c r="H2092" s="269">
        <v>0.001495</v>
      </c>
      <c r="I2092" s="269" t="s">
        <v>1011</v>
      </c>
      <c r="J2092" s="269" t="s">
        <v>1011</v>
      </c>
      <c r="K2092" s="269" t="s">
        <v>106</v>
      </c>
    </row>
    <row r="2093" ht="85.5" spans="1:11">
      <c r="A2093" s="269">
        <v>2091</v>
      </c>
      <c r="B2093" s="269" t="s">
        <v>1245</v>
      </c>
      <c r="C2093" s="269" t="s">
        <v>2170</v>
      </c>
      <c r="D2093" s="273" t="s">
        <v>4257</v>
      </c>
      <c r="E2093" s="269" t="s">
        <v>2195</v>
      </c>
      <c r="F2093" s="271">
        <v>0.0004</v>
      </c>
      <c r="G2093" s="272">
        <v>2016.5</v>
      </c>
      <c r="H2093" s="269">
        <v>0.00092</v>
      </c>
      <c r="I2093" s="269" t="s">
        <v>1011</v>
      </c>
      <c r="J2093" s="269" t="s">
        <v>1011</v>
      </c>
      <c r="K2093" s="269" t="s">
        <v>106</v>
      </c>
    </row>
    <row r="2094" ht="85.5" spans="1:11">
      <c r="A2094" s="269">
        <v>2092</v>
      </c>
      <c r="B2094" s="269" t="s">
        <v>1245</v>
      </c>
      <c r="C2094" s="269" t="s">
        <v>2170</v>
      </c>
      <c r="D2094" s="273" t="s">
        <v>4258</v>
      </c>
      <c r="E2094" s="269" t="s">
        <v>2195</v>
      </c>
      <c r="F2094" s="271">
        <v>0.0004</v>
      </c>
      <c r="G2094" s="272">
        <v>2016.5</v>
      </c>
      <c r="H2094" s="269">
        <v>0.00092</v>
      </c>
      <c r="I2094" s="269" t="s">
        <v>1011</v>
      </c>
      <c r="J2094" s="269" t="s">
        <v>1011</v>
      </c>
      <c r="K2094" s="269" t="s">
        <v>106</v>
      </c>
    </row>
    <row r="2095" ht="42.75" spans="1:11">
      <c r="A2095" s="269">
        <v>2093</v>
      </c>
      <c r="B2095" s="269" t="s">
        <v>1245</v>
      </c>
      <c r="C2095" s="269" t="s">
        <v>2170</v>
      </c>
      <c r="D2095" s="273" t="s">
        <v>4259</v>
      </c>
      <c r="E2095" s="269" t="s">
        <v>2195</v>
      </c>
      <c r="F2095" s="271">
        <v>0.0015</v>
      </c>
      <c r="G2095" s="272">
        <v>2016.5</v>
      </c>
      <c r="H2095" s="269">
        <v>0.00345</v>
      </c>
      <c r="I2095" s="269" t="s">
        <v>1011</v>
      </c>
      <c r="J2095" s="269" t="s">
        <v>1011</v>
      </c>
      <c r="K2095" s="269" t="s">
        <v>106</v>
      </c>
    </row>
    <row r="2096" ht="42.75" spans="1:11">
      <c r="A2096" s="269">
        <v>2094</v>
      </c>
      <c r="B2096" s="269" t="s">
        <v>1245</v>
      </c>
      <c r="C2096" s="269" t="s">
        <v>2170</v>
      </c>
      <c r="D2096" s="273" t="s">
        <v>4260</v>
      </c>
      <c r="E2096" s="269" t="s">
        <v>2195</v>
      </c>
      <c r="F2096" s="271">
        <v>0.0015</v>
      </c>
      <c r="G2096" s="272">
        <v>2016.5</v>
      </c>
      <c r="H2096" s="269">
        <v>0.00345</v>
      </c>
      <c r="I2096" s="269" t="s">
        <v>1011</v>
      </c>
      <c r="J2096" s="269" t="s">
        <v>1011</v>
      </c>
      <c r="K2096" s="269" t="s">
        <v>106</v>
      </c>
    </row>
    <row r="2097" ht="71.25" spans="1:11">
      <c r="A2097" s="269">
        <v>2095</v>
      </c>
      <c r="B2097" s="269" t="s">
        <v>1245</v>
      </c>
      <c r="C2097" s="269" t="s">
        <v>2170</v>
      </c>
      <c r="D2097" s="273" t="s">
        <v>4261</v>
      </c>
      <c r="E2097" s="269" t="s">
        <v>2195</v>
      </c>
      <c r="F2097" s="271">
        <v>0.00012</v>
      </c>
      <c r="G2097" s="272">
        <v>2016.5</v>
      </c>
      <c r="H2097" s="269">
        <v>0.000276</v>
      </c>
      <c r="I2097" s="269" t="s">
        <v>1011</v>
      </c>
      <c r="J2097" s="269" t="s">
        <v>1011</v>
      </c>
      <c r="K2097" s="269" t="s">
        <v>106</v>
      </c>
    </row>
    <row r="2098" ht="71.25" spans="1:11">
      <c r="A2098" s="269">
        <v>2096</v>
      </c>
      <c r="B2098" s="269" t="s">
        <v>1245</v>
      </c>
      <c r="C2098" s="269" t="s">
        <v>2170</v>
      </c>
      <c r="D2098" s="273" t="s">
        <v>4262</v>
      </c>
      <c r="E2098" s="269" t="s">
        <v>2195</v>
      </c>
      <c r="F2098" s="271">
        <v>0.00012</v>
      </c>
      <c r="G2098" s="272">
        <v>2016.5</v>
      </c>
      <c r="H2098" s="269">
        <v>0.000276</v>
      </c>
      <c r="I2098" s="269" t="s">
        <v>1011</v>
      </c>
      <c r="J2098" s="269" t="s">
        <v>1011</v>
      </c>
      <c r="K2098" s="269" t="s">
        <v>106</v>
      </c>
    </row>
    <row r="2099" ht="57" spans="1:11">
      <c r="A2099" s="269">
        <v>2097</v>
      </c>
      <c r="B2099" s="269" t="s">
        <v>1245</v>
      </c>
      <c r="C2099" s="269" t="s">
        <v>2170</v>
      </c>
      <c r="D2099" s="273" t="s">
        <v>4263</v>
      </c>
      <c r="E2099" s="269" t="s">
        <v>2195</v>
      </c>
      <c r="F2099" s="271">
        <v>0.00035</v>
      </c>
      <c r="G2099" s="272">
        <v>2016.5</v>
      </c>
      <c r="H2099" s="269">
        <v>0.000805</v>
      </c>
      <c r="I2099" s="269" t="s">
        <v>1011</v>
      </c>
      <c r="J2099" s="269" t="s">
        <v>1011</v>
      </c>
      <c r="K2099" s="269" t="s">
        <v>106</v>
      </c>
    </row>
    <row r="2100" ht="57" spans="1:11">
      <c r="A2100" s="269">
        <v>2098</v>
      </c>
      <c r="B2100" s="269" t="s">
        <v>1245</v>
      </c>
      <c r="C2100" s="269" t="s">
        <v>2170</v>
      </c>
      <c r="D2100" s="273" t="s">
        <v>4264</v>
      </c>
      <c r="E2100" s="269" t="s">
        <v>2195</v>
      </c>
      <c r="F2100" s="271">
        <v>0.00012</v>
      </c>
      <c r="G2100" s="272">
        <v>2016.5</v>
      </c>
      <c r="H2100" s="269">
        <v>0.000276</v>
      </c>
      <c r="I2100" s="269" t="s">
        <v>1011</v>
      </c>
      <c r="J2100" s="269" t="s">
        <v>1011</v>
      </c>
      <c r="K2100" s="269" t="s">
        <v>106</v>
      </c>
    </row>
    <row r="2101" ht="71.25" spans="1:11">
      <c r="A2101" s="269">
        <v>2099</v>
      </c>
      <c r="B2101" s="269" t="s">
        <v>1245</v>
      </c>
      <c r="C2101" s="269" t="s">
        <v>2170</v>
      </c>
      <c r="D2101" s="273" t="s">
        <v>4265</v>
      </c>
      <c r="E2101" s="269" t="s">
        <v>2195</v>
      </c>
      <c r="F2101" s="271">
        <v>0.00012</v>
      </c>
      <c r="G2101" s="272">
        <v>2016.5</v>
      </c>
      <c r="H2101" s="269">
        <v>0.000276</v>
      </c>
      <c r="I2101" s="269" t="s">
        <v>1011</v>
      </c>
      <c r="J2101" s="269" t="s">
        <v>1011</v>
      </c>
      <c r="K2101" s="269" t="s">
        <v>106</v>
      </c>
    </row>
    <row r="2102" ht="71.25" spans="1:11">
      <c r="A2102" s="269">
        <v>2100</v>
      </c>
      <c r="B2102" s="269" t="s">
        <v>1245</v>
      </c>
      <c r="C2102" s="269" t="s">
        <v>2170</v>
      </c>
      <c r="D2102" s="273" t="s">
        <v>4266</v>
      </c>
      <c r="E2102" s="269" t="s">
        <v>2195</v>
      </c>
      <c r="F2102" s="271">
        <v>0.00012</v>
      </c>
      <c r="G2102" s="272">
        <v>2016.5</v>
      </c>
      <c r="H2102" s="269">
        <v>0.000276</v>
      </c>
      <c r="I2102" s="269" t="s">
        <v>1011</v>
      </c>
      <c r="J2102" s="269" t="s">
        <v>1011</v>
      </c>
      <c r="K2102" s="269" t="s">
        <v>106</v>
      </c>
    </row>
    <row r="2103" ht="42.75" spans="1:11">
      <c r="A2103" s="269">
        <v>2101</v>
      </c>
      <c r="B2103" s="269" t="s">
        <v>1245</v>
      </c>
      <c r="C2103" s="269" t="s">
        <v>2170</v>
      </c>
      <c r="D2103" s="273" t="s">
        <v>4267</v>
      </c>
      <c r="E2103" s="269" t="s">
        <v>2195</v>
      </c>
      <c r="F2103" s="271">
        <v>0.0009</v>
      </c>
      <c r="G2103" s="272">
        <v>2016.5</v>
      </c>
      <c r="H2103" s="269">
        <v>0.00207</v>
      </c>
      <c r="I2103" s="269" t="s">
        <v>1011</v>
      </c>
      <c r="J2103" s="269" t="s">
        <v>1011</v>
      </c>
      <c r="K2103" s="269" t="s">
        <v>106</v>
      </c>
    </row>
    <row r="2104" ht="42.75" spans="1:11">
      <c r="A2104" s="269">
        <v>2102</v>
      </c>
      <c r="B2104" s="269" t="s">
        <v>1245</v>
      </c>
      <c r="C2104" s="269" t="s">
        <v>2170</v>
      </c>
      <c r="D2104" s="273" t="s">
        <v>4268</v>
      </c>
      <c r="E2104" s="269" t="s">
        <v>2195</v>
      </c>
      <c r="F2104" s="271">
        <v>0.0014</v>
      </c>
      <c r="G2104" s="272">
        <v>2016.5</v>
      </c>
      <c r="H2104" s="269">
        <v>0.00322</v>
      </c>
      <c r="I2104" s="269" t="s">
        <v>1011</v>
      </c>
      <c r="J2104" s="269" t="s">
        <v>1011</v>
      </c>
      <c r="K2104" s="269" t="s">
        <v>106</v>
      </c>
    </row>
    <row r="2105" ht="42.75" spans="1:11">
      <c r="A2105" s="269">
        <v>2103</v>
      </c>
      <c r="B2105" s="269" t="s">
        <v>1245</v>
      </c>
      <c r="C2105" s="269" t="s">
        <v>2170</v>
      </c>
      <c r="D2105" s="273" t="s">
        <v>4269</v>
      </c>
      <c r="E2105" s="269" t="s">
        <v>2195</v>
      </c>
      <c r="F2105" s="271">
        <v>0.0012</v>
      </c>
      <c r="G2105" s="272">
        <v>2016.5</v>
      </c>
      <c r="H2105" s="269">
        <v>0.00276</v>
      </c>
      <c r="I2105" s="269" t="s">
        <v>1011</v>
      </c>
      <c r="J2105" s="269" t="s">
        <v>1011</v>
      </c>
      <c r="K2105" s="269" t="s">
        <v>106</v>
      </c>
    </row>
    <row r="2106" ht="42.75" spans="1:11">
      <c r="A2106" s="269">
        <v>2104</v>
      </c>
      <c r="B2106" s="269" t="s">
        <v>1245</v>
      </c>
      <c r="C2106" s="269" t="s">
        <v>2170</v>
      </c>
      <c r="D2106" s="273" t="s">
        <v>4270</v>
      </c>
      <c r="E2106" s="269" t="s">
        <v>2195</v>
      </c>
      <c r="F2106" s="271">
        <v>0.0012</v>
      </c>
      <c r="G2106" s="272">
        <v>2016.5</v>
      </c>
      <c r="H2106" s="269">
        <v>0.00276</v>
      </c>
      <c r="I2106" s="269" t="s">
        <v>1011</v>
      </c>
      <c r="J2106" s="269" t="s">
        <v>1011</v>
      </c>
      <c r="K2106" s="269" t="s">
        <v>106</v>
      </c>
    </row>
    <row r="2107" ht="42.75" spans="1:11">
      <c r="A2107" s="269">
        <v>2105</v>
      </c>
      <c r="B2107" s="269" t="s">
        <v>1245</v>
      </c>
      <c r="C2107" s="269" t="s">
        <v>2170</v>
      </c>
      <c r="D2107" s="273" t="s">
        <v>4271</v>
      </c>
      <c r="E2107" s="269" t="s">
        <v>2195</v>
      </c>
      <c r="F2107" s="271">
        <v>0.0026</v>
      </c>
      <c r="G2107" s="272">
        <v>2016.5</v>
      </c>
      <c r="H2107" s="269">
        <v>0.00598</v>
      </c>
      <c r="I2107" s="269" t="s">
        <v>1011</v>
      </c>
      <c r="J2107" s="269" t="s">
        <v>1011</v>
      </c>
      <c r="K2107" s="269" t="s">
        <v>106</v>
      </c>
    </row>
    <row r="2108" ht="42.75" spans="1:11">
      <c r="A2108" s="269">
        <v>2106</v>
      </c>
      <c r="B2108" s="269" t="s">
        <v>1245</v>
      </c>
      <c r="C2108" s="269" t="s">
        <v>2170</v>
      </c>
      <c r="D2108" s="273" t="s">
        <v>4272</v>
      </c>
      <c r="E2108" s="269" t="s">
        <v>2195</v>
      </c>
      <c r="F2108" s="271">
        <v>0.0035</v>
      </c>
      <c r="G2108" s="272">
        <v>2016.5</v>
      </c>
      <c r="H2108" s="269">
        <v>0.00805</v>
      </c>
      <c r="I2108" s="269" t="s">
        <v>1011</v>
      </c>
      <c r="J2108" s="269" t="s">
        <v>1011</v>
      </c>
      <c r="K2108" s="269" t="s">
        <v>106</v>
      </c>
    </row>
    <row r="2109" ht="42.75" spans="1:11">
      <c r="A2109" s="269">
        <v>2107</v>
      </c>
      <c r="B2109" s="269" t="s">
        <v>1245</v>
      </c>
      <c r="C2109" s="269" t="s">
        <v>2170</v>
      </c>
      <c r="D2109" s="273" t="s">
        <v>4273</v>
      </c>
      <c r="E2109" s="269" t="s">
        <v>2195</v>
      </c>
      <c r="F2109" s="271">
        <v>0.00012</v>
      </c>
      <c r="G2109" s="272">
        <v>2016.5</v>
      </c>
      <c r="H2109" s="269">
        <v>0.000276</v>
      </c>
      <c r="I2109" s="269" t="s">
        <v>1011</v>
      </c>
      <c r="J2109" s="269" t="s">
        <v>1011</v>
      </c>
      <c r="K2109" s="269" t="s">
        <v>106</v>
      </c>
    </row>
    <row r="2110" ht="42.75" spans="1:11">
      <c r="A2110" s="269">
        <v>2108</v>
      </c>
      <c r="B2110" s="269" t="s">
        <v>1245</v>
      </c>
      <c r="C2110" s="269" t="s">
        <v>2170</v>
      </c>
      <c r="D2110" s="273" t="s">
        <v>4274</v>
      </c>
      <c r="E2110" s="269" t="s">
        <v>2195</v>
      </c>
      <c r="F2110" s="271">
        <v>0.002</v>
      </c>
      <c r="G2110" s="272">
        <v>2016.5</v>
      </c>
      <c r="H2110" s="269">
        <v>0.0046</v>
      </c>
      <c r="I2110" s="269" t="s">
        <v>1011</v>
      </c>
      <c r="J2110" s="269" t="s">
        <v>1011</v>
      </c>
      <c r="K2110" s="269" t="s">
        <v>106</v>
      </c>
    </row>
    <row r="2111" ht="42.75" spans="1:11">
      <c r="A2111" s="269">
        <v>2109</v>
      </c>
      <c r="B2111" s="269" t="s">
        <v>1245</v>
      </c>
      <c r="C2111" s="269" t="s">
        <v>2170</v>
      </c>
      <c r="D2111" s="273" t="s">
        <v>4275</v>
      </c>
      <c r="E2111" s="269" t="s">
        <v>2195</v>
      </c>
      <c r="F2111" s="271">
        <v>0.0002</v>
      </c>
      <c r="G2111" s="272">
        <v>2016.5</v>
      </c>
      <c r="H2111" s="269">
        <v>0.00046</v>
      </c>
      <c r="I2111" s="269" t="s">
        <v>1011</v>
      </c>
      <c r="J2111" s="269" t="s">
        <v>1011</v>
      </c>
      <c r="K2111" s="269" t="s">
        <v>106</v>
      </c>
    </row>
    <row r="2112" ht="42.75" spans="1:11">
      <c r="A2112" s="269">
        <v>2110</v>
      </c>
      <c r="B2112" s="269" t="s">
        <v>1245</v>
      </c>
      <c r="C2112" s="269" t="s">
        <v>2170</v>
      </c>
      <c r="D2112" s="273" t="s">
        <v>4276</v>
      </c>
      <c r="E2112" s="269" t="s">
        <v>2195</v>
      </c>
      <c r="F2112" s="271">
        <v>0.0025</v>
      </c>
      <c r="G2112" s="272">
        <v>2016.5</v>
      </c>
      <c r="H2112" s="269">
        <v>0.00575</v>
      </c>
      <c r="I2112" s="269" t="s">
        <v>1011</v>
      </c>
      <c r="J2112" s="269" t="s">
        <v>1011</v>
      </c>
      <c r="K2112" s="269" t="s">
        <v>106</v>
      </c>
    </row>
    <row r="2113" ht="42.75" spans="1:11">
      <c r="A2113" s="269">
        <v>2111</v>
      </c>
      <c r="B2113" s="269" t="s">
        <v>1245</v>
      </c>
      <c r="C2113" s="269" t="s">
        <v>2170</v>
      </c>
      <c r="D2113" s="273" t="s">
        <v>4277</v>
      </c>
      <c r="E2113" s="269" t="s">
        <v>2195</v>
      </c>
      <c r="F2113" s="271">
        <v>0.0006</v>
      </c>
      <c r="G2113" s="272">
        <v>2016.5</v>
      </c>
      <c r="H2113" s="269">
        <v>0.00138</v>
      </c>
      <c r="I2113" s="269" t="s">
        <v>1011</v>
      </c>
      <c r="J2113" s="269" t="s">
        <v>1011</v>
      </c>
      <c r="K2113" s="269" t="s">
        <v>106</v>
      </c>
    </row>
    <row r="2114" ht="71.25" spans="1:11">
      <c r="A2114" s="269">
        <v>2112</v>
      </c>
      <c r="B2114" s="269" t="s">
        <v>1245</v>
      </c>
      <c r="C2114" s="269" t="s">
        <v>2170</v>
      </c>
      <c r="D2114" s="273" t="s">
        <v>4278</v>
      </c>
      <c r="E2114" s="269" t="s">
        <v>2195</v>
      </c>
      <c r="F2114" s="271">
        <v>0.00015</v>
      </c>
      <c r="G2114" s="272">
        <v>2016.5</v>
      </c>
      <c r="H2114" s="269">
        <v>0.000345</v>
      </c>
      <c r="I2114" s="269" t="s">
        <v>1011</v>
      </c>
      <c r="J2114" s="269" t="s">
        <v>1011</v>
      </c>
      <c r="K2114" s="269" t="s">
        <v>106</v>
      </c>
    </row>
    <row r="2115" ht="71.25" spans="1:11">
      <c r="A2115" s="269">
        <v>2113</v>
      </c>
      <c r="B2115" s="269" t="s">
        <v>1245</v>
      </c>
      <c r="C2115" s="269" t="s">
        <v>2170</v>
      </c>
      <c r="D2115" s="273" t="s">
        <v>4279</v>
      </c>
      <c r="E2115" s="269" t="s">
        <v>2195</v>
      </c>
      <c r="F2115" s="271">
        <v>0.00015</v>
      </c>
      <c r="G2115" s="272">
        <v>2016.5</v>
      </c>
      <c r="H2115" s="269">
        <v>0.000345</v>
      </c>
      <c r="I2115" s="269" t="s">
        <v>1011</v>
      </c>
      <c r="J2115" s="269" t="s">
        <v>1011</v>
      </c>
      <c r="K2115" s="269" t="s">
        <v>106</v>
      </c>
    </row>
    <row r="2116" ht="71.25" spans="1:11">
      <c r="A2116" s="269">
        <v>2114</v>
      </c>
      <c r="B2116" s="269" t="s">
        <v>1245</v>
      </c>
      <c r="C2116" s="269" t="s">
        <v>2170</v>
      </c>
      <c r="D2116" s="273" t="s">
        <v>4280</v>
      </c>
      <c r="E2116" s="269" t="s">
        <v>2195</v>
      </c>
      <c r="F2116" s="271">
        <v>0.00015</v>
      </c>
      <c r="G2116" s="272">
        <v>2016.5</v>
      </c>
      <c r="H2116" s="269">
        <v>0.000345</v>
      </c>
      <c r="I2116" s="269" t="s">
        <v>1011</v>
      </c>
      <c r="J2116" s="269" t="s">
        <v>1011</v>
      </c>
      <c r="K2116" s="269" t="s">
        <v>106</v>
      </c>
    </row>
    <row r="2117" ht="71.25" spans="1:11">
      <c r="A2117" s="269">
        <v>2115</v>
      </c>
      <c r="B2117" s="269" t="s">
        <v>1245</v>
      </c>
      <c r="C2117" s="269" t="s">
        <v>2170</v>
      </c>
      <c r="D2117" s="273" t="s">
        <v>4281</v>
      </c>
      <c r="E2117" s="269" t="s">
        <v>2195</v>
      </c>
      <c r="F2117" s="271">
        <v>0.00015</v>
      </c>
      <c r="G2117" s="272">
        <v>2016.5</v>
      </c>
      <c r="H2117" s="269">
        <v>0.000345</v>
      </c>
      <c r="I2117" s="269" t="s">
        <v>1011</v>
      </c>
      <c r="J2117" s="269" t="s">
        <v>1011</v>
      </c>
      <c r="K2117" s="269" t="s">
        <v>106</v>
      </c>
    </row>
    <row r="2118" ht="71.25" spans="1:11">
      <c r="A2118" s="269">
        <v>2116</v>
      </c>
      <c r="B2118" s="269" t="s">
        <v>1245</v>
      </c>
      <c r="C2118" s="269" t="s">
        <v>2170</v>
      </c>
      <c r="D2118" s="273" t="s">
        <v>4282</v>
      </c>
      <c r="E2118" s="269" t="s">
        <v>2195</v>
      </c>
      <c r="F2118" s="271">
        <v>0.00015</v>
      </c>
      <c r="G2118" s="272">
        <v>2016.5</v>
      </c>
      <c r="H2118" s="269">
        <v>0.000345</v>
      </c>
      <c r="I2118" s="269" t="s">
        <v>1011</v>
      </c>
      <c r="J2118" s="269" t="s">
        <v>1011</v>
      </c>
      <c r="K2118" s="269" t="s">
        <v>106</v>
      </c>
    </row>
    <row r="2119" ht="57" spans="1:11">
      <c r="A2119" s="269">
        <v>2117</v>
      </c>
      <c r="B2119" s="269" t="s">
        <v>1245</v>
      </c>
      <c r="C2119" s="269" t="s">
        <v>2170</v>
      </c>
      <c r="D2119" s="273" t="s">
        <v>4283</v>
      </c>
      <c r="E2119" s="269" t="s">
        <v>2195</v>
      </c>
      <c r="F2119" s="271">
        <v>0.00012</v>
      </c>
      <c r="G2119" s="272">
        <v>2016.5</v>
      </c>
      <c r="H2119" s="269">
        <v>0.000276</v>
      </c>
      <c r="I2119" s="269" t="s">
        <v>1011</v>
      </c>
      <c r="J2119" s="269" t="s">
        <v>1011</v>
      </c>
      <c r="K2119" s="269" t="s">
        <v>106</v>
      </c>
    </row>
    <row r="2120" ht="42.75" spans="1:11">
      <c r="A2120" s="269">
        <v>2118</v>
      </c>
      <c r="B2120" s="269" t="s">
        <v>1245</v>
      </c>
      <c r="C2120" s="269" t="s">
        <v>2170</v>
      </c>
      <c r="D2120" s="273" t="s">
        <v>4284</v>
      </c>
      <c r="E2120" s="269" t="s">
        <v>2195</v>
      </c>
      <c r="F2120" s="271">
        <v>0.002</v>
      </c>
      <c r="G2120" s="272">
        <v>2016.5</v>
      </c>
      <c r="H2120" s="269">
        <v>0.0046</v>
      </c>
      <c r="I2120" s="269" t="s">
        <v>1011</v>
      </c>
      <c r="J2120" s="269" t="s">
        <v>1011</v>
      </c>
      <c r="K2120" s="269" t="s">
        <v>106</v>
      </c>
    </row>
    <row r="2121" ht="42.75" spans="1:11">
      <c r="A2121" s="269">
        <v>2119</v>
      </c>
      <c r="B2121" s="269" t="s">
        <v>1245</v>
      </c>
      <c r="C2121" s="269" t="s">
        <v>2170</v>
      </c>
      <c r="D2121" s="273" t="s">
        <v>4285</v>
      </c>
      <c r="E2121" s="269" t="s">
        <v>2195</v>
      </c>
      <c r="F2121" s="271">
        <v>0.0028</v>
      </c>
      <c r="G2121" s="272">
        <v>2016.5</v>
      </c>
      <c r="H2121" s="269">
        <v>0.00644</v>
      </c>
      <c r="I2121" s="269" t="s">
        <v>1011</v>
      </c>
      <c r="J2121" s="269" t="s">
        <v>1011</v>
      </c>
      <c r="K2121" s="269" t="s">
        <v>106</v>
      </c>
    </row>
    <row r="2122" ht="42.75" spans="1:11">
      <c r="A2122" s="269">
        <v>2120</v>
      </c>
      <c r="B2122" s="269" t="s">
        <v>1245</v>
      </c>
      <c r="C2122" s="269" t="s">
        <v>2170</v>
      </c>
      <c r="D2122" s="273" t="s">
        <v>4286</v>
      </c>
      <c r="E2122" s="269" t="s">
        <v>2195</v>
      </c>
      <c r="F2122" s="271">
        <v>0.00015</v>
      </c>
      <c r="G2122" s="272">
        <v>2016.5</v>
      </c>
      <c r="H2122" s="269">
        <v>0.000345</v>
      </c>
      <c r="I2122" s="269" t="s">
        <v>1011</v>
      </c>
      <c r="J2122" s="269" t="s">
        <v>1011</v>
      </c>
      <c r="K2122" s="269" t="s">
        <v>106</v>
      </c>
    </row>
    <row r="2123" ht="71.25" spans="1:11">
      <c r="A2123" s="269">
        <v>2121</v>
      </c>
      <c r="B2123" s="269" t="s">
        <v>1245</v>
      </c>
      <c r="C2123" s="269" t="s">
        <v>2170</v>
      </c>
      <c r="D2123" s="273" t="s">
        <v>4287</v>
      </c>
      <c r="E2123" s="269" t="s">
        <v>2195</v>
      </c>
      <c r="F2123" s="271">
        <v>0.00015</v>
      </c>
      <c r="G2123" s="272">
        <v>2016.5</v>
      </c>
      <c r="H2123" s="269">
        <v>0.000345</v>
      </c>
      <c r="I2123" s="269" t="s">
        <v>1011</v>
      </c>
      <c r="J2123" s="269" t="s">
        <v>1011</v>
      </c>
      <c r="K2123" s="269" t="s">
        <v>106</v>
      </c>
    </row>
    <row r="2124" ht="71.25" spans="1:11">
      <c r="A2124" s="269">
        <v>2122</v>
      </c>
      <c r="B2124" s="269" t="s">
        <v>1245</v>
      </c>
      <c r="C2124" s="269" t="s">
        <v>2170</v>
      </c>
      <c r="D2124" s="273" t="s">
        <v>4288</v>
      </c>
      <c r="E2124" s="269" t="s">
        <v>2195</v>
      </c>
      <c r="F2124" s="271">
        <v>0.00015</v>
      </c>
      <c r="G2124" s="272">
        <v>2016.5</v>
      </c>
      <c r="H2124" s="269">
        <v>0.000345</v>
      </c>
      <c r="I2124" s="269" t="s">
        <v>1011</v>
      </c>
      <c r="J2124" s="269" t="s">
        <v>1011</v>
      </c>
      <c r="K2124" s="269" t="s">
        <v>106</v>
      </c>
    </row>
    <row r="2125" ht="71.25" spans="1:11">
      <c r="A2125" s="269">
        <v>2123</v>
      </c>
      <c r="B2125" s="269" t="s">
        <v>1245</v>
      </c>
      <c r="C2125" s="269" t="s">
        <v>2170</v>
      </c>
      <c r="D2125" s="273" t="s">
        <v>4289</v>
      </c>
      <c r="E2125" s="269" t="s">
        <v>2195</v>
      </c>
      <c r="F2125" s="271">
        <v>0.00012</v>
      </c>
      <c r="G2125" s="272">
        <v>2016.5</v>
      </c>
      <c r="H2125" s="269">
        <v>0.000276</v>
      </c>
      <c r="I2125" s="269" t="s">
        <v>1011</v>
      </c>
      <c r="J2125" s="269" t="s">
        <v>1011</v>
      </c>
      <c r="K2125" s="269" t="s">
        <v>106</v>
      </c>
    </row>
    <row r="2126" ht="42.75" spans="1:11">
      <c r="A2126" s="269">
        <v>2124</v>
      </c>
      <c r="B2126" s="269" t="s">
        <v>1245</v>
      </c>
      <c r="C2126" s="269" t="s">
        <v>2170</v>
      </c>
      <c r="D2126" s="273" t="s">
        <v>4290</v>
      </c>
      <c r="E2126" s="269" t="s">
        <v>2195</v>
      </c>
      <c r="F2126" s="271">
        <v>0.0018</v>
      </c>
      <c r="G2126" s="272">
        <v>2016.5</v>
      </c>
      <c r="H2126" s="269">
        <v>0.00414</v>
      </c>
      <c r="I2126" s="269" t="s">
        <v>1011</v>
      </c>
      <c r="J2126" s="269" t="s">
        <v>1011</v>
      </c>
      <c r="K2126" s="269" t="s">
        <v>106</v>
      </c>
    </row>
    <row r="2127" ht="42.75" spans="1:11">
      <c r="A2127" s="269">
        <v>2125</v>
      </c>
      <c r="B2127" s="269" t="s">
        <v>1245</v>
      </c>
      <c r="C2127" s="269" t="s">
        <v>2170</v>
      </c>
      <c r="D2127" s="273" t="s">
        <v>4291</v>
      </c>
      <c r="E2127" s="269" t="s">
        <v>2195</v>
      </c>
      <c r="F2127" s="271">
        <v>0.0018</v>
      </c>
      <c r="G2127" s="272">
        <v>2016.5</v>
      </c>
      <c r="H2127" s="269">
        <v>0.00414</v>
      </c>
      <c r="I2127" s="269" t="s">
        <v>1011</v>
      </c>
      <c r="J2127" s="269" t="s">
        <v>1011</v>
      </c>
      <c r="K2127" s="269" t="s">
        <v>106</v>
      </c>
    </row>
    <row r="2128" ht="42.75" spans="1:11">
      <c r="A2128" s="269">
        <v>2126</v>
      </c>
      <c r="B2128" s="269" t="s">
        <v>1245</v>
      </c>
      <c r="C2128" s="269" t="s">
        <v>2170</v>
      </c>
      <c r="D2128" s="273" t="s">
        <v>4292</v>
      </c>
      <c r="E2128" s="269" t="s">
        <v>2195</v>
      </c>
      <c r="F2128" s="271">
        <v>0.0015</v>
      </c>
      <c r="G2128" s="272">
        <v>2016.5</v>
      </c>
      <c r="H2128" s="269">
        <v>0.00345</v>
      </c>
      <c r="I2128" s="269" t="s">
        <v>1011</v>
      </c>
      <c r="J2128" s="269" t="s">
        <v>1011</v>
      </c>
      <c r="K2128" s="269" t="s">
        <v>106</v>
      </c>
    </row>
    <row r="2129" ht="42.75" spans="1:11">
      <c r="A2129" s="269">
        <v>2127</v>
      </c>
      <c r="B2129" s="269" t="s">
        <v>1245</v>
      </c>
      <c r="C2129" s="269" t="s">
        <v>2170</v>
      </c>
      <c r="D2129" s="273" t="s">
        <v>4293</v>
      </c>
      <c r="E2129" s="269" t="s">
        <v>2195</v>
      </c>
      <c r="F2129" s="271">
        <v>0.0015</v>
      </c>
      <c r="G2129" s="272">
        <v>2016.5</v>
      </c>
      <c r="H2129" s="269">
        <v>0.00345</v>
      </c>
      <c r="I2129" s="269" t="s">
        <v>1011</v>
      </c>
      <c r="J2129" s="269" t="s">
        <v>1011</v>
      </c>
      <c r="K2129" s="269" t="s">
        <v>106</v>
      </c>
    </row>
    <row r="2130" ht="42.75" spans="1:11">
      <c r="A2130" s="269">
        <v>2128</v>
      </c>
      <c r="B2130" s="269" t="s">
        <v>1245</v>
      </c>
      <c r="C2130" s="269" t="s">
        <v>2170</v>
      </c>
      <c r="D2130" s="273" t="s">
        <v>4294</v>
      </c>
      <c r="E2130" s="269" t="s">
        <v>2195</v>
      </c>
      <c r="F2130" s="271">
        <v>0.0012</v>
      </c>
      <c r="G2130" s="272">
        <v>2016.5</v>
      </c>
      <c r="H2130" s="269">
        <v>0.00276</v>
      </c>
      <c r="I2130" s="269" t="s">
        <v>1011</v>
      </c>
      <c r="J2130" s="269" t="s">
        <v>1011</v>
      </c>
      <c r="K2130" s="269" t="s">
        <v>106</v>
      </c>
    </row>
    <row r="2131" ht="42.75" spans="1:11">
      <c r="A2131" s="269">
        <v>2129</v>
      </c>
      <c r="B2131" s="269" t="s">
        <v>1245</v>
      </c>
      <c r="C2131" s="269" t="s">
        <v>2170</v>
      </c>
      <c r="D2131" s="273" t="s">
        <v>4295</v>
      </c>
      <c r="E2131" s="269" t="s">
        <v>2195</v>
      </c>
      <c r="F2131" s="271">
        <v>0.001</v>
      </c>
      <c r="G2131" s="272">
        <v>2016.5</v>
      </c>
      <c r="H2131" s="269">
        <v>0.0023</v>
      </c>
      <c r="I2131" s="269" t="s">
        <v>1011</v>
      </c>
      <c r="J2131" s="269" t="s">
        <v>1011</v>
      </c>
      <c r="K2131" s="269" t="s">
        <v>106</v>
      </c>
    </row>
    <row r="2132" ht="42.75" spans="1:11">
      <c r="A2132" s="269">
        <v>2130</v>
      </c>
      <c r="B2132" s="269" t="s">
        <v>1245</v>
      </c>
      <c r="C2132" s="269" t="s">
        <v>2170</v>
      </c>
      <c r="D2132" s="273" t="s">
        <v>4296</v>
      </c>
      <c r="E2132" s="269" t="s">
        <v>2195</v>
      </c>
      <c r="F2132" s="271">
        <v>0.0017</v>
      </c>
      <c r="G2132" s="272">
        <v>2016.5</v>
      </c>
      <c r="H2132" s="269">
        <v>0.00391</v>
      </c>
      <c r="I2132" s="269" t="s">
        <v>1011</v>
      </c>
      <c r="J2132" s="269" t="s">
        <v>1011</v>
      </c>
      <c r="K2132" s="269" t="s">
        <v>106</v>
      </c>
    </row>
    <row r="2133" ht="42.75" spans="1:11">
      <c r="A2133" s="269">
        <v>2131</v>
      </c>
      <c r="B2133" s="269" t="s">
        <v>1245</v>
      </c>
      <c r="C2133" s="269" t="s">
        <v>2170</v>
      </c>
      <c r="D2133" s="273" t="s">
        <v>4297</v>
      </c>
      <c r="E2133" s="269" t="s">
        <v>2195</v>
      </c>
      <c r="F2133" s="271">
        <v>0.00023</v>
      </c>
      <c r="G2133" s="272">
        <v>2016.5</v>
      </c>
      <c r="H2133" s="269">
        <v>0.000529</v>
      </c>
      <c r="I2133" s="269" t="s">
        <v>1011</v>
      </c>
      <c r="J2133" s="269" t="s">
        <v>1011</v>
      </c>
      <c r="K2133" s="269" t="s">
        <v>106</v>
      </c>
    </row>
    <row r="2134" ht="42.75" spans="1:11">
      <c r="A2134" s="269">
        <v>2132</v>
      </c>
      <c r="B2134" s="269" t="s">
        <v>1245</v>
      </c>
      <c r="C2134" s="269" t="s">
        <v>2170</v>
      </c>
      <c r="D2134" s="273" t="s">
        <v>4298</v>
      </c>
      <c r="E2134" s="269" t="s">
        <v>2195</v>
      </c>
      <c r="F2134" s="271">
        <v>0.0022</v>
      </c>
      <c r="G2134" s="272">
        <v>2016.5</v>
      </c>
      <c r="H2134" s="269">
        <v>0.00506</v>
      </c>
      <c r="I2134" s="269" t="s">
        <v>1011</v>
      </c>
      <c r="J2134" s="269" t="s">
        <v>1011</v>
      </c>
      <c r="K2134" s="269" t="s">
        <v>106</v>
      </c>
    </row>
    <row r="2135" ht="42.75" spans="1:11">
      <c r="A2135" s="269">
        <v>2133</v>
      </c>
      <c r="B2135" s="269" t="s">
        <v>1245</v>
      </c>
      <c r="C2135" s="269" t="s">
        <v>2170</v>
      </c>
      <c r="D2135" s="273" t="s">
        <v>4299</v>
      </c>
      <c r="E2135" s="269" t="s">
        <v>2195</v>
      </c>
      <c r="F2135" s="271">
        <v>0.0018</v>
      </c>
      <c r="G2135" s="272">
        <v>2016.5</v>
      </c>
      <c r="H2135" s="269">
        <v>0.00414</v>
      </c>
      <c r="I2135" s="269" t="s">
        <v>1011</v>
      </c>
      <c r="J2135" s="269" t="s">
        <v>1011</v>
      </c>
      <c r="K2135" s="269" t="s">
        <v>106</v>
      </c>
    </row>
    <row r="2136" ht="42.75" spans="1:11">
      <c r="A2136" s="269">
        <v>2134</v>
      </c>
      <c r="B2136" s="269" t="s">
        <v>1245</v>
      </c>
      <c r="C2136" s="269" t="s">
        <v>2170</v>
      </c>
      <c r="D2136" s="273" t="s">
        <v>4300</v>
      </c>
      <c r="E2136" s="269" t="s">
        <v>2195</v>
      </c>
      <c r="F2136" s="271">
        <v>0.00015</v>
      </c>
      <c r="G2136" s="272">
        <v>2016.5</v>
      </c>
      <c r="H2136" s="269">
        <v>0.000345</v>
      </c>
      <c r="I2136" s="269" t="s">
        <v>1011</v>
      </c>
      <c r="J2136" s="269" t="s">
        <v>1011</v>
      </c>
      <c r="K2136" s="269" t="s">
        <v>106</v>
      </c>
    </row>
    <row r="2137" ht="42.75" spans="1:11">
      <c r="A2137" s="269">
        <v>2135</v>
      </c>
      <c r="B2137" s="269" t="s">
        <v>1245</v>
      </c>
      <c r="C2137" s="269" t="s">
        <v>2170</v>
      </c>
      <c r="D2137" s="273" t="s">
        <v>4301</v>
      </c>
      <c r="E2137" s="269" t="s">
        <v>2195</v>
      </c>
      <c r="F2137" s="271">
        <v>0.0006</v>
      </c>
      <c r="G2137" s="272">
        <v>2016.5</v>
      </c>
      <c r="H2137" s="269">
        <v>0.00138</v>
      </c>
      <c r="I2137" s="269" t="s">
        <v>1011</v>
      </c>
      <c r="J2137" s="269" t="s">
        <v>1011</v>
      </c>
      <c r="K2137" s="269" t="s">
        <v>106</v>
      </c>
    </row>
    <row r="2138" ht="42.75" spans="1:11">
      <c r="A2138" s="269">
        <v>2136</v>
      </c>
      <c r="B2138" s="269" t="s">
        <v>1245</v>
      </c>
      <c r="C2138" s="269" t="s">
        <v>2170</v>
      </c>
      <c r="D2138" s="273" t="s">
        <v>4302</v>
      </c>
      <c r="E2138" s="269" t="s">
        <v>2195</v>
      </c>
      <c r="F2138" s="271">
        <v>0.0006</v>
      </c>
      <c r="G2138" s="272">
        <v>2016.5</v>
      </c>
      <c r="H2138" s="269">
        <v>0.00138</v>
      </c>
      <c r="I2138" s="269" t="s">
        <v>1011</v>
      </c>
      <c r="J2138" s="269" t="s">
        <v>1011</v>
      </c>
      <c r="K2138" s="269" t="s">
        <v>106</v>
      </c>
    </row>
    <row r="2139" ht="42.75" spans="1:11">
      <c r="A2139" s="269">
        <v>2137</v>
      </c>
      <c r="B2139" s="269" t="s">
        <v>1245</v>
      </c>
      <c r="C2139" s="269" t="s">
        <v>2170</v>
      </c>
      <c r="D2139" s="273" t="s">
        <v>4303</v>
      </c>
      <c r="E2139" s="269" t="s">
        <v>2195</v>
      </c>
      <c r="F2139" s="271">
        <v>0.0006</v>
      </c>
      <c r="G2139" s="272">
        <v>2016.5</v>
      </c>
      <c r="H2139" s="269">
        <v>0.00138</v>
      </c>
      <c r="I2139" s="269" t="s">
        <v>1011</v>
      </c>
      <c r="J2139" s="269" t="s">
        <v>1011</v>
      </c>
      <c r="K2139" s="269" t="s">
        <v>106</v>
      </c>
    </row>
    <row r="2140" ht="42.75" spans="1:11">
      <c r="A2140" s="269">
        <v>2138</v>
      </c>
      <c r="B2140" s="269" t="s">
        <v>1245</v>
      </c>
      <c r="C2140" s="269" t="s">
        <v>2170</v>
      </c>
      <c r="D2140" s="273" t="s">
        <v>4304</v>
      </c>
      <c r="E2140" s="269" t="s">
        <v>2195</v>
      </c>
      <c r="F2140" s="271">
        <v>0.0006</v>
      </c>
      <c r="G2140" s="272">
        <v>2016.5</v>
      </c>
      <c r="H2140" s="269">
        <v>0.00138</v>
      </c>
      <c r="I2140" s="269" t="s">
        <v>1011</v>
      </c>
      <c r="J2140" s="269" t="s">
        <v>1011</v>
      </c>
      <c r="K2140" s="269" t="s">
        <v>106</v>
      </c>
    </row>
    <row r="2141" ht="42.75" spans="1:11">
      <c r="A2141" s="269">
        <v>2139</v>
      </c>
      <c r="B2141" s="269" t="s">
        <v>1245</v>
      </c>
      <c r="C2141" s="269" t="s">
        <v>2170</v>
      </c>
      <c r="D2141" s="273" t="s">
        <v>4305</v>
      </c>
      <c r="E2141" s="269" t="s">
        <v>2195</v>
      </c>
      <c r="F2141" s="271">
        <v>0.0006</v>
      </c>
      <c r="G2141" s="272">
        <v>2016.5</v>
      </c>
      <c r="H2141" s="269">
        <v>0.00138</v>
      </c>
      <c r="I2141" s="269" t="s">
        <v>1011</v>
      </c>
      <c r="J2141" s="269" t="s">
        <v>1011</v>
      </c>
      <c r="K2141" s="269" t="s">
        <v>106</v>
      </c>
    </row>
    <row r="2142" ht="42.75" spans="1:11">
      <c r="A2142" s="269">
        <v>2140</v>
      </c>
      <c r="B2142" s="269" t="s">
        <v>1245</v>
      </c>
      <c r="C2142" s="269" t="s">
        <v>2170</v>
      </c>
      <c r="D2142" s="273" t="s">
        <v>4306</v>
      </c>
      <c r="E2142" s="269" t="s">
        <v>2195</v>
      </c>
      <c r="F2142" s="271">
        <v>0.0008</v>
      </c>
      <c r="G2142" s="272">
        <v>2016.5</v>
      </c>
      <c r="H2142" s="269">
        <v>0.00184</v>
      </c>
      <c r="I2142" s="269" t="s">
        <v>1011</v>
      </c>
      <c r="J2142" s="269" t="s">
        <v>1011</v>
      </c>
      <c r="K2142" s="269" t="s">
        <v>106</v>
      </c>
    </row>
    <row r="2143" ht="42.75" spans="1:11">
      <c r="A2143" s="269">
        <v>2141</v>
      </c>
      <c r="B2143" s="269" t="s">
        <v>1245</v>
      </c>
      <c r="C2143" s="269" t="s">
        <v>2170</v>
      </c>
      <c r="D2143" s="273" t="s">
        <v>4307</v>
      </c>
      <c r="E2143" s="269" t="s">
        <v>2195</v>
      </c>
      <c r="F2143" s="271">
        <v>0.0008</v>
      </c>
      <c r="G2143" s="272">
        <v>2016.5</v>
      </c>
      <c r="H2143" s="269">
        <v>0.00184</v>
      </c>
      <c r="I2143" s="269" t="s">
        <v>1011</v>
      </c>
      <c r="J2143" s="269" t="s">
        <v>1011</v>
      </c>
      <c r="K2143" s="269" t="s">
        <v>106</v>
      </c>
    </row>
    <row r="2144" ht="42.75" spans="1:11">
      <c r="A2144" s="269">
        <v>2142</v>
      </c>
      <c r="B2144" s="269" t="s">
        <v>1245</v>
      </c>
      <c r="C2144" s="269" t="s">
        <v>2170</v>
      </c>
      <c r="D2144" s="273" t="s">
        <v>4308</v>
      </c>
      <c r="E2144" s="269" t="s">
        <v>2195</v>
      </c>
      <c r="F2144" s="271">
        <v>0.0065</v>
      </c>
      <c r="G2144" s="272">
        <v>2016.5</v>
      </c>
      <c r="H2144" s="269">
        <v>0.01495</v>
      </c>
      <c r="I2144" s="269" t="s">
        <v>1011</v>
      </c>
      <c r="J2144" s="269" t="s">
        <v>1011</v>
      </c>
      <c r="K2144" s="269" t="s">
        <v>106</v>
      </c>
    </row>
    <row r="2145" ht="42.75" spans="1:11">
      <c r="A2145" s="269">
        <v>2143</v>
      </c>
      <c r="B2145" s="269" t="s">
        <v>1245</v>
      </c>
      <c r="C2145" s="269" t="s">
        <v>2170</v>
      </c>
      <c r="D2145" s="273" t="s">
        <v>4309</v>
      </c>
      <c r="E2145" s="269" t="s">
        <v>2195</v>
      </c>
      <c r="F2145" s="271">
        <v>0.0025</v>
      </c>
      <c r="G2145" s="272">
        <v>2016.5</v>
      </c>
      <c r="H2145" s="269">
        <v>0.00575</v>
      </c>
      <c r="I2145" s="269" t="s">
        <v>1011</v>
      </c>
      <c r="J2145" s="269" t="s">
        <v>1011</v>
      </c>
      <c r="K2145" s="269" t="s">
        <v>106</v>
      </c>
    </row>
    <row r="2146" ht="42.75" spans="1:11">
      <c r="A2146" s="269">
        <v>2144</v>
      </c>
      <c r="B2146" s="269" t="s">
        <v>1245</v>
      </c>
      <c r="C2146" s="269" t="s">
        <v>2170</v>
      </c>
      <c r="D2146" s="273" t="s">
        <v>4310</v>
      </c>
      <c r="E2146" s="269" t="s">
        <v>2195</v>
      </c>
      <c r="F2146" s="271">
        <v>0.0008</v>
      </c>
      <c r="G2146" s="272">
        <v>2016.5</v>
      </c>
      <c r="H2146" s="269">
        <v>0.00184</v>
      </c>
      <c r="I2146" s="269" t="s">
        <v>1011</v>
      </c>
      <c r="J2146" s="269" t="s">
        <v>1011</v>
      </c>
      <c r="K2146" s="269" t="s">
        <v>106</v>
      </c>
    </row>
    <row r="2147" ht="42.75" spans="1:11">
      <c r="A2147" s="269">
        <v>2145</v>
      </c>
      <c r="B2147" s="269" t="s">
        <v>1245</v>
      </c>
      <c r="C2147" s="269" t="s">
        <v>2170</v>
      </c>
      <c r="D2147" s="273" t="s">
        <v>4311</v>
      </c>
      <c r="E2147" s="269" t="s">
        <v>2195</v>
      </c>
      <c r="F2147" s="271">
        <v>0.0008</v>
      </c>
      <c r="G2147" s="272">
        <v>2016.5</v>
      </c>
      <c r="H2147" s="269">
        <v>0.00184</v>
      </c>
      <c r="I2147" s="269" t="s">
        <v>1011</v>
      </c>
      <c r="J2147" s="269" t="s">
        <v>1011</v>
      </c>
      <c r="K2147" s="269" t="s">
        <v>106</v>
      </c>
    </row>
    <row r="2148" ht="42.75" spans="1:11">
      <c r="A2148" s="269">
        <v>2146</v>
      </c>
      <c r="B2148" s="269" t="s">
        <v>1245</v>
      </c>
      <c r="C2148" s="269" t="s">
        <v>2170</v>
      </c>
      <c r="D2148" s="273" t="s">
        <v>4312</v>
      </c>
      <c r="E2148" s="269" t="s">
        <v>2195</v>
      </c>
      <c r="F2148" s="271">
        <v>0.0006</v>
      </c>
      <c r="G2148" s="272">
        <v>2016.5</v>
      </c>
      <c r="H2148" s="269">
        <v>0.00138</v>
      </c>
      <c r="I2148" s="269" t="s">
        <v>1011</v>
      </c>
      <c r="J2148" s="269" t="s">
        <v>1011</v>
      </c>
      <c r="K2148" s="269" t="s">
        <v>106</v>
      </c>
    </row>
    <row r="2149" ht="42.75" spans="1:11">
      <c r="A2149" s="269">
        <v>2147</v>
      </c>
      <c r="B2149" s="269" t="s">
        <v>1245</v>
      </c>
      <c r="C2149" s="269" t="s">
        <v>2170</v>
      </c>
      <c r="D2149" s="273" t="s">
        <v>4313</v>
      </c>
      <c r="E2149" s="269" t="s">
        <v>2195</v>
      </c>
      <c r="F2149" s="271">
        <v>0.0006</v>
      </c>
      <c r="G2149" s="272">
        <v>2016.5</v>
      </c>
      <c r="H2149" s="269">
        <v>0.00138</v>
      </c>
      <c r="I2149" s="269" t="s">
        <v>1011</v>
      </c>
      <c r="J2149" s="269" t="s">
        <v>1011</v>
      </c>
      <c r="K2149" s="269" t="s">
        <v>106</v>
      </c>
    </row>
    <row r="2150" ht="42.75" spans="1:11">
      <c r="A2150" s="269">
        <v>2148</v>
      </c>
      <c r="B2150" s="269" t="s">
        <v>1245</v>
      </c>
      <c r="C2150" s="269" t="s">
        <v>2170</v>
      </c>
      <c r="D2150" s="273" t="s">
        <v>4314</v>
      </c>
      <c r="E2150" s="269" t="s">
        <v>2195</v>
      </c>
      <c r="F2150" s="271">
        <v>0.00045</v>
      </c>
      <c r="G2150" s="272">
        <v>2016.5</v>
      </c>
      <c r="H2150" s="269">
        <v>0.001035</v>
      </c>
      <c r="I2150" s="269" t="s">
        <v>1011</v>
      </c>
      <c r="J2150" s="269" t="s">
        <v>1011</v>
      </c>
      <c r="K2150" s="269" t="s">
        <v>106</v>
      </c>
    </row>
    <row r="2151" ht="42.75" spans="1:11">
      <c r="A2151" s="269">
        <v>2149</v>
      </c>
      <c r="B2151" s="269" t="s">
        <v>1245</v>
      </c>
      <c r="C2151" s="269" t="s">
        <v>2170</v>
      </c>
      <c r="D2151" s="273" t="s">
        <v>4315</v>
      </c>
      <c r="E2151" s="269" t="s">
        <v>2195</v>
      </c>
      <c r="F2151" s="271">
        <v>0.00055</v>
      </c>
      <c r="G2151" s="272">
        <v>2016.5</v>
      </c>
      <c r="H2151" s="269">
        <v>0.001265</v>
      </c>
      <c r="I2151" s="269" t="s">
        <v>1011</v>
      </c>
      <c r="J2151" s="269" t="s">
        <v>1011</v>
      </c>
      <c r="K2151" s="269" t="s">
        <v>106</v>
      </c>
    </row>
    <row r="2152" ht="42.75" spans="1:11">
      <c r="A2152" s="269">
        <v>2150</v>
      </c>
      <c r="B2152" s="269" t="s">
        <v>1245</v>
      </c>
      <c r="C2152" s="269" t="s">
        <v>2170</v>
      </c>
      <c r="D2152" s="273" t="s">
        <v>4316</v>
      </c>
      <c r="E2152" s="269" t="s">
        <v>2195</v>
      </c>
      <c r="F2152" s="271">
        <v>0.00075</v>
      </c>
      <c r="G2152" s="272">
        <v>2016.5</v>
      </c>
      <c r="H2152" s="269">
        <v>0.001725</v>
      </c>
      <c r="I2152" s="269" t="s">
        <v>1011</v>
      </c>
      <c r="J2152" s="269" t="s">
        <v>1011</v>
      </c>
      <c r="K2152" s="269" t="s">
        <v>106</v>
      </c>
    </row>
    <row r="2153" ht="42.75" spans="1:11">
      <c r="A2153" s="269">
        <v>2151</v>
      </c>
      <c r="B2153" s="269" t="s">
        <v>1245</v>
      </c>
      <c r="C2153" s="269" t="s">
        <v>2170</v>
      </c>
      <c r="D2153" s="273" t="s">
        <v>4317</v>
      </c>
      <c r="E2153" s="269" t="s">
        <v>2195</v>
      </c>
      <c r="F2153" s="271">
        <v>0.0013</v>
      </c>
      <c r="G2153" s="272">
        <v>2016.5</v>
      </c>
      <c r="H2153" s="269">
        <v>0.00299</v>
      </c>
      <c r="I2153" s="269" t="s">
        <v>1011</v>
      </c>
      <c r="J2153" s="269" t="s">
        <v>1011</v>
      </c>
      <c r="K2153" s="269" t="s">
        <v>106</v>
      </c>
    </row>
    <row r="2154" ht="42.75" spans="1:11">
      <c r="A2154" s="269">
        <v>2152</v>
      </c>
      <c r="B2154" s="269" t="s">
        <v>1245</v>
      </c>
      <c r="C2154" s="269" t="s">
        <v>2170</v>
      </c>
      <c r="D2154" s="273" t="s">
        <v>4318</v>
      </c>
      <c r="E2154" s="269" t="s">
        <v>2195</v>
      </c>
      <c r="F2154" s="271">
        <v>0.0005</v>
      </c>
      <c r="G2154" s="272">
        <v>2016.5</v>
      </c>
      <c r="H2154" s="269">
        <v>0.00115</v>
      </c>
      <c r="I2154" s="269" t="s">
        <v>1011</v>
      </c>
      <c r="J2154" s="269" t="s">
        <v>1011</v>
      </c>
      <c r="K2154" s="269" t="s">
        <v>106</v>
      </c>
    </row>
    <row r="2155" ht="42.75" spans="1:11">
      <c r="A2155" s="269">
        <v>2153</v>
      </c>
      <c r="B2155" s="269" t="s">
        <v>1245</v>
      </c>
      <c r="C2155" s="269" t="s">
        <v>2170</v>
      </c>
      <c r="D2155" s="273" t="s">
        <v>4319</v>
      </c>
      <c r="E2155" s="269" t="s">
        <v>2195</v>
      </c>
      <c r="F2155" s="271">
        <v>0.0006</v>
      </c>
      <c r="G2155" s="272">
        <v>2016.5</v>
      </c>
      <c r="H2155" s="269">
        <v>0.00138</v>
      </c>
      <c r="I2155" s="269" t="s">
        <v>1011</v>
      </c>
      <c r="J2155" s="269" t="s">
        <v>1011</v>
      </c>
      <c r="K2155" s="269" t="s">
        <v>106</v>
      </c>
    </row>
    <row r="2156" ht="42.75" spans="1:11">
      <c r="A2156" s="269">
        <v>2154</v>
      </c>
      <c r="B2156" s="269" t="s">
        <v>1245</v>
      </c>
      <c r="C2156" s="269" t="s">
        <v>2170</v>
      </c>
      <c r="D2156" s="273" t="s">
        <v>4320</v>
      </c>
      <c r="E2156" s="269" t="s">
        <v>2195</v>
      </c>
      <c r="F2156" s="271">
        <v>0.0006</v>
      </c>
      <c r="G2156" s="272">
        <v>2016.5</v>
      </c>
      <c r="H2156" s="269">
        <v>0.00138</v>
      </c>
      <c r="I2156" s="269" t="s">
        <v>1011</v>
      </c>
      <c r="J2156" s="269" t="s">
        <v>1011</v>
      </c>
      <c r="K2156" s="269" t="s">
        <v>106</v>
      </c>
    </row>
    <row r="2157" ht="42.75" spans="1:11">
      <c r="A2157" s="269">
        <v>2155</v>
      </c>
      <c r="B2157" s="269" t="s">
        <v>1245</v>
      </c>
      <c r="C2157" s="269" t="s">
        <v>2170</v>
      </c>
      <c r="D2157" s="273" t="s">
        <v>4321</v>
      </c>
      <c r="E2157" s="269" t="s">
        <v>2195</v>
      </c>
      <c r="F2157" s="271">
        <v>0.0006</v>
      </c>
      <c r="G2157" s="272">
        <v>2016.5</v>
      </c>
      <c r="H2157" s="269">
        <v>0.00138</v>
      </c>
      <c r="I2157" s="269" t="s">
        <v>1011</v>
      </c>
      <c r="J2157" s="269" t="s">
        <v>1011</v>
      </c>
      <c r="K2157" s="269" t="s">
        <v>106</v>
      </c>
    </row>
    <row r="2158" ht="42.75" spans="1:11">
      <c r="A2158" s="269">
        <v>2156</v>
      </c>
      <c r="B2158" s="269" t="s">
        <v>1245</v>
      </c>
      <c r="C2158" s="269" t="s">
        <v>2170</v>
      </c>
      <c r="D2158" s="273" t="s">
        <v>4322</v>
      </c>
      <c r="E2158" s="269" t="s">
        <v>2195</v>
      </c>
      <c r="F2158" s="271">
        <v>0.0006</v>
      </c>
      <c r="G2158" s="272">
        <v>2016.5</v>
      </c>
      <c r="H2158" s="269">
        <v>0.00138</v>
      </c>
      <c r="I2158" s="269" t="s">
        <v>1011</v>
      </c>
      <c r="J2158" s="269" t="s">
        <v>1011</v>
      </c>
      <c r="K2158" s="269" t="s">
        <v>106</v>
      </c>
    </row>
    <row r="2159" ht="42.75" spans="1:11">
      <c r="A2159" s="269">
        <v>2157</v>
      </c>
      <c r="B2159" s="269" t="s">
        <v>1245</v>
      </c>
      <c r="C2159" s="269" t="s">
        <v>2170</v>
      </c>
      <c r="D2159" s="273" t="s">
        <v>4323</v>
      </c>
      <c r="E2159" s="269" t="s">
        <v>2195</v>
      </c>
      <c r="F2159" s="271">
        <v>0.0002</v>
      </c>
      <c r="G2159" s="272">
        <v>2016.5</v>
      </c>
      <c r="H2159" s="269">
        <v>0.00046</v>
      </c>
      <c r="I2159" s="269" t="s">
        <v>1011</v>
      </c>
      <c r="J2159" s="269" t="s">
        <v>1011</v>
      </c>
      <c r="K2159" s="269" t="s">
        <v>106</v>
      </c>
    </row>
    <row r="2160" ht="42.75" spans="1:11">
      <c r="A2160" s="269">
        <v>2158</v>
      </c>
      <c r="B2160" s="269" t="s">
        <v>1245</v>
      </c>
      <c r="C2160" s="269" t="s">
        <v>2170</v>
      </c>
      <c r="D2160" s="273" t="s">
        <v>4324</v>
      </c>
      <c r="E2160" s="269" t="s">
        <v>2195</v>
      </c>
      <c r="F2160" s="271">
        <v>0.0002</v>
      </c>
      <c r="G2160" s="272">
        <v>2016.5</v>
      </c>
      <c r="H2160" s="269">
        <v>0.00046</v>
      </c>
      <c r="I2160" s="269" t="s">
        <v>1011</v>
      </c>
      <c r="J2160" s="269" t="s">
        <v>1011</v>
      </c>
      <c r="K2160" s="269" t="s">
        <v>106</v>
      </c>
    </row>
    <row r="2161" ht="42.75" spans="1:11">
      <c r="A2161" s="269">
        <v>2159</v>
      </c>
      <c r="B2161" s="269" t="s">
        <v>1245</v>
      </c>
      <c r="C2161" s="269" t="s">
        <v>2170</v>
      </c>
      <c r="D2161" s="273" t="s">
        <v>4325</v>
      </c>
      <c r="E2161" s="269" t="s">
        <v>2195</v>
      </c>
      <c r="F2161" s="271">
        <v>0.0004</v>
      </c>
      <c r="G2161" s="272">
        <v>2016.5</v>
      </c>
      <c r="H2161" s="269">
        <v>0.00092</v>
      </c>
      <c r="I2161" s="269" t="s">
        <v>1011</v>
      </c>
      <c r="J2161" s="269" t="s">
        <v>1011</v>
      </c>
      <c r="K2161" s="269" t="s">
        <v>106</v>
      </c>
    </row>
    <row r="2162" ht="42.75" spans="1:11">
      <c r="A2162" s="269">
        <v>2160</v>
      </c>
      <c r="B2162" s="269" t="s">
        <v>1245</v>
      </c>
      <c r="C2162" s="269" t="s">
        <v>2170</v>
      </c>
      <c r="D2162" s="273" t="s">
        <v>4326</v>
      </c>
      <c r="E2162" s="269" t="s">
        <v>2195</v>
      </c>
      <c r="F2162" s="271">
        <v>0.0003</v>
      </c>
      <c r="G2162" s="272">
        <v>2016.5</v>
      </c>
      <c r="H2162" s="269">
        <v>0.00069</v>
      </c>
      <c r="I2162" s="269" t="s">
        <v>1011</v>
      </c>
      <c r="J2162" s="269" t="s">
        <v>1011</v>
      </c>
      <c r="K2162" s="269" t="s">
        <v>106</v>
      </c>
    </row>
    <row r="2163" ht="42.75" spans="1:11">
      <c r="A2163" s="269">
        <v>2161</v>
      </c>
      <c r="B2163" s="269" t="s">
        <v>1245</v>
      </c>
      <c r="C2163" s="269" t="s">
        <v>2170</v>
      </c>
      <c r="D2163" s="273" t="s">
        <v>4327</v>
      </c>
      <c r="E2163" s="269" t="s">
        <v>2195</v>
      </c>
      <c r="F2163" s="271">
        <v>0.002</v>
      </c>
      <c r="G2163" s="272">
        <v>2016.5</v>
      </c>
      <c r="H2163" s="269">
        <v>0.0046</v>
      </c>
      <c r="I2163" s="269" t="s">
        <v>1011</v>
      </c>
      <c r="J2163" s="269" t="s">
        <v>1011</v>
      </c>
      <c r="K2163" s="269" t="s">
        <v>106</v>
      </c>
    </row>
    <row r="2164" ht="42.75" spans="1:11">
      <c r="A2164" s="269">
        <v>2162</v>
      </c>
      <c r="B2164" s="269" t="s">
        <v>1245</v>
      </c>
      <c r="C2164" s="269" t="s">
        <v>2170</v>
      </c>
      <c r="D2164" s="273" t="s">
        <v>4328</v>
      </c>
      <c r="E2164" s="269" t="s">
        <v>2195</v>
      </c>
      <c r="F2164" s="271">
        <v>0.00095</v>
      </c>
      <c r="G2164" s="272">
        <v>2016.5</v>
      </c>
      <c r="H2164" s="269">
        <v>0.002185</v>
      </c>
      <c r="I2164" s="269" t="s">
        <v>1011</v>
      </c>
      <c r="J2164" s="269" t="s">
        <v>1011</v>
      </c>
      <c r="K2164" s="269" t="s">
        <v>106</v>
      </c>
    </row>
    <row r="2165" ht="42.75" spans="1:11">
      <c r="A2165" s="269">
        <v>2163</v>
      </c>
      <c r="B2165" s="269" t="s">
        <v>1245</v>
      </c>
      <c r="C2165" s="269" t="s">
        <v>2170</v>
      </c>
      <c r="D2165" s="273" t="s">
        <v>4329</v>
      </c>
      <c r="E2165" s="269" t="s">
        <v>2195</v>
      </c>
      <c r="F2165" s="271">
        <v>0.0011</v>
      </c>
      <c r="G2165" s="272">
        <v>2016.5</v>
      </c>
      <c r="H2165" s="269">
        <v>0.00253</v>
      </c>
      <c r="I2165" s="269" t="s">
        <v>1011</v>
      </c>
      <c r="J2165" s="269" t="s">
        <v>1011</v>
      </c>
      <c r="K2165" s="269" t="s">
        <v>106</v>
      </c>
    </row>
    <row r="2166" ht="42.75" spans="1:11">
      <c r="A2166" s="269">
        <v>2164</v>
      </c>
      <c r="B2166" s="269" t="s">
        <v>1245</v>
      </c>
      <c r="C2166" s="269" t="s">
        <v>2170</v>
      </c>
      <c r="D2166" s="273" t="s">
        <v>4330</v>
      </c>
      <c r="E2166" s="269" t="s">
        <v>2195</v>
      </c>
      <c r="F2166" s="271">
        <v>0.0005</v>
      </c>
      <c r="G2166" s="272">
        <v>2016.5</v>
      </c>
      <c r="H2166" s="269">
        <v>0.00115</v>
      </c>
      <c r="I2166" s="269" t="s">
        <v>1011</v>
      </c>
      <c r="J2166" s="269" t="s">
        <v>1011</v>
      </c>
      <c r="K2166" s="269" t="s">
        <v>106</v>
      </c>
    </row>
    <row r="2167" ht="42.75" spans="1:11">
      <c r="A2167" s="269">
        <v>2165</v>
      </c>
      <c r="B2167" s="269" t="s">
        <v>1245</v>
      </c>
      <c r="C2167" s="269" t="s">
        <v>2170</v>
      </c>
      <c r="D2167" s="273" t="s">
        <v>4331</v>
      </c>
      <c r="E2167" s="269" t="s">
        <v>2195</v>
      </c>
      <c r="F2167" s="271">
        <v>0.00025</v>
      </c>
      <c r="G2167" s="272">
        <v>2016.5</v>
      </c>
      <c r="H2167" s="269">
        <v>0.000575</v>
      </c>
      <c r="I2167" s="269" t="s">
        <v>1011</v>
      </c>
      <c r="J2167" s="269" t="s">
        <v>1011</v>
      </c>
      <c r="K2167" s="269" t="s">
        <v>106</v>
      </c>
    </row>
    <row r="2168" ht="42.75" spans="1:11">
      <c r="A2168" s="269">
        <v>2166</v>
      </c>
      <c r="B2168" s="269" t="s">
        <v>1245</v>
      </c>
      <c r="C2168" s="269" t="s">
        <v>2170</v>
      </c>
      <c r="D2168" s="273" t="s">
        <v>4332</v>
      </c>
      <c r="E2168" s="269" t="s">
        <v>2195</v>
      </c>
      <c r="F2168" s="271">
        <v>0.00035</v>
      </c>
      <c r="G2168" s="272">
        <v>2016.5</v>
      </c>
      <c r="H2168" s="269">
        <v>0.000805</v>
      </c>
      <c r="I2168" s="269" t="s">
        <v>1011</v>
      </c>
      <c r="J2168" s="269" t="s">
        <v>1011</v>
      </c>
      <c r="K2168" s="269" t="s">
        <v>106</v>
      </c>
    </row>
    <row r="2169" ht="42.75" spans="1:11">
      <c r="A2169" s="269">
        <v>2167</v>
      </c>
      <c r="B2169" s="269" t="s">
        <v>1245</v>
      </c>
      <c r="C2169" s="269" t="s">
        <v>2170</v>
      </c>
      <c r="D2169" s="273" t="s">
        <v>4333</v>
      </c>
      <c r="E2169" s="269" t="s">
        <v>2195</v>
      </c>
      <c r="F2169" s="271">
        <v>0.0009</v>
      </c>
      <c r="G2169" s="272">
        <v>2016.5</v>
      </c>
      <c r="H2169" s="269">
        <v>0.00207</v>
      </c>
      <c r="I2169" s="269" t="s">
        <v>1011</v>
      </c>
      <c r="J2169" s="269" t="s">
        <v>1011</v>
      </c>
      <c r="K2169" s="269" t="s">
        <v>106</v>
      </c>
    </row>
    <row r="2170" ht="42.75" spans="1:11">
      <c r="A2170" s="269">
        <v>2168</v>
      </c>
      <c r="B2170" s="269" t="s">
        <v>1245</v>
      </c>
      <c r="C2170" s="269" t="s">
        <v>2170</v>
      </c>
      <c r="D2170" s="273" t="s">
        <v>4334</v>
      </c>
      <c r="E2170" s="269" t="s">
        <v>2195</v>
      </c>
      <c r="F2170" s="271">
        <v>0.0004</v>
      </c>
      <c r="G2170" s="272">
        <v>2016.5</v>
      </c>
      <c r="H2170" s="269">
        <v>0.00092</v>
      </c>
      <c r="I2170" s="269" t="s">
        <v>1011</v>
      </c>
      <c r="J2170" s="269" t="s">
        <v>1011</v>
      </c>
      <c r="K2170" s="269" t="s">
        <v>106</v>
      </c>
    </row>
    <row r="2171" ht="42.75" spans="1:11">
      <c r="A2171" s="269">
        <v>2169</v>
      </c>
      <c r="B2171" s="269" t="s">
        <v>1245</v>
      </c>
      <c r="C2171" s="269" t="s">
        <v>2170</v>
      </c>
      <c r="D2171" s="273" t="s">
        <v>4335</v>
      </c>
      <c r="E2171" s="269" t="s">
        <v>2195</v>
      </c>
      <c r="F2171" s="271">
        <v>0.0004</v>
      </c>
      <c r="G2171" s="272">
        <v>2016.5</v>
      </c>
      <c r="H2171" s="269">
        <v>0.00092</v>
      </c>
      <c r="I2171" s="269" t="s">
        <v>1011</v>
      </c>
      <c r="J2171" s="269" t="s">
        <v>1011</v>
      </c>
      <c r="K2171" s="269" t="s">
        <v>106</v>
      </c>
    </row>
    <row r="2172" ht="42.75" spans="1:11">
      <c r="A2172" s="269">
        <v>2170</v>
      </c>
      <c r="B2172" s="269" t="s">
        <v>1245</v>
      </c>
      <c r="C2172" s="269" t="s">
        <v>2170</v>
      </c>
      <c r="D2172" s="273" t="s">
        <v>4336</v>
      </c>
      <c r="E2172" s="269" t="s">
        <v>2195</v>
      </c>
      <c r="F2172" s="271">
        <v>0.0004</v>
      </c>
      <c r="G2172" s="272">
        <v>2016.5</v>
      </c>
      <c r="H2172" s="269">
        <v>0.00092</v>
      </c>
      <c r="I2172" s="269" t="s">
        <v>1011</v>
      </c>
      <c r="J2172" s="269" t="s">
        <v>1011</v>
      </c>
      <c r="K2172" s="269" t="s">
        <v>106</v>
      </c>
    </row>
    <row r="2173" ht="42.75" spans="1:11">
      <c r="A2173" s="269">
        <v>2171</v>
      </c>
      <c r="B2173" s="269" t="s">
        <v>1245</v>
      </c>
      <c r="C2173" s="269" t="s">
        <v>2170</v>
      </c>
      <c r="D2173" s="273" t="s">
        <v>4337</v>
      </c>
      <c r="E2173" s="269" t="s">
        <v>2195</v>
      </c>
      <c r="F2173" s="271">
        <v>0.0004</v>
      </c>
      <c r="G2173" s="272">
        <v>2016.5</v>
      </c>
      <c r="H2173" s="269">
        <v>0.00092</v>
      </c>
      <c r="I2173" s="269" t="s">
        <v>1011</v>
      </c>
      <c r="J2173" s="269" t="s">
        <v>1011</v>
      </c>
      <c r="K2173" s="269" t="s">
        <v>106</v>
      </c>
    </row>
    <row r="2174" ht="42.75" spans="1:11">
      <c r="A2174" s="269">
        <v>2172</v>
      </c>
      <c r="B2174" s="269" t="s">
        <v>1245</v>
      </c>
      <c r="C2174" s="269" t="s">
        <v>2170</v>
      </c>
      <c r="D2174" s="273" t="s">
        <v>4338</v>
      </c>
      <c r="E2174" s="269" t="s">
        <v>2195</v>
      </c>
      <c r="F2174" s="271">
        <v>0.0004</v>
      </c>
      <c r="G2174" s="272">
        <v>2016.5</v>
      </c>
      <c r="H2174" s="269">
        <v>0.00092</v>
      </c>
      <c r="I2174" s="269" t="s">
        <v>1011</v>
      </c>
      <c r="J2174" s="269" t="s">
        <v>1011</v>
      </c>
      <c r="K2174" s="269" t="s">
        <v>106</v>
      </c>
    </row>
    <row r="2175" ht="42.75" spans="1:11">
      <c r="A2175" s="269">
        <v>2173</v>
      </c>
      <c r="B2175" s="269" t="s">
        <v>1245</v>
      </c>
      <c r="C2175" s="269" t="s">
        <v>2170</v>
      </c>
      <c r="D2175" s="273" t="s">
        <v>4339</v>
      </c>
      <c r="E2175" s="269" t="s">
        <v>2195</v>
      </c>
      <c r="F2175" s="271">
        <v>0.0004</v>
      </c>
      <c r="G2175" s="272">
        <v>2016.5</v>
      </c>
      <c r="H2175" s="269">
        <v>0.00092</v>
      </c>
      <c r="I2175" s="269" t="s">
        <v>1011</v>
      </c>
      <c r="J2175" s="269" t="s">
        <v>1011</v>
      </c>
      <c r="K2175" s="269" t="s">
        <v>106</v>
      </c>
    </row>
    <row r="2176" ht="42.75" spans="1:11">
      <c r="A2176" s="269">
        <v>2174</v>
      </c>
      <c r="B2176" s="269" t="s">
        <v>1245</v>
      </c>
      <c r="C2176" s="269" t="s">
        <v>2170</v>
      </c>
      <c r="D2176" s="273" t="s">
        <v>4340</v>
      </c>
      <c r="E2176" s="269" t="s">
        <v>2195</v>
      </c>
      <c r="F2176" s="271">
        <v>0.0004</v>
      </c>
      <c r="G2176" s="272">
        <v>2016.5</v>
      </c>
      <c r="H2176" s="269">
        <v>0.00092</v>
      </c>
      <c r="I2176" s="269" t="s">
        <v>1011</v>
      </c>
      <c r="J2176" s="269" t="s">
        <v>1011</v>
      </c>
      <c r="K2176" s="269" t="s">
        <v>106</v>
      </c>
    </row>
    <row r="2177" ht="42.75" spans="1:11">
      <c r="A2177" s="269">
        <v>2175</v>
      </c>
      <c r="B2177" s="269" t="s">
        <v>1245</v>
      </c>
      <c r="C2177" s="269" t="s">
        <v>2170</v>
      </c>
      <c r="D2177" s="273" t="s">
        <v>4341</v>
      </c>
      <c r="E2177" s="269" t="s">
        <v>2195</v>
      </c>
      <c r="F2177" s="271">
        <v>0.0004</v>
      </c>
      <c r="G2177" s="272">
        <v>2016.5</v>
      </c>
      <c r="H2177" s="269">
        <v>0.00092</v>
      </c>
      <c r="I2177" s="269" t="s">
        <v>1011</v>
      </c>
      <c r="J2177" s="269" t="s">
        <v>1011</v>
      </c>
      <c r="K2177" s="269" t="s">
        <v>106</v>
      </c>
    </row>
    <row r="2178" ht="42.75" spans="1:11">
      <c r="A2178" s="269">
        <v>2176</v>
      </c>
      <c r="B2178" s="269" t="s">
        <v>1245</v>
      </c>
      <c r="C2178" s="269" t="s">
        <v>2170</v>
      </c>
      <c r="D2178" s="273" t="s">
        <v>4342</v>
      </c>
      <c r="E2178" s="269" t="s">
        <v>2195</v>
      </c>
      <c r="F2178" s="271">
        <v>0.0004</v>
      </c>
      <c r="G2178" s="272">
        <v>2016.5</v>
      </c>
      <c r="H2178" s="269">
        <v>0.00092</v>
      </c>
      <c r="I2178" s="269" t="s">
        <v>1011</v>
      </c>
      <c r="J2178" s="269" t="s">
        <v>1011</v>
      </c>
      <c r="K2178" s="269" t="s">
        <v>106</v>
      </c>
    </row>
    <row r="2179" ht="42.75" spans="1:11">
      <c r="A2179" s="269">
        <v>2177</v>
      </c>
      <c r="B2179" s="269" t="s">
        <v>1245</v>
      </c>
      <c r="C2179" s="269" t="s">
        <v>2170</v>
      </c>
      <c r="D2179" s="273" t="s">
        <v>4343</v>
      </c>
      <c r="E2179" s="269" t="s">
        <v>2195</v>
      </c>
      <c r="F2179" s="271">
        <v>0.0004</v>
      </c>
      <c r="G2179" s="272">
        <v>2016.5</v>
      </c>
      <c r="H2179" s="269">
        <v>0.00092</v>
      </c>
      <c r="I2179" s="269" t="s">
        <v>1011</v>
      </c>
      <c r="J2179" s="269" t="s">
        <v>1011</v>
      </c>
      <c r="K2179" s="269" t="s">
        <v>106</v>
      </c>
    </row>
    <row r="2180" ht="42.75" spans="1:11">
      <c r="A2180" s="269">
        <v>2178</v>
      </c>
      <c r="B2180" s="269" t="s">
        <v>1245</v>
      </c>
      <c r="C2180" s="269" t="s">
        <v>2170</v>
      </c>
      <c r="D2180" s="273" t="s">
        <v>4344</v>
      </c>
      <c r="E2180" s="269" t="s">
        <v>2195</v>
      </c>
      <c r="F2180" s="271">
        <v>0.0016</v>
      </c>
      <c r="G2180" s="272">
        <v>2016.5</v>
      </c>
      <c r="H2180" s="269">
        <v>0.00368</v>
      </c>
      <c r="I2180" s="269" t="s">
        <v>1011</v>
      </c>
      <c r="J2180" s="269" t="s">
        <v>1011</v>
      </c>
      <c r="K2180" s="269" t="s">
        <v>106</v>
      </c>
    </row>
    <row r="2181" ht="42.75" spans="1:11">
      <c r="A2181" s="269">
        <v>2179</v>
      </c>
      <c r="B2181" s="269" t="s">
        <v>1245</v>
      </c>
      <c r="C2181" s="269" t="s">
        <v>2170</v>
      </c>
      <c r="D2181" s="273" t="s">
        <v>4345</v>
      </c>
      <c r="E2181" s="269" t="s">
        <v>2195</v>
      </c>
      <c r="F2181" s="271">
        <v>0.002</v>
      </c>
      <c r="G2181" s="272">
        <v>2016.5</v>
      </c>
      <c r="H2181" s="269">
        <v>0.0046</v>
      </c>
      <c r="I2181" s="269" t="s">
        <v>1011</v>
      </c>
      <c r="J2181" s="269" t="s">
        <v>1011</v>
      </c>
      <c r="K2181" s="269" t="s">
        <v>106</v>
      </c>
    </row>
    <row r="2182" ht="42.75" spans="1:11">
      <c r="A2182" s="269">
        <v>2180</v>
      </c>
      <c r="B2182" s="269" t="s">
        <v>1245</v>
      </c>
      <c r="C2182" s="269" t="s">
        <v>2170</v>
      </c>
      <c r="D2182" s="273" t="s">
        <v>4346</v>
      </c>
      <c r="E2182" s="269" t="s">
        <v>2195</v>
      </c>
      <c r="F2182" s="271">
        <v>0.0004</v>
      </c>
      <c r="G2182" s="272">
        <v>2016.5</v>
      </c>
      <c r="H2182" s="269">
        <v>0.00092</v>
      </c>
      <c r="I2182" s="269" t="s">
        <v>1011</v>
      </c>
      <c r="J2182" s="269" t="s">
        <v>1011</v>
      </c>
      <c r="K2182" s="269" t="s">
        <v>106</v>
      </c>
    </row>
    <row r="2183" ht="42.75" spans="1:11">
      <c r="A2183" s="269">
        <v>2181</v>
      </c>
      <c r="B2183" s="269" t="s">
        <v>1245</v>
      </c>
      <c r="C2183" s="269" t="s">
        <v>2170</v>
      </c>
      <c r="D2183" s="273" t="s">
        <v>4347</v>
      </c>
      <c r="E2183" s="269" t="s">
        <v>2195</v>
      </c>
      <c r="F2183" s="271">
        <v>0.0015</v>
      </c>
      <c r="G2183" s="272">
        <v>2016.5</v>
      </c>
      <c r="H2183" s="269">
        <v>0.00345</v>
      </c>
      <c r="I2183" s="269" t="s">
        <v>1011</v>
      </c>
      <c r="J2183" s="269" t="s">
        <v>1011</v>
      </c>
      <c r="K2183" s="269" t="s">
        <v>106</v>
      </c>
    </row>
    <row r="2184" ht="42.75" spans="1:11">
      <c r="A2184" s="269">
        <v>2182</v>
      </c>
      <c r="B2184" s="269" t="s">
        <v>1245</v>
      </c>
      <c r="C2184" s="269" t="s">
        <v>2170</v>
      </c>
      <c r="D2184" s="273" t="s">
        <v>4348</v>
      </c>
      <c r="E2184" s="269" t="s">
        <v>2195</v>
      </c>
      <c r="F2184" s="271">
        <v>0.005</v>
      </c>
      <c r="G2184" s="272">
        <v>2016.5</v>
      </c>
      <c r="H2184" s="269">
        <v>0.0115</v>
      </c>
      <c r="I2184" s="269" t="s">
        <v>1011</v>
      </c>
      <c r="J2184" s="269" t="s">
        <v>1011</v>
      </c>
      <c r="K2184" s="269" t="s">
        <v>106</v>
      </c>
    </row>
    <row r="2185" ht="42.75" spans="1:11">
      <c r="A2185" s="269">
        <v>2183</v>
      </c>
      <c r="B2185" s="269" t="s">
        <v>1245</v>
      </c>
      <c r="C2185" s="269" t="s">
        <v>2170</v>
      </c>
      <c r="D2185" s="273" t="s">
        <v>4349</v>
      </c>
      <c r="E2185" s="269" t="s">
        <v>2195</v>
      </c>
      <c r="F2185" s="271">
        <v>0.0003</v>
      </c>
      <c r="G2185" s="272">
        <v>2016.5</v>
      </c>
      <c r="H2185" s="269">
        <v>0.00069</v>
      </c>
      <c r="I2185" s="269" t="s">
        <v>1011</v>
      </c>
      <c r="J2185" s="269" t="s">
        <v>1011</v>
      </c>
      <c r="K2185" s="269" t="s">
        <v>106</v>
      </c>
    </row>
    <row r="2186" ht="42.75" spans="1:11">
      <c r="A2186" s="269">
        <v>2184</v>
      </c>
      <c r="B2186" s="269" t="s">
        <v>1245</v>
      </c>
      <c r="C2186" s="269" t="s">
        <v>2170</v>
      </c>
      <c r="D2186" s="273" t="s">
        <v>4350</v>
      </c>
      <c r="E2186" s="269" t="s">
        <v>2195</v>
      </c>
      <c r="F2186" s="271">
        <v>0.0005</v>
      </c>
      <c r="G2186" s="272">
        <v>2016.5</v>
      </c>
      <c r="H2186" s="269">
        <v>0.00115</v>
      </c>
      <c r="I2186" s="269" t="s">
        <v>1011</v>
      </c>
      <c r="J2186" s="269" t="s">
        <v>1011</v>
      </c>
      <c r="K2186" s="269" t="s">
        <v>106</v>
      </c>
    </row>
    <row r="2187" ht="42.75" spans="1:11">
      <c r="A2187" s="269">
        <v>2185</v>
      </c>
      <c r="B2187" s="269" t="s">
        <v>1245</v>
      </c>
      <c r="C2187" s="269" t="s">
        <v>2170</v>
      </c>
      <c r="D2187" s="273" t="s">
        <v>4351</v>
      </c>
      <c r="E2187" s="269" t="s">
        <v>2195</v>
      </c>
      <c r="F2187" s="271">
        <v>0.0002</v>
      </c>
      <c r="G2187" s="272">
        <v>2016.5</v>
      </c>
      <c r="H2187" s="269">
        <v>0.00046</v>
      </c>
      <c r="I2187" s="269" t="s">
        <v>1011</v>
      </c>
      <c r="J2187" s="269" t="s">
        <v>1011</v>
      </c>
      <c r="K2187" s="269" t="s">
        <v>106</v>
      </c>
    </row>
    <row r="2188" ht="42.75" spans="1:11">
      <c r="A2188" s="269">
        <v>2186</v>
      </c>
      <c r="B2188" s="269" t="s">
        <v>1245</v>
      </c>
      <c r="C2188" s="269" t="s">
        <v>2170</v>
      </c>
      <c r="D2188" s="273" t="s">
        <v>4352</v>
      </c>
      <c r="E2188" s="269" t="s">
        <v>2195</v>
      </c>
      <c r="F2188" s="271">
        <v>0.0002</v>
      </c>
      <c r="G2188" s="272">
        <v>2016.5</v>
      </c>
      <c r="H2188" s="269">
        <v>0.00046</v>
      </c>
      <c r="I2188" s="269" t="s">
        <v>1011</v>
      </c>
      <c r="J2188" s="269" t="s">
        <v>1011</v>
      </c>
      <c r="K2188" s="269" t="s">
        <v>106</v>
      </c>
    </row>
    <row r="2189" ht="42.75" spans="1:11">
      <c r="A2189" s="269">
        <v>2187</v>
      </c>
      <c r="B2189" s="269" t="s">
        <v>1245</v>
      </c>
      <c r="C2189" s="269" t="s">
        <v>2170</v>
      </c>
      <c r="D2189" s="273" t="s">
        <v>4353</v>
      </c>
      <c r="E2189" s="269" t="s">
        <v>2195</v>
      </c>
      <c r="F2189" s="271">
        <v>0.0002</v>
      </c>
      <c r="G2189" s="272">
        <v>2016.5</v>
      </c>
      <c r="H2189" s="269">
        <v>0.00046</v>
      </c>
      <c r="I2189" s="269" t="s">
        <v>1011</v>
      </c>
      <c r="J2189" s="269" t="s">
        <v>1011</v>
      </c>
      <c r="K2189" s="269" t="s">
        <v>106</v>
      </c>
    </row>
    <row r="2190" ht="42.75" spans="1:11">
      <c r="A2190" s="269">
        <v>2188</v>
      </c>
      <c r="B2190" s="269" t="s">
        <v>1245</v>
      </c>
      <c r="C2190" s="269" t="s">
        <v>2170</v>
      </c>
      <c r="D2190" s="273" t="s">
        <v>4354</v>
      </c>
      <c r="E2190" s="269" t="s">
        <v>2195</v>
      </c>
      <c r="F2190" s="271">
        <v>0.0002</v>
      </c>
      <c r="G2190" s="272">
        <v>2016.5</v>
      </c>
      <c r="H2190" s="269">
        <v>0.00046</v>
      </c>
      <c r="I2190" s="269" t="s">
        <v>1011</v>
      </c>
      <c r="J2190" s="269" t="s">
        <v>1011</v>
      </c>
      <c r="K2190" s="269" t="s">
        <v>106</v>
      </c>
    </row>
    <row r="2191" ht="42.75" spans="1:11">
      <c r="A2191" s="269">
        <v>2189</v>
      </c>
      <c r="B2191" s="269" t="s">
        <v>1245</v>
      </c>
      <c r="C2191" s="269" t="s">
        <v>2170</v>
      </c>
      <c r="D2191" s="273" t="s">
        <v>4355</v>
      </c>
      <c r="E2191" s="269" t="s">
        <v>2195</v>
      </c>
      <c r="F2191" s="271">
        <v>0.0002</v>
      </c>
      <c r="G2191" s="272">
        <v>2016.5</v>
      </c>
      <c r="H2191" s="269">
        <v>0.00046</v>
      </c>
      <c r="I2191" s="269" t="s">
        <v>1011</v>
      </c>
      <c r="J2191" s="269" t="s">
        <v>1011</v>
      </c>
      <c r="K2191" s="269" t="s">
        <v>106</v>
      </c>
    </row>
    <row r="2192" ht="42.75" spans="1:11">
      <c r="A2192" s="269">
        <v>2190</v>
      </c>
      <c r="B2192" s="269" t="s">
        <v>1245</v>
      </c>
      <c r="C2192" s="269" t="s">
        <v>2170</v>
      </c>
      <c r="D2192" s="273" t="s">
        <v>4356</v>
      </c>
      <c r="E2192" s="269" t="s">
        <v>2195</v>
      </c>
      <c r="F2192" s="271">
        <v>0.0002</v>
      </c>
      <c r="G2192" s="272">
        <v>2016.5</v>
      </c>
      <c r="H2192" s="269">
        <v>0.00046</v>
      </c>
      <c r="I2192" s="269" t="s">
        <v>1011</v>
      </c>
      <c r="J2192" s="269" t="s">
        <v>1011</v>
      </c>
      <c r="K2192" s="269" t="s">
        <v>106</v>
      </c>
    </row>
    <row r="2193" ht="42.75" spans="1:11">
      <c r="A2193" s="269">
        <v>2191</v>
      </c>
      <c r="B2193" s="269" t="s">
        <v>1245</v>
      </c>
      <c r="C2193" s="269" t="s">
        <v>2170</v>
      </c>
      <c r="D2193" s="273" t="s">
        <v>4357</v>
      </c>
      <c r="E2193" s="269" t="s">
        <v>2195</v>
      </c>
      <c r="F2193" s="271">
        <v>0.0002</v>
      </c>
      <c r="G2193" s="272">
        <v>2016.5</v>
      </c>
      <c r="H2193" s="269">
        <v>0.00046</v>
      </c>
      <c r="I2193" s="269" t="s">
        <v>1011</v>
      </c>
      <c r="J2193" s="269" t="s">
        <v>1011</v>
      </c>
      <c r="K2193" s="269" t="s">
        <v>106</v>
      </c>
    </row>
    <row r="2194" ht="42.75" spans="1:11">
      <c r="A2194" s="269">
        <v>2192</v>
      </c>
      <c r="B2194" s="269" t="s">
        <v>1245</v>
      </c>
      <c r="C2194" s="269" t="s">
        <v>2170</v>
      </c>
      <c r="D2194" s="273" t="s">
        <v>4358</v>
      </c>
      <c r="E2194" s="269" t="s">
        <v>2195</v>
      </c>
      <c r="F2194" s="271">
        <v>0.0002</v>
      </c>
      <c r="G2194" s="272">
        <v>2016.5</v>
      </c>
      <c r="H2194" s="269">
        <v>0.00046</v>
      </c>
      <c r="I2194" s="269" t="s">
        <v>1011</v>
      </c>
      <c r="J2194" s="269" t="s">
        <v>1011</v>
      </c>
      <c r="K2194" s="269" t="s">
        <v>106</v>
      </c>
    </row>
    <row r="2195" ht="42.75" spans="1:11">
      <c r="A2195" s="269">
        <v>2193</v>
      </c>
      <c r="B2195" s="269" t="s">
        <v>1245</v>
      </c>
      <c r="C2195" s="269" t="s">
        <v>2170</v>
      </c>
      <c r="D2195" s="273" t="s">
        <v>4359</v>
      </c>
      <c r="E2195" s="269" t="s">
        <v>2195</v>
      </c>
      <c r="F2195" s="271">
        <v>0.0002</v>
      </c>
      <c r="G2195" s="272">
        <v>2016.5</v>
      </c>
      <c r="H2195" s="269">
        <v>0.00046</v>
      </c>
      <c r="I2195" s="269" t="s">
        <v>1011</v>
      </c>
      <c r="J2195" s="269" t="s">
        <v>1011</v>
      </c>
      <c r="K2195" s="269" t="s">
        <v>106</v>
      </c>
    </row>
    <row r="2196" ht="42.75" spans="1:11">
      <c r="A2196" s="269">
        <v>2194</v>
      </c>
      <c r="B2196" s="269" t="s">
        <v>1245</v>
      </c>
      <c r="C2196" s="269" t="s">
        <v>2170</v>
      </c>
      <c r="D2196" s="273" t="s">
        <v>4360</v>
      </c>
      <c r="E2196" s="269" t="s">
        <v>2195</v>
      </c>
      <c r="F2196" s="271">
        <v>0.0002</v>
      </c>
      <c r="G2196" s="272">
        <v>2016.5</v>
      </c>
      <c r="H2196" s="269">
        <v>0.00046</v>
      </c>
      <c r="I2196" s="269" t="s">
        <v>1011</v>
      </c>
      <c r="J2196" s="269" t="s">
        <v>1011</v>
      </c>
      <c r="K2196" s="269" t="s">
        <v>106</v>
      </c>
    </row>
    <row r="2197" ht="42.75" spans="1:11">
      <c r="A2197" s="269">
        <v>2195</v>
      </c>
      <c r="B2197" s="269" t="s">
        <v>1245</v>
      </c>
      <c r="C2197" s="269" t="s">
        <v>2170</v>
      </c>
      <c r="D2197" s="273" t="s">
        <v>4361</v>
      </c>
      <c r="E2197" s="269" t="s">
        <v>2195</v>
      </c>
      <c r="F2197" s="271">
        <v>0.0002</v>
      </c>
      <c r="G2197" s="272">
        <v>2016.5</v>
      </c>
      <c r="H2197" s="269">
        <v>0.00046</v>
      </c>
      <c r="I2197" s="269" t="s">
        <v>1011</v>
      </c>
      <c r="J2197" s="269" t="s">
        <v>1011</v>
      </c>
      <c r="K2197" s="269" t="s">
        <v>106</v>
      </c>
    </row>
    <row r="2198" ht="42.75" spans="1:11">
      <c r="A2198" s="269">
        <v>2196</v>
      </c>
      <c r="B2198" s="269" t="s">
        <v>1245</v>
      </c>
      <c r="C2198" s="269" t="s">
        <v>2170</v>
      </c>
      <c r="D2198" s="273" t="s">
        <v>4362</v>
      </c>
      <c r="E2198" s="269" t="s">
        <v>2195</v>
      </c>
      <c r="F2198" s="271">
        <v>0.0002</v>
      </c>
      <c r="G2198" s="272">
        <v>2016.5</v>
      </c>
      <c r="H2198" s="269">
        <v>0.00046</v>
      </c>
      <c r="I2198" s="269" t="s">
        <v>1011</v>
      </c>
      <c r="J2198" s="269" t="s">
        <v>1011</v>
      </c>
      <c r="K2198" s="269" t="s">
        <v>106</v>
      </c>
    </row>
    <row r="2199" ht="42.75" spans="1:11">
      <c r="A2199" s="269">
        <v>2197</v>
      </c>
      <c r="B2199" s="269" t="s">
        <v>1245</v>
      </c>
      <c r="C2199" s="269" t="s">
        <v>2170</v>
      </c>
      <c r="D2199" s="273" t="s">
        <v>4363</v>
      </c>
      <c r="E2199" s="269" t="s">
        <v>2195</v>
      </c>
      <c r="F2199" s="271">
        <v>0.0002</v>
      </c>
      <c r="G2199" s="272">
        <v>2016.5</v>
      </c>
      <c r="H2199" s="269">
        <v>0.00046</v>
      </c>
      <c r="I2199" s="269" t="s">
        <v>1011</v>
      </c>
      <c r="J2199" s="269" t="s">
        <v>1011</v>
      </c>
      <c r="K2199" s="269" t="s">
        <v>106</v>
      </c>
    </row>
    <row r="2200" ht="42.75" spans="1:11">
      <c r="A2200" s="269">
        <v>2198</v>
      </c>
      <c r="B2200" s="269" t="s">
        <v>1245</v>
      </c>
      <c r="C2200" s="269" t="s">
        <v>2170</v>
      </c>
      <c r="D2200" s="273" t="s">
        <v>4364</v>
      </c>
      <c r="E2200" s="269" t="s">
        <v>2195</v>
      </c>
      <c r="F2200" s="271">
        <v>0.0002</v>
      </c>
      <c r="G2200" s="272">
        <v>2016.5</v>
      </c>
      <c r="H2200" s="269">
        <v>0.00046</v>
      </c>
      <c r="I2200" s="269" t="s">
        <v>1011</v>
      </c>
      <c r="J2200" s="269" t="s">
        <v>1011</v>
      </c>
      <c r="K2200" s="269" t="s">
        <v>106</v>
      </c>
    </row>
    <row r="2201" ht="42.75" spans="1:11">
      <c r="A2201" s="269">
        <v>2199</v>
      </c>
      <c r="B2201" s="269" t="s">
        <v>1245</v>
      </c>
      <c r="C2201" s="269" t="s">
        <v>2170</v>
      </c>
      <c r="D2201" s="273" t="s">
        <v>4365</v>
      </c>
      <c r="E2201" s="269" t="s">
        <v>2195</v>
      </c>
      <c r="F2201" s="271">
        <v>0.0021</v>
      </c>
      <c r="G2201" s="272">
        <v>2016.5</v>
      </c>
      <c r="H2201" s="269">
        <v>0.00483</v>
      </c>
      <c r="I2201" s="269" t="s">
        <v>1011</v>
      </c>
      <c r="J2201" s="269" t="s">
        <v>1011</v>
      </c>
      <c r="K2201" s="269" t="s">
        <v>106</v>
      </c>
    </row>
    <row r="2202" ht="42.75" spans="1:11">
      <c r="A2202" s="269">
        <v>2200</v>
      </c>
      <c r="B2202" s="269" t="s">
        <v>1245</v>
      </c>
      <c r="C2202" s="269" t="s">
        <v>2170</v>
      </c>
      <c r="D2202" s="273" t="s">
        <v>4366</v>
      </c>
      <c r="E2202" s="269" t="s">
        <v>2195</v>
      </c>
      <c r="F2202" s="271">
        <v>0.0006</v>
      </c>
      <c r="G2202" s="272">
        <v>2016.5</v>
      </c>
      <c r="H2202" s="269">
        <v>0.00138</v>
      </c>
      <c r="I2202" s="269" t="s">
        <v>1011</v>
      </c>
      <c r="J2202" s="269" t="s">
        <v>1011</v>
      </c>
      <c r="K2202" s="269" t="s">
        <v>106</v>
      </c>
    </row>
    <row r="2203" ht="42.75" spans="1:11">
      <c r="A2203" s="269">
        <v>2201</v>
      </c>
      <c r="B2203" s="269" t="s">
        <v>1245</v>
      </c>
      <c r="C2203" s="269" t="s">
        <v>2170</v>
      </c>
      <c r="D2203" s="273" t="s">
        <v>4367</v>
      </c>
      <c r="E2203" s="269" t="s">
        <v>2195</v>
      </c>
      <c r="F2203" s="271">
        <v>0.00048</v>
      </c>
      <c r="G2203" s="272">
        <v>2016.5</v>
      </c>
      <c r="H2203" s="269">
        <v>0.001104</v>
      </c>
      <c r="I2203" s="269" t="s">
        <v>1011</v>
      </c>
      <c r="J2203" s="269" t="s">
        <v>1011</v>
      </c>
      <c r="K2203" s="269" t="s">
        <v>106</v>
      </c>
    </row>
    <row r="2204" ht="57" spans="1:11">
      <c r="A2204" s="269">
        <v>2202</v>
      </c>
      <c r="B2204" s="269" t="s">
        <v>1245</v>
      </c>
      <c r="C2204" s="269" t="s">
        <v>2170</v>
      </c>
      <c r="D2204" s="273" t="s">
        <v>4368</v>
      </c>
      <c r="E2204" s="269" t="s">
        <v>2195</v>
      </c>
      <c r="F2204" s="271">
        <v>0.0002</v>
      </c>
      <c r="G2204" s="272">
        <v>2016.5</v>
      </c>
      <c r="H2204" s="269">
        <v>0.00046</v>
      </c>
      <c r="I2204" s="269" t="s">
        <v>1011</v>
      </c>
      <c r="J2204" s="269" t="s">
        <v>1011</v>
      </c>
      <c r="K2204" s="269" t="s">
        <v>106</v>
      </c>
    </row>
    <row r="2205" ht="42.75" spans="1:11">
      <c r="A2205" s="269">
        <v>2203</v>
      </c>
      <c r="B2205" s="269" t="s">
        <v>1245</v>
      </c>
      <c r="C2205" s="269" t="s">
        <v>2170</v>
      </c>
      <c r="D2205" s="273" t="s">
        <v>4369</v>
      </c>
      <c r="E2205" s="269" t="s">
        <v>2195</v>
      </c>
      <c r="F2205" s="271">
        <v>0.00035</v>
      </c>
      <c r="G2205" s="272">
        <v>2016.5</v>
      </c>
      <c r="H2205" s="269">
        <v>0.000805</v>
      </c>
      <c r="I2205" s="269" t="s">
        <v>1011</v>
      </c>
      <c r="J2205" s="269" t="s">
        <v>1011</v>
      </c>
      <c r="K2205" s="269" t="s">
        <v>106</v>
      </c>
    </row>
    <row r="2206" ht="57" spans="1:11">
      <c r="A2206" s="269">
        <v>2204</v>
      </c>
      <c r="B2206" s="269" t="s">
        <v>1245</v>
      </c>
      <c r="C2206" s="269" t="s">
        <v>2170</v>
      </c>
      <c r="D2206" s="273" t="s">
        <v>4370</v>
      </c>
      <c r="E2206" s="269" t="s">
        <v>2195</v>
      </c>
      <c r="F2206" s="271">
        <v>0.0018</v>
      </c>
      <c r="G2206" s="272">
        <v>2016.5</v>
      </c>
      <c r="H2206" s="269">
        <v>0.00414</v>
      </c>
      <c r="I2206" s="269" t="s">
        <v>1011</v>
      </c>
      <c r="J2206" s="269" t="s">
        <v>1011</v>
      </c>
      <c r="K2206" s="269" t="s">
        <v>106</v>
      </c>
    </row>
    <row r="2207" ht="42.75" spans="1:11">
      <c r="A2207" s="269">
        <v>2205</v>
      </c>
      <c r="B2207" s="269" t="s">
        <v>1245</v>
      </c>
      <c r="C2207" s="269" t="s">
        <v>2170</v>
      </c>
      <c r="D2207" s="273" t="s">
        <v>4371</v>
      </c>
      <c r="E2207" s="269" t="s">
        <v>2195</v>
      </c>
      <c r="F2207" s="271">
        <v>0.003</v>
      </c>
      <c r="G2207" s="272">
        <v>2016.5</v>
      </c>
      <c r="H2207" s="269">
        <v>0.0069</v>
      </c>
      <c r="I2207" s="269" t="s">
        <v>1011</v>
      </c>
      <c r="J2207" s="269" t="s">
        <v>1011</v>
      </c>
      <c r="K2207" s="269" t="s">
        <v>106</v>
      </c>
    </row>
    <row r="2208" ht="42.75" spans="1:11">
      <c r="A2208" s="269">
        <v>2206</v>
      </c>
      <c r="B2208" s="269" t="s">
        <v>1245</v>
      </c>
      <c r="C2208" s="269" t="s">
        <v>2170</v>
      </c>
      <c r="D2208" s="273" t="s">
        <v>4372</v>
      </c>
      <c r="E2208" s="269" t="s">
        <v>2195</v>
      </c>
      <c r="F2208" s="271">
        <v>0.0003</v>
      </c>
      <c r="G2208" s="272">
        <v>2016.5</v>
      </c>
      <c r="H2208" s="269">
        <v>0.00069</v>
      </c>
      <c r="I2208" s="269" t="s">
        <v>1011</v>
      </c>
      <c r="J2208" s="269" t="s">
        <v>1011</v>
      </c>
      <c r="K2208" s="269" t="s">
        <v>106</v>
      </c>
    </row>
    <row r="2209" ht="42.75" spans="1:11">
      <c r="A2209" s="269">
        <v>2207</v>
      </c>
      <c r="B2209" s="269" t="s">
        <v>1245</v>
      </c>
      <c r="C2209" s="269" t="s">
        <v>2170</v>
      </c>
      <c r="D2209" s="273" t="s">
        <v>4373</v>
      </c>
      <c r="E2209" s="269" t="s">
        <v>2195</v>
      </c>
      <c r="F2209" s="271">
        <v>0.00075</v>
      </c>
      <c r="G2209" s="272">
        <v>2016.5</v>
      </c>
      <c r="H2209" s="269">
        <v>0.001725</v>
      </c>
      <c r="I2209" s="269" t="s">
        <v>1011</v>
      </c>
      <c r="J2209" s="269" t="s">
        <v>1011</v>
      </c>
      <c r="K2209" s="269" t="s">
        <v>106</v>
      </c>
    </row>
    <row r="2210" ht="42.75" spans="1:11">
      <c r="A2210" s="269">
        <v>2208</v>
      </c>
      <c r="B2210" s="269" t="s">
        <v>1245</v>
      </c>
      <c r="C2210" s="269" t="s">
        <v>2170</v>
      </c>
      <c r="D2210" s="273" t="s">
        <v>4374</v>
      </c>
      <c r="E2210" s="269" t="s">
        <v>2195</v>
      </c>
      <c r="F2210" s="271">
        <v>0.00075</v>
      </c>
      <c r="G2210" s="272">
        <v>2016.5</v>
      </c>
      <c r="H2210" s="269">
        <v>0.001725</v>
      </c>
      <c r="I2210" s="269" t="s">
        <v>1011</v>
      </c>
      <c r="J2210" s="269" t="s">
        <v>1011</v>
      </c>
      <c r="K2210" s="269" t="s">
        <v>106</v>
      </c>
    </row>
    <row r="2211" ht="42.75" spans="1:11">
      <c r="A2211" s="269">
        <v>2209</v>
      </c>
      <c r="B2211" s="269" t="s">
        <v>1245</v>
      </c>
      <c r="C2211" s="269" t="s">
        <v>2170</v>
      </c>
      <c r="D2211" s="273" t="s">
        <v>4375</v>
      </c>
      <c r="E2211" s="269" t="s">
        <v>2195</v>
      </c>
      <c r="F2211" s="271">
        <v>0.00045</v>
      </c>
      <c r="G2211" s="272">
        <v>2016.5</v>
      </c>
      <c r="H2211" s="269">
        <v>0.001035</v>
      </c>
      <c r="I2211" s="269" t="s">
        <v>1011</v>
      </c>
      <c r="J2211" s="269" t="s">
        <v>1011</v>
      </c>
      <c r="K2211" s="269" t="s">
        <v>106</v>
      </c>
    </row>
    <row r="2212" ht="42.75" spans="1:11">
      <c r="A2212" s="269">
        <v>2210</v>
      </c>
      <c r="B2212" s="269" t="s">
        <v>1245</v>
      </c>
      <c r="C2212" s="269" t="s">
        <v>2170</v>
      </c>
      <c r="D2212" s="273" t="s">
        <v>4376</v>
      </c>
      <c r="E2212" s="269" t="s">
        <v>2195</v>
      </c>
      <c r="F2212" s="271">
        <v>0.00045</v>
      </c>
      <c r="G2212" s="272">
        <v>2016.5</v>
      </c>
      <c r="H2212" s="269">
        <v>0.001035</v>
      </c>
      <c r="I2212" s="269" t="s">
        <v>1011</v>
      </c>
      <c r="J2212" s="269" t="s">
        <v>1011</v>
      </c>
      <c r="K2212" s="269" t="s">
        <v>106</v>
      </c>
    </row>
    <row r="2213" ht="42.75" spans="1:11">
      <c r="A2213" s="269">
        <v>2211</v>
      </c>
      <c r="B2213" s="269" t="s">
        <v>1245</v>
      </c>
      <c r="C2213" s="269" t="s">
        <v>2170</v>
      </c>
      <c r="D2213" s="273" t="s">
        <v>4377</v>
      </c>
      <c r="E2213" s="269" t="s">
        <v>2195</v>
      </c>
      <c r="F2213" s="271">
        <v>0.00045</v>
      </c>
      <c r="G2213" s="272">
        <v>2016.5</v>
      </c>
      <c r="H2213" s="269">
        <v>0.001035</v>
      </c>
      <c r="I2213" s="269" t="s">
        <v>1011</v>
      </c>
      <c r="J2213" s="269" t="s">
        <v>1011</v>
      </c>
      <c r="K2213" s="269" t="s">
        <v>106</v>
      </c>
    </row>
    <row r="2214" ht="42.75" spans="1:11">
      <c r="A2214" s="269">
        <v>2212</v>
      </c>
      <c r="B2214" s="269" t="s">
        <v>1245</v>
      </c>
      <c r="C2214" s="269" t="s">
        <v>2170</v>
      </c>
      <c r="D2214" s="273" t="s">
        <v>4378</v>
      </c>
      <c r="E2214" s="269" t="s">
        <v>2195</v>
      </c>
      <c r="F2214" s="271">
        <v>0.00045</v>
      </c>
      <c r="G2214" s="272">
        <v>2016.5</v>
      </c>
      <c r="H2214" s="269">
        <v>0.001035</v>
      </c>
      <c r="I2214" s="269" t="s">
        <v>1011</v>
      </c>
      <c r="J2214" s="269" t="s">
        <v>1011</v>
      </c>
      <c r="K2214" s="269" t="s">
        <v>106</v>
      </c>
    </row>
    <row r="2215" ht="42.75" spans="1:11">
      <c r="A2215" s="269">
        <v>2213</v>
      </c>
      <c r="B2215" s="269" t="s">
        <v>1245</v>
      </c>
      <c r="C2215" s="269" t="s">
        <v>2170</v>
      </c>
      <c r="D2215" s="273" t="s">
        <v>4379</v>
      </c>
      <c r="E2215" s="269" t="s">
        <v>2195</v>
      </c>
      <c r="F2215" s="271">
        <v>0.00045</v>
      </c>
      <c r="G2215" s="272">
        <v>2016.5</v>
      </c>
      <c r="H2215" s="269">
        <v>0.001035</v>
      </c>
      <c r="I2215" s="269" t="s">
        <v>1011</v>
      </c>
      <c r="J2215" s="269" t="s">
        <v>1011</v>
      </c>
      <c r="K2215" s="269" t="s">
        <v>106</v>
      </c>
    </row>
    <row r="2216" ht="42.75" spans="1:11">
      <c r="A2216" s="269">
        <v>2214</v>
      </c>
      <c r="B2216" s="269" t="s">
        <v>1245</v>
      </c>
      <c r="C2216" s="269" t="s">
        <v>2170</v>
      </c>
      <c r="D2216" s="273" t="s">
        <v>4380</v>
      </c>
      <c r="E2216" s="269" t="s">
        <v>2195</v>
      </c>
      <c r="F2216" s="271">
        <v>0.00045</v>
      </c>
      <c r="G2216" s="272">
        <v>2016.5</v>
      </c>
      <c r="H2216" s="269">
        <v>0.001035</v>
      </c>
      <c r="I2216" s="269" t="s">
        <v>1011</v>
      </c>
      <c r="J2216" s="269" t="s">
        <v>1011</v>
      </c>
      <c r="K2216" s="269" t="s">
        <v>106</v>
      </c>
    </row>
    <row r="2217" ht="71.25" spans="1:11">
      <c r="A2217" s="269">
        <v>2215</v>
      </c>
      <c r="B2217" s="269" t="s">
        <v>1245</v>
      </c>
      <c r="C2217" s="269" t="s">
        <v>2170</v>
      </c>
      <c r="D2217" s="273" t="s">
        <v>4381</v>
      </c>
      <c r="E2217" s="269" t="s">
        <v>2195</v>
      </c>
      <c r="F2217" s="271">
        <v>0.00035</v>
      </c>
      <c r="G2217" s="272">
        <v>2016.5</v>
      </c>
      <c r="H2217" s="269">
        <v>0.000805</v>
      </c>
      <c r="I2217" s="269" t="s">
        <v>1011</v>
      </c>
      <c r="J2217" s="269" t="s">
        <v>1011</v>
      </c>
      <c r="K2217" s="269" t="s">
        <v>106</v>
      </c>
    </row>
    <row r="2218" ht="42.75" spans="1:11">
      <c r="A2218" s="269">
        <v>2216</v>
      </c>
      <c r="B2218" s="269" t="s">
        <v>1245</v>
      </c>
      <c r="C2218" s="269" t="s">
        <v>2170</v>
      </c>
      <c r="D2218" s="273" t="s">
        <v>4382</v>
      </c>
      <c r="E2218" s="269" t="s">
        <v>2195</v>
      </c>
      <c r="F2218" s="271">
        <v>0.0002</v>
      </c>
      <c r="G2218" s="272">
        <v>2016.5</v>
      </c>
      <c r="H2218" s="269">
        <v>0.00046</v>
      </c>
      <c r="I2218" s="269" t="s">
        <v>1011</v>
      </c>
      <c r="J2218" s="269" t="s">
        <v>1011</v>
      </c>
      <c r="K2218" s="269" t="s">
        <v>106</v>
      </c>
    </row>
    <row r="2219" ht="57" spans="1:11">
      <c r="A2219" s="269">
        <v>2217</v>
      </c>
      <c r="B2219" s="269" t="s">
        <v>1245</v>
      </c>
      <c r="C2219" s="269" t="s">
        <v>2170</v>
      </c>
      <c r="D2219" s="273" t="s">
        <v>4383</v>
      </c>
      <c r="E2219" s="269" t="s">
        <v>2195</v>
      </c>
      <c r="F2219" s="271">
        <v>0.00045</v>
      </c>
      <c r="G2219" s="272">
        <v>2016.5</v>
      </c>
      <c r="H2219" s="269">
        <v>0.001035</v>
      </c>
      <c r="I2219" s="269" t="s">
        <v>1011</v>
      </c>
      <c r="J2219" s="269" t="s">
        <v>1011</v>
      </c>
      <c r="K2219" s="269" t="s">
        <v>106</v>
      </c>
    </row>
    <row r="2220" ht="42.75" spans="1:11">
      <c r="A2220" s="269">
        <v>2218</v>
      </c>
      <c r="B2220" s="269" t="s">
        <v>1245</v>
      </c>
      <c r="C2220" s="269" t="s">
        <v>2170</v>
      </c>
      <c r="D2220" s="273" t="s">
        <v>4384</v>
      </c>
      <c r="E2220" s="269" t="s">
        <v>2195</v>
      </c>
      <c r="F2220" s="271">
        <v>0.00075</v>
      </c>
      <c r="G2220" s="272">
        <v>2016.5</v>
      </c>
      <c r="H2220" s="269">
        <v>0.001725</v>
      </c>
      <c r="I2220" s="269" t="s">
        <v>1011</v>
      </c>
      <c r="J2220" s="269" t="s">
        <v>1011</v>
      </c>
      <c r="K2220" s="269" t="s">
        <v>106</v>
      </c>
    </row>
    <row r="2221" ht="57" spans="1:11">
      <c r="A2221" s="269">
        <v>2219</v>
      </c>
      <c r="B2221" s="269" t="s">
        <v>1245</v>
      </c>
      <c r="C2221" s="269" t="s">
        <v>2170</v>
      </c>
      <c r="D2221" s="273" t="s">
        <v>4385</v>
      </c>
      <c r="E2221" s="269" t="s">
        <v>2195</v>
      </c>
      <c r="F2221" s="271">
        <v>0.00065</v>
      </c>
      <c r="G2221" s="272">
        <v>2016.5</v>
      </c>
      <c r="H2221" s="269">
        <v>0.001495</v>
      </c>
      <c r="I2221" s="269" t="s">
        <v>1011</v>
      </c>
      <c r="J2221" s="269" t="s">
        <v>1011</v>
      </c>
      <c r="K2221" s="269" t="s">
        <v>106</v>
      </c>
    </row>
    <row r="2222" ht="42.75" spans="1:11">
      <c r="A2222" s="269">
        <v>2220</v>
      </c>
      <c r="B2222" s="269" t="s">
        <v>1245</v>
      </c>
      <c r="C2222" s="269" t="s">
        <v>2170</v>
      </c>
      <c r="D2222" s="273" t="s">
        <v>4386</v>
      </c>
      <c r="E2222" s="269" t="s">
        <v>2195</v>
      </c>
      <c r="F2222" s="271">
        <v>0.0015</v>
      </c>
      <c r="G2222" s="272">
        <v>2016.5</v>
      </c>
      <c r="H2222" s="269">
        <v>0.00345</v>
      </c>
      <c r="I2222" s="269" t="s">
        <v>1011</v>
      </c>
      <c r="J2222" s="269" t="s">
        <v>1011</v>
      </c>
      <c r="K2222" s="269" t="s">
        <v>106</v>
      </c>
    </row>
    <row r="2223" ht="42.75" spans="1:11">
      <c r="A2223" s="269">
        <v>2221</v>
      </c>
      <c r="B2223" s="269" t="s">
        <v>1245</v>
      </c>
      <c r="C2223" s="269" t="s">
        <v>2170</v>
      </c>
      <c r="D2223" s="273" t="s">
        <v>4387</v>
      </c>
      <c r="E2223" s="269" t="s">
        <v>2195</v>
      </c>
      <c r="F2223" s="271">
        <v>0.0006</v>
      </c>
      <c r="G2223" s="272">
        <v>2016.5</v>
      </c>
      <c r="H2223" s="269">
        <v>0.00138</v>
      </c>
      <c r="I2223" s="269" t="s">
        <v>1011</v>
      </c>
      <c r="J2223" s="269" t="s">
        <v>1011</v>
      </c>
      <c r="K2223" s="269" t="s">
        <v>106</v>
      </c>
    </row>
    <row r="2224" ht="42.75" spans="1:11">
      <c r="A2224" s="269">
        <v>2222</v>
      </c>
      <c r="B2224" s="269" t="s">
        <v>1245</v>
      </c>
      <c r="C2224" s="269" t="s">
        <v>2170</v>
      </c>
      <c r="D2224" s="273" t="s">
        <v>4388</v>
      </c>
      <c r="E2224" s="269" t="s">
        <v>2195</v>
      </c>
      <c r="F2224" s="271">
        <v>0.0006</v>
      </c>
      <c r="G2224" s="272">
        <v>2016.5</v>
      </c>
      <c r="H2224" s="269">
        <v>0.00138</v>
      </c>
      <c r="I2224" s="269" t="s">
        <v>1011</v>
      </c>
      <c r="J2224" s="269" t="s">
        <v>1011</v>
      </c>
      <c r="K2224" s="269" t="s">
        <v>106</v>
      </c>
    </row>
    <row r="2225" ht="42.75" spans="1:11">
      <c r="A2225" s="269">
        <v>2223</v>
      </c>
      <c r="B2225" s="269" t="s">
        <v>1245</v>
      </c>
      <c r="C2225" s="269" t="s">
        <v>2170</v>
      </c>
      <c r="D2225" s="273" t="s">
        <v>4389</v>
      </c>
      <c r="E2225" s="269" t="s">
        <v>2195</v>
      </c>
      <c r="F2225" s="271">
        <v>0.0006</v>
      </c>
      <c r="G2225" s="272">
        <v>2016.5</v>
      </c>
      <c r="H2225" s="269">
        <v>0.00138</v>
      </c>
      <c r="I2225" s="269" t="s">
        <v>1011</v>
      </c>
      <c r="J2225" s="269" t="s">
        <v>1011</v>
      </c>
      <c r="K2225" s="269" t="s">
        <v>106</v>
      </c>
    </row>
    <row r="2226" ht="42.75" spans="1:11">
      <c r="A2226" s="269">
        <v>2224</v>
      </c>
      <c r="B2226" s="269" t="s">
        <v>1245</v>
      </c>
      <c r="C2226" s="269" t="s">
        <v>2170</v>
      </c>
      <c r="D2226" s="273" t="s">
        <v>4390</v>
      </c>
      <c r="E2226" s="269" t="s">
        <v>2195</v>
      </c>
      <c r="F2226" s="271">
        <v>0.0006</v>
      </c>
      <c r="G2226" s="272">
        <v>2016.5</v>
      </c>
      <c r="H2226" s="269">
        <v>0.00138</v>
      </c>
      <c r="I2226" s="269" t="s">
        <v>1011</v>
      </c>
      <c r="J2226" s="269" t="s">
        <v>1011</v>
      </c>
      <c r="K2226" s="269" t="s">
        <v>106</v>
      </c>
    </row>
    <row r="2227" ht="42.75" spans="1:11">
      <c r="A2227" s="269">
        <v>2225</v>
      </c>
      <c r="B2227" s="269" t="s">
        <v>1245</v>
      </c>
      <c r="C2227" s="269" t="s">
        <v>2170</v>
      </c>
      <c r="D2227" s="273" t="s">
        <v>4391</v>
      </c>
      <c r="E2227" s="269" t="s">
        <v>2195</v>
      </c>
      <c r="F2227" s="271">
        <v>0.0006</v>
      </c>
      <c r="G2227" s="272">
        <v>2016.5</v>
      </c>
      <c r="H2227" s="269">
        <v>0.00138</v>
      </c>
      <c r="I2227" s="269" t="s">
        <v>1011</v>
      </c>
      <c r="J2227" s="269" t="s">
        <v>1011</v>
      </c>
      <c r="K2227" s="269" t="s">
        <v>106</v>
      </c>
    </row>
    <row r="2228" ht="42.75" spans="1:11">
      <c r="A2228" s="269">
        <v>2226</v>
      </c>
      <c r="B2228" s="269" t="s">
        <v>1245</v>
      </c>
      <c r="C2228" s="269" t="s">
        <v>2170</v>
      </c>
      <c r="D2228" s="273" t="s">
        <v>4392</v>
      </c>
      <c r="E2228" s="269" t="s">
        <v>2195</v>
      </c>
      <c r="F2228" s="271">
        <v>0.0006</v>
      </c>
      <c r="G2228" s="272">
        <v>2016.5</v>
      </c>
      <c r="H2228" s="269">
        <v>0.00138</v>
      </c>
      <c r="I2228" s="269" t="s">
        <v>1011</v>
      </c>
      <c r="J2228" s="269" t="s">
        <v>1011</v>
      </c>
      <c r="K2228" s="269" t="s">
        <v>106</v>
      </c>
    </row>
    <row r="2229" ht="42.75" spans="1:11">
      <c r="A2229" s="269">
        <v>2227</v>
      </c>
      <c r="B2229" s="269" t="s">
        <v>1245</v>
      </c>
      <c r="C2229" s="269" t="s">
        <v>2170</v>
      </c>
      <c r="D2229" s="273" t="s">
        <v>4393</v>
      </c>
      <c r="E2229" s="269" t="s">
        <v>2195</v>
      </c>
      <c r="F2229" s="271">
        <v>0.0012</v>
      </c>
      <c r="G2229" s="272">
        <v>2016.5</v>
      </c>
      <c r="H2229" s="269">
        <v>0.00276</v>
      </c>
      <c r="I2229" s="269" t="s">
        <v>1011</v>
      </c>
      <c r="J2229" s="269" t="s">
        <v>1011</v>
      </c>
      <c r="K2229" s="269" t="s">
        <v>106</v>
      </c>
    </row>
    <row r="2230" ht="42.75" spans="1:11">
      <c r="A2230" s="269">
        <v>2228</v>
      </c>
      <c r="B2230" s="269" t="s">
        <v>1245</v>
      </c>
      <c r="C2230" s="269" t="s">
        <v>2170</v>
      </c>
      <c r="D2230" s="273" t="s">
        <v>4394</v>
      </c>
      <c r="E2230" s="269" t="s">
        <v>2195</v>
      </c>
      <c r="F2230" s="271">
        <v>0.001</v>
      </c>
      <c r="G2230" s="272">
        <v>2016.5</v>
      </c>
      <c r="H2230" s="269">
        <v>0.0023</v>
      </c>
      <c r="I2230" s="269" t="s">
        <v>1011</v>
      </c>
      <c r="J2230" s="269" t="s">
        <v>1011</v>
      </c>
      <c r="K2230" s="269" t="s">
        <v>106</v>
      </c>
    </row>
    <row r="2231" ht="42.75" spans="1:11">
      <c r="A2231" s="269">
        <v>2229</v>
      </c>
      <c r="B2231" s="269" t="s">
        <v>1245</v>
      </c>
      <c r="C2231" s="269" t="s">
        <v>2170</v>
      </c>
      <c r="D2231" s="273" t="s">
        <v>4395</v>
      </c>
      <c r="E2231" s="269" t="s">
        <v>2195</v>
      </c>
      <c r="F2231" s="271">
        <v>0.00225</v>
      </c>
      <c r="G2231" s="272">
        <v>2016.5</v>
      </c>
      <c r="H2231" s="269">
        <v>0.005175</v>
      </c>
      <c r="I2231" s="269" t="s">
        <v>1011</v>
      </c>
      <c r="J2231" s="269" t="s">
        <v>1011</v>
      </c>
      <c r="K2231" s="269" t="s">
        <v>106</v>
      </c>
    </row>
    <row r="2232" ht="42.75" spans="1:11">
      <c r="A2232" s="269">
        <v>2230</v>
      </c>
      <c r="B2232" s="269" t="s">
        <v>1245</v>
      </c>
      <c r="C2232" s="269" t="s">
        <v>2170</v>
      </c>
      <c r="D2232" s="273" t="s">
        <v>4396</v>
      </c>
      <c r="E2232" s="269" t="s">
        <v>2195</v>
      </c>
      <c r="F2232" s="271">
        <v>0.00225</v>
      </c>
      <c r="G2232" s="272">
        <v>2016.5</v>
      </c>
      <c r="H2232" s="269">
        <v>0.005175</v>
      </c>
      <c r="I2232" s="269" t="s">
        <v>1011</v>
      </c>
      <c r="J2232" s="269" t="s">
        <v>1011</v>
      </c>
      <c r="K2232" s="269" t="s">
        <v>106</v>
      </c>
    </row>
    <row r="2233" ht="42.75" spans="1:11">
      <c r="A2233" s="269">
        <v>2231</v>
      </c>
      <c r="B2233" s="269" t="s">
        <v>1245</v>
      </c>
      <c r="C2233" s="269" t="s">
        <v>2170</v>
      </c>
      <c r="D2233" s="273" t="s">
        <v>4397</v>
      </c>
      <c r="E2233" s="269" t="s">
        <v>2195</v>
      </c>
      <c r="F2233" s="271">
        <v>0.00225</v>
      </c>
      <c r="G2233" s="272">
        <v>2016.5</v>
      </c>
      <c r="H2233" s="269">
        <v>0.005175</v>
      </c>
      <c r="I2233" s="269" t="s">
        <v>1011</v>
      </c>
      <c r="J2233" s="269" t="s">
        <v>1011</v>
      </c>
      <c r="K2233" s="269" t="s">
        <v>106</v>
      </c>
    </row>
    <row r="2234" ht="42.75" spans="1:11">
      <c r="A2234" s="269">
        <v>2232</v>
      </c>
      <c r="B2234" s="269" t="s">
        <v>1245</v>
      </c>
      <c r="C2234" s="269" t="s">
        <v>2170</v>
      </c>
      <c r="D2234" s="273" t="s">
        <v>4398</v>
      </c>
      <c r="E2234" s="269" t="s">
        <v>2195</v>
      </c>
      <c r="F2234" s="271">
        <v>0.00225</v>
      </c>
      <c r="G2234" s="272">
        <v>2016.5</v>
      </c>
      <c r="H2234" s="269">
        <v>0.005175</v>
      </c>
      <c r="I2234" s="269" t="s">
        <v>1011</v>
      </c>
      <c r="J2234" s="269" t="s">
        <v>1011</v>
      </c>
      <c r="K2234" s="269" t="s">
        <v>106</v>
      </c>
    </row>
    <row r="2235" ht="42.75" spans="1:11">
      <c r="A2235" s="269">
        <v>2233</v>
      </c>
      <c r="B2235" s="269" t="s">
        <v>1245</v>
      </c>
      <c r="C2235" s="269" t="s">
        <v>2170</v>
      </c>
      <c r="D2235" s="273" t="s">
        <v>4399</v>
      </c>
      <c r="E2235" s="269" t="s">
        <v>2195</v>
      </c>
      <c r="F2235" s="271">
        <v>0.0002</v>
      </c>
      <c r="G2235" s="272">
        <v>2016.5</v>
      </c>
      <c r="H2235" s="269">
        <v>0.00046</v>
      </c>
      <c r="I2235" s="269" t="s">
        <v>1011</v>
      </c>
      <c r="J2235" s="269" t="s">
        <v>1011</v>
      </c>
      <c r="K2235" s="269" t="s">
        <v>106</v>
      </c>
    </row>
    <row r="2236" ht="42.75" spans="1:11">
      <c r="A2236" s="269">
        <v>2234</v>
      </c>
      <c r="B2236" s="269" t="s">
        <v>1245</v>
      </c>
      <c r="C2236" s="269" t="s">
        <v>2170</v>
      </c>
      <c r="D2236" s="273" t="s">
        <v>4400</v>
      </c>
      <c r="E2236" s="269" t="s">
        <v>2195</v>
      </c>
      <c r="F2236" s="271">
        <v>0.0005</v>
      </c>
      <c r="G2236" s="272">
        <v>2016.5</v>
      </c>
      <c r="H2236" s="269">
        <v>0.00115</v>
      </c>
      <c r="I2236" s="269" t="s">
        <v>1011</v>
      </c>
      <c r="J2236" s="269" t="s">
        <v>1011</v>
      </c>
      <c r="K2236" s="269" t="s">
        <v>106</v>
      </c>
    </row>
    <row r="2237" ht="42.75" spans="1:11">
      <c r="A2237" s="269">
        <v>2235</v>
      </c>
      <c r="B2237" s="269" t="s">
        <v>1245</v>
      </c>
      <c r="C2237" s="269" t="s">
        <v>2170</v>
      </c>
      <c r="D2237" s="273" t="s">
        <v>4401</v>
      </c>
      <c r="E2237" s="269" t="s">
        <v>2195</v>
      </c>
      <c r="F2237" s="271">
        <v>0.0008</v>
      </c>
      <c r="G2237" s="272">
        <v>2016.5</v>
      </c>
      <c r="H2237" s="269">
        <v>0.00184</v>
      </c>
      <c r="I2237" s="269" t="s">
        <v>1011</v>
      </c>
      <c r="J2237" s="269" t="s">
        <v>1011</v>
      </c>
      <c r="K2237" s="269" t="s">
        <v>106</v>
      </c>
    </row>
    <row r="2238" ht="42.75" spans="1:11">
      <c r="A2238" s="269">
        <v>2236</v>
      </c>
      <c r="B2238" s="269" t="s">
        <v>1245</v>
      </c>
      <c r="C2238" s="269" t="s">
        <v>2170</v>
      </c>
      <c r="D2238" s="273" t="s">
        <v>4402</v>
      </c>
      <c r="E2238" s="269" t="s">
        <v>2195</v>
      </c>
      <c r="F2238" s="271">
        <v>0.0001</v>
      </c>
      <c r="G2238" s="272">
        <v>2016.5</v>
      </c>
      <c r="H2238" s="269">
        <v>0.00023</v>
      </c>
      <c r="I2238" s="269" t="s">
        <v>1011</v>
      </c>
      <c r="J2238" s="269" t="s">
        <v>1011</v>
      </c>
      <c r="K2238" s="269" t="s">
        <v>106</v>
      </c>
    </row>
    <row r="2239" ht="42.75" spans="1:11">
      <c r="A2239" s="269">
        <v>2237</v>
      </c>
      <c r="B2239" s="269" t="s">
        <v>1245</v>
      </c>
      <c r="C2239" s="269" t="s">
        <v>2170</v>
      </c>
      <c r="D2239" s="273" t="s">
        <v>4403</v>
      </c>
      <c r="E2239" s="269" t="s">
        <v>2195</v>
      </c>
      <c r="F2239" s="271">
        <v>0.0005</v>
      </c>
      <c r="G2239" s="272">
        <v>2016.5</v>
      </c>
      <c r="H2239" s="269">
        <v>0.00115</v>
      </c>
      <c r="I2239" s="269" t="s">
        <v>1011</v>
      </c>
      <c r="J2239" s="269" t="s">
        <v>1011</v>
      </c>
      <c r="K2239" s="269" t="s">
        <v>106</v>
      </c>
    </row>
    <row r="2240" ht="71.25" spans="1:11">
      <c r="A2240" s="269">
        <v>2238</v>
      </c>
      <c r="B2240" s="269" t="s">
        <v>1245</v>
      </c>
      <c r="C2240" s="269" t="s">
        <v>2170</v>
      </c>
      <c r="D2240" s="273" t="s">
        <v>4404</v>
      </c>
      <c r="E2240" s="269" t="s">
        <v>2195</v>
      </c>
      <c r="F2240" s="271">
        <v>0.00025</v>
      </c>
      <c r="G2240" s="272">
        <v>2016.5</v>
      </c>
      <c r="H2240" s="269">
        <v>0.000575</v>
      </c>
      <c r="I2240" s="269" t="s">
        <v>1011</v>
      </c>
      <c r="J2240" s="269" t="s">
        <v>1011</v>
      </c>
      <c r="K2240" s="269" t="s">
        <v>106</v>
      </c>
    </row>
    <row r="2241" ht="42.75" spans="1:11">
      <c r="A2241" s="269">
        <v>2239</v>
      </c>
      <c r="B2241" s="269" t="s">
        <v>1245</v>
      </c>
      <c r="C2241" s="269" t="s">
        <v>2170</v>
      </c>
      <c r="D2241" s="273" t="s">
        <v>4405</v>
      </c>
      <c r="E2241" s="269" t="s">
        <v>2195</v>
      </c>
      <c r="F2241" s="271">
        <v>0.0007</v>
      </c>
      <c r="G2241" s="272">
        <v>2016.5</v>
      </c>
      <c r="H2241" s="269">
        <v>0.00161</v>
      </c>
      <c r="I2241" s="269" t="s">
        <v>1011</v>
      </c>
      <c r="J2241" s="269" t="s">
        <v>1011</v>
      </c>
      <c r="K2241" s="269" t="s">
        <v>106</v>
      </c>
    </row>
    <row r="2242" ht="42.75" spans="1:11">
      <c r="A2242" s="269">
        <v>2240</v>
      </c>
      <c r="B2242" s="269" t="s">
        <v>1245</v>
      </c>
      <c r="C2242" s="269" t="s">
        <v>2170</v>
      </c>
      <c r="D2242" s="273" t="s">
        <v>4406</v>
      </c>
      <c r="E2242" s="269" t="s">
        <v>2195</v>
      </c>
      <c r="F2242" s="271">
        <v>0.0002</v>
      </c>
      <c r="G2242" s="272">
        <v>2016.5</v>
      </c>
      <c r="H2242" s="269">
        <v>0.00046</v>
      </c>
      <c r="I2242" s="269" t="s">
        <v>1011</v>
      </c>
      <c r="J2242" s="269" t="s">
        <v>1011</v>
      </c>
      <c r="K2242" s="269" t="s">
        <v>106</v>
      </c>
    </row>
    <row r="2243" ht="42.75" spans="1:11">
      <c r="A2243" s="269">
        <v>2241</v>
      </c>
      <c r="B2243" s="269" t="s">
        <v>1245</v>
      </c>
      <c r="C2243" s="269" t="s">
        <v>2170</v>
      </c>
      <c r="D2243" s="273" t="s">
        <v>4407</v>
      </c>
      <c r="E2243" s="269" t="s">
        <v>2195</v>
      </c>
      <c r="F2243" s="271">
        <v>0.0002</v>
      </c>
      <c r="G2243" s="272">
        <v>2016.5</v>
      </c>
      <c r="H2243" s="269">
        <v>0.00046</v>
      </c>
      <c r="I2243" s="269" t="s">
        <v>1011</v>
      </c>
      <c r="J2243" s="269" t="s">
        <v>1011</v>
      </c>
      <c r="K2243" s="269" t="s">
        <v>106</v>
      </c>
    </row>
    <row r="2244" ht="57" spans="1:11">
      <c r="A2244" s="269">
        <v>2242</v>
      </c>
      <c r="B2244" s="269" t="s">
        <v>1245</v>
      </c>
      <c r="C2244" s="269" t="s">
        <v>2170</v>
      </c>
      <c r="D2244" s="273" t="s">
        <v>4408</v>
      </c>
      <c r="E2244" s="269" t="s">
        <v>2195</v>
      </c>
      <c r="F2244" s="271">
        <v>0.0005</v>
      </c>
      <c r="G2244" s="272">
        <v>2016.5</v>
      </c>
      <c r="H2244" s="269">
        <v>0.00115</v>
      </c>
      <c r="I2244" s="269" t="s">
        <v>1011</v>
      </c>
      <c r="J2244" s="269" t="s">
        <v>1011</v>
      </c>
      <c r="K2244" s="269" t="s">
        <v>106</v>
      </c>
    </row>
    <row r="2245" ht="42.75" spans="1:11">
      <c r="A2245" s="269">
        <v>2243</v>
      </c>
      <c r="B2245" s="269" t="s">
        <v>1245</v>
      </c>
      <c r="C2245" s="269" t="s">
        <v>2170</v>
      </c>
      <c r="D2245" s="273" t="s">
        <v>4409</v>
      </c>
      <c r="E2245" s="269" t="s">
        <v>2195</v>
      </c>
      <c r="F2245" s="271">
        <v>0.0007</v>
      </c>
      <c r="G2245" s="272">
        <v>2016.5</v>
      </c>
      <c r="H2245" s="269">
        <v>0.00161</v>
      </c>
      <c r="I2245" s="269" t="s">
        <v>1011</v>
      </c>
      <c r="J2245" s="269" t="s">
        <v>1011</v>
      </c>
      <c r="K2245" s="269" t="s">
        <v>106</v>
      </c>
    </row>
    <row r="2246" ht="42.75" spans="1:11">
      <c r="A2246" s="269">
        <v>2244</v>
      </c>
      <c r="B2246" s="269" t="s">
        <v>1245</v>
      </c>
      <c r="C2246" s="269" t="s">
        <v>2170</v>
      </c>
      <c r="D2246" s="273" t="s">
        <v>4410</v>
      </c>
      <c r="E2246" s="269" t="s">
        <v>2195</v>
      </c>
      <c r="F2246" s="271">
        <v>0.0009</v>
      </c>
      <c r="G2246" s="272">
        <v>2016.5</v>
      </c>
      <c r="H2246" s="269">
        <v>0.00207</v>
      </c>
      <c r="I2246" s="269" t="s">
        <v>1011</v>
      </c>
      <c r="J2246" s="269" t="s">
        <v>1011</v>
      </c>
      <c r="K2246" s="269" t="s">
        <v>106</v>
      </c>
    </row>
    <row r="2247" ht="42.75" spans="1:11">
      <c r="A2247" s="269">
        <v>2245</v>
      </c>
      <c r="B2247" s="269" t="s">
        <v>1245</v>
      </c>
      <c r="C2247" s="269" t="s">
        <v>2170</v>
      </c>
      <c r="D2247" s="273" t="s">
        <v>4411</v>
      </c>
      <c r="E2247" s="269" t="s">
        <v>2195</v>
      </c>
      <c r="F2247" s="271">
        <v>0.0008</v>
      </c>
      <c r="G2247" s="272">
        <v>2016.5</v>
      </c>
      <c r="H2247" s="269">
        <v>0.00184</v>
      </c>
      <c r="I2247" s="269" t="s">
        <v>1011</v>
      </c>
      <c r="J2247" s="269" t="s">
        <v>1011</v>
      </c>
      <c r="K2247" s="269" t="s">
        <v>106</v>
      </c>
    </row>
    <row r="2248" ht="42.75" spans="1:11">
      <c r="A2248" s="269">
        <v>2246</v>
      </c>
      <c r="B2248" s="269" t="s">
        <v>1245</v>
      </c>
      <c r="C2248" s="269" t="s">
        <v>2170</v>
      </c>
      <c r="D2248" s="273" t="s">
        <v>4412</v>
      </c>
      <c r="E2248" s="269" t="s">
        <v>2195</v>
      </c>
      <c r="F2248" s="271">
        <v>0.0028</v>
      </c>
      <c r="G2248" s="272">
        <v>2016.5</v>
      </c>
      <c r="H2248" s="269">
        <v>0.00644</v>
      </c>
      <c r="I2248" s="269" t="s">
        <v>1011</v>
      </c>
      <c r="J2248" s="269" t="s">
        <v>1011</v>
      </c>
      <c r="K2248" s="269" t="s">
        <v>106</v>
      </c>
    </row>
    <row r="2249" ht="42.75" spans="1:11">
      <c r="A2249" s="269">
        <v>2247</v>
      </c>
      <c r="B2249" s="269" t="s">
        <v>1245</v>
      </c>
      <c r="C2249" s="269" t="s">
        <v>2170</v>
      </c>
      <c r="D2249" s="273" t="s">
        <v>4413</v>
      </c>
      <c r="E2249" s="269" t="s">
        <v>2195</v>
      </c>
      <c r="F2249" s="271">
        <v>0.0005</v>
      </c>
      <c r="G2249" s="272">
        <v>2016.5</v>
      </c>
      <c r="H2249" s="269">
        <v>0.00115</v>
      </c>
      <c r="I2249" s="269" t="s">
        <v>1011</v>
      </c>
      <c r="J2249" s="269" t="s">
        <v>1011</v>
      </c>
      <c r="K2249" s="269" t="s">
        <v>106</v>
      </c>
    </row>
    <row r="2250" ht="42.75" spans="1:11">
      <c r="A2250" s="269">
        <v>2248</v>
      </c>
      <c r="B2250" s="269" t="s">
        <v>1245</v>
      </c>
      <c r="C2250" s="269" t="s">
        <v>2170</v>
      </c>
      <c r="D2250" s="273" t="s">
        <v>4414</v>
      </c>
      <c r="E2250" s="269" t="s">
        <v>2195</v>
      </c>
      <c r="F2250" s="271">
        <v>0.0005</v>
      </c>
      <c r="G2250" s="272">
        <v>2016.5</v>
      </c>
      <c r="H2250" s="269">
        <v>0.00115</v>
      </c>
      <c r="I2250" s="269" t="s">
        <v>1011</v>
      </c>
      <c r="J2250" s="269" t="s">
        <v>1011</v>
      </c>
      <c r="K2250" s="269" t="s">
        <v>106</v>
      </c>
    </row>
    <row r="2251" ht="42.75" spans="1:11">
      <c r="A2251" s="269">
        <v>2249</v>
      </c>
      <c r="B2251" s="269" t="s">
        <v>1245</v>
      </c>
      <c r="C2251" s="269" t="s">
        <v>2170</v>
      </c>
      <c r="D2251" s="273" t="s">
        <v>4415</v>
      </c>
      <c r="E2251" s="269" t="s">
        <v>2195</v>
      </c>
      <c r="F2251" s="271">
        <v>0.0004</v>
      </c>
      <c r="G2251" s="272">
        <v>2016.5</v>
      </c>
      <c r="H2251" s="269">
        <v>0.00092</v>
      </c>
      <c r="I2251" s="269" t="s">
        <v>1011</v>
      </c>
      <c r="J2251" s="269" t="s">
        <v>1011</v>
      </c>
      <c r="K2251" s="269" t="s">
        <v>106</v>
      </c>
    </row>
    <row r="2252" ht="42.75" spans="1:11">
      <c r="A2252" s="269">
        <v>2250</v>
      </c>
      <c r="B2252" s="269" t="s">
        <v>1245</v>
      </c>
      <c r="C2252" s="269" t="s">
        <v>2170</v>
      </c>
      <c r="D2252" s="273" t="s">
        <v>4416</v>
      </c>
      <c r="E2252" s="269" t="s">
        <v>2195</v>
      </c>
      <c r="F2252" s="271">
        <v>0.00019</v>
      </c>
      <c r="G2252" s="272">
        <v>2016.5</v>
      </c>
      <c r="H2252" s="269">
        <v>0.000437</v>
      </c>
      <c r="I2252" s="269" t="s">
        <v>1011</v>
      </c>
      <c r="J2252" s="269" t="s">
        <v>1011</v>
      </c>
      <c r="K2252" s="269" t="s">
        <v>106</v>
      </c>
    </row>
    <row r="2253" ht="42.75" spans="1:11">
      <c r="A2253" s="269">
        <v>2251</v>
      </c>
      <c r="B2253" s="269" t="s">
        <v>1245</v>
      </c>
      <c r="C2253" s="269" t="s">
        <v>2170</v>
      </c>
      <c r="D2253" s="273" t="s">
        <v>4417</v>
      </c>
      <c r="E2253" s="269" t="s">
        <v>2195</v>
      </c>
      <c r="F2253" s="271">
        <v>0.00025</v>
      </c>
      <c r="G2253" s="272">
        <v>2016.5</v>
      </c>
      <c r="H2253" s="269">
        <v>0.000575</v>
      </c>
      <c r="I2253" s="269" t="s">
        <v>1011</v>
      </c>
      <c r="J2253" s="269" t="s">
        <v>1011</v>
      </c>
      <c r="K2253" s="269" t="s">
        <v>106</v>
      </c>
    </row>
    <row r="2254" ht="42.75" spans="1:11">
      <c r="A2254" s="269">
        <v>2252</v>
      </c>
      <c r="B2254" s="269" t="s">
        <v>1245</v>
      </c>
      <c r="C2254" s="269" t="s">
        <v>2170</v>
      </c>
      <c r="D2254" s="273" t="s">
        <v>4418</v>
      </c>
      <c r="E2254" s="269" t="s">
        <v>2195</v>
      </c>
      <c r="F2254" s="271">
        <v>0.0003</v>
      </c>
      <c r="G2254" s="272">
        <v>2016.5</v>
      </c>
      <c r="H2254" s="269">
        <v>0.00069</v>
      </c>
      <c r="I2254" s="269" t="s">
        <v>1011</v>
      </c>
      <c r="J2254" s="269" t="s">
        <v>1011</v>
      </c>
      <c r="K2254" s="269" t="s">
        <v>106</v>
      </c>
    </row>
    <row r="2255" ht="42.75" spans="1:11">
      <c r="A2255" s="269">
        <v>2253</v>
      </c>
      <c r="B2255" s="269" t="s">
        <v>1245</v>
      </c>
      <c r="C2255" s="269" t="s">
        <v>2170</v>
      </c>
      <c r="D2255" s="273" t="s">
        <v>4419</v>
      </c>
      <c r="E2255" s="269" t="s">
        <v>2195</v>
      </c>
      <c r="F2255" s="271">
        <v>0.0001</v>
      </c>
      <c r="G2255" s="272">
        <v>2016.5</v>
      </c>
      <c r="H2255" s="269">
        <v>0.00023</v>
      </c>
      <c r="I2255" s="269" t="s">
        <v>1011</v>
      </c>
      <c r="J2255" s="269" t="s">
        <v>1011</v>
      </c>
      <c r="K2255" s="269" t="s">
        <v>106</v>
      </c>
    </row>
    <row r="2256" ht="42.75" spans="1:11">
      <c r="A2256" s="269">
        <v>2254</v>
      </c>
      <c r="B2256" s="269" t="s">
        <v>1245</v>
      </c>
      <c r="C2256" s="269" t="s">
        <v>2170</v>
      </c>
      <c r="D2256" s="273" t="s">
        <v>4420</v>
      </c>
      <c r="E2256" s="269" t="s">
        <v>2195</v>
      </c>
      <c r="F2256" s="271">
        <v>0.00015</v>
      </c>
      <c r="G2256" s="272">
        <v>2016.5</v>
      </c>
      <c r="H2256" s="269">
        <v>0.000345</v>
      </c>
      <c r="I2256" s="269" t="s">
        <v>1011</v>
      </c>
      <c r="J2256" s="269" t="s">
        <v>1011</v>
      </c>
      <c r="K2256" s="269" t="s">
        <v>106</v>
      </c>
    </row>
    <row r="2257" ht="42.75" spans="1:11">
      <c r="A2257" s="269">
        <v>2255</v>
      </c>
      <c r="B2257" s="269" t="s">
        <v>1245</v>
      </c>
      <c r="C2257" s="269" t="s">
        <v>2170</v>
      </c>
      <c r="D2257" s="273" t="s">
        <v>4421</v>
      </c>
      <c r="E2257" s="269" t="s">
        <v>2195</v>
      </c>
      <c r="F2257" s="271">
        <v>0.00038</v>
      </c>
      <c r="G2257" s="272">
        <v>2016.5</v>
      </c>
      <c r="H2257" s="269">
        <v>0.000874</v>
      </c>
      <c r="I2257" s="269" t="s">
        <v>1011</v>
      </c>
      <c r="J2257" s="269" t="s">
        <v>1011</v>
      </c>
      <c r="K2257" s="269" t="s">
        <v>106</v>
      </c>
    </row>
    <row r="2258" ht="71.25" spans="1:11">
      <c r="A2258" s="269">
        <v>2256</v>
      </c>
      <c r="B2258" s="269" t="s">
        <v>1245</v>
      </c>
      <c r="C2258" s="269" t="s">
        <v>2170</v>
      </c>
      <c r="D2258" s="273" t="s">
        <v>4422</v>
      </c>
      <c r="E2258" s="269" t="s">
        <v>2195</v>
      </c>
      <c r="F2258" s="271">
        <v>0.00011</v>
      </c>
      <c r="G2258" s="272">
        <v>2016.5</v>
      </c>
      <c r="H2258" s="269">
        <v>0.000253</v>
      </c>
      <c r="I2258" s="269" t="s">
        <v>1011</v>
      </c>
      <c r="J2258" s="269" t="s">
        <v>1011</v>
      </c>
      <c r="K2258" s="269" t="s">
        <v>106</v>
      </c>
    </row>
    <row r="2259" ht="57" spans="1:11">
      <c r="A2259" s="269">
        <v>2257</v>
      </c>
      <c r="B2259" s="269" t="s">
        <v>1245</v>
      </c>
      <c r="C2259" s="269" t="s">
        <v>2170</v>
      </c>
      <c r="D2259" s="273" t="s">
        <v>4423</v>
      </c>
      <c r="E2259" s="269" t="s">
        <v>2195</v>
      </c>
      <c r="F2259" s="271">
        <v>0.00025</v>
      </c>
      <c r="G2259" s="272">
        <v>2016.5</v>
      </c>
      <c r="H2259" s="269">
        <v>0.000575</v>
      </c>
      <c r="I2259" s="269" t="s">
        <v>1011</v>
      </c>
      <c r="J2259" s="269" t="s">
        <v>1011</v>
      </c>
      <c r="K2259" s="269" t="s">
        <v>106</v>
      </c>
    </row>
    <row r="2260" ht="42.75" spans="1:11">
      <c r="A2260" s="269">
        <v>2258</v>
      </c>
      <c r="B2260" s="269" t="s">
        <v>1245</v>
      </c>
      <c r="C2260" s="269" t="s">
        <v>2170</v>
      </c>
      <c r="D2260" s="273" t="s">
        <v>4424</v>
      </c>
      <c r="E2260" s="269" t="s">
        <v>2195</v>
      </c>
      <c r="F2260" s="271">
        <v>0.00015</v>
      </c>
      <c r="G2260" s="272">
        <v>2016.5</v>
      </c>
      <c r="H2260" s="269">
        <v>0.000345</v>
      </c>
      <c r="I2260" s="269" t="s">
        <v>1011</v>
      </c>
      <c r="J2260" s="269" t="s">
        <v>1011</v>
      </c>
      <c r="K2260" s="269" t="s">
        <v>106</v>
      </c>
    </row>
    <row r="2261" ht="42.75" spans="1:11">
      <c r="A2261" s="269">
        <v>2259</v>
      </c>
      <c r="B2261" s="269" t="s">
        <v>1245</v>
      </c>
      <c r="C2261" s="269" t="s">
        <v>2170</v>
      </c>
      <c r="D2261" s="273" t="s">
        <v>4425</v>
      </c>
      <c r="E2261" s="269" t="s">
        <v>2195</v>
      </c>
      <c r="F2261" s="271">
        <v>0.00095</v>
      </c>
      <c r="G2261" s="272">
        <v>2016.5</v>
      </c>
      <c r="H2261" s="269">
        <v>0.002185</v>
      </c>
      <c r="I2261" s="269" t="s">
        <v>1011</v>
      </c>
      <c r="J2261" s="269" t="s">
        <v>1011</v>
      </c>
      <c r="K2261" s="269" t="s">
        <v>106</v>
      </c>
    </row>
    <row r="2262" ht="42.75" spans="1:11">
      <c r="A2262" s="269">
        <v>2260</v>
      </c>
      <c r="B2262" s="269" t="s">
        <v>1245</v>
      </c>
      <c r="C2262" s="269" t="s">
        <v>2170</v>
      </c>
      <c r="D2262" s="273" t="s">
        <v>4426</v>
      </c>
      <c r="E2262" s="269" t="s">
        <v>2195</v>
      </c>
      <c r="F2262" s="271">
        <v>0.00025</v>
      </c>
      <c r="G2262" s="272">
        <v>2016.5</v>
      </c>
      <c r="H2262" s="269">
        <v>0.000575</v>
      </c>
      <c r="I2262" s="269" t="s">
        <v>1011</v>
      </c>
      <c r="J2262" s="269" t="s">
        <v>1011</v>
      </c>
      <c r="K2262" s="269" t="s">
        <v>106</v>
      </c>
    </row>
    <row r="2263" ht="42.75" spans="1:11">
      <c r="A2263" s="269">
        <v>2261</v>
      </c>
      <c r="B2263" s="269" t="s">
        <v>1245</v>
      </c>
      <c r="C2263" s="269" t="s">
        <v>2170</v>
      </c>
      <c r="D2263" s="273" t="s">
        <v>4427</v>
      </c>
      <c r="E2263" s="269" t="s">
        <v>2195</v>
      </c>
      <c r="F2263" s="271">
        <v>0.0002</v>
      </c>
      <c r="G2263" s="272">
        <v>2016.5</v>
      </c>
      <c r="H2263" s="269">
        <v>0.00046</v>
      </c>
      <c r="I2263" s="269" t="s">
        <v>1011</v>
      </c>
      <c r="J2263" s="269" t="s">
        <v>1011</v>
      </c>
      <c r="K2263" s="269" t="s">
        <v>106</v>
      </c>
    </row>
    <row r="2264" ht="42.75" spans="1:11">
      <c r="A2264" s="269">
        <v>2262</v>
      </c>
      <c r="B2264" s="269" t="s">
        <v>1245</v>
      </c>
      <c r="C2264" s="269" t="s">
        <v>2170</v>
      </c>
      <c r="D2264" s="273" t="s">
        <v>4428</v>
      </c>
      <c r="E2264" s="269" t="s">
        <v>2195</v>
      </c>
      <c r="F2264" s="271">
        <v>0.0002</v>
      </c>
      <c r="G2264" s="272">
        <v>2016.5</v>
      </c>
      <c r="H2264" s="269">
        <v>0.00046</v>
      </c>
      <c r="I2264" s="269" t="s">
        <v>1011</v>
      </c>
      <c r="J2264" s="269" t="s">
        <v>1011</v>
      </c>
      <c r="K2264" s="269" t="s">
        <v>106</v>
      </c>
    </row>
    <row r="2265" ht="42.75" spans="1:11">
      <c r="A2265" s="269">
        <v>2263</v>
      </c>
      <c r="B2265" s="269" t="s">
        <v>1245</v>
      </c>
      <c r="C2265" s="269" t="s">
        <v>2170</v>
      </c>
      <c r="D2265" s="273" t="s">
        <v>4429</v>
      </c>
      <c r="E2265" s="269" t="s">
        <v>2195</v>
      </c>
      <c r="F2265" s="271">
        <v>0.0002</v>
      </c>
      <c r="G2265" s="272">
        <v>2016.5</v>
      </c>
      <c r="H2265" s="269">
        <v>0.00046</v>
      </c>
      <c r="I2265" s="269" t="s">
        <v>1011</v>
      </c>
      <c r="J2265" s="269" t="s">
        <v>1011</v>
      </c>
      <c r="K2265" s="269" t="s">
        <v>106</v>
      </c>
    </row>
    <row r="2266" ht="42.75" spans="1:11">
      <c r="A2266" s="269">
        <v>2264</v>
      </c>
      <c r="B2266" s="269" t="s">
        <v>1245</v>
      </c>
      <c r="C2266" s="269" t="s">
        <v>2170</v>
      </c>
      <c r="D2266" s="273" t="s">
        <v>4430</v>
      </c>
      <c r="E2266" s="269" t="s">
        <v>2195</v>
      </c>
      <c r="F2266" s="271">
        <v>0.0002</v>
      </c>
      <c r="G2266" s="272">
        <v>2016.5</v>
      </c>
      <c r="H2266" s="269">
        <v>0.00046</v>
      </c>
      <c r="I2266" s="269" t="s">
        <v>1011</v>
      </c>
      <c r="J2266" s="269" t="s">
        <v>1011</v>
      </c>
      <c r="K2266" s="269" t="s">
        <v>106</v>
      </c>
    </row>
    <row r="2267" ht="42.75" spans="1:11">
      <c r="A2267" s="269">
        <v>2265</v>
      </c>
      <c r="B2267" s="269" t="s">
        <v>1245</v>
      </c>
      <c r="C2267" s="269" t="s">
        <v>2170</v>
      </c>
      <c r="D2267" s="273" t="s">
        <v>4431</v>
      </c>
      <c r="E2267" s="269" t="s">
        <v>2195</v>
      </c>
      <c r="F2267" s="271">
        <v>0.0002</v>
      </c>
      <c r="G2267" s="272">
        <v>2016.5</v>
      </c>
      <c r="H2267" s="269">
        <v>0.00046</v>
      </c>
      <c r="I2267" s="269" t="s">
        <v>1011</v>
      </c>
      <c r="J2267" s="269" t="s">
        <v>1011</v>
      </c>
      <c r="K2267" s="269" t="s">
        <v>106</v>
      </c>
    </row>
    <row r="2268" ht="42.75" spans="1:11">
      <c r="A2268" s="269">
        <v>2266</v>
      </c>
      <c r="B2268" s="269" t="s">
        <v>1245</v>
      </c>
      <c r="C2268" s="269" t="s">
        <v>2170</v>
      </c>
      <c r="D2268" s="273" t="s">
        <v>4432</v>
      </c>
      <c r="E2268" s="269" t="s">
        <v>2195</v>
      </c>
      <c r="F2268" s="271">
        <v>0.001</v>
      </c>
      <c r="G2268" s="272">
        <v>2016.5</v>
      </c>
      <c r="H2268" s="269">
        <v>0.0023</v>
      </c>
      <c r="I2268" s="269" t="s">
        <v>1011</v>
      </c>
      <c r="J2268" s="269" t="s">
        <v>1011</v>
      </c>
      <c r="K2268" s="269" t="s">
        <v>106</v>
      </c>
    </row>
    <row r="2269" ht="57" spans="1:11">
      <c r="A2269" s="269">
        <v>2267</v>
      </c>
      <c r="B2269" s="269" t="s">
        <v>1245</v>
      </c>
      <c r="C2269" s="269" t="s">
        <v>2170</v>
      </c>
      <c r="D2269" s="273" t="s">
        <v>4433</v>
      </c>
      <c r="E2269" s="269" t="s">
        <v>2195</v>
      </c>
      <c r="F2269" s="271">
        <v>0.001</v>
      </c>
      <c r="G2269" s="272">
        <v>2016.5</v>
      </c>
      <c r="H2269" s="269">
        <v>0.0023</v>
      </c>
      <c r="I2269" s="269" t="s">
        <v>1011</v>
      </c>
      <c r="J2269" s="269" t="s">
        <v>1011</v>
      </c>
      <c r="K2269" s="269" t="s">
        <v>106</v>
      </c>
    </row>
    <row r="2270" ht="42.75" spans="1:11">
      <c r="A2270" s="269">
        <v>2268</v>
      </c>
      <c r="B2270" s="269" t="s">
        <v>1245</v>
      </c>
      <c r="C2270" s="269" t="s">
        <v>2170</v>
      </c>
      <c r="D2270" s="273" t="s">
        <v>4434</v>
      </c>
      <c r="E2270" s="269" t="s">
        <v>2195</v>
      </c>
      <c r="F2270" s="271">
        <v>0.0002</v>
      </c>
      <c r="G2270" s="272">
        <v>2016.5</v>
      </c>
      <c r="H2270" s="269">
        <v>0.00046</v>
      </c>
      <c r="I2270" s="269" t="s">
        <v>1011</v>
      </c>
      <c r="J2270" s="269" t="s">
        <v>1011</v>
      </c>
      <c r="K2270" s="269" t="s">
        <v>106</v>
      </c>
    </row>
    <row r="2271" ht="42.75" spans="1:11">
      <c r="A2271" s="269">
        <v>2269</v>
      </c>
      <c r="B2271" s="269" t="s">
        <v>1245</v>
      </c>
      <c r="C2271" s="269" t="s">
        <v>2170</v>
      </c>
      <c r="D2271" s="273" t="s">
        <v>4435</v>
      </c>
      <c r="E2271" s="269" t="s">
        <v>2195</v>
      </c>
      <c r="F2271" s="271">
        <v>0.00025</v>
      </c>
      <c r="G2271" s="272">
        <v>2016.5</v>
      </c>
      <c r="H2271" s="269">
        <v>0.000575</v>
      </c>
      <c r="I2271" s="269" t="s">
        <v>1011</v>
      </c>
      <c r="J2271" s="269" t="s">
        <v>1011</v>
      </c>
      <c r="K2271" s="269" t="s">
        <v>106</v>
      </c>
    </row>
    <row r="2272" ht="42.75" spans="1:11">
      <c r="A2272" s="269">
        <v>2270</v>
      </c>
      <c r="B2272" s="269" t="s">
        <v>1245</v>
      </c>
      <c r="C2272" s="269" t="s">
        <v>2170</v>
      </c>
      <c r="D2272" s="273" t="s">
        <v>4436</v>
      </c>
      <c r="E2272" s="269" t="s">
        <v>2195</v>
      </c>
      <c r="F2272" s="271">
        <v>0.001</v>
      </c>
      <c r="G2272" s="272">
        <v>2016.5</v>
      </c>
      <c r="H2272" s="269">
        <v>0.0023</v>
      </c>
      <c r="I2272" s="269" t="s">
        <v>1011</v>
      </c>
      <c r="J2272" s="269" t="s">
        <v>1011</v>
      </c>
      <c r="K2272" s="269" t="s">
        <v>106</v>
      </c>
    </row>
    <row r="2273" ht="57" spans="1:11">
      <c r="A2273" s="269">
        <v>2271</v>
      </c>
      <c r="B2273" s="269" t="s">
        <v>1245</v>
      </c>
      <c r="C2273" s="269" t="s">
        <v>2170</v>
      </c>
      <c r="D2273" s="273" t="s">
        <v>4437</v>
      </c>
      <c r="E2273" s="269" t="s">
        <v>2195</v>
      </c>
      <c r="F2273" s="271">
        <v>0.00025</v>
      </c>
      <c r="G2273" s="272">
        <v>2016.5</v>
      </c>
      <c r="H2273" s="269">
        <v>0.000575</v>
      </c>
      <c r="I2273" s="269" t="s">
        <v>1011</v>
      </c>
      <c r="J2273" s="269" t="s">
        <v>1011</v>
      </c>
      <c r="K2273" s="269" t="s">
        <v>106</v>
      </c>
    </row>
    <row r="2274" ht="42.75" spans="1:11">
      <c r="A2274" s="269">
        <v>2272</v>
      </c>
      <c r="B2274" s="269" t="s">
        <v>1245</v>
      </c>
      <c r="C2274" s="269" t="s">
        <v>2170</v>
      </c>
      <c r="D2274" s="273" t="s">
        <v>4438</v>
      </c>
      <c r="E2274" s="269" t="s">
        <v>2195</v>
      </c>
      <c r="F2274" s="271">
        <v>0.00032</v>
      </c>
      <c r="G2274" s="272">
        <v>2016.5</v>
      </c>
      <c r="H2274" s="269">
        <v>0.000736</v>
      </c>
      <c r="I2274" s="269" t="s">
        <v>1011</v>
      </c>
      <c r="J2274" s="269" t="s">
        <v>1011</v>
      </c>
      <c r="K2274" s="269" t="s">
        <v>106</v>
      </c>
    </row>
    <row r="2275" ht="42.75" spans="1:11">
      <c r="A2275" s="269">
        <v>2273</v>
      </c>
      <c r="B2275" s="269" t="s">
        <v>1245</v>
      </c>
      <c r="C2275" s="269" t="s">
        <v>2170</v>
      </c>
      <c r="D2275" s="273" t="s">
        <v>4439</v>
      </c>
      <c r="E2275" s="269" t="s">
        <v>2195</v>
      </c>
      <c r="F2275" s="271">
        <v>0.0005</v>
      </c>
      <c r="G2275" s="272">
        <v>2016.5</v>
      </c>
      <c r="H2275" s="269">
        <v>0.00115</v>
      </c>
      <c r="I2275" s="269" t="s">
        <v>1011</v>
      </c>
      <c r="J2275" s="269" t="s">
        <v>1011</v>
      </c>
      <c r="K2275" s="269" t="s">
        <v>106</v>
      </c>
    </row>
    <row r="2276" ht="42.75" spans="1:11">
      <c r="A2276" s="269">
        <v>2274</v>
      </c>
      <c r="B2276" s="269" t="s">
        <v>1245</v>
      </c>
      <c r="C2276" s="269" t="s">
        <v>2170</v>
      </c>
      <c r="D2276" s="273" t="s">
        <v>4440</v>
      </c>
      <c r="E2276" s="269" t="s">
        <v>2195</v>
      </c>
      <c r="F2276" s="271">
        <v>0.0006</v>
      </c>
      <c r="G2276" s="272">
        <v>2016.5</v>
      </c>
      <c r="H2276" s="269">
        <v>0.00138</v>
      </c>
      <c r="I2276" s="269" t="s">
        <v>1011</v>
      </c>
      <c r="J2276" s="269" t="s">
        <v>1011</v>
      </c>
      <c r="K2276" s="269" t="s">
        <v>106</v>
      </c>
    </row>
    <row r="2277" ht="42.75" spans="1:11">
      <c r="A2277" s="269">
        <v>2275</v>
      </c>
      <c r="B2277" s="269" t="s">
        <v>1245</v>
      </c>
      <c r="C2277" s="269" t="s">
        <v>2170</v>
      </c>
      <c r="D2277" s="273" t="s">
        <v>4441</v>
      </c>
      <c r="E2277" s="269" t="s">
        <v>2195</v>
      </c>
      <c r="F2277" s="271">
        <v>8e-5</v>
      </c>
      <c r="G2277" s="272">
        <v>2016.5</v>
      </c>
      <c r="H2277" s="269">
        <v>0.000184</v>
      </c>
      <c r="I2277" s="269" t="s">
        <v>1011</v>
      </c>
      <c r="J2277" s="269" t="s">
        <v>1011</v>
      </c>
      <c r="K2277" s="269" t="s">
        <v>106</v>
      </c>
    </row>
    <row r="2278" ht="42.75" spans="1:11">
      <c r="A2278" s="269">
        <v>2276</v>
      </c>
      <c r="B2278" s="269" t="s">
        <v>1245</v>
      </c>
      <c r="C2278" s="269" t="s">
        <v>2170</v>
      </c>
      <c r="D2278" s="273" t="s">
        <v>4442</v>
      </c>
      <c r="E2278" s="269" t="s">
        <v>2195</v>
      </c>
      <c r="F2278" s="271">
        <v>0.00015</v>
      </c>
      <c r="G2278" s="272">
        <v>2016.5</v>
      </c>
      <c r="H2278" s="269">
        <v>0.000345</v>
      </c>
      <c r="I2278" s="269" t="s">
        <v>1011</v>
      </c>
      <c r="J2278" s="269" t="s">
        <v>1011</v>
      </c>
      <c r="K2278" s="269" t="s">
        <v>106</v>
      </c>
    </row>
    <row r="2279" ht="42.75" spans="1:11">
      <c r="A2279" s="269">
        <v>2277</v>
      </c>
      <c r="B2279" s="269" t="s">
        <v>1245</v>
      </c>
      <c r="C2279" s="269" t="s">
        <v>2170</v>
      </c>
      <c r="D2279" s="273" t="s">
        <v>4443</v>
      </c>
      <c r="E2279" s="269" t="s">
        <v>2195</v>
      </c>
      <c r="F2279" s="271">
        <v>0.0005</v>
      </c>
      <c r="G2279" s="272">
        <v>2016.5</v>
      </c>
      <c r="H2279" s="269">
        <v>0.00115</v>
      </c>
      <c r="I2279" s="269" t="s">
        <v>1011</v>
      </c>
      <c r="J2279" s="269" t="s">
        <v>1011</v>
      </c>
      <c r="K2279" s="269" t="s">
        <v>106</v>
      </c>
    </row>
    <row r="2280" ht="42.75" spans="1:11">
      <c r="A2280" s="269">
        <v>2278</v>
      </c>
      <c r="B2280" s="269" t="s">
        <v>1245</v>
      </c>
      <c r="C2280" s="269" t="s">
        <v>2170</v>
      </c>
      <c r="D2280" s="273" t="s">
        <v>4444</v>
      </c>
      <c r="E2280" s="269" t="s">
        <v>2195</v>
      </c>
      <c r="F2280" s="271">
        <v>0.00025</v>
      </c>
      <c r="G2280" s="272">
        <v>2016.5</v>
      </c>
      <c r="H2280" s="269">
        <v>0.000575</v>
      </c>
      <c r="I2280" s="269" t="s">
        <v>1011</v>
      </c>
      <c r="J2280" s="269" t="s">
        <v>1011</v>
      </c>
      <c r="K2280" s="269" t="s">
        <v>106</v>
      </c>
    </row>
    <row r="2281" ht="42.75" spans="1:11">
      <c r="A2281" s="269">
        <v>2279</v>
      </c>
      <c r="B2281" s="269" t="s">
        <v>1245</v>
      </c>
      <c r="C2281" s="269" t="s">
        <v>2170</v>
      </c>
      <c r="D2281" s="273" t="s">
        <v>4445</v>
      </c>
      <c r="E2281" s="269" t="s">
        <v>2195</v>
      </c>
      <c r="F2281" s="271">
        <v>0.0002</v>
      </c>
      <c r="G2281" s="272">
        <v>2016.5</v>
      </c>
      <c r="H2281" s="269">
        <v>0.00046</v>
      </c>
      <c r="I2281" s="269" t="s">
        <v>1011</v>
      </c>
      <c r="J2281" s="269" t="s">
        <v>1011</v>
      </c>
      <c r="K2281" s="269" t="s">
        <v>106</v>
      </c>
    </row>
    <row r="2282" ht="42.75" spans="1:11">
      <c r="A2282" s="269">
        <v>2280</v>
      </c>
      <c r="B2282" s="269" t="s">
        <v>1245</v>
      </c>
      <c r="C2282" s="269" t="s">
        <v>2170</v>
      </c>
      <c r="D2282" s="273" t="s">
        <v>4446</v>
      </c>
      <c r="E2282" s="269" t="s">
        <v>2195</v>
      </c>
      <c r="F2282" s="271">
        <v>0.0002</v>
      </c>
      <c r="G2282" s="272">
        <v>2016.5</v>
      </c>
      <c r="H2282" s="269">
        <v>0.00046</v>
      </c>
      <c r="I2282" s="269" t="s">
        <v>1011</v>
      </c>
      <c r="J2282" s="269" t="s">
        <v>1011</v>
      </c>
      <c r="K2282" s="269" t="s">
        <v>106</v>
      </c>
    </row>
    <row r="2283" ht="42.75" spans="1:11">
      <c r="A2283" s="269">
        <v>2281</v>
      </c>
      <c r="B2283" s="269" t="s">
        <v>1245</v>
      </c>
      <c r="C2283" s="269" t="s">
        <v>2170</v>
      </c>
      <c r="D2283" s="273" t="s">
        <v>4447</v>
      </c>
      <c r="E2283" s="269" t="s">
        <v>2195</v>
      </c>
      <c r="F2283" s="271">
        <v>0.0002</v>
      </c>
      <c r="G2283" s="272">
        <v>2016.5</v>
      </c>
      <c r="H2283" s="269">
        <v>0.00046</v>
      </c>
      <c r="I2283" s="269" t="s">
        <v>1011</v>
      </c>
      <c r="J2283" s="269" t="s">
        <v>1011</v>
      </c>
      <c r="K2283" s="269" t="s">
        <v>106</v>
      </c>
    </row>
    <row r="2284" ht="42.75" spans="1:11">
      <c r="A2284" s="269">
        <v>2282</v>
      </c>
      <c r="B2284" s="269" t="s">
        <v>1245</v>
      </c>
      <c r="C2284" s="269" t="s">
        <v>2170</v>
      </c>
      <c r="D2284" s="273" t="s">
        <v>4448</v>
      </c>
      <c r="E2284" s="269" t="s">
        <v>2195</v>
      </c>
      <c r="F2284" s="271">
        <v>0.0002</v>
      </c>
      <c r="G2284" s="272">
        <v>2016.5</v>
      </c>
      <c r="H2284" s="269">
        <v>0.00046</v>
      </c>
      <c r="I2284" s="269" t="s">
        <v>1011</v>
      </c>
      <c r="J2284" s="269" t="s">
        <v>1011</v>
      </c>
      <c r="K2284" s="269" t="s">
        <v>106</v>
      </c>
    </row>
    <row r="2285" ht="42.75" spans="1:11">
      <c r="A2285" s="269">
        <v>2283</v>
      </c>
      <c r="B2285" s="269" t="s">
        <v>1245</v>
      </c>
      <c r="C2285" s="269" t="s">
        <v>2170</v>
      </c>
      <c r="D2285" s="273" t="s">
        <v>4449</v>
      </c>
      <c r="E2285" s="269" t="s">
        <v>2195</v>
      </c>
      <c r="F2285" s="271">
        <v>0.0002</v>
      </c>
      <c r="G2285" s="272">
        <v>2016.5</v>
      </c>
      <c r="H2285" s="269">
        <v>0.00046</v>
      </c>
      <c r="I2285" s="269" t="s">
        <v>1011</v>
      </c>
      <c r="J2285" s="269" t="s">
        <v>1011</v>
      </c>
      <c r="K2285" s="269" t="s">
        <v>106</v>
      </c>
    </row>
    <row r="2286" ht="42.75" spans="1:11">
      <c r="A2286" s="269">
        <v>2284</v>
      </c>
      <c r="B2286" s="269" t="s">
        <v>1245</v>
      </c>
      <c r="C2286" s="269" t="s">
        <v>2170</v>
      </c>
      <c r="D2286" s="273" t="s">
        <v>4450</v>
      </c>
      <c r="E2286" s="269" t="s">
        <v>2195</v>
      </c>
      <c r="F2286" s="271">
        <v>0.0002</v>
      </c>
      <c r="G2286" s="272">
        <v>2016.5</v>
      </c>
      <c r="H2286" s="269">
        <v>0.00046</v>
      </c>
      <c r="I2286" s="269" t="s">
        <v>1011</v>
      </c>
      <c r="J2286" s="269" t="s">
        <v>1011</v>
      </c>
      <c r="K2286" s="269" t="s">
        <v>106</v>
      </c>
    </row>
    <row r="2287" ht="42.75" spans="1:11">
      <c r="A2287" s="269">
        <v>2285</v>
      </c>
      <c r="B2287" s="269" t="s">
        <v>1245</v>
      </c>
      <c r="C2287" s="269" t="s">
        <v>2170</v>
      </c>
      <c r="D2287" s="273" t="s">
        <v>4451</v>
      </c>
      <c r="E2287" s="269" t="s">
        <v>2195</v>
      </c>
      <c r="F2287" s="271">
        <v>0.0002</v>
      </c>
      <c r="G2287" s="272">
        <v>2016.5</v>
      </c>
      <c r="H2287" s="269">
        <v>0.00046</v>
      </c>
      <c r="I2287" s="269" t="s">
        <v>1011</v>
      </c>
      <c r="J2287" s="269" t="s">
        <v>1011</v>
      </c>
      <c r="K2287" s="269" t="s">
        <v>106</v>
      </c>
    </row>
    <row r="2288" ht="42.75" spans="1:11">
      <c r="A2288" s="269">
        <v>2286</v>
      </c>
      <c r="B2288" s="269" t="s">
        <v>1245</v>
      </c>
      <c r="C2288" s="269" t="s">
        <v>2170</v>
      </c>
      <c r="D2288" s="273" t="s">
        <v>4452</v>
      </c>
      <c r="E2288" s="269" t="s">
        <v>2195</v>
      </c>
      <c r="F2288" s="271">
        <v>0.0002</v>
      </c>
      <c r="G2288" s="272">
        <v>2016.5</v>
      </c>
      <c r="H2288" s="269">
        <v>0.00046</v>
      </c>
      <c r="I2288" s="269" t="s">
        <v>1011</v>
      </c>
      <c r="J2288" s="269" t="s">
        <v>1011</v>
      </c>
      <c r="K2288" s="269" t="s">
        <v>106</v>
      </c>
    </row>
    <row r="2289" ht="42.75" spans="1:11">
      <c r="A2289" s="269">
        <v>2287</v>
      </c>
      <c r="B2289" s="269" t="s">
        <v>1245</v>
      </c>
      <c r="C2289" s="269" t="s">
        <v>2170</v>
      </c>
      <c r="D2289" s="273" t="s">
        <v>4453</v>
      </c>
      <c r="E2289" s="269" t="s">
        <v>2195</v>
      </c>
      <c r="F2289" s="271">
        <v>0.0002</v>
      </c>
      <c r="G2289" s="272">
        <v>2016.5</v>
      </c>
      <c r="H2289" s="269">
        <v>0.00046</v>
      </c>
      <c r="I2289" s="269" t="s">
        <v>1011</v>
      </c>
      <c r="J2289" s="269" t="s">
        <v>1011</v>
      </c>
      <c r="K2289" s="269" t="s">
        <v>106</v>
      </c>
    </row>
    <row r="2290" ht="42.75" spans="1:11">
      <c r="A2290" s="269">
        <v>2288</v>
      </c>
      <c r="B2290" s="269" t="s">
        <v>1245</v>
      </c>
      <c r="C2290" s="269" t="s">
        <v>2170</v>
      </c>
      <c r="D2290" s="273" t="s">
        <v>4454</v>
      </c>
      <c r="E2290" s="269" t="s">
        <v>2195</v>
      </c>
      <c r="F2290" s="271">
        <v>0.0002</v>
      </c>
      <c r="G2290" s="272">
        <v>2016.5</v>
      </c>
      <c r="H2290" s="269">
        <v>0.00046</v>
      </c>
      <c r="I2290" s="269" t="s">
        <v>1011</v>
      </c>
      <c r="J2290" s="269" t="s">
        <v>1011</v>
      </c>
      <c r="K2290" s="269" t="s">
        <v>106</v>
      </c>
    </row>
    <row r="2291" ht="42.75" spans="1:11">
      <c r="A2291" s="269">
        <v>2289</v>
      </c>
      <c r="B2291" s="269" t="s">
        <v>1245</v>
      </c>
      <c r="C2291" s="269" t="s">
        <v>2170</v>
      </c>
      <c r="D2291" s="273" t="s">
        <v>4455</v>
      </c>
      <c r="E2291" s="269" t="s">
        <v>2195</v>
      </c>
      <c r="F2291" s="271">
        <v>0.0002</v>
      </c>
      <c r="G2291" s="272">
        <v>2016.5</v>
      </c>
      <c r="H2291" s="269">
        <v>0.00046</v>
      </c>
      <c r="I2291" s="269" t="s">
        <v>1011</v>
      </c>
      <c r="J2291" s="269" t="s">
        <v>1011</v>
      </c>
      <c r="K2291" s="269" t="s">
        <v>106</v>
      </c>
    </row>
    <row r="2292" ht="42.75" spans="1:11">
      <c r="A2292" s="269">
        <v>2290</v>
      </c>
      <c r="B2292" s="269" t="s">
        <v>1245</v>
      </c>
      <c r="C2292" s="269" t="s">
        <v>2170</v>
      </c>
      <c r="D2292" s="273" t="s">
        <v>4456</v>
      </c>
      <c r="E2292" s="269" t="s">
        <v>2195</v>
      </c>
      <c r="F2292" s="271">
        <v>0.0002</v>
      </c>
      <c r="G2292" s="272">
        <v>2016.5</v>
      </c>
      <c r="H2292" s="269">
        <v>0.00046</v>
      </c>
      <c r="I2292" s="269" t="s">
        <v>1011</v>
      </c>
      <c r="J2292" s="269" t="s">
        <v>1011</v>
      </c>
      <c r="K2292" s="269" t="s">
        <v>106</v>
      </c>
    </row>
    <row r="2293" ht="42.75" spans="1:11">
      <c r="A2293" s="269">
        <v>2291</v>
      </c>
      <c r="B2293" s="269" t="s">
        <v>1245</v>
      </c>
      <c r="C2293" s="269" t="s">
        <v>2170</v>
      </c>
      <c r="D2293" s="273" t="s">
        <v>4457</v>
      </c>
      <c r="E2293" s="269" t="s">
        <v>2195</v>
      </c>
      <c r="F2293" s="271">
        <v>0.00085</v>
      </c>
      <c r="G2293" s="272">
        <v>2016.5</v>
      </c>
      <c r="H2293" s="269">
        <v>0.001955</v>
      </c>
      <c r="I2293" s="269" t="s">
        <v>1011</v>
      </c>
      <c r="J2293" s="269" t="s">
        <v>1011</v>
      </c>
      <c r="K2293" s="269" t="s">
        <v>106</v>
      </c>
    </row>
    <row r="2294" ht="42.75" spans="1:11">
      <c r="A2294" s="269">
        <v>2292</v>
      </c>
      <c r="B2294" s="269" t="s">
        <v>1245</v>
      </c>
      <c r="C2294" s="269" t="s">
        <v>2170</v>
      </c>
      <c r="D2294" s="273" t="s">
        <v>4458</v>
      </c>
      <c r="E2294" s="269" t="s">
        <v>2195</v>
      </c>
      <c r="F2294" s="271">
        <v>0.01</v>
      </c>
      <c r="G2294" s="272">
        <v>2016.5</v>
      </c>
      <c r="H2294" s="269">
        <v>0.023</v>
      </c>
      <c r="I2294" s="269" t="s">
        <v>1011</v>
      </c>
      <c r="J2294" s="269" t="s">
        <v>1011</v>
      </c>
      <c r="K2294" s="269" t="s">
        <v>106</v>
      </c>
    </row>
    <row r="2295" ht="42.75" spans="1:11">
      <c r="A2295" s="269">
        <v>2293</v>
      </c>
      <c r="B2295" s="269" t="s">
        <v>1245</v>
      </c>
      <c r="C2295" s="269" t="s">
        <v>2170</v>
      </c>
      <c r="D2295" s="273" t="s">
        <v>4459</v>
      </c>
      <c r="E2295" s="269" t="s">
        <v>2195</v>
      </c>
      <c r="F2295" s="271">
        <v>0.0006</v>
      </c>
      <c r="G2295" s="272">
        <v>2016.5</v>
      </c>
      <c r="H2295" s="269">
        <v>0.00138</v>
      </c>
      <c r="I2295" s="269" t="s">
        <v>1011</v>
      </c>
      <c r="J2295" s="269" t="s">
        <v>1011</v>
      </c>
      <c r="K2295" s="269" t="s">
        <v>106</v>
      </c>
    </row>
    <row r="2296" ht="42.75" spans="1:11">
      <c r="A2296" s="269">
        <v>2294</v>
      </c>
      <c r="B2296" s="269" t="s">
        <v>1245</v>
      </c>
      <c r="C2296" s="269" t="s">
        <v>2170</v>
      </c>
      <c r="D2296" s="273" t="s">
        <v>4460</v>
      </c>
      <c r="E2296" s="269" t="s">
        <v>2195</v>
      </c>
      <c r="F2296" s="271">
        <v>0.0009</v>
      </c>
      <c r="G2296" s="272">
        <v>2016.5</v>
      </c>
      <c r="H2296" s="269">
        <v>0.00207</v>
      </c>
      <c r="I2296" s="269" t="s">
        <v>1011</v>
      </c>
      <c r="J2296" s="269" t="s">
        <v>1011</v>
      </c>
      <c r="K2296" s="269" t="s">
        <v>106</v>
      </c>
    </row>
    <row r="2297" ht="57" spans="1:11">
      <c r="A2297" s="269">
        <v>2295</v>
      </c>
      <c r="B2297" s="269" t="s">
        <v>1245</v>
      </c>
      <c r="C2297" s="269" t="s">
        <v>2170</v>
      </c>
      <c r="D2297" s="273" t="s">
        <v>4461</v>
      </c>
      <c r="E2297" s="269" t="s">
        <v>2195</v>
      </c>
      <c r="F2297" s="271">
        <v>0.0008</v>
      </c>
      <c r="G2297" s="272">
        <v>2016.5</v>
      </c>
      <c r="H2297" s="269">
        <v>0.00184</v>
      </c>
      <c r="I2297" s="269" t="s">
        <v>1011</v>
      </c>
      <c r="J2297" s="269" t="s">
        <v>1011</v>
      </c>
      <c r="K2297" s="269" t="s">
        <v>106</v>
      </c>
    </row>
    <row r="2298" ht="42.75" spans="1:11">
      <c r="A2298" s="269">
        <v>2296</v>
      </c>
      <c r="B2298" s="269" t="s">
        <v>1245</v>
      </c>
      <c r="C2298" s="269" t="s">
        <v>2170</v>
      </c>
      <c r="D2298" s="273" t="s">
        <v>4462</v>
      </c>
      <c r="E2298" s="269" t="s">
        <v>2195</v>
      </c>
      <c r="F2298" s="271">
        <v>0.0015</v>
      </c>
      <c r="G2298" s="272">
        <v>2016.5</v>
      </c>
      <c r="H2298" s="269">
        <v>0.00345</v>
      </c>
      <c r="I2298" s="269" t="s">
        <v>1011</v>
      </c>
      <c r="J2298" s="269" t="s">
        <v>1011</v>
      </c>
      <c r="K2298" s="269" t="s">
        <v>106</v>
      </c>
    </row>
    <row r="2299" ht="42.75" spans="1:11">
      <c r="A2299" s="269">
        <v>2297</v>
      </c>
      <c r="B2299" s="269" t="s">
        <v>1245</v>
      </c>
      <c r="C2299" s="269" t="s">
        <v>2170</v>
      </c>
      <c r="D2299" s="273" t="s">
        <v>4463</v>
      </c>
      <c r="E2299" s="269" t="s">
        <v>2195</v>
      </c>
      <c r="F2299" s="271">
        <v>0.0009</v>
      </c>
      <c r="G2299" s="272">
        <v>2016.5</v>
      </c>
      <c r="H2299" s="269">
        <v>0.00207</v>
      </c>
      <c r="I2299" s="269" t="s">
        <v>1011</v>
      </c>
      <c r="J2299" s="269" t="s">
        <v>1011</v>
      </c>
      <c r="K2299" s="269" t="s">
        <v>106</v>
      </c>
    </row>
    <row r="2300" ht="42.75" spans="1:11">
      <c r="A2300" s="269">
        <v>2298</v>
      </c>
      <c r="B2300" s="269" t="s">
        <v>1245</v>
      </c>
      <c r="C2300" s="269" t="s">
        <v>2170</v>
      </c>
      <c r="D2300" s="273" t="s">
        <v>4464</v>
      </c>
      <c r="E2300" s="269" t="s">
        <v>2195</v>
      </c>
      <c r="F2300" s="271">
        <v>0.0006</v>
      </c>
      <c r="G2300" s="272">
        <v>2016.5</v>
      </c>
      <c r="H2300" s="269">
        <v>0.00138</v>
      </c>
      <c r="I2300" s="269" t="s">
        <v>1011</v>
      </c>
      <c r="J2300" s="269" t="s">
        <v>1011</v>
      </c>
      <c r="K2300" s="269" t="s">
        <v>106</v>
      </c>
    </row>
    <row r="2301" ht="42.75" spans="1:11">
      <c r="A2301" s="269">
        <v>2299</v>
      </c>
      <c r="B2301" s="269" t="s">
        <v>1245</v>
      </c>
      <c r="C2301" s="269" t="s">
        <v>2170</v>
      </c>
      <c r="D2301" s="273" t="s">
        <v>4465</v>
      </c>
      <c r="E2301" s="269" t="s">
        <v>2195</v>
      </c>
      <c r="F2301" s="271">
        <v>0.0009</v>
      </c>
      <c r="G2301" s="272">
        <v>2016.5</v>
      </c>
      <c r="H2301" s="269">
        <v>0.00207</v>
      </c>
      <c r="I2301" s="269" t="s">
        <v>1011</v>
      </c>
      <c r="J2301" s="269" t="s">
        <v>1011</v>
      </c>
      <c r="K2301" s="269" t="s">
        <v>106</v>
      </c>
    </row>
    <row r="2302" ht="42.75" spans="1:11">
      <c r="A2302" s="269">
        <v>2300</v>
      </c>
      <c r="B2302" s="269" t="s">
        <v>1245</v>
      </c>
      <c r="C2302" s="269" t="s">
        <v>2170</v>
      </c>
      <c r="D2302" s="273" t="s">
        <v>4466</v>
      </c>
      <c r="E2302" s="269" t="s">
        <v>2195</v>
      </c>
      <c r="F2302" s="271">
        <v>0.0001</v>
      </c>
      <c r="G2302" s="272">
        <v>2016.5</v>
      </c>
      <c r="H2302" s="269">
        <v>0.00023</v>
      </c>
      <c r="I2302" s="269" t="s">
        <v>1011</v>
      </c>
      <c r="J2302" s="269" t="s">
        <v>1011</v>
      </c>
      <c r="K2302" s="269" t="s">
        <v>106</v>
      </c>
    </row>
    <row r="2303" ht="57" spans="1:11">
      <c r="A2303" s="269">
        <v>2301</v>
      </c>
      <c r="B2303" s="269" t="s">
        <v>1245</v>
      </c>
      <c r="C2303" s="269" t="s">
        <v>2170</v>
      </c>
      <c r="D2303" s="273" t="s">
        <v>4467</v>
      </c>
      <c r="E2303" s="269" t="s">
        <v>2195</v>
      </c>
      <c r="F2303" s="271">
        <v>0.0008</v>
      </c>
      <c r="G2303" s="272">
        <v>2016.5</v>
      </c>
      <c r="H2303" s="269">
        <v>0.00184</v>
      </c>
      <c r="I2303" s="269" t="s">
        <v>1011</v>
      </c>
      <c r="J2303" s="269" t="s">
        <v>1011</v>
      </c>
      <c r="K2303" s="269" t="s">
        <v>106</v>
      </c>
    </row>
    <row r="2304" ht="42.75" spans="1:11">
      <c r="A2304" s="269">
        <v>2302</v>
      </c>
      <c r="B2304" s="269" t="s">
        <v>1245</v>
      </c>
      <c r="C2304" s="269" t="s">
        <v>2170</v>
      </c>
      <c r="D2304" s="273" t="s">
        <v>4468</v>
      </c>
      <c r="E2304" s="269" t="s">
        <v>2195</v>
      </c>
      <c r="F2304" s="271">
        <v>0.0006</v>
      </c>
      <c r="G2304" s="272">
        <v>2016.5</v>
      </c>
      <c r="H2304" s="269">
        <v>0.00138</v>
      </c>
      <c r="I2304" s="269" t="s">
        <v>1011</v>
      </c>
      <c r="J2304" s="269" t="s">
        <v>1011</v>
      </c>
      <c r="K2304" s="269" t="s">
        <v>106</v>
      </c>
    </row>
    <row r="2305" ht="42.75" spans="1:11">
      <c r="A2305" s="269">
        <v>2303</v>
      </c>
      <c r="B2305" s="269" t="s">
        <v>1245</v>
      </c>
      <c r="C2305" s="269" t="s">
        <v>2170</v>
      </c>
      <c r="D2305" s="273" t="s">
        <v>4469</v>
      </c>
      <c r="E2305" s="269" t="s">
        <v>2195</v>
      </c>
      <c r="F2305" s="271">
        <v>0.0006</v>
      </c>
      <c r="G2305" s="272">
        <v>2016.5</v>
      </c>
      <c r="H2305" s="269">
        <v>0.00138</v>
      </c>
      <c r="I2305" s="269" t="s">
        <v>1011</v>
      </c>
      <c r="J2305" s="269" t="s">
        <v>1011</v>
      </c>
      <c r="K2305" s="269" t="s">
        <v>106</v>
      </c>
    </row>
    <row r="2306" ht="42.75" spans="1:11">
      <c r="A2306" s="269">
        <v>2304</v>
      </c>
      <c r="B2306" s="269" t="s">
        <v>1245</v>
      </c>
      <c r="C2306" s="269" t="s">
        <v>2170</v>
      </c>
      <c r="D2306" s="273" t="s">
        <v>4470</v>
      </c>
      <c r="E2306" s="269" t="s">
        <v>2195</v>
      </c>
      <c r="F2306" s="271">
        <v>0.0009</v>
      </c>
      <c r="G2306" s="272">
        <v>2016.5</v>
      </c>
      <c r="H2306" s="269">
        <v>0.00207</v>
      </c>
      <c r="I2306" s="269" t="s">
        <v>1011</v>
      </c>
      <c r="J2306" s="269" t="s">
        <v>1011</v>
      </c>
      <c r="K2306" s="269" t="s">
        <v>106</v>
      </c>
    </row>
    <row r="2307" ht="42.75" spans="1:11">
      <c r="A2307" s="269">
        <v>2305</v>
      </c>
      <c r="B2307" s="269" t="s">
        <v>1245</v>
      </c>
      <c r="C2307" s="269" t="s">
        <v>2170</v>
      </c>
      <c r="D2307" s="273" t="s">
        <v>4471</v>
      </c>
      <c r="E2307" s="269" t="s">
        <v>2195</v>
      </c>
      <c r="F2307" s="271">
        <v>0.0007</v>
      </c>
      <c r="G2307" s="272">
        <v>2016.5</v>
      </c>
      <c r="H2307" s="269">
        <v>0.00161</v>
      </c>
      <c r="I2307" s="269" t="s">
        <v>1011</v>
      </c>
      <c r="J2307" s="269" t="s">
        <v>1011</v>
      </c>
      <c r="K2307" s="269" t="s">
        <v>106</v>
      </c>
    </row>
    <row r="2308" ht="42.75" spans="1:11">
      <c r="A2308" s="269">
        <v>2306</v>
      </c>
      <c r="B2308" s="269" t="s">
        <v>1245</v>
      </c>
      <c r="C2308" s="269" t="s">
        <v>2170</v>
      </c>
      <c r="D2308" s="273" t="s">
        <v>4472</v>
      </c>
      <c r="E2308" s="269" t="s">
        <v>2195</v>
      </c>
      <c r="F2308" s="271">
        <v>0.0003</v>
      </c>
      <c r="G2308" s="272">
        <v>2016.5</v>
      </c>
      <c r="H2308" s="269">
        <v>0.00069</v>
      </c>
      <c r="I2308" s="269" t="s">
        <v>1011</v>
      </c>
      <c r="J2308" s="269" t="s">
        <v>1011</v>
      </c>
      <c r="K2308" s="269" t="s">
        <v>106</v>
      </c>
    </row>
    <row r="2309" ht="42.75" spans="1:11">
      <c r="A2309" s="269">
        <v>2307</v>
      </c>
      <c r="B2309" s="269" t="s">
        <v>1245</v>
      </c>
      <c r="C2309" s="269" t="s">
        <v>2170</v>
      </c>
      <c r="D2309" s="273" t="s">
        <v>4473</v>
      </c>
      <c r="E2309" s="269" t="s">
        <v>2195</v>
      </c>
      <c r="F2309" s="271">
        <v>0.015</v>
      </c>
      <c r="G2309" s="272">
        <v>2016.5</v>
      </c>
      <c r="H2309" s="269">
        <v>0.0345</v>
      </c>
      <c r="I2309" s="269" t="s">
        <v>1011</v>
      </c>
      <c r="J2309" s="269" t="s">
        <v>1011</v>
      </c>
      <c r="K2309" s="269" t="s">
        <v>106</v>
      </c>
    </row>
    <row r="2310" ht="42.75" spans="1:11">
      <c r="A2310" s="269">
        <v>2308</v>
      </c>
      <c r="B2310" s="269" t="s">
        <v>1245</v>
      </c>
      <c r="C2310" s="269" t="s">
        <v>2170</v>
      </c>
      <c r="D2310" s="273" t="s">
        <v>4474</v>
      </c>
      <c r="E2310" s="269" t="s">
        <v>2195</v>
      </c>
      <c r="F2310" s="271">
        <v>0.0007</v>
      </c>
      <c r="G2310" s="272">
        <v>2016.5</v>
      </c>
      <c r="H2310" s="269">
        <v>0.00161</v>
      </c>
      <c r="I2310" s="269" t="s">
        <v>1011</v>
      </c>
      <c r="J2310" s="269" t="s">
        <v>1011</v>
      </c>
      <c r="K2310" s="269" t="s">
        <v>106</v>
      </c>
    </row>
    <row r="2311" ht="42.75" spans="1:11">
      <c r="A2311" s="269">
        <v>2309</v>
      </c>
      <c r="B2311" s="269" t="s">
        <v>1245</v>
      </c>
      <c r="C2311" s="269" t="s">
        <v>2170</v>
      </c>
      <c r="D2311" s="273" t="s">
        <v>4475</v>
      </c>
      <c r="E2311" s="269" t="s">
        <v>2195</v>
      </c>
      <c r="F2311" s="271">
        <v>0.0015</v>
      </c>
      <c r="G2311" s="272">
        <v>2016.5</v>
      </c>
      <c r="H2311" s="269">
        <v>0.00345</v>
      </c>
      <c r="I2311" s="269" t="s">
        <v>1011</v>
      </c>
      <c r="J2311" s="269" t="s">
        <v>1011</v>
      </c>
      <c r="K2311" s="269" t="s">
        <v>106</v>
      </c>
    </row>
    <row r="2312" ht="42.75" spans="1:11">
      <c r="A2312" s="269">
        <v>2310</v>
      </c>
      <c r="B2312" s="269" t="s">
        <v>1245</v>
      </c>
      <c r="C2312" s="269" t="s">
        <v>2170</v>
      </c>
      <c r="D2312" s="273" t="s">
        <v>4476</v>
      </c>
      <c r="E2312" s="269" t="s">
        <v>2195</v>
      </c>
      <c r="F2312" s="271">
        <v>0.0015</v>
      </c>
      <c r="G2312" s="272">
        <v>2016.5</v>
      </c>
      <c r="H2312" s="269">
        <v>0.00345</v>
      </c>
      <c r="I2312" s="269" t="s">
        <v>1011</v>
      </c>
      <c r="J2312" s="269" t="s">
        <v>1011</v>
      </c>
      <c r="K2312" s="269" t="s">
        <v>106</v>
      </c>
    </row>
    <row r="2313" ht="42.75" spans="1:11">
      <c r="A2313" s="269">
        <v>2311</v>
      </c>
      <c r="B2313" s="269" t="s">
        <v>1245</v>
      </c>
      <c r="C2313" s="269" t="s">
        <v>2170</v>
      </c>
      <c r="D2313" s="273" t="s">
        <v>4477</v>
      </c>
      <c r="E2313" s="269" t="s">
        <v>2195</v>
      </c>
      <c r="F2313" s="271">
        <v>0.0015</v>
      </c>
      <c r="G2313" s="272">
        <v>2016.5</v>
      </c>
      <c r="H2313" s="269">
        <v>0.00345</v>
      </c>
      <c r="I2313" s="269" t="s">
        <v>1011</v>
      </c>
      <c r="J2313" s="269" t="s">
        <v>1011</v>
      </c>
      <c r="K2313" s="269" t="s">
        <v>106</v>
      </c>
    </row>
    <row r="2314" ht="42.75" spans="1:11">
      <c r="A2314" s="269">
        <v>2312</v>
      </c>
      <c r="B2314" s="269" t="s">
        <v>1245</v>
      </c>
      <c r="C2314" s="269" t="s">
        <v>2170</v>
      </c>
      <c r="D2314" s="273" t="s">
        <v>4478</v>
      </c>
      <c r="E2314" s="269" t="s">
        <v>2195</v>
      </c>
      <c r="F2314" s="271">
        <v>0.0012</v>
      </c>
      <c r="G2314" s="272">
        <v>2016.5</v>
      </c>
      <c r="H2314" s="269">
        <v>0.00276</v>
      </c>
      <c r="I2314" s="269" t="s">
        <v>1011</v>
      </c>
      <c r="J2314" s="269" t="s">
        <v>1011</v>
      </c>
      <c r="K2314" s="269" t="s">
        <v>106</v>
      </c>
    </row>
    <row r="2315" ht="42.75" spans="1:11">
      <c r="A2315" s="269">
        <v>2313</v>
      </c>
      <c r="B2315" s="269" t="s">
        <v>1245</v>
      </c>
      <c r="C2315" s="269" t="s">
        <v>2170</v>
      </c>
      <c r="D2315" s="273" t="s">
        <v>4479</v>
      </c>
      <c r="E2315" s="269" t="s">
        <v>2195</v>
      </c>
      <c r="F2315" s="271">
        <v>0.00015</v>
      </c>
      <c r="G2315" s="272">
        <v>2016.5</v>
      </c>
      <c r="H2315" s="269">
        <v>0.000345</v>
      </c>
      <c r="I2315" s="269" t="s">
        <v>1011</v>
      </c>
      <c r="J2315" s="269" t="s">
        <v>1011</v>
      </c>
      <c r="K2315" s="269" t="s">
        <v>106</v>
      </c>
    </row>
    <row r="2316" ht="42.75" spans="1:11">
      <c r="A2316" s="269">
        <v>2314</v>
      </c>
      <c r="B2316" s="269" t="s">
        <v>1245</v>
      </c>
      <c r="C2316" s="269" t="s">
        <v>2170</v>
      </c>
      <c r="D2316" s="273" t="s">
        <v>4480</v>
      </c>
      <c r="E2316" s="269" t="s">
        <v>2195</v>
      </c>
      <c r="F2316" s="271">
        <v>0.0006</v>
      </c>
      <c r="G2316" s="272">
        <v>2016.5</v>
      </c>
      <c r="H2316" s="269">
        <v>0.00138</v>
      </c>
      <c r="I2316" s="269" t="s">
        <v>1011</v>
      </c>
      <c r="J2316" s="269" t="s">
        <v>1011</v>
      </c>
      <c r="K2316" s="269" t="s">
        <v>106</v>
      </c>
    </row>
    <row r="2317" ht="42.75" spans="1:11">
      <c r="A2317" s="269">
        <v>2315</v>
      </c>
      <c r="B2317" s="269" t="s">
        <v>1245</v>
      </c>
      <c r="C2317" s="269" t="s">
        <v>2170</v>
      </c>
      <c r="D2317" s="273" t="s">
        <v>4481</v>
      </c>
      <c r="E2317" s="269" t="s">
        <v>2195</v>
      </c>
      <c r="F2317" s="271">
        <v>0.0009</v>
      </c>
      <c r="G2317" s="272">
        <v>2016.5</v>
      </c>
      <c r="H2317" s="269">
        <v>0.00207</v>
      </c>
      <c r="I2317" s="269" t="s">
        <v>1011</v>
      </c>
      <c r="J2317" s="269" t="s">
        <v>1011</v>
      </c>
      <c r="K2317" s="269" t="s">
        <v>106</v>
      </c>
    </row>
    <row r="2318" ht="42.75" spans="1:11">
      <c r="A2318" s="269">
        <v>2316</v>
      </c>
      <c r="B2318" s="269" t="s">
        <v>1245</v>
      </c>
      <c r="C2318" s="269" t="s">
        <v>2170</v>
      </c>
      <c r="D2318" s="273" t="s">
        <v>4482</v>
      </c>
      <c r="E2318" s="269" t="s">
        <v>2195</v>
      </c>
      <c r="F2318" s="271">
        <v>0.0006</v>
      </c>
      <c r="G2318" s="272">
        <v>2016.5</v>
      </c>
      <c r="H2318" s="269">
        <v>0.00138</v>
      </c>
      <c r="I2318" s="269" t="s">
        <v>1011</v>
      </c>
      <c r="J2318" s="269" t="s">
        <v>1011</v>
      </c>
      <c r="K2318" s="269" t="s">
        <v>106</v>
      </c>
    </row>
    <row r="2319" ht="42.75" spans="1:11">
      <c r="A2319" s="269">
        <v>2317</v>
      </c>
      <c r="B2319" s="269" t="s">
        <v>1245</v>
      </c>
      <c r="C2319" s="269" t="s">
        <v>2170</v>
      </c>
      <c r="D2319" s="273" t="s">
        <v>4483</v>
      </c>
      <c r="E2319" s="269" t="s">
        <v>2195</v>
      </c>
      <c r="F2319" s="271">
        <v>0.0012</v>
      </c>
      <c r="G2319" s="272">
        <v>2016.5</v>
      </c>
      <c r="H2319" s="269">
        <v>0.00276</v>
      </c>
      <c r="I2319" s="269" t="s">
        <v>1011</v>
      </c>
      <c r="J2319" s="269" t="s">
        <v>1011</v>
      </c>
      <c r="K2319" s="269" t="s">
        <v>106</v>
      </c>
    </row>
    <row r="2320" ht="42.75" spans="1:11">
      <c r="A2320" s="269">
        <v>2318</v>
      </c>
      <c r="B2320" s="269" t="s">
        <v>1245</v>
      </c>
      <c r="C2320" s="269" t="s">
        <v>2170</v>
      </c>
      <c r="D2320" s="273" t="s">
        <v>4484</v>
      </c>
      <c r="E2320" s="269" t="s">
        <v>2195</v>
      </c>
      <c r="F2320" s="271">
        <v>0.0009</v>
      </c>
      <c r="G2320" s="272">
        <v>2016.5</v>
      </c>
      <c r="H2320" s="269">
        <v>0.00207</v>
      </c>
      <c r="I2320" s="269" t="s">
        <v>1011</v>
      </c>
      <c r="J2320" s="269" t="s">
        <v>1011</v>
      </c>
      <c r="K2320" s="269" t="s">
        <v>106</v>
      </c>
    </row>
    <row r="2321" ht="42.75" spans="1:11">
      <c r="A2321" s="269">
        <v>2319</v>
      </c>
      <c r="B2321" s="269" t="s">
        <v>1245</v>
      </c>
      <c r="C2321" s="269" t="s">
        <v>2170</v>
      </c>
      <c r="D2321" s="273" t="s">
        <v>4485</v>
      </c>
      <c r="E2321" s="269" t="s">
        <v>2195</v>
      </c>
      <c r="F2321" s="271">
        <v>0.0009</v>
      </c>
      <c r="G2321" s="272">
        <v>2016.5</v>
      </c>
      <c r="H2321" s="269">
        <v>0.00207</v>
      </c>
      <c r="I2321" s="269" t="s">
        <v>1011</v>
      </c>
      <c r="J2321" s="269" t="s">
        <v>1011</v>
      </c>
      <c r="K2321" s="269" t="s">
        <v>106</v>
      </c>
    </row>
    <row r="2322" ht="42.75" spans="1:11">
      <c r="A2322" s="269">
        <v>2320</v>
      </c>
      <c r="B2322" s="269" t="s">
        <v>1245</v>
      </c>
      <c r="C2322" s="269" t="s">
        <v>2170</v>
      </c>
      <c r="D2322" s="273" t="s">
        <v>4486</v>
      </c>
      <c r="E2322" s="269" t="s">
        <v>2195</v>
      </c>
      <c r="F2322" s="271">
        <v>0.00025</v>
      </c>
      <c r="G2322" s="272">
        <v>2016.5</v>
      </c>
      <c r="H2322" s="269">
        <v>0.000575</v>
      </c>
      <c r="I2322" s="269" t="s">
        <v>1011</v>
      </c>
      <c r="J2322" s="269" t="s">
        <v>1011</v>
      </c>
      <c r="K2322" s="269" t="s">
        <v>106</v>
      </c>
    </row>
    <row r="2323" ht="42.75" spans="1:11">
      <c r="A2323" s="269">
        <v>2321</v>
      </c>
      <c r="B2323" s="269" t="s">
        <v>1245</v>
      </c>
      <c r="C2323" s="269" t="s">
        <v>2170</v>
      </c>
      <c r="D2323" s="273" t="s">
        <v>4487</v>
      </c>
      <c r="E2323" s="269" t="s">
        <v>2195</v>
      </c>
      <c r="F2323" s="271">
        <v>0.0015</v>
      </c>
      <c r="G2323" s="272">
        <v>2016.5</v>
      </c>
      <c r="H2323" s="269">
        <v>0.00345</v>
      </c>
      <c r="I2323" s="269" t="s">
        <v>1011</v>
      </c>
      <c r="J2323" s="269" t="s">
        <v>1011</v>
      </c>
      <c r="K2323" s="269" t="s">
        <v>106</v>
      </c>
    </row>
    <row r="2324" ht="42.75" spans="1:11">
      <c r="A2324" s="269">
        <v>2322</v>
      </c>
      <c r="B2324" s="269" t="s">
        <v>1245</v>
      </c>
      <c r="C2324" s="269" t="s">
        <v>2170</v>
      </c>
      <c r="D2324" s="273" t="s">
        <v>4488</v>
      </c>
      <c r="E2324" s="269" t="s">
        <v>2195</v>
      </c>
      <c r="F2324" s="271">
        <v>0.0012</v>
      </c>
      <c r="G2324" s="272">
        <v>2016.5</v>
      </c>
      <c r="H2324" s="269">
        <v>0.00276</v>
      </c>
      <c r="I2324" s="269" t="s">
        <v>1011</v>
      </c>
      <c r="J2324" s="269" t="s">
        <v>1011</v>
      </c>
      <c r="K2324" s="269" t="s">
        <v>106</v>
      </c>
    </row>
    <row r="2325" ht="42.75" spans="1:11">
      <c r="A2325" s="269">
        <v>2323</v>
      </c>
      <c r="B2325" s="269" t="s">
        <v>1245</v>
      </c>
      <c r="C2325" s="269" t="s">
        <v>2170</v>
      </c>
      <c r="D2325" s="273" t="s">
        <v>4489</v>
      </c>
      <c r="E2325" s="269" t="s">
        <v>2195</v>
      </c>
      <c r="F2325" s="271">
        <v>0.001</v>
      </c>
      <c r="G2325" s="272">
        <v>2016.5</v>
      </c>
      <c r="H2325" s="269">
        <v>0.0023</v>
      </c>
      <c r="I2325" s="269" t="s">
        <v>1011</v>
      </c>
      <c r="J2325" s="269" t="s">
        <v>1011</v>
      </c>
      <c r="K2325" s="269" t="s">
        <v>106</v>
      </c>
    </row>
    <row r="2326" ht="42.75" spans="1:11">
      <c r="A2326" s="269">
        <v>2324</v>
      </c>
      <c r="B2326" s="269" t="s">
        <v>1245</v>
      </c>
      <c r="C2326" s="269" t="s">
        <v>2170</v>
      </c>
      <c r="D2326" s="273" t="s">
        <v>4490</v>
      </c>
      <c r="E2326" s="269" t="s">
        <v>2195</v>
      </c>
      <c r="F2326" s="271">
        <v>0.0006</v>
      </c>
      <c r="G2326" s="272">
        <v>2016.5</v>
      </c>
      <c r="H2326" s="269">
        <v>0.00138</v>
      </c>
      <c r="I2326" s="269" t="s">
        <v>1011</v>
      </c>
      <c r="J2326" s="269" t="s">
        <v>1011</v>
      </c>
      <c r="K2326" s="269" t="s">
        <v>106</v>
      </c>
    </row>
    <row r="2327" ht="42.75" spans="1:11">
      <c r="A2327" s="269">
        <v>2325</v>
      </c>
      <c r="B2327" s="269" t="s">
        <v>1245</v>
      </c>
      <c r="C2327" s="269" t="s">
        <v>2170</v>
      </c>
      <c r="D2327" s="273" t="s">
        <v>4491</v>
      </c>
      <c r="E2327" s="269" t="s">
        <v>2195</v>
      </c>
      <c r="F2327" s="271">
        <v>0.00075</v>
      </c>
      <c r="G2327" s="272">
        <v>2016.5</v>
      </c>
      <c r="H2327" s="269">
        <v>0.001725</v>
      </c>
      <c r="I2327" s="269" t="s">
        <v>1011</v>
      </c>
      <c r="J2327" s="269" t="s">
        <v>1011</v>
      </c>
      <c r="K2327" s="269" t="s">
        <v>106</v>
      </c>
    </row>
    <row r="2328" ht="42.75" spans="1:11">
      <c r="A2328" s="269">
        <v>2326</v>
      </c>
      <c r="B2328" s="269" t="s">
        <v>1245</v>
      </c>
      <c r="C2328" s="269" t="s">
        <v>2170</v>
      </c>
      <c r="D2328" s="273" t="s">
        <v>4492</v>
      </c>
      <c r="E2328" s="269" t="s">
        <v>2195</v>
      </c>
      <c r="F2328" s="271">
        <v>0.00075</v>
      </c>
      <c r="G2328" s="272">
        <v>2016.5</v>
      </c>
      <c r="H2328" s="269">
        <v>0.001725</v>
      </c>
      <c r="I2328" s="269" t="s">
        <v>1011</v>
      </c>
      <c r="J2328" s="269" t="s">
        <v>1011</v>
      </c>
      <c r="K2328" s="269" t="s">
        <v>106</v>
      </c>
    </row>
    <row r="2329" ht="42.75" spans="1:11">
      <c r="A2329" s="269">
        <v>2327</v>
      </c>
      <c r="B2329" s="269" t="s">
        <v>1245</v>
      </c>
      <c r="C2329" s="269" t="s">
        <v>2170</v>
      </c>
      <c r="D2329" s="273" t="s">
        <v>4493</v>
      </c>
      <c r="E2329" s="269" t="s">
        <v>2195</v>
      </c>
      <c r="F2329" s="271">
        <v>0.0015</v>
      </c>
      <c r="G2329" s="272">
        <v>2016.5</v>
      </c>
      <c r="H2329" s="269">
        <v>0.00345</v>
      </c>
      <c r="I2329" s="269" t="s">
        <v>1011</v>
      </c>
      <c r="J2329" s="269" t="s">
        <v>1011</v>
      </c>
      <c r="K2329" s="269" t="s">
        <v>106</v>
      </c>
    </row>
    <row r="2330" ht="42.75" spans="1:11">
      <c r="A2330" s="269">
        <v>2328</v>
      </c>
      <c r="B2330" s="269" t="s">
        <v>1245</v>
      </c>
      <c r="C2330" s="269" t="s">
        <v>2170</v>
      </c>
      <c r="D2330" s="273" t="s">
        <v>4494</v>
      </c>
      <c r="E2330" s="269" t="s">
        <v>2195</v>
      </c>
      <c r="F2330" s="271">
        <v>0.00015</v>
      </c>
      <c r="G2330" s="272">
        <v>2016.5</v>
      </c>
      <c r="H2330" s="269">
        <v>0.000345</v>
      </c>
      <c r="I2330" s="269" t="s">
        <v>1011</v>
      </c>
      <c r="J2330" s="269" t="s">
        <v>1011</v>
      </c>
      <c r="K2330" s="269" t="s">
        <v>106</v>
      </c>
    </row>
    <row r="2331" ht="42.75" spans="1:11">
      <c r="A2331" s="269">
        <v>2329</v>
      </c>
      <c r="B2331" s="269" t="s">
        <v>1245</v>
      </c>
      <c r="C2331" s="269" t="s">
        <v>2170</v>
      </c>
      <c r="D2331" s="273" t="s">
        <v>4495</v>
      </c>
      <c r="E2331" s="269" t="s">
        <v>2195</v>
      </c>
      <c r="F2331" s="271">
        <v>0.001</v>
      </c>
      <c r="G2331" s="272">
        <v>2016.5</v>
      </c>
      <c r="H2331" s="269">
        <v>0.0023</v>
      </c>
      <c r="I2331" s="269" t="s">
        <v>1011</v>
      </c>
      <c r="J2331" s="269" t="s">
        <v>1011</v>
      </c>
      <c r="K2331" s="269" t="s">
        <v>106</v>
      </c>
    </row>
    <row r="2332" ht="42.75" spans="1:11">
      <c r="A2332" s="269">
        <v>2330</v>
      </c>
      <c r="B2332" s="269" t="s">
        <v>1245</v>
      </c>
      <c r="C2332" s="269" t="s">
        <v>2170</v>
      </c>
      <c r="D2332" s="273" t="s">
        <v>4496</v>
      </c>
      <c r="E2332" s="269" t="s">
        <v>2195</v>
      </c>
      <c r="F2332" s="271">
        <v>0.001</v>
      </c>
      <c r="G2332" s="272">
        <v>2016.5</v>
      </c>
      <c r="H2332" s="269">
        <v>0.0023</v>
      </c>
      <c r="I2332" s="269" t="s">
        <v>1011</v>
      </c>
      <c r="J2332" s="269" t="s">
        <v>1011</v>
      </c>
      <c r="K2332" s="269" t="s">
        <v>106</v>
      </c>
    </row>
    <row r="2333" ht="42.75" spans="1:11">
      <c r="A2333" s="269">
        <v>2331</v>
      </c>
      <c r="B2333" s="269" t="s">
        <v>1245</v>
      </c>
      <c r="C2333" s="269" t="s">
        <v>2170</v>
      </c>
      <c r="D2333" s="273" t="s">
        <v>4497</v>
      </c>
      <c r="E2333" s="269" t="s">
        <v>2195</v>
      </c>
      <c r="F2333" s="271">
        <v>0.0009</v>
      </c>
      <c r="G2333" s="272">
        <v>2016.5</v>
      </c>
      <c r="H2333" s="269">
        <v>0.00207</v>
      </c>
      <c r="I2333" s="269" t="s">
        <v>1011</v>
      </c>
      <c r="J2333" s="269" t="s">
        <v>1011</v>
      </c>
      <c r="K2333" s="269" t="s">
        <v>106</v>
      </c>
    </row>
    <row r="2334" ht="42.75" spans="1:11">
      <c r="A2334" s="269">
        <v>2332</v>
      </c>
      <c r="B2334" s="269" t="s">
        <v>1245</v>
      </c>
      <c r="C2334" s="269" t="s">
        <v>2170</v>
      </c>
      <c r="D2334" s="273" t="s">
        <v>4498</v>
      </c>
      <c r="E2334" s="269" t="s">
        <v>2195</v>
      </c>
      <c r="F2334" s="271">
        <v>0.001</v>
      </c>
      <c r="G2334" s="272">
        <v>2016.5</v>
      </c>
      <c r="H2334" s="269">
        <v>0.0023</v>
      </c>
      <c r="I2334" s="269" t="s">
        <v>1011</v>
      </c>
      <c r="J2334" s="269" t="s">
        <v>1011</v>
      </c>
      <c r="K2334" s="269" t="s">
        <v>106</v>
      </c>
    </row>
    <row r="2335" ht="42.75" spans="1:11">
      <c r="A2335" s="269">
        <v>2333</v>
      </c>
      <c r="B2335" s="269" t="s">
        <v>1245</v>
      </c>
      <c r="C2335" s="269" t="s">
        <v>2170</v>
      </c>
      <c r="D2335" s="273" t="s">
        <v>4499</v>
      </c>
      <c r="E2335" s="269" t="s">
        <v>2195</v>
      </c>
      <c r="F2335" s="271">
        <v>0.0015</v>
      </c>
      <c r="G2335" s="272">
        <v>2016.5</v>
      </c>
      <c r="H2335" s="269">
        <v>0.00345</v>
      </c>
      <c r="I2335" s="269" t="s">
        <v>1011</v>
      </c>
      <c r="J2335" s="269" t="s">
        <v>1011</v>
      </c>
      <c r="K2335" s="269" t="s">
        <v>106</v>
      </c>
    </row>
    <row r="2336" ht="42.75" spans="1:11">
      <c r="A2336" s="269">
        <v>2334</v>
      </c>
      <c r="B2336" s="269" t="s">
        <v>1245</v>
      </c>
      <c r="C2336" s="269" t="s">
        <v>2170</v>
      </c>
      <c r="D2336" s="273" t="s">
        <v>4500</v>
      </c>
      <c r="E2336" s="269" t="s">
        <v>2195</v>
      </c>
      <c r="F2336" s="271">
        <v>0.0015</v>
      </c>
      <c r="G2336" s="272">
        <v>2016.5</v>
      </c>
      <c r="H2336" s="269">
        <v>0.00345</v>
      </c>
      <c r="I2336" s="269" t="s">
        <v>1011</v>
      </c>
      <c r="J2336" s="269" t="s">
        <v>1011</v>
      </c>
      <c r="K2336" s="269" t="s">
        <v>106</v>
      </c>
    </row>
    <row r="2337" ht="42.75" spans="1:11">
      <c r="A2337" s="269">
        <v>2335</v>
      </c>
      <c r="B2337" s="269" t="s">
        <v>1245</v>
      </c>
      <c r="C2337" s="269" t="s">
        <v>2170</v>
      </c>
      <c r="D2337" s="273" t="s">
        <v>4501</v>
      </c>
      <c r="E2337" s="269" t="s">
        <v>2195</v>
      </c>
      <c r="F2337" s="271">
        <v>5e-5</v>
      </c>
      <c r="G2337" s="272">
        <v>2016.5</v>
      </c>
      <c r="H2337" s="269">
        <v>0.000115</v>
      </c>
      <c r="I2337" s="269" t="s">
        <v>1011</v>
      </c>
      <c r="J2337" s="269" t="s">
        <v>1011</v>
      </c>
      <c r="K2337" s="269" t="s">
        <v>106</v>
      </c>
    </row>
    <row r="2338" ht="42.75" spans="1:11">
      <c r="A2338" s="269">
        <v>2336</v>
      </c>
      <c r="B2338" s="269" t="s">
        <v>1245</v>
      </c>
      <c r="C2338" s="269" t="s">
        <v>2170</v>
      </c>
      <c r="D2338" s="273" t="s">
        <v>4502</v>
      </c>
      <c r="E2338" s="269" t="s">
        <v>2195</v>
      </c>
      <c r="F2338" s="271">
        <v>0.0009</v>
      </c>
      <c r="G2338" s="272">
        <v>2016.5</v>
      </c>
      <c r="H2338" s="269">
        <v>0.00207</v>
      </c>
      <c r="I2338" s="269" t="s">
        <v>1011</v>
      </c>
      <c r="J2338" s="269" t="s">
        <v>1011</v>
      </c>
      <c r="K2338" s="269" t="s">
        <v>106</v>
      </c>
    </row>
    <row r="2339" ht="42.75" spans="1:11">
      <c r="A2339" s="269">
        <v>2337</v>
      </c>
      <c r="B2339" s="269" t="s">
        <v>1245</v>
      </c>
      <c r="C2339" s="269" t="s">
        <v>2170</v>
      </c>
      <c r="D2339" s="273" t="s">
        <v>4503</v>
      </c>
      <c r="E2339" s="269" t="s">
        <v>2195</v>
      </c>
      <c r="F2339" s="271">
        <v>0.0015</v>
      </c>
      <c r="G2339" s="272">
        <v>2016.5</v>
      </c>
      <c r="H2339" s="269">
        <v>0.00345</v>
      </c>
      <c r="I2339" s="269" t="s">
        <v>1011</v>
      </c>
      <c r="J2339" s="269" t="s">
        <v>1011</v>
      </c>
      <c r="K2339" s="269" t="s">
        <v>106</v>
      </c>
    </row>
    <row r="2340" ht="42.75" spans="1:11">
      <c r="A2340" s="269">
        <v>2338</v>
      </c>
      <c r="B2340" s="269" t="s">
        <v>1245</v>
      </c>
      <c r="C2340" s="269" t="s">
        <v>2170</v>
      </c>
      <c r="D2340" s="273" t="s">
        <v>4504</v>
      </c>
      <c r="E2340" s="269" t="s">
        <v>2195</v>
      </c>
      <c r="F2340" s="271">
        <v>0.0269</v>
      </c>
      <c r="G2340" s="272">
        <v>2016.5</v>
      </c>
      <c r="H2340" s="269">
        <v>0.06187</v>
      </c>
      <c r="I2340" s="269" t="s">
        <v>1011</v>
      </c>
      <c r="J2340" s="269" t="s">
        <v>1011</v>
      </c>
      <c r="K2340" s="269" t="s">
        <v>106</v>
      </c>
    </row>
    <row r="2341" ht="42.75" spans="1:11">
      <c r="A2341" s="269">
        <v>2339</v>
      </c>
      <c r="B2341" s="269" t="s">
        <v>1245</v>
      </c>
      <c r="C2341" s="269" t="s">
        <v>2170</v>
      </c>
      <c r="D2341" s="273" t="s">
        <v>4505</v>
      </c>
      <c r="E2341" s="269" t="s">
        <v>2195</v>
      </c>
      <c r="F2341" s="271">
        <v>0.0006</v>
      </c>
      <c r="G2341" s="272">
        <v>2016.5</v>
      </c>
      <c r="H2341" s="269">
        <v>0.00138</v>
      </c>
      <c r="I2341" s="269" t="s">
        <v>1011</v>
      </c>
      <c r="J2341" s="269" t="s">
        <v>1011</v>
      </c>
      <c r="K2341" s="269" t="s">
        <v>106</v>
      </c>
    </row>
    <row r="2342" ht="42.75" spans="1:11">
      <c r="A2342" s="269">
        <v>2340</v>
      </c>
      <c r="B2342" s="269" t="s">
        <v>1245</v>
      </c>
      <c r="C2342" s="269" t="s">
        <v>2170</v>
      </c>
      <c r="D2342" s="273" t="s">
        <v>4506</v>
      </c>
      <c r="E2342" s="269" t="s">
        <v>2195</v>
      </c>
      <c r="F2342" s="271">
        <v>0.0105</v>
      </c>
      <c r="G2342" s="272">
        <v>2016.5</v>
      </c>
      <c r="H2342" s="269">
        <v>0.02415</v>
      </c>
      <c r="I2342" s="269" t="s">
        <v>1011</v>
      </c>
      <c r="J2342" s="269" t="s">
        <v>1011</v>
      </c>
      <c r="K2342" s="269" t="s">
        <v>106</v>
      </c>
    </row>
    <row r="2343" ht="42.75" spans="1:11">
      <c r="A2343" s="269">
        <v>2341</v>
      </c>
      <c r="B2343" s="269" t="s">
        <v>1245</v>
      </c>
      <c r="C2343" s="269" t="s">
        <v>2170</v>
      </c>
      <c r="D2343" s="273" t="s">
        <v>4507</v>
      </c>
      <c r="E2343" s="269" t="s">
        <v>2195</v>
      </c>
      <c r="F2343" s="271">
        <v>0.0011</v>
      </c>
      <c r="G2343" s="272">
        <v>2016.5</v>
      </c>
      <c r="H2343" s="269">
        <v>0.00253</v>
      </c>
      <c r="I2343" s="269" t="s">
        <v>1011</v>
      </c>
      <c r="J2343" s="269" t="s">
        <v>1011</v>
      </c>
      <c r="K2343" s="269" t="s">
        <v>106</v>
      </c>
    </row>
    <row r="2344" ht="42.75" spans="1:11">
      <c r="A2344" s="269">
        <v>2342</v>
      </c>
      <c r="B2344" s="269" t="s">
        <v>1245</v>
      </c>
      <c r="C2344" s="269" t="s">
        <v>2170</v>
      </c>
      <c r="D2344" s="273" t="s">
        <v>4508</v>
      </c>
      <c r="E2344" s="269" t="s">
        <v>2195</v>
      </c>
      <c r="F2344" s="271">
        <v>0.001</v>
      </c>
      <c r="G2344" s="272">
        <v>2016.5</v>
      </c>
      <c r="H2344" s="269">
        <v>0.0023</v>
      </c>
      <c r="I2344" s="269" t="s">
        <v>1011</v>
      </c>
      <c r="J2344" s="269" t="s">
        <v>1011</v>
      </c>
      <c r="K2344" s="269" t="s">
        <v>106</v>
      </c>
    </row>
    <row r="2345" ht="42.75" spans="1:11">
      <c r="A2345" s="269">
        <v>2343</v>
      </c>
      <c r="B2345" s="269" t="s">
        <v>1245</v>
      </c>
      <c r="C2345" s="269" t="s">
        <v>2170</v>
      </c>
      <c r="D2345" s="273" t="s">
        <v>4509</v>
      </c>
      <c r="E2345" s="269" t="s">
        <v>2195</v>
      </c>
      <c r="F2345" s="271">
        <v>0.0009</v>
      </c>
      <c r="G2345" s="272">
        <v>2016.5</v>
      </c>
      <c r="H2345" s="269">
        <v>0.00207</v>
      </c>
      <c r="I2345" s="269" t="s">
        <v>1011</v>
      </c>
      <c r="J2345" s="269" t="s">
        <v>1011</v>
      </c>
      <c r="K2345" s="269" t="s">
        <v>106</v>
      </c>
    </row>
    <row r="2346" ht="42.75" spans="1:11">
      <c r="A2346" s="269">
        <v>2344</v>
      </c>
      <c r="B2346" s="269" t="s">
        <v>1245</v>
      </c>
      <c r="C2346" s="269" t="s">
        <v>2170</v>
      </c>
      <c r="D2346" s="273" t="s">
        <v>4510</v>
      </c>
      <c r="E2346" s="269" t="s">
        <v>2195</v>
      </c>
      <c r="F2346" s="271">
        <v>0.001</v>
      </c>
      <c r="G2346" s="272">
        <v>2016.5</v>
      </c>
      <c r="H2346" s="269">
        <v>0.0023</v>
      </c>
      <c r="I2346" s="269" t="s">
        <v>1011</v>
      </c>
      <c r="J2346" s="269" t="s">
        <v>1011</v>
      </c>
      <c r="K2346" s="269" t="s">
        <v>106</v>
      </c>
    </row>
    <row r="2347" ht="42.75" spans="1:11">
      <c r="A2347" s="269">
        <v>2345</v>
      </c>
      <c r="B2347" s="269" t="s">
        <v>1245</v>
      </c>
      <c r="C2347" s="269" t="s">
        <v>2170</v>
      </c>
      <c r="D2347" s="273" t="s">
        <v>4511</v>
      </c>
      <c r="E2347" s="269" t="s">
        <v>2195</v>
      </c>
      <c r="F2347" s="271">
        <v>0.0012</v>
      </c>
      <c r="G2347" s="272">
        <v>2016.5</v>
      </c>
      <c r="H2347" s="269">
        <v>0.00276</v>
      </c>
      <c r="I2347" s="269" t="s">
        <v>1011</v>
      </c>
      <c r="J2347" s="269" t="s">
        <v>1011</v>
      </c>
      <c r="K2347" s="269" t="s">
        <v>106</v>
      </c>
    </row>
    <row r="2348" ht="42.75" spans="1:11">
      <c r="A2348" s="269">
        <v>2346</v>
      </c>
      <c r="B2348" s="269" t="s">
        <v>1245</v>
      </c>
      <c r="C2348" s="269" t="s">
        <v>2170</v>
      </c>
      <c r="D2348" s="273" t="s">
        <v>4512</v>
      </c>
      <c r="E2348" s="269" t="s">
        <v>2195</v>
      </c>
      <c r="F2348" s="271">
        <v>0.0012</v>
      </c>
      <c r="G2348" s="272">
        <v>2016.5</v>
      </c>
      <c r="H2348" s="269">
        <v>0.00276</v>
      </c>
      <c r="I2348" s="269" t="s">
        <v>1011</v>
      </c>
      <c r="J2348" s="269" t="s">
        <v>1011</v>
      </c>
      <c r="K2348" s="269" t="s">
        <v>106</v>
      </c>
    </row>
    <row r="2349" ht="42.75" spans="1:11">
      <c r="A2349" s="269">
        <v>2347</v>
      </c>
      <c r="B2349" s="269" t="s">
        <v>1245</v>
      </c>
      <c r="C2349" s="269" t="s">
        <v>2170</v>
      </c>
      <c r="D2349" s="273" t="s">
        <v>4513</v>
      </c>
      <c r="E2349" s="269" t="s">
        <v>2195</v>
      </c>
      <c r="F2349" s="271">
        <v>0.0012</v>
      </c>
      <c r="G2349" s="272">
        <v>2016.5</v>
      </c>
      <c r="H2349" s="269">
        <v>0.00276</v>
      </c>
      <c r="I2349" s="269" t="s">
        <v>1011</v>
      </c>
      <c r="J2349" s="269" t="s">
        <v>1011</v>
      </c>
      <c r="K2349" s="269" t="s">
        <v>106</v>
      </c>
    </row>
    <row r="2350" ht="42.75" spans="1:11">
      <c r="A2350" s="269">
        <v>2348</v>
      </c>
      <c r="B2350" s="269" t="s">
        <v>1245</v>
      </c>
      <c r="C2350" s="269" t="s">
        <v>2170</v>
      </c>
      <c r="D2350" s="273" t="s">
        <v>4514</v>
      </c>
      <c r="E2350" s="269" t="s">
        <v>2195</v>
      </c>
      <c r="F2350" s="271">
        <v>0.00015</v>
      </c>
      <c r="G2350" s="272">
        <v>2016.5</v>
      </c>
      <c r="H2350" s="269">
        <v>0.000345</v>
      </c>
      <c r="I2350" s="269" t="s">
        <v>1011</v>
      </c>
      <c r="J2350" s="269" t="s">
        <v>1011</v>
      </c>
      <c r="K2350" s="269" t="s">
        <v>106</v>
      </c>
    </row>
    <row r="2351" ht="42.75" spans="1:11">
      <c r="A2351" s="269">
        <v>2349</v>
      </c>
      <c r="B2351" s="269" t="s">
        <v>1245</v>
      </c>
      <c r="C2351" s="269" t="s">
        <v>2170</v>
      </c>
      <c r="D2351" s="273" t="s">
        <v>4515</v>
      </c>
      <c r="E2351" s="269" t="s">
        <v>2195</v>
      </c>
      <c r="F2351" s="271">
        <v>0.00028</v>
      </c>
      <c r="G2351" s="272">
        <v>2016.5</v>
      </c>
      <c r="H2351" s="269">
        <v>0.000644</v>
      </c>
      <c r="I2351" s="269" t="s">
        <v>1011</v>
      </c>
      <c r="J2351" s="269" t="s">
        <v>1011</v>
      </c>
      <c r="K2351" s="269" t="s">
        <v>106</v>
      </c>
    </row>
    <row r="2352" ht="42.75" spans="1:11">
      <c r="A2352" s="269">
        <v>2350</v>
      </c>
      <c r="B2352" s="269" t="s">
        <v>1245</v>
      </c>
      <c r="C2352" s="269" t="s">
        <v>2170</v>
      </c>
      <c r="D2352" s="273" t="s">
        <v>4516</v>
      </c>
      <c r="E2352" s="269" t="s">
        <v>2195</v>
      </c>
      <c r="F2352" s="271">
        <v>0.001</v>
      </c>
      <c r="G2352" s="272">
        <v>2016.5</v>
      </c>
      <c r="H2352" s="269">
        <v>0.0023</v>
      </c>
      <c r="I2352" s="269" t="s">
        <v>1011</v>
      </c>
      <c r="J2352" s="269" t="s">
        <v>1011</v>
      </c>
      <c r="K2352" s="269" t="s">
        <v>106</v>
      </c>
    </row>
    <row r="2353" ht="42.75" spans="1:11">
      <c r="A2353" s="269">
        <v>2351</v>
      </c>
      <c r="B2353" s="269" t="s">
        <v>1245</v>
      </c>
      <c r="C2353" s="269" t="s">
        <v>2170</v>
      </c>
      <c r="D2353" s="273" t="s">
        <v>4517</v>
      </c>
      <c r="E2353" s="269" t="s">
        <v>2195</v>
      </c>
      <c r="F2353" s="271">
        <v>0.001</v>
      </c>
      <c r="G2353" s="272">
        <v>2016.5</v>
      </c>
      <c r="H2353" s="269">
        <v>0.0023</v>
      </c>
      <c r="I2353" s="269" t="s">
        <v>1011</v>
      </c>
      <c r="J2353" s="269" t="s">
        <v>1011</v>
      </c>
      <c r="K2353" s="269" t="s">
        <v>106</v>
      </c>
    </row>
    <row r="2354" ht="42.75" spans="1:11">
      <c r="A2354" s="269">
        <v>2352</v>
      </c>
      <c r="B2354" s="269" t="s">
        <v>1245</v>
      </c>
      <c r="C2354" s="269" t="s">
        <v>2170</v>
      </c>
      <c r="D2354" s="273" t="s">
        <v>4518</v>
      </c>
      <c r="E2354" s="269" t="s">
        <v>2195</v>
      </c>
      <c r="F2354" s="271">
        <v>0.0003</v>
      </c>
      <c r="G2354" s="272">
        <v>2016.5</v>
      </c>
      <c r="H2354" s="269">
        <v>0.00069</v>
      </c>
      <c r="I2354" s="269" t="s">
        <v>1011</v>
      </c>
      <c r="J2354" s="269" t="s">
        <v>1011</v>
      </c>
      <c r="K2354" s="269" t="s">
        <v>106</v>
      </c>
    </row>
    <row r="2355" ht="42.75" spans="1:11">
      <c r="A2355" s="269">
        <v>2353</v>
      </c>
      <c r="B2355" s="269" t="s">
        <v>1245</v>
      </c>
      <c r="C2355" s="269" t="s">
        <v>2170</v>
      </c>
      <c r="D2355" s="273" t="s">
        <v>4519</v>
      </c>
      <c r="E2355" s="269" t="s">
        <v>2195</v>
      </c>
      <c r="F2355" s="271">
        <v>0.0009</v>
      </c>
      <c r="G2355" s="272">
        <v>2016.5</v>
      </c>
      <c r="H2355" s="269">
        <v>0.00207</v>
      </c>
      <c r="I2355" s="269" t="s">
        <v>1011</v>
      </c>
      <c r="J2355" s="269" t="s">
        <v>1011</v>
      </c>
      <c r="K2355" s="269" t="s">
        <v>106</v>
      </c>
    </row>
    <row r="2356" ht="42.75" spans="1:11">
      <c r="A2356" s="269">
        <v>2354</v>
      </c>
      <c r="B2356" s="269" t="s">
        <v>1245</v>
      </c>
      <c r="C2356" s="269" t="s">
        <v>2170</v>
      </c>
      <c r="D2356" s="273" t="s">
        <v>4520</v>
      </c>
      <c r="E2356" s="269" t="s">
        <v>2195</v>
      </c>
      <c r="F2356" s="271">
        <v>0.001</v>
      </c>
      <c r="G2356" s="272">
        <v>2016.5</v>
      </c>
      <c r="H2356" s="269">
        <v>0.0023</v>
      </c>
      <c r="I2356" s="269" t="s">
        <v>1011</v>
      </c>
      <c r="J2356" s="269" t="s">
        <v>1011</v>
      </c>
      <c r="K2356" s="269" t="s">
        <v>106</v>
      </c>
    </row>
    <row r="2357" ht="42.75" spans="1:11">
      <c r="A2357" s="269">
        <v>2355</v>
      </c>
      <c r="B2357" s="269" t="s">
        <v>1245</v>
      </c>
      <c r="C2357" s="269" t="s">
        <v>2170</v>
      </c>
      <c r="D2357" s="273" t="s">
        <v>4521</v>
      </c>
      <c r="E2357" s="269" t="s">
        <v>2195</v>
      </c>
      <c r="F2357" s="271">
        <v>0.0013</v>
      </c>
      <c r="G2357" s="272">
        <v>2016.5</v>
      </c>
      <c r="H2357" s="269">
        <v>0.00299</v>
      </c>
      <c r="I2357" s="269" t="s">
        <v>1011</v>
      </c>
      <c r="J2357" s="269" t="s">
        <v>1011</v>
      </c>
      <c r="K2357" s="269" t="s">
        <v>106</v>
      </c>
    </row>
    <row r="2358" ht="42.75" spans="1:11">
      <c r="A2358" s="269">
        <v>2356</v>
      </c>
      <c r="B2358" s="269" t="s">
        <v>1245</v>
      </c>
      <c r="C2358" s="269" t="s">
        <v>2170</v>
      </c>
      <c r="D2358" s="273" t="s">
        <v>4522</v>
      </c>
      <c r="E2358" s="269" t="s">
        <v>2195</v>
      </c>
      <c r="F2358" s="271">
        <v>0.0003</v>
      </c>
      <c r="G2358" s="272">
        <v>2016.5</v>
      </c>
      <c r="H2358" s="269">
        <v>0.00069</v>
      </c>
      <c r="I2358" s="269" t="s">
        <v>1011</v>
      </c>
      <c r="J2358" s="269" t="s">
        <v>1011</v>
      </c>
      <c r="K2358" s="269" t="s">
        <v>106</v>
      </c>
    </row>
    <row r="2359" ht="42.75" spans="1:11">
      <c r="A2359" s="269">
        <v>2357</v>
      </c>
      <c r="B2359" s="269" t="s">
        <v>1245</v>
      </c>
      <c r="C2359" s="269" t="s">
        <v>2170</v>
      </c>
      <c r="D2359" s="273" t="s">
        <v>4523</v>
      </c>
      <c r="E2359" s="269" t="s">
        <v>2195</v>
      </c>
      <c r="F2359" s="271">
        <v>0.0003</v>
      </c>
      <c r="G2359" s="272">
        <v>2016.5</v>
      </c>
      <c r="H2359" s="269">
        <v>0.00069</v>
      </c>
      <c r="I2359" s="269" t="s">
        <v>1011</v>
      </c>
      <c r="J2359" s="269" t="s">
        <v>1011</v>
      </c>
      <c r="K2359" s="269" t="s">
        <v>106</v>
      </c>
    </row>
    <row r="2360" ht="42.75" spans="1:11">
      <c r="A2360" s="269">
        <v>2358</v>
      </c>
      <c r="B2360" s="269" t="s">
        <v>1245</v>
      </c>
      <c r="C2360" s="269" t="s">
        <v>2170</v>
      </c>
      <c r="D2360" s="273" t="s">
        <v>4524</v>
      </c>
      <c r="E2360" s="269" t="s">
        <v>2195</v>
      </c>
      <c r="F2360" s="271">
        <v>0.0003</v>
      </c>
      <c r="G2360" s="272">
        <v>2016.5</v>
      </c>
      <c r="H2360" s="269">
        <v>0.00069</v>
      </c>
      <c r="I2360" s="269" t="s">
        <v>1011</v>
      </c>
      <c r="J2360" s="269" t="s">
        <v>1011</v>
      </c>
      <c r="K2360" s="269" t="s">
        <v>106</v>
      </c>
    </row>
    <row r="2361" ht="42.75" spans="1:11">
      <c r="A2361" s="269">
        <v>2359</v>
      </c>
      <c r="B2361" s="269" t="s">
        <v>1245</v>
      </c>
      <c r="C2361" s="269" t="s">
        <v>2170</v>
      </c>
      <c r="D2361" s="273" t="s">
        <v>4525</v>
      </c>
      <c r="E2361" s="269" t="s">
        <v>2195</v>
      </c>
      <c r="F2361" s="271">
        <v>0.0131</v>
      </c>
      <c r="G2361" s="272">
        <v>2016.5</v>
      </c>
      <c r="H2361" s="269">
        <v>0.03013</v>
      </c>
      <c r="I2361" s="269" t="s">
        <v>1011</v>
      </c>
      <c r="J2361" s="269" t="s">
        <v>1011</v>
      </c>
      <c r="K2361" s="269" t="s">
        <v>106</v>
      </c>
    </row>
    <row r="2362" ht="42.75" spans="1:11">
      <c r="A2362" s="269">
        <v>2360</v>
      </c>
      <c r="B2362" s="269" t="s">
        <v>1245</v>
      </c>
      <c r="C2362" s="269" t="s">
        <v>2170</v>
      </c>
      <c r="D2362" s="273" t="s">
        <v>4526</v>
      </c>
      <c r="E2362" s="269" t="s">
        <v>2195</v>
      </c>
      <c r="F2362" s="271">
        <v>0.01</v>
      </c>
      <c r="G2362" s="272">
        <v>2016.5</v>
      </c>
      <c r="H2362" s="269">
        <v>0.023</v>
      </c>
      <c r="I2362" s="269" t="s">
        <v>1011</v>
      </c>
      <c r="J2362" s="269" t="s">
        <v>1011</v>
      </c>
      <c r="K2362" s="269" t="s">
        <v>106</v>
      </c>
    </row>
    <row r="2363" ht="42.75" spans="1:11">
      <c r="A2363" s="269">
        <v>2361</v>
      </c>
      <c r="B2363" s="269" t="s">
        <v>1245</v>
      </c>
      <c r="C2363" s="269" t="s">
        <v>2170</v>
      </c>
      <c r="D2363" s="273" t="s">
        <v>4527</v>
      </c>
      <c r="E2363" s="269" t="s">
        <v>2195</v>
      </c>
      <c r="F2363" s="271">
        <v>0.00095</v>
      </c>
      <c r="G2363" s="272">
        <v>2016.5</v>
      </c>
      <c r="H2363" s="269">
        <v>0.002185</v>
      </c>
      <c r="I2363" s="269" t="s">
        <v>1011</v>
      </c>
      <c r="J2363" s="269" t="s">
        <v>1011</v>
      </c>
      <c r="K2363" s="269" t="s">
        <v>106</v>
      </c>
    </row>
    <row r="2364" ht="42.75" spans="1:11">
      <c r="A2364" s="269">
        <v>2362</v>
      </c>
      <c r="B2364" s="269" t="s">
        <v>1245</v>
      </c>
      <c r="C2364" s="269" t="s">
        <v>2170</v>
      </c>
      <c r="D2364" s="273" t="s">
        <v>4528</v>
      </c>
      <c r="E2364" s="269" t="s">
        <v>2195</v>
      </c>
      <c r="F2364" s="271">
        <v>0.0009</v>
      </c>
      <c r="G2364" s="272">
        <v>2016.5</v>
      </c>
      <c r="H2364" s="269">
        <v>0.00207</v>
      </c>
      <c r="I2364" s="269" t="s">
        <v>1011</v>
      </c>
      <c r="J2364" s="269" t="s">
        <v>1011</v>
      </c>
      <c r="K2364" s="269" t="s">
        <v>106</v>
      </c>
    </row>
    <row r="2365" ht="42.75" spans="1:11">
      <c r="A2365" s="269">
        <v>2363</v>
      </c>
      <c r="B2365" s="269" t="s">
        <v>1245</v>
      </c>
      <c r="C2365" s="269" t="s">
        <v>2170</v>
      </c>
      <c r="D2365" s="273" t="s">
        <v>4529</v>
      </c>
      <c r="E2365" s="269" t="s">
        <v>2195</v>
      </c>
      <c r="F2365" s="271">
        <v>0.0009</v>
      </c>
      <c r="G2365" s="272">
        <v>2016.5</v>
      </c>
      <c r="H2365" s="269">
        <v>0.00207</v>
      </c>
      <c r="I2365" s="269" t="s">
        <v>1011</v>
      </c>
      <c r="J2365" s="269" t="s">
        <v>1011</v>
      </c>
      <c r="K2365" s="269" t="s">
        <v>106</v>
      </c>
    </row>
    <row r="2366" ht="42.75" spans="1:11">
      <c r="A2366" s="269">
        <v>2364</v>
      </c>
      <c r="B2366" s="269" t="s">
        <v>1245</v>
      </c>
      <c r="C2366" s="269" t="s">
        <v>2170</v>
      </c>
      <c r="D2366" s="273" t="s">
        <v>4530</v>
      </c>
      <c r="E2366" s="269" t="s">
        <v>2195</v>
      </c>
      <c r="F2366" s="271">
        <v>0.0009</v>
      </c>
      <c r="G2366" s="272">
        <v>2016.5</v>
      </c>
      <c r="H2366" s="269">
        <v>0.00207</v>
      </c>
      <c r="I2366" s="269" t="s">
        <v>1011</v>
      </c>
      <c r="J2366" s="269" t="s">
        <v>1011</v>
      </c>
      <c r="K2366" s="269" t="s">
        <v>106</v>
      </c>
    </row>
    <row r="2367" ht="42.75" spans="1:11">
      <c r="A2367" s="269">
        <v>2365</v>
      </c>
      <c r="B2367" s="269" t="s">
        <v>1245</v>
      </c>
      <c r="C2367" s="269" t="s">
        <v>2170</v>
      </c>
      <c r="D2367" s="273" t="s">
        <v>4531</v>
      </c>
      <c r="E2367" s="269" t="s">
        <v>2195</v>
      </c>
      <c r="F2367" s="271">
        <v>0.0006</v>
      </c>
      <c r="G2367" s="272">
        <v>2016.5</v>
      </c>
      <c r="H2367" s="269">
        <v>0.00138</v>
      </c>
      <c r="I2367" s="269" t="s">
        <v>1011</v>
      </c>
      <c r="J2367" s="269" t="s">
        <v>1011</v>
      </c>
      <c r="K2367" s="269" t="s">
        <v>106</v>
      </c>
    </row>
    <row r="2368" ht="42.75" spans="1:11">
      <c r="A2368" s="269">
        <v>2366</v>
      </c>
      <c r="B2368" s="269" t="s">
        <v>1245</v>
      </c>
      <c r="C2368" s="269" t="s">
        <v>2170</v>
      </c>
      <c r="D2368" s="273" t="s">
        <v>4532</v>
      </c>
      <c r="E2368" s="269" t="s">
        <v>2195</v>
      </c>
      <c r="F2368" s="271">
        <v>0.0006</v>
      </c>
      <c r="G2368" s="272">
        <v>2016.5</v>
      </c>
      <c r="H2368" s="269">
        <v>0.00138</v>
      </c>
      <c r="I2368" s="269" t="s">
        <v>1011</v>
      </c>
      <c r="J2368" s="269" t="s">
        <v>1011</v>
      </c>
      <c r="K2368" s="269" t="s">
        <v>106</v>
      </c>
    </row>
    <row r="2369" ht="42.75" spans="1:11">
      <c r="A2369" s="269">
        <v>2367</v>
      </c>
      <c r="B2369" s="269" t="s">
        <v>1245</v>
      </c>
      <c r="C2369" s="269" t="s">
        <v>2170</v>
      </c>
      <c r="D2369" s="273" t="s">
        <v>4533</v>
      </c>
      <c r="E2369" s="269" t="s">
        <v>2195</v>
      </c>
      <c r="F2369" s="271">
        <v>0.0006</v>
      </c>
      <c r="G2369" s="272">
        <v>2016.5</v>
      </c>
      <c r="H2369" s="269">
        <v>0.00138</v>
      </c>
      <c r="I2369" s="269" t="s">
        <v>1011</v>
      </c>
      <c r="J2369" s="269" t="s">
        <v>1011</v>
      </c>
      <c r="K2369" s="269" t="s">
        <v>106</v>
      </c>
    </row>
    <row r="2370" ht="42.75" spans="1:11">
      <c r="A2370" s="269">
        <v>2368</v>
      </c>
      <c r="B2370" s="269" t="s">
        <v>1245</v>
      </c>
      <c r="C2370" s="269" t="s">
        <v>2170</v>
      </c>
      <c r="D2370" s="273" t="s">
        <v>4534</v>
      </c>
      <c r="E2370" s="269" t="s">
        <v>2195</v>
      </c>
      <c r="F2370" s="271">
        <v>0.0006</v>
      </c>
      <c r="G2370" s="272">
        <v>2016.5</v>
      </c>
      <c r="H2370" s="269">
        <v>0.00138</v>
      </c>
      <c r="I2370" s="269" t="s">
        <v>1011</v>
      </c>
      <c r="J2370" s="269" t="s">
        <v>1011</v>
      </c>
      <c r="K2370" s="269" t="s">
        <v>106</v>
      </c>
    </row>
    <row r="2371" ht="42.75" spans="1:11">
      <c r="A2371" s="269">
        <v>2369</v>
      </c>
      <c r="B2371" s="269" t="s">
        <v>1245</v>
      </c>
      <c r="C2371" s="269" t="s">
        <v>2170</v>
      </c>
      <c r="D2371" s="273" t="s">
        <v>4535</v>
      </c>
      <c r="E2371" s="269" t="s">
        <v>2195</v>
      </c>
      <c r="F2371" s="271">
        <v>0.0006</v>
      </c>
      <c r="G2371" s="272">
        <v>2016.5</v>
      </c>
      <c r="H2371" s="269">
        <v>0.00138</v>
      </c>
      <c r="I2371" s="269" t="s">
        <v>1011</v>
      </c>
      <c r="J2371" s="269" t="s">
        <v>1011</v>
      </c>
      <c r="K2371" s="269" t="s">
        <v>106</v>
      </c>
    </row>
    <row r="2372" ht="42.75" spans="1:11">
      <c r="A2372" s="269">
        <v>2370</v>
      </c>
      <c r="B2372" s="269" t="s">
        <v>1245</v>
      </c>
      <c r="C2372" s="269" t="s">
        <v>2170</v>
      </c>
      <c r="D2372" s="273" t="s">
        <v>4536</v>
      </c>
      <c r="E2372" s="269" t="s">
        <v>2195</v>
      </c>
      <c r="F2372" s="271">
        <v>0.0002</v>
      </c>
      <c r="G2372" s="272">
        <v>2016.5</v>
      </c>
      <c r="H2372" s="269">
        <v>0.00046</v>
      </c>
      <c r="I2372" s="269" t="s">
        <v>1011</v>
      </c>
      <c r="J2372" s="269" t="s">
        <v>1011</v>
      </c>
      <c r="K2372" s="269" t="s">
        <v>106</v>
      </c>
    </row>
    <row r="2373" ht="42.75" spans="1:11">
      <c r="A2373" s="269">
        <v>2371</v>
      </c>
      <c r="B2373" s="269" t="s">
        <v>1245</v>
      </c>
      <c r="C2373" s="269" t="s">
        <v>2170</v>
      </c>
      <c r="D2373" s="273" t="s">
        <v>4537</v>
      </c>
      <c r="E2373" s="269" t="s">
        <v>2195</v>
      </c>
      <c r="F2373" s="271">
        <v>0.0003</v>
      </c>
      <c r="G2373" s="272">
        <v>2016.5</v>
      </c>
      <c r="H2373" s="269">
        <v>0.00069</v>
      </c>
      <c r="I2373" s="269" t="s">
        <v>1011</v>
      </c>
      <c r="J2373" s="269" t="s">
        <v>1011</v>
      </c>
      <c r="K2373" s="269" t="s">
        <v>106</v>
      </c>
    </row>
    <row r="2374" ht="42.75" spans="1:11">
      <c r="A2374" s="269">
        <v>2372</v>
      </c>
      <c r="B2374" s="269" t="s">
        <v>1245</v>
      </c>
      <c r="C2374" s="269" t="s">
        <v>2170</v>
      </c>
      <c r="D2374" s="273" t="s">
        <v>4538</v>
      </c>
      <c r="E2374" s="269" t="s">
        <v>2195</v>
      </c>
      <c r="F2374" s="271">
        <v>0.0004</v>
      </c>
      <c r="G2374" s="272">
        <v>2016.5</v>
      </c>
      <c r="H2374" s="269">
        <v>0.00092</v>
      </c>
      <c r="I2374" s="269" t="s">
        <v>1011</v>
      </c>
      <c r="J2374" s="269" t="s">
        <v>1011</v>
      </c>
      <c r="K2374" s="269" t="s">
        <v>106</v>
      </c>
    </row>
    <row r="2375" ht="42.75" spans="1:11">
      <c r="A2375" s="269">
        <v>2373</v>
      </c>
      <c r="B2375" s="269" t="s">
        <v>1245</v>
      </c>
      <c r="C2375" s="269" t="s">
        <v>2170</v>
      </c>
      <c r="D2375" s="273" t="s">
        <v>4539</v>
      </c>
      <c r="E2375" s="269" t="s">
        <v>2195</v>
      </c>
      <c r="F2375" s="271">
        <v>0.0007</v>
      </c>
      <c r="G2375" s="272">
        <v>2016.5</v>
      </c>
      <c r="H2375" s="269">
        <v>0.00161</v>
      </c>
      <c r="I2375" s="269" t="s">
        <v>1011</v>
      </c>
      <c r="J2375" s="269" t="s">
        <v>1011</v>
      </c>
      <c r="K2375" s="269" t="s">
        <v>106</v>
      </c>
    </row>
    <row r="2376" ht="42.75" spans="1:11">
      <c r="A2376" s="269">
        <v>2374</v>
      </c>
      <c r="B2376" s="269" t="s">
        <v>1245</v>
      </c>
      <c r="C2376" s="269" t="s">
        <v>2170</v>
      </c>
      <c r="D2376" s="273" t="s">
        <v>4540</v>
      </c>
      <c r="E2376" s="269" t="s">
        <v>2195</v>
      </c>
      <c r="F2376" s="271">
        <v>0.001</v>
      </c>
      <c r="G2376" s="272">
        <v>2016.5</v>
      </c>
      <c r="H2376" s="269">
        <v>0.0023</v>
      </c>
      <c r="I2376" s="269" t="s">
        <v>1011</v>
      </c>
      <c r="J2376" s="269" t="s">
        <v>1011</v>
      </c>
      <c r="K2376" s="269" t="s">
        <v>106</v>
      </c>
    </row>
    <row r="2377" ht="42.75" spans="1:11">
      <c r="A2377" s="269">
        <v>2375</v>
      </c>
      <c r="B2377" s="269" t="s">
        <v>1245</v>
      </c>
      <c r="C2377" s="269" t="s">
        <v>2170</v>
      </c>
      <c r="D2377" s="273" t="s">
        <v>4541</v>
      </c>
      <c r="E2377" s="269" t="s">
        <v>2195</v>
      </c>
      <c r="F2377" s="271">
        <v>0.0006</v>
      </c>
      <c r="G2377" s="272">
        <v>2016.5</v>
      </c>
      <c r="H2377" s="269">
        <v>0.00138</v>
      </c>
      <c r="I2377" s="269" t="s">
        <v>1011</v>
      </c>
      <c r="J2377" s="269" t="s">
        <v>1011</v>
      </c>
      <c r="K2377" s="269" t="s">
        <v>106</v>
      </c>
    </row>
    <row r="2378" ht="42.75" spans="1:11">
      <c r="A2378" s="269">
        <v>2376</v>
      </c>
      <c r="B2378" s="269" t="s">
        <v>1245</v>
      </c>
      <c r="C2378" s="269" t="s">
        <v>2170</v>
      </c>
      <c r="D2378" s="273" t="s">
        <v>4542</v>
      </c>
      <c r="E2378" s="269" t="s">
        <v>2195</v>
      </c>
      <c r="F2378" s="271">
        <v>0.0018</v>
      </c>
      <c r="G2378" s="272">
        <v>2016.5</v>
      </c>
      <c r="H2378" s="269">
        <v>0.00414</v>
      </c>
      <c r="I2378" s="269" t="s">
        <v>1011</v>
      </c>
      <c r="J2378" s="269" t="s">
        <v>1011</v>
      </c>
      <c r="K2378" s="269" t="s">
        <v>106</v>
      </c>
    </row>
    <row r="2379" ht="57" spans="1:11">
      <c r="A2379" s="269">
        <v>2377</v>
      </c>
      <c r="B2379" s="269" t="s">
        <v>1245</v>
      </c>
      <c r="C2379" s="269" t="s">
        <v>2170</v>
      </c>
      <c r="D2379" s="273" t="s">
        <v>4543</v>
      </c>
      <c r="E2379" s="269" t="s">
        <v>2195</v>
      </c>
      <c r="F2379" s="271">
        <v>0.0006</v>
      </c>
      <c r="G2379" s="272">
        <v>2016.5</v>
      </c>
      <c r="H2379" s="269">
        <v>0.00138</v>
      </c>
      <c r="I2379" s="269" t="s">
        <v>1011</v>
      </c>
      <c r="J2379" s="269" t="s">
        <v>1011</v>
      </c>
      <c r="K2379" s="269" t="s">
        <v>106</v>
      </c>
    </row>
    <row r="2380" ht="71.25" spans="1:11">
      <c r="A2380" s="269">
        <v>2378</v>
      </c>
      <c r="B2380" s="269" t="s">
        <v>1245</v>
      </c>
      <c r="C2380" s="269" t="s">
        <v>2170</v>
      </c>
      <c r="D2380" s="273" t="s">
        <v>4544</v>
      </c>
      <c r="E2380" s="269" t="s">
        <v>2195</v>
      </c>
      <c r="F2380" s="271">
        <v>0.0012</v>
      </c>
      <c r="G2380" s="272">
        <v>2016.5</v>
      </c>
      <c r="H2380" s="269">
        <v>0.00276</v>
      </c>
      <c r="I2380" s="269" t="s">
        <v>1011</v>
      </c>
      <c r="J2380" s="269" t="s">
        <v>1011</v>
      </c>
      <c r="K2380" s="269" t="s">
        <v>106</v>
      </c>
    </row>
    <row r="2381" ht="57" spans="1:11">
      <c r="A2381" s="269">
        <v>2379</v>
      </c>
      <c r="B2381" s="269" t="s">
        <v>1245</v>
      </c>
      <c r="C2381" s="269" t="s">
        <v>2170</v>
      </c>
      <c r="D2381" s="273" t="s">
        <v>4545</v>
      </c>
      <c r="E2381" s="269" t="s">
        <v>2195</v>
      </c>
      <c r="F2381" s="271">
        <v>0.0016</v>
      </c>
      <c r="G2381" s="272">
        <v>2016.5</v>
      </c>
      <c r="H2381" s="269">
        <v>0.00368</v>
      </c>
      <c r="I2381" s="269" t="s">
        <v>1011</v>
      </c>
      <c r="J2381" s="269" t="s">
        <v>1011</v>
      </c>
      <c r="K2381" s="269" t="s">
        <v>106</v>
      </c>
    </row>
    <row r="2382" ht="42.75" spans="1:11">
      <c r="A2382" s="269">
        <v>2380</v>
      </c>
      <c r="B2382" s="269" t="s">
        <v>1245</v>
      </c>
      <c r="C2382" s="269" t="s">
        <v>2170</v>
      </c>
      <c r="D2382" s="273" t="s">
        <v>4546</v>
      </c>
      <c r="E2382" s="269" t="s">
        <v>2195</v>
      </c>
      <c r="F2382" s="271">
        <v>0.00045</v>
      </c>
      <c r="G2382" s="272">
        <v>2016.5</v>
      </c>
      <c r="H2382" s="269">
        <v>0.001035</v>
      </c>
      <c r="I2382" s="269" t="s">
        <v>1011</v>
      </c>
      <c r="J2382" s="269" t="s">
        <v>1011</v>
      </c>
      <c r="K2382" s="269" t="s">
        <v>106</v>
      </c>
    </row>
    <row r="2383" ht="42.75" spans="1:11">
      <c r="A2383" s="269">
        <v>2381</v>
      </c>
      <c r="B2383" s="269" t="s">
        <v>1245</v>
      </c>
      <c r="C2383" s="269" t="s">
        <v>2170</v>
      </c>
      <c r="D2383" s="273" t="s">
        <v>4547</v>
      </c>
      <c r="E2383" s="269" t="s">
        <v>2195</v>
      </c>
      <c r="F2383" s="271">
        <v>0.00045</v>
      </c>
      <c r="G2383" s="272">
        <v>2016.5</v>
      </c>
      <c r="H2383" s="269">
        <v>0.001035</v>
      </c>
      <c r="I2383" s="269" t="s">
        <v>1011</v>
      </c>
      <c r="J2383" s="269" t="s">
        <v>1011</v>
      </c>
      <c r="K2383" s="269" t="s">
        <v>106</v>
      </c>
    </row>
    <row r="2384" ht="42.75" spans="1:11">
      <c r="A2384" s="269">
        <v>2382</v>
      </c>
      <c r="B2384" s="269" t="s">
        <v>1245</v>
      </c>
      <c r="C2384" s="269" t="s">
        <v>2170</v>
      </c>
      <c r="D2384" s="273" t="s">
        <v>4548</v>
      </c>
      <c r="E2384" s="269" t="s">
        <v>2195</v>
      </c>
      <c r="F2384" s="271">
        <v>0.0042</v>
      </c>
      <c r="G2384" s="272">
        <v>2016.5</v>
      </c>
      <c r="H2384" s="269">
        <v>0.00966</v>
      </c>
      <c r="I2384" s="269" t="s">
        <v>1011</v>
      </c>
      <c r="J2384" s="269" t="s">
        <v>1011</v>
      </c>
      <c r="K2384" s="269" t="s">
        <v>106</v>
      </c>
    </row>
    <row r="2385" ht="42.75" spans="1:11">
      <c r="A2385" s="269">
        <v>2383</v>
      </c>
      <c r="B2385" s="269" t="s">
        <v>1245</v>
      </c>
      <c r="C2385" s="269" t="s">
        <v>2170</v>
      </c>
      <c r="D2385" s="273" t="s">
        <v>4549</v>
      </c>
      <c r="E2385" s="269" t="s">
        <v>2195</v>
      </c>
      <c r="F2385" s="271">
        <v>0.0003</v>
      </c>
      <c r="G2385" s="272">
        <v>2016.5</v>
      </c>
      <c r="H2385" s="269">
        <v>0.00069</v>
      </c>
      <c r="I2385" s="269" t="s">
        <v>1011</v>
      </c>
      <c r="J2385" s="269" t="s">
        <v>1011</v>
      </c>
      <c r="K2385" s="269" t="s">
        <v>106</v>
      </c>
    </row>
    <row r="2386" ht="42.75" spans="1:11">
      <c r="A2386" s="269">
        <v>2384</v>
      </c>
      <c r="B2386" s="269" t="s">
        <v>1245</v>
      </c>
      <c r="C2386" s="269" t="s">
        <v>2170</v>
      </c>
      <c r="D2386" s="273" t="s">
        <v>4550</v>
      </c>
      <c r="E2386" s="269" t="s">
        <v>2195</v>
      </c>
      <c r="F2386" s="271">
        <v>0.00025</v>
      </c>
      <c r="G2386" s="272">
        <v>2016.5</v>
      </c>
      <c r="H2386" s="269">
        <v>0.000575</v>
      </c>
      <c r="I2386" s="269" t="s">
        <v>1011</v>
      </c>
      <c r="J2386" s="269" t="s">
        <v>1011</v>
      </c>
      <c r="K2386" s="269" t="s">
        <v>106</v>
      </c>
    </row>
    <row r="2387" ht="42.75" spans="1:11">
      <c r="A2387" s="269">
        <v>2385</v>
      </c>
      <c r="B2387" s="269" t="s">
        <v>1245</v>
      </c>
      <c r="C2387" s="269" t="s">
        <v>2170</v>
      </c>
      <c r="D2387" s="273" t="s">
        <v>4551</v>
      </c>
      <c r="E2387" s="269" t="s">
        <v>2195</v>
      </c>
      <c r="F2387" s="271">
        <v>0.0002</v>
      </c>
      <c r="G2387" s="272">
        <v>2016.5</v>
      </c>
      <c r="H2387" s="269">
        <v>0.00046</v>
      </c>
      <c r="I2387" s="269" t="s">
        <v>1011</v>
      </c>
      <c r="J2387" s="269" t="s">
        <v>1011</v>
      </c>
      <c r="K2387" s="269" t="s">
        <v>106</v>
      </c>
    </row>
    <row r="2388" ht="42.75" spans="1:11">
      <c r="A2388" s="269">
        <v>2386</v>
      </c>
      <c r="B2388" s="269" t="s">
        <v>1245</v>
      </c>
      <c r="C2388" s="269" t="s">
        <v>2170</v>
      </c>
      <c r="D2388" s="273" t="s">
        <v>4552</v>
      </c>
      <c r="E2388" s="269" t="s">
        <v>2195</v>
      </c>
      <c r="F2388" s="271">
        <v>0.00015</v>
      </c>
      <c r="G2388" s="272">
        <v>2016.5</v>
      </c>
      <c r="H2388" s="269">
        <v>0.000345</v>
      </c>
      <c r="I2388" s="269" t="s">
        <v>1011</v>
      </c>
      <c r="J2388" s="269" t="s">
        <v>1011</v>
      </c>
      <c r="K2388" s="269" t="s">
        <v>106</v>
      </c>
    </row>
    <row r="2389" ht="42.75" spans="1:11">
      <c r="A2389" s="269">
        <v>2387</v>
      </c>
      <c r="B2389" s="269" t="s">
        <v>1245</v>
      </c>
      <c r="C2389" s="269" t="s">
        <v>2170</v>
      </c>
      <c r="D2389" s="273" t="s">
        <v>4553</v>
      </c>
      <c r="E2389" s="269" t="s">
        <v>2195</v>
      </c>
      <c r="F2389" s="271">
        <v>0.0007</v>
      </c>
      <c r="G2389" s="272">
        <v>2016.5</v>
      </c>
      <c r="H2389" s="269">
        <v>0.00161</v>
      </c>
      <c r="I2389" s="269" t="s">
        <v>1011</v>
      </c>
      <c r="J2389" s="269" t="s">
        <v>1011</v>
      </c>
      <c r="K2389" s="269" t="s">
        <v>106</v>
      </c>
    </row>
    <row r="2390" ht="42.75" spans="1:11">
      <c r="A2390" s="269">
        <v>2388</v>
      </c>
      <c r="B2390" s="269" t="s">
        <v>1245</v>
      </c>
      <c r="C2390" s="269" t="s">
        <v>2170</v>
      </c>
      <c r="D2390" s="273" t="s">
        <v>4554</v>
      </c>
      <c r="E2390" s="269" t="s">
        <v>2195</v>
      </c>
      <c r="F2390" s="271">
        <v>0.0003</v>
      </c>
      <c r="G2390" s="272">
        <v>2016.5</v>
      </c>
      <c r="H2390" s="269">
        <v>0.00069</v>
      </c>
      <c r="I2390" s="269" t="s">
        <v>1011</v>
      </c>
      <c r="J2390" s="269" t="s">
        <v>1011</v>
      </c>
      <c r="K2390" s="269" t="s">
        <v>106</v>
      </c>
    </row>
    <row r="2391" ht="42.75" spans="1:11">
      <c r="A2391" s="269">
        <v>2389</v>
      </c>
      <c r="B2391" s="269" t="s">
        <v>1245</v>
      </c>
      <c r="C2391" s="269" t="s">
        <v>2170</v>
      </c>
      <c r="D2391" s="273" t="s">
        <v>4555</v>
      </c>
      <c r="E2391" s="269" t="s">
        <v>2195</v>
      </c>
      <c r="F2391" s="271">
        <v>0.00035</v>
      </c>
      <c r="G2391" s="272">
        <v>2016.5</v>
      </c>
      <c r="H2391" s="269">
        <v>0.000805</v>
      </c>
      <c r="I2391" s="269" t="s">
        <v>1011</v>
      </c>
      <c r="J2391" s="269" t="s">
        <v>1011</v>
      </c>
      <c r="K2391" s="269" t="s">
        <v>106</v>
      </c>
    </row>
    <row r="2392" ht="42.75" spans="1:11">
      <c r="A2392" s="269">
        <v>2390</v>
      </c>
      <c r="B2392" s="269" t="s">
        <v>1245</v>
      </c>
      <c r="C2392" s="269" t="s">
        <v>2170</v>
      </c>
      <c r="D2392" s="273" t="s">
        <v>4556</v>
      </c>
      <c r="E2392" s="269" t="s">
        <v>2195</v>
      </c>
      <c r="F2392" s="271">
        <v>0.001</v>
      </c>
      <c r="G2392" s="272">
        <v>2016.5</v>
      </c>
      <c r="H2392" s="269">
        <v>0.0023</v>
      </c>
      <c r="I2392" s="269" t="s">
        <v>1011</v>
      </c>
      <c r="J2392" s="269" t="s">
        <v>1011</v>
      </c>
      <c r="K2392" s="269" t="s">
        <v>106</v>
      </c>
    </row>
    <row r="2393" ht="42.75" spans="1:11">
      <c r="A2393" s="269">
        <v>2391</v>
      </c>
      <c r="B2393" s="269" t="s">
        <v>1245</v>
      </c>
      <c r="C2393" s="269" t="s">
        <v>2170</v>
      </c>
      <c r="D2393" s="273" t="s">
        <v>4557</v>
      </c>
      <c r="E2393" s="269" t="s">
        <v>2195</v>
      </c>
      <c r="F2393" s="271">
        <v>0.0006</v>
      </c>
      <c r="G2393" s="272">
        <v>2016.5</v>
      </c>
      <c r="H2393" s="269">
        <v>0.00138</v>
      </c>
      <c r="I2393" s="269" t="s">
        <v>1011</v>
      </c>
      <c r="J2393" s="269" t="s">
        <v>1011</v>
      </c>
      <c r="K2393" s="269" t="s">
        <v>106</v>
      </c>
    </row>
    <row r="2394" ht="42.75" spans="1:11">
      <c r="A2394" s="269">
        <v>2392</v>
      </c>
      <c r="B2394" s="269" t="s">
        <v>1245</v>
      </c>
      <c r="C2394" s="269" t="s">
        <v>2170</v>
      </c>
      <c r="D2394" s="273" t="s">
        <v>4558</v>
      </c>
      <c r="E2394" s="269" t="s">
        <v>2195</v>
      </c>
      <c r="F2394" s="271">
        <v>0.00025</v>
      </c>
      <c r="G2394" s="272">
        <v>2016.5</v>
      </c>
      <c r="H2394" s="269">
        <v>0.000575</v>
      </c>
      <c r="I2394" s="269" t="s">
        <v>1011</v>
      </c>
      <c r="J2394" s="269" t="s">
        <v>1011</v>
      </c>
      <c r="K2394" s="269" t="s">
        <v>106</v>
      </c>
    </row>
    <row r="2395" ht="42.75" spans="1:11">
      <c r="A2395" s="269">
        <v>2393</v>
      </c>
      <c r="B2395" s="269" t="s">
        <v>1245</v>
      </c>
      <c r="C2395" s="269" t="s">
        <v>2170</v>
      </c>
      <c r="D2395" s="273" t="s">
        <v>4559</v>
      </c>
      <c r="E2395" s="269" t="s">
        <v>2195</v>
      </c>
      <c r="F2395" s="271">
        <v>0.0006</v>
      </c>
      <c r="G2395" s="272">
        <v>2016.5</v>
      </c>
      <c r="H2395" s="269">
        <v>0.00138</v>
      </c>
      <c r="I2395" s="269" t="s">
        <v>1011</v>
      </c>
      <c r="J2395" s="269" t="s">
        <v>1011</v>
      </c>
      <c r="K2395" s="269" t="s">
        <v>106</v>
      </c>
    </row>
    <row r="2396" ht="42.75" spans="1:11">
      <c r="A2396" s="269">
        <v>2394</v>
      </c>
      <c r="B2396" s="269" t="s">
        <v>1245</v>
      </c>
      <c r="C2396" s="269" t="s">
        <v>2170</v>
      </c>
      <c r="D2396" s="273" t="s">
        <v>4560</v>
      </c>
      <c r="E2396" s="269" t="s">
        <v>2195</v>
      </c>
      <c r="F2396" s="271">
        <v>0.0007</v>
      </c>
      <c r="G2396" s="272">
        <v>2016.5</v>
      </c>
      <c r="H2396" s="269">
        <v>0.00161</v>
      </c>
      <c r="I2396" s="269" t="s">
        <v>1011</v>
      </c>
      <c r="J2396" s="269" t="s">
        <v>1011</v>
      </c>
      <c r="K2396" s="269" t="s">
        <v>106</v>
      </c>
    </row>
    <row r="2397" ht="42.75" spans="1:11">
      <c r="A2397" s="269">
        <v>2395</v>
      </c>
      <c r="B2397" s="269" t="s">
        <v>1245</v>
      </c>
      <c r="C2397" s="269" t="s">
        <v>2170</v>
      </c>
      <c r="D2397" s="273" t="s">
        <v>4561</v>
      </c>
      <c r="E2397" s="269" t="s">
        <v>2195</v>
      </c>
      <c r="F2397" s="271">
        <v>0.0007</v>
      </c>
      <c r="G2397" s="272">
        <v>2016.5</v>
      </c>
      <c r="H2397" s="269">
        <v>0.00161</v>
      </c>
      <c r="I2397" s="269" t="s">
        <v>1011</v>
      </c>
      <c r="J2397" s="269" t="s">
        <v>1011</v>
      </c>
      <c r="K2397" s="269" t="s">
        <v>106</v>
      </c>
    </row>
    <row r="2398" ht="42.75" spans="1:11">
      <c r="A2398" s="269">
        <v>2396</v>
      </c>
      <c r="B2398" s="269" t="s">
        <v>1245</v>
      </c>
      <c r="C2398" s="269" t="s">
        <v>2170</v>
      </c>
      <c r="D2398" s="273" t="s">
        <v>4562</v>
      </c>
      <c r="E2398" s="269" t="s">
        <v>2195</v>
      </c>
      <c r="F2398" s="271">
        <v>0.0008</v>
      </c>
      <c r="G2398" s="272">
        <v>2016.5</v>
      </c>
      <c r="H2398" s="269">
        <v>0.00184</v>
      </c>
      <c r="I2398" s="269" t="s">
        <v>1011</v>
      </c>
      <c r="J2398" s="269" t="s">
        <v>1011</v>
      </c>
      <c r="K2398" s="269" t="s">
        <v>106</v>
      </c>
    </row>
    <row r="2399" ht="42.75" spans="1:11">
      <c r="A2399" s="269">
        <v>2397</v>
      </c>
      <c r="B2399" s="269" t="s">
        <v>1245</v>
      </c>
      <c r="C2399" s="269" t="s">
        <v>2170</v>
      </c>
      <c r="D2399" s="273" t="s">
        <v>4563</v>
      </c>
      <c r="E2399" s="269" t="s">
        <v>2195</v>
      </c>
      <c r="F2399" s="271">
        <v>0.00086</v>
      </c>
      <c r="G2399" s="272">
        <v>2016.5</v>
      </c>
      <c r="H2399" s="269">
        <v>0.001978</v>
      </c>
      <c r="I2399" s="269" t="s">
        <v>1011</v>
      </c>
      <c r="J2399" s="269" t="s">
        <v>1011</v>
      </c>
      <c r="K2399" s="269" t="s">
        <v>106</v>
      </c>
    </row>
    <row r="2400" ht="42.75" spans="1:11">
      <c r="A2400" s="269">
        <v>2398</v>
      </c>
      <c r="B2400" s="269" t="s">
        <v>1245</v>
      </c>
      <c r="C2400" s="269" t="s">
        <v>2170</v>
      </c>
      <c r="D2400" s="273" t="s">
        <v>4564</v>
      </c>
      <c r="E2400" s="269" t="s">
        <v>2195</v>
      </c>
      <c r="F2400" s="271">
        <v>0.00045</v>
      </c>
      <c r="G2400" s="272">
        <v>2016.5</v>
      </c>
      <c r="H2400" s="269">
        <v>0.001035</v>
      </c>
      <c r="I2400" s="269" t="s">
        <v>1011</v>
      </c>
      <c r="J2400" s="269" t="s">
        <v>1011</v>
      </c>
      <c r="K2400" s="269" t="s">
        <v>106</v>
      </c>
    </row>
    <row r="2401" ht="42.75" spans="1:11">
      <c r="A2401" s="269">
        <v>2399</v>
      </c>
      <c r="B2401" s="269" t="s">
        <v>1245</v>
      </c>
      <c r="C2401" s="269" t="s">
        <v>2170</v>
      </c>
      <c r="D2401" s="273" t="s">
        <v>4565</v>
      </c>
      <c r="E2401" s="269" t="s">
        <v>2195</v>
      </c>
      <c r="F2401" s="271">
        <v>0.0011</v>
      </c>
      <c r="G2401" s="272">
        <v>2016.5</v>
      </c>
      <c r="H2401" s="269">
        <v>0.00253</v>
      </c>
      <c r="I2401" s="269" t="s">
        <v>1011</v>
      </c>
      <c r="J2401" s="269" t="s">
        <v>1011</v>
      </c>
      <c r="K2401" s="269" t="s">
        <v>106</v>
      </c>
    </row>
    <row r="2402" ht="42.75" spans="1:11">
      <c r="A2402" s="269">
        <v>2400</v>
      </c>
      <c r="B2402" s="269" t="s">
        <v>1245</v>
      </c>
      <c r="C2402" s="269" t="s">
        <v>2170</v>
      </c>
      <c r="D2402" s="273" t="s">
        <v>4566</v>
      </c>
      <c r="E2402" s="269" t="s">
        <v>2195</v>
      </c>
      <c r="F2402" s="271">
        <v>0.001</v>
      </c>
      <c r="G2402" s="272">
        <v>2016.5</v>
      </c>
      <c r="H2402" s="269">
        <v>0.0023</v>
      </c>
      <c r="I2402" s="269" t="s">
        <v>1011</v>
      </c>
      <c r="J2402" s="269" t="s">
        <v>1011</v>
      </c>
      <c r="K2402" s="269" t="s">
        <v>106</v>
      </c>
    </row>
    <row r="2403" ht="42.75" spans="1:11">
      <c r="A2403" s="269">
        <v>2401</v>
      </c>
      <c r="B2403" s="269" t="s">
        <v>1245</v>
      </c>
      <c r="C2403" s="269" t="s">
        <v>2170</v>
      </c>
      <c r="D2403" s="273" t="s">
        <v>4567</v>
      </c>
      <c r="E2403" s="269" t="s">
        <v>2195</v>
      </c>
      <c r="F2403" s="271">
        <v>0.0009</v>
      </c>
      <c r="G2403" s="272">
        <v>2016.5</v>
      </c>
      <c r="H2403" s="269">
        <v>0.00207</v>
      </c>
      <c r="I2403" s="269" t="s">
        <v>1011</v>
      </c>
      <c r="J2403" s="269" t="s">
        <v>1011</v>
      </c>
      <c r="K2403" s="269" t="s">
        <v>106</v>
      </c>
    </row>
    <row r="2404" ht="42.75" spans="1:11">
      <c r="A2404" s="269">
        <v>2402</v>
      </c>
      <c r="B2404" s="269" t="s">
        <v>1245</v>
      </c>
      <c r="C2404" s="269" t="s">
        <v>2170</v>
      </c>
      <c r="D2404" s="273" t="s">
        <v>4568</v>
      </c>
      <c r="E2404" s="269" t="s">
        <v>2195</v>
      </c>
      <c r="F2404" s="271">
        <v>0.0003</v>
      </c>
      <c r="G2404" s="272">
        <v>2016.5</v>
      </c>
      <c r="H2404" s="269">
        <v>0.00069</v>
      </c>
      <c r="I2404" s="269" t="s">
        <v>1011</v>
      </c>
      <c r="J2404" s="269" t="s">
        <v>1011</v>
      </c>
      <c r="K2404" s="269" t="s">
        <v>106</v>
      </c>
    </row>
    <row r="2405" ht="42.75" spans="1:11">
      <c r="A2405" s="269">
        <v>2403</v>
      </c>
      <c r="B2405" s="269" t="s">
        <v>1245</v>
      </c>
      <c r="C2405" s="269" t="s">
        <v>2170</v>
      </c>
      <c r="D2405" s="273" t="s">
        <v>4569</v>
      </c>
      <c r="E2405" s="269" t="s">
        <v>2195</v>
      </c>
      <c r="F2405" s="271">
        <v>0.0003</v>
      </c>
      <c r="G2405" s="272">
        <v>2016.5</v>
      </c>
      <c r="H2405" s="269">
        <v>0.00069</v>
      </c>
      <c r="I2405" s="269" t="s">
        <v>1011</v>
      </c>
      <c r="J2405" s="269" t="s">
        <v>1011</v>
      </c>
      <c r="K2405" s="269" t="s">
        <v>106</v>
      </c>
    </row>
    <row r="2406" ht="42.75" spans="1:11">
      <c r="A2406" s="269">
        <v>2404</v>
      </c>
      <c r="B2406" s="269" t="s">
        <v>1245</v>
      </c>
      <c r="C2406" s="269" t="s">
        <v>2170</v>
      </c>
      <c r="D2406" s="273" t="s">
        <v>4570</v>
      </c>
      <c r="E2406" s="269" t="s">
        <v>2195</v>
      </c>
      <c r="F2406" s="271">
        <v>0.00022</v>
      </c>
      <c r="G2406" s="272">
        <v>2016.5</v>
      </c>
      <c r="H2406" s="269">
        <v>0.000506</v>
      </c>
      <c r="I2406" s="269" t="s">
        <v>1011</v>
      </c>
      <c r="J2406" s="269" t="s">
        <v>1011</v>
      </c>
      <c r="K2406" s="269" t="s">
        <v>106</v>
      </c>
    </row>
    <row r="2407" ht="42.75" spans="1:11">
      <c r="A2407" s="269">
        <v>2405</v>
      </c>
      <c r="B2407" s="269" t="s">
        <v>1245</v>
      </c>
      <c r="C2407" s="269" t="s">
        <v>2170</v>
      </c>
      <c r="D2407" s="273" t="s">
        <v>4571</v>
      </c>
      <c r="E2407" s="269" t="s">
        <v>2195</v>
      </c>
      <c r="F2407" s="271">
        <v>0.0022</v>
      </c>
      <c r="G2407" s="272">
        <v>2016.5</v>
      </c>
      <c r="H2407" s="269">
        <v>0.00506</v>
      </c>
      <c r="I2407" s="269" t="s">
        <v>1011</v>
      </c>
      <c r="J2407" s="269" t="s">
        <v>1011</v>
      </c>
      <c r="K2407" s="269" t="s">
        <v>106</v>
      </c>
    </row>
    <row r="2408" ht="42.75" spans="1:11">
      <c r="A2408" s="269">
        <v>2406</v>
      </c>
      <c r="B2408" s="269" t="s">
        <v>1245</v>
      </c>
      <c r="C2408" s="269" t="s">
        <v>2170</v>
      </c>
      <c r="D2408" s="273" t="s">
        <v>4572</v>
      </c>
      <c r="E2408" s="269" t="s">
        <v>2195</v>
      </c>
      <c r="F2408" s="271">
        <v>0.0022</v>
      </c>
      <c r="G2408" s="272">
        <v>2016.5</v>
      </c>
      <c r="H2408" s="269">
        <v>0.00506</v>
      </c>
      <c r="I2408" s="269" t="s">
        <v>1011</v>
      </c>
      <c r="J2408" s="269" t="s">
        <v>1011</v>
      </c>
      <c r="K2408" s="269" t="s">
        <v>106</v>
      </c>
    </row>
    <row r="2409" ht="42.75" spans="1:11">
      <c r="A2409" s="269">
        <v>2407</v>
      </c>
      <c r="B2409" s="269" t="s">
        <v>1245</v>
      </c>
      <c r="C2409" s="269" t="s">
        <v>2170</v>
      </c>
      <c r="D2409" s="273" t="s">
        <v>4573</v>
      </c>
      <c r="E2409" s="269" t="s">
        <v>2195</v>
      </c>
      <c r="F2409" s="271">
        <v>0.002</v>
      </c>
      <c r="G2409" s="272">
        <v>2016.5</v>
      </c>
      <c r="H2409" s="269">
        <v>0.0046</v>
      </c>
      <c r="I2409" s="269" t="s">
        <v>1011</v>
      </c>
      <c r="J2409" s="269" t="s">
        <v>1011</v>
      </c>
      <c r="K2409" s="269" t="s">
        <v>106</v>
      </c>
    </row>
    <row r="2410" ht="42.75" spans="1:11">
      <c r="A2410" s="269">
        <v>2408</v>
      </c>
      <c r="B2410" s="269" t="s">
        <v>1245</v>
      </c>
      <c r="C2410" s="269" t="s">
        <v>2170</v>
      </c>
      <c r="D2410" s="273" t="s">
        <v>4574</v>
      </c>
      <c r="E2410" s="269" t="s">
        <v>2195</v>
      </c>
      <c r="F2410" s="271">
        <v>0.006</v>
      </c>
      <c r="G2410" s="272">
        <v>2016.5</v>
      </c>
      <c r="H2410" s="269">
        <v>0.0138</v>
      </c>
      <c r="I2410" s="269" t="s">
        <v>1011</v>
      </c>
      <c r="J2410" s="269" t="s">
        <v>1011</v>
      </c>
      <c r="K2410" s="269" t="s">
        <v>106</v>
      </c>
    </row>
    <row r="2411" ht="42.75" spans="1:11">
      <c r="A2411" s="269">
        <v>2409</v>
      </c>
      <c r="B2411" s="269" t="s">
        <v>1245</v>
      </c>
      <c r="C2411" s="269" t="s">
        <v>2170</v>
      </c>
      <c r="D2411" s="273" t="s">
        <v>4575</v>
      </c>
      <c r="E2411" s="269" t="s">
        <v>2195</v>
      </c>
      <c r="F2411" s="271">
        <v>0.0006</v>
      </c>
      <c r="G2411" s="272">
        <v>2016.5</v>
      </c>
      <c r="H2411" s="269">
        <v>0.00138</v>
      </c>
      <c r="I2411" s="269" t="s">
        <v>1011</v>
      </c>
      <c r="J2411" s="269" t="s">
        <v>1011</v>
      </c>
      <c r="K2411" s="269" t="s">
        <v>106</v>
      </c>
    </row>
    <row r="2412" ht="42.75" spans="1:11">
      <c r="A2412" s="269">
        <v>2410</v>
      </c>
      <c r="B2412" s="269" t="s">
        <v>1245</v>
      </c>
      <c r="C2412" s="269" t="s">
        <v>2170</v>
      </c>
      <c r="D2412" s="273" t="s">
        <v>4576</v>
      </c>
      <c r="E2412" s="269" t="s">
        <v>2195</v>
      </c>
      <c r="F2412" s="271">
        <v>0.0006</v>
      </c>
      <c r="G2412" s="272">
        <v>2016.5</v>
      </c>
      <c r="H2412" s="269">
        <v>0.00138</v>
      </c>
      <c r="I2412" s="269" t="s">
        <v>1011</v>
      </c>
      <c r="J2412" s="269" t="s">
        <v>1011</v>
      </c>
      <c r="K2412" s="269" t="s">
        <v>106</v>
      </c>
    </row>
    <row r="2413" ht="42.75" spans="1:11">
      <c r="A2413" s="269">
        <v>2411</v>
      </c>
      <c r="B2413" s="269" t="s">
        <v>1245</v>
      </c>
      <c r="C2413" s="269" t="s">
        <v>2170</v>
      </c>
      <c r="D2413" s="273" t="s">
        <v>4577</v>
      </c>
      <c r="E2413" s="269" t="s">
        <v>2195</v>
      </c>
      <c r="F2413" s="271">
        <v>0.00025</v>
      </c>
      <c r="G2413" s="272">
        <v>2016.5</v>
      </c>
      <c r="H2413" s="269">
        <v>0.000575</v>
      </c>
      <c r="I2413" s="269" t="s">
        <v>1011</v>
      </c>
      <c r="J2413" s="269" t="s">
        <v>1011</v>
      </c>
      <c r="K2413" s="269" t="s">
        <v>106</v>
      </c>
    </row>
    <row r="2414" ht="42.75" spans="1:11">
      <c r="A2414" s="269">
        <v>2412</v>
      </c>
      <c r="B2414" s="269" t="s">
        <v>1245</v>
      </c>
      <c r="C2414" s="269" t="s">
        <v>2170</v>
      </c>
      <c r="D2414" s="273" t="s">
        <v>4578</v>
      </c>
      <c r="E2414" s="269" t="s">
        <v>2195</v>
      </c>
      <c r="F2414" s="271">
        <v>0.00045</v>
      </c>
      <c r="G2414" s="272">
        <v>2016.5</v>
      </c>
      <c r="H2414" s="269">
        <v>0.001035</v>
      </c>
      <c r="I2414" s="269" t="s">
        <v>1011</v>
      </c>
      <c r="J2414" s="269" t="s">
        <v>1011</v>
      </c>
      <c r="K2414" s="269" t="s">
        <v>106</v>
      </c>
    </row>
    <row r="2415" ht="42.75" spans="1:11">
      <c r="A2415" s="269">
        <v>2413</v>
      </c>
      <c r="B2415" s="269" t="s">
        <v>1245</v>
      </c>
      <c r="C2415" s="269" t="s">
        <v>2170</v>
      </c>
      <c r="D2415" s="273" t="s">
        <v>4579</v>
      </c>
      <c r="E2415" s="269" t="s">
        <v>2195</v>
      </c>
      <c r="F2415" s="271">
        <v>0.0002</v>
      </c>
      <c r="G2415" s="272">
        <v>2016.5</v>
      </c>
      <c r="H2415" s="269">
        <v>0.00046</v>
      </c>
      <c r="I2415" s="269" t="s">
        <v>1011</v>
      </c>
      <c r="J2415" s="269" t="s">
        <v>1011</v>
      </c>
      <c r="K2415" s="269" t="s">
        <v>106</v>
      </c>
    </row>
    <row r="2416" ht="42.75" spans="1:11">
      <c r="A2416" s="269">
        <v>2414</v>
      </c>
      <c r="B2416" s="269" t="s">
        <v>1245</v>
      </c>
      <c r="C2416" s="269" t="s">
        <v>2170</v>
      </c>
      <c r="D2416" s="273" t="s">
        <v>4580</v>
      </c>
      <c r="E2416" s="269" t="s">
        <v>2195</v>
      </c>
      <c r="F2416" s="271">
        <v>0.0006</v>
      </c>
      <c r="G2416" s="272">
        <v>2016.5</v>
      </c>
      <c r="H2416" s="269">
        <v>0.00138</v>
      </c>
      <c r="I2416" s="269" t="s">
        <v>1011</v>
      </c>
      <c r="J2416" s="269" t="s">
        <v>1011</v>
      </c>
      <c r="K2416" s="269" t="s">
        <v>106</v>
      </c>
    </row>
    <row r="2417" ht="42.75" spans="1:11">
      <c r="A2417" s="269">
        <v>2415</v>
      </c>
      <c r="B2417" s="269" t="s">
        <v>1245</v>
      </c>
      <c r="C2417" s="269" t="s">
        <v>2170</v>
      </c>
      <c r="D2417" s="273" t="s">
        <v>4581</v>
      </c>
      <c r="E2417" s="269" t="s">
        <v>2195</v>
      </c>
      <c r="F2417" s="271">
        <v>0.00165</v>
      </c>
      <c r="G2417" s="272">
        <v>2016.5</v>
      </c>
      <c r="H2417" s="269">
        <v>0.003795</v>
      </c>
      <c r="I2417" s="269" t="s">
        <v>1011</v>
      </c>
      <c r="J2417" s="269" t="s">
        <v>1011</v>
      </c>
      <c r="K2417" s="269" t="s">
        <v>106</v>
      </c>
    </row>
    <row r="2418" ht="42.75" spans="1:11">
      <c r="A2418" s="269">
        <v>2416</v>
      </c>
      <c r="B2418" s="269" t="s">
        <v>1245</v>
      </c>
      <c r="C2418" s="269" t="s">
        <v>2170</v>
      </c>
      <c r="D2418" s="273" t="s">
        <v>4582</v>
      </c>
      <c r="E2418" s="269" t="s">
        <v>2195</v>
      </c>
      <c r="F2418" s="271">
        <v>0.00035</v>
      </c>
      <c r="G2418" s="272">
        <v>2016.5</v>
      </c>
      <c r="H2418" s="269">
        <v>0.000805</v>
      </c>
      <c r="I2418" s="269" t="s">
        <v>1011</v>
      </c>
      <c r="J2418" s="269" t="s">
        <v>1011</v>
      </c>
      <c r="K2418" s="269" t="s">
        <v>106</v>
      </c>
    </row>
    <row r="2419" ht="42.75" spans="1:11">
      <c r="A2419" s="269">
        <v>2417</v>
      </c>
      <c r="B2419" s="269" t="s">
        <v>1245</v>
      </c>
      <c r="C2419" s="269" t="s">
        <v>2170</v>
      </c>
      <c r="D2419" s="273" t="s">
        <v>4583</v>
      </c>
      <c r="E2419" s="269" t="s">
        <v>2195</v>
      </c>
      <c r="F2419" s="271">
        <v>0.001</v>
      </c>
      <c r="G2419" s="272">
        <v>2016.5</v>
      </c>
      <c r="H2419" s="269">
        <v>0.0023</v>
      </c>
      <c r="I2419" s="269" t="s">
        <v>1011</v>
      </c>
      <c r="J2419" s="269" t="s">
        <v>1011</v>
      </c>
      <c r="K2419" s="269" t="s">
        <v>106</v>
      </c>
    </row>
    <row r="2420" ht="42.75" spans="1:11">
      <c r="A2420" s="269">
        <v>2418</v>
      </c>
      <c r="B2420" s="269" t="s">
        <v>1245</v>
      </c>
      <c r="C2420" s="269" t="s">
        <v>2170</v>
      </c>
      <c r="D2420" s="273" t="s">
        <v>4584</v>
      </c>
      <c r="E2420" s="269" t="s">
        <v>2195</v>
      </c>
      <c r="F2420" s="271">
        <v>0.0001</v>
      </c>
      <c r="G2420" s="272">
        <v>2016.5</v>
      </c>
      <c r="H2420" s="269">
        <v>0.00023</v>
      </c>
      <c r="I2420" s="269" t="s">
        <v>1011</v>
      </c>
      <c r="J2420" s="269" t="s">
        <v>1011</v>
      </c>
      <c r="K2420" s="269" t="s">
        <v>106</v>
      </c>
    </row>
    <row r="2421" ht="42.75" spans="1:11">
      <c r="A2421" s="269">
        <v>2419</v>
      </c>
      <c r="B2421" s="269" t="s">
        <v>1245</v>
      </c>
      <c r="C2421" s="269" t="s">
        <v>2170</v>
      </c>
      <c r="D2421" s="273" t="s">
        <v>4585</v>
      </c>
      <c r="E2421" s="269" t="s">
        <v>2195</v>
      </c>
      <c r="F2421" s="271">
        <v>7e-5</v>
      </c>
      <c r="G2421" s="272">
        <v>2016.5</v>
      </c>
      <c r="H2421" s="269">
        <v>0.000161</v>
      </c>
      <c r="I2421" s="269" t="s">
        <v>1011</v>
      </c>
      <c r="J2421" s="269" t="s">
        <v>1011</v>
      </c>
      <c r="K2421" s="269" t="s">
        <v>106</v>
      </c>
    </row>
    <row r="2422" ht="42.75" spans="1:11">
      <c r="A2422" s="269">
        <v>2420</v>
      </c>
      <c r="B2422" s="269" t="s">
        <v>1245</v>
      </c>
      <c r="C2422" s="269" t="s">
        <v>2170</v>
      </c>
      <c r="D2422" s="273" t="s">
        <v>4586</v>
      </c>
      <c r="E2422" s="269" t="s">
        <v>2195</v>
      </c>
      <c r="F2422" s="271">
        <v>0.0002</v>
      </c>
      <c r="G2422" s="272">
        <v>2016.5</v>
      </c>
      <c r="H2422" s="269">
        <v>0.00046</v>
      </c>
      <c r="I2422" s="269" t="s">
        <v>1011</v>
      </c>
      <c r="J2422" s="269" t="s">
        <v>1011</v>
      </c>
      <c r="K2422" s="269" t="s">
        <v>106</v>
      </c>
    </row>
    <row r="2423" ht="42.75" spans="1:11">
      <c r="A2423" s="269">
        <v>2421</v>
      </c>
      <c r="B2423" s="269" t="s">
        <v>1245</v>
      </c>
      <c r="C2423" s="269" t="s">
        <v>2170</v>
      </c>
      <c r="D2423" s="273" t="s">
        <v>4587</v>
      </c>
      <c r="E2423" s="269" t="s">
        <v>2195</v>
      </c>
      <c r="F2423" s="271">
        <v>0.0002</v>
      </c>
      <c r="G2423" s="272">
        <v>2016.5</v>
      </c>
      <c r="H2423" s="269">
        <v>0.00046</v>
      </c>
      <c r="I2423" s="269" t="s">
        <v>1011</v>
      </c>
      <c r="J2423" s="269" t="s">
        <v>1011</v>
      </c>
      <c r="K2423" s="269" t="s">
        <v>106</v>
      </c>
    </row>
    <row r="2424" ht="42.75" spans="1:11">
      <c r="A2424" s="269">
        <v>2422</v>
      </c>
      <c r="B2424" s="269" t="s">
        <v>1245</v>
      </c>
      <c r="C2424" s="269" t="s">
        <v>2170</v>
      </c>
      <c r="D2424" s="273" t="s">
        <v>4588</v>
      </c>
      <c r="E2424" s="269" t="s">
        <v>2195</v>
      </c>
      <c r="F2424" s="271">
        <v>5e-5</v>
      </c>
      <c r="G2424" s="272">
        <v>2016.5</v>
      </c>
      <c r="H2424" s="269">
        <v>0.000115</v>
      </c>
      <c r="I2424" s="269" t="s">
        <v>1011</v>
      </c>
      <c r="J2424" s="269" t="s">
        <v>1011</v>
      </c>
      <c r="K2424" s="269" t="s">
        <v>106</v>
      </c>
    </row>
    <row r="2425" ht="42.75" spans="1:11">
      <c r="A2425" s="269">
        <v>2423</v>
      </c>
      <c r="B2425" s="269" t="s">
        <v>1245</v>
      </c>
      <c r="C2425" s="269" t="s">
        <v>2170</v>
      </c>
      <c r="D2425" s="273" t="s">
        <v>4589</v>
      </c>
      <c r="E2425" s="269" t="s">
        <v>2195</v>
      </c>
      <c r="F2425" s="271">
        <v>0.00025</v>
      </c>
      <c r="G2425" s="272">
        <v>2016.5</v>
      </c>
      <c r="H2425" s="269">
        <v>0.000575</v>
      </c>
      <c r="I2425" s="269" t="s">
        <v>1011</v>
      </c>
      <c r="J2425" s="269" t="s">
        <v>1011</v>
      </c>
      <c r="K2425" s="269" t="s">
        <v>106</v>
      </c>
    </row>
    <row r="2426" ht="42.75" spans="1:11">
      <c r="A2426" s="269">
        <v>2424</v>
      </c>
      <c r="B2426" s="269" t="s">
        <v>1245</v>
      </c>
      <c r="C2426" s="269" t="s">
        <v>2170</v>
      </c>
      <c r="D2426" s="273" t="s">
        <v>4590</v>
      </c>
      <c r="E2426" s="269" t="s">
        <v>2195</v>
      </c>
      <c r="F2426" s="271">
        <v>0.00027</v>
      </c>
      <c r="G2426" s="272">
        <v>2016.5</v>
      </c>
      <c r="H2426" s="269">
        <v>0.000621</v>
      </c>
      <c r="I2426" s="269" t="s">
        <v>1011</v>
      </c>
      <c r="J2426" s="269" t="s">
        <v>1011</v>
      </c>
      <c r="K2426" s="269" t="s">
        <v>106</v>
      </c>
    </row>
    <row r="2427" ht="42.75" spans="1:11">
      <c r="A2427" s="269">
        <v>2425</v>
      </c>
      <c r="B2427" s="269" t="s">
        <v>1245</v>
      </c>
      <c r="C2427" s="269" t="s">
        <v>2170</v>
      </c>
      <c r="D2427" s="273" t="s">
        <v>4591</v>
      </c>
      <c r="E2427" s="269" t="s">
        <v>2195</v>
      </c>
      <c r="F2427" s="271">
        <v>8.5e-5</v>
      </c>
      <c r="G2427" s="272">
        <v>2016.5</v>
      </c>
      <c r="H2427" s="269">
        <v>0.0001955</v>
      </c>
      <c r="I2427" s="269" t="s">
        <v>1011</v>
      </c>
      <c r="J2427" s="269" t="s">
        <v>1011</v>
      </c>
      <c r="K2427" s="269" t="s">
        <v>106</v>
      </c>
    </row>
    <row r="2428" ht="42.75" spans="1:11">
      <c r="A2428" s="269">
        <v>2426</v>
      </c>
      <c r="B2428" s="269" t="s">
        <v>1245</v>
      </c>
      <c r="C2428" s="269" t="s">
        <v>2170</v>
      </c>
      <c r="D2428" s="273" t="s">
        <v>4592</v>
      </c>
      <c r="E2428" s="269" t="s">
        <v>2195</v>
      </c>
      <c r="F2428" s="271">
        <v>0.0002</v>
      </c>
      <c r="G2428" s="272">
        <v>2016.5</v>
      </c>
      <c r="H2428" s="269">
        <v>0.00046</v>
      </c>
      <c r="I2428" s="269" t="s">
        <v>1011</v>
      </c>
      <c r="J2428" s="269" t="s">
        <v>1011</v>
      </c>
      <c r="K2428" s="269" t="s">
        <v>106</v>
      </c>
    </row>
    <row r="2429" ht="42.75" spans="1:11">
      <c r="A2429" s="269">
        <v>2427</v>
      </c>
      <c r="B2429" s="269" t="s">
        <v>1245</v>
      </c>
      <c r="C2429" s="269" t="s">
        <v>2170</v>
      </c>
      <c r="D2429" s="273" t="s">
        <v>4593</v>
      </c>
      <c r="E2429" s="269" t="s">
        <v>2195</v>
      </c>
      <c r="F2429" s="271">
        <v>0.0004</v>
      </c>
      <c r="G2429" s="272">
        <v>2016.5</v>
      </c>
      <c r="H2429" s="269">
        <v>0.00092</v>
      </c>
      <c r="I2429" s="269" t="s">
        <v>1011</v>
      </c>
      <c r="J2429" s="269" t="s">
        <v>1011</v>
      </c>
      <c r="K2429" s="269" t="s">
        <v>106</v>
      </c>
    </row>
    <row r="2430" ht="42.75" spans="1:11">
      <c r="A2430" s="269">
        <v>2428</v>
      </c>
      <c r="B2430" s="269" t="s">
        <v>1245</v>
      </c>
      <c r="C2430" s="269" t="s">
        <v>2170</v>
      </c>
      <c r="D2430" s="273" t="s">
        <v>4594</v>
      </c>
      <c r="E2430" s="269" t="s">
        <v>2195</v>
      </c>
      <c r="F2430" s="271">
        <v>0.0004</v>
      </c>
      <c r="G2430" s="272">
        <v>2016.5</v>
      </c>
      <c r="H2430" s="269">
        <v>0.00092</v>
      </c>
      <c r="I2430" s="269" t="s">
        <v>1011</v>
      </c>
      <c r="J2430" s="269" t="s">
        <v>1011</v>
      </c>
      <c r="K2430" s="269" t="s">
        <v>106</v>
      </c>
    </row>
    <row r="2431" ht="42.75" spans="1:11">
      <c r="A2431" s="269">
        <v>2429</v>
      </c>
      <c r="B2431" s="269" t="s">
        <v>1245</v>
      </c>
      <c r="C2431" s="269" t="s">
        <v>2170</v>
      </c>
      <c r="D2431" s="273" t="s">
        <v>4595</v>
      </c>
      <c r="E2431" s="269" t="s">
        <v>2195</v>
      </c>
      <c r="F2431" s="271">
        <v>0.00145</v>
      </c>
      <c r="G2431" s="272">
        <v>2016.5</v>
      </c>
      <c r="H2431" s="269">
        <v>0.003335</v>
      </c>
      <c r="I2431" s="269" t="s">
        <v>1011</v>
      </c>
      <c r="J2431" s="269" t="s">
        <v>1011</v>
      </c>
      <c r="K2431" s="269" t="s">
        <v>106</v>
      </c>
    </row>
    <row r="2432" ht="42.75" spans="1:11">
      <c r="A2432" s="269">
        <v>2430</v>
      </c>
      <c r="B2432" s="269" t="s">
        <v>1245</v>
      </c>
      <c r="C2432" s="269" t="s">
        <v>2170</v>
      </c>
      <c r="D2432" s="273" t="s">
        <v>4596</v>
      </c>
      <c r="E2432" s="269" t="s">
        <v>2195</v>
      </c>
      <c r="F2432" s="271">
        <v>0.00035</v>
      </c>
      <c r="G2432" s="272">
        <v>2016.5</v>
      </c>
      <c r="H2432" s="269">
        <v>0.000805</v>
      </c>
      <c r="I2432" s="269" t="s">
        <v>1011</v>
      </c>
      <c r="J2432" s="269" t="s">
        <v>1011</v>
      </c>
      <c r="K2432" s="269" t="s">
        <v>106</v>
      </c>
    </row>
    <row r="2433" ht="42.75" spans="1:11">
      <c r="A2433" s="269">
        <v>2431</v>
      </c>
      <c r="B2433" s="269" t="s">
        <v>1245</v>
      </c>
      <c r="C2433" s="269" t="s">
        <v>2170</v>
      </c>
      <c r="D2433" s="273" t="s">
        <v>4597</v>
      </c>
      <c r="E2433" s="269" t="s">
        <v>2195</v>
      </c>
      <c r="F2433" s="271">
        <v>0.0008</v>
      </c>
      <c r="G2433" s="272">
        <v>2016.5</v>
      </c>
      <c r="H2433" s="269">
        <v>0.00184</v>
      </c>
      <c r="I2433" s="269" t="s">
        <v>1011</v>
      </c>
      <c r="J2433" s="269" t="s">
        <v>1011</v>
      </c>
      <c r="K2433" s="269" t="s">
        <v>106</v>
      </c>
    </row>
    <row r="2434" ht="42.75" spans="1:11">
      <c r="A2434" s="269">
        <v>2432</v>
      </c>
      <c r="B2434" s="269" t="s">
        <v>1245</v>
      </c>
      <c r="C2434" s="269" t="s">
        <v>2170</v>
      </c>
      <c r="D2434" s="273" t="s">
        <v>4598</v>
      </c>
      <c r="E2434" s="269" t="s">
        <v>2195</v>
      </c>
      <c r="F2434" s="271">
        <v>0.0002</v>
      </c>
      <c r="G2434" s="272">
        <v>2016.5</v>
      </c>
      <c r="H2434" s="269">
        <v>0.00046</v>
      </c>
      <c r="I2434" s="269" t="s">
        <v>1011</v>
      </c>
      <c r="J2434" s="269" t="s">
        <v>1011</v>
      </c>
      <c r="K2434" s="269" t="s">
        <v>106</v>
      </c>
    </row>
    <row r="2435" ht="42.75" spans="1:11">
      <c r="A2435" s="269">
        <v>2433</v>
      </c>
      <c r="B2435" s="269" t="s">
        <v>1245</v>
      </c>
      <c r="C2435" s="269" t="s">
        <v>2170</v>
      </c>
      <c r="D2435" s="273" t="s">
        <v>4599</v>
      </c>
      <c r="E2435" s="269" t="s">
        <v>2195</v>
      </c>
      <c r="F2435" s="271">
        <v>0.0012</v>
      </c>
      <c r="G2435" s="272">
        <v>2016.5</v>
      </c>
      <c r="H2435" s="269">
        <v>0.00276</v>
      </c>
      <c r="I2435" s="269" t="s">
        <v>1011</v>
      </c>
      <c r="J2435" s="269" t="s">
        <v>1011</v>
      </c>
      <c r="K2435" s="269" t="s">
        <v>106</v>
      </c>
    </row>
    <row r="2436" ht="42.75" spans="1:11">
      <c r="A2436" s="269">
        <v>2434</v>
      </c>
      <c r="B2436" s="269" t="s">
        <v>1245</v>
      </c>
      <c r="C2436" s="269" t="s">
        <v>2170</v>
      </c>
      <c r="D2436" s="273" t="s">
        <v>4600</v>
      </c>
      <c r="E2436" s="269" t="s">
        <v>2195</v>
      </c>
      <c r="F2436" s="271">
        <v>0.001</v>
      </c>
      <c r="G2436" s="272">
        <v>2016.5</v>
      </c>
      <c r="H2436" s="269">
        <v>0.0023</v>
      </c>
      <c r="I2436" s="269" t="s">
        <v>1011</v>
      </c>
      <c r="J2436" s="269" t="s">
        <v>1011</v>
      </c>
      <c r="K2436" s="269" t="s">
        <v>106</v>
      </c>
    </row>
    <row r="2437" ht="42.75" spans="1:11">
      <c r="A2437" s="269">
        <v>2435</v>
      </c>
      <c r="B2437" s="269" t="s">
        <v>1245</v>
      </c>
      <c r="C2437" s="269" t="s">
        <v>2170</v>
      </c>
      <c r="D2437" s="273" t="s">
        <v>4601</v>
      </c>
      <c r="E2437" s="269" t="s">
        <v>2195</v>
      </c>
      <c r="F2437" s="271">
        <v>0.001</v>
      </c>
      <c r="G2437" s="272">
        <v>2016.5</v>
      </c>
      <c r="H2437" s="269">
        <v>0.0023</v>
      </c>
      <c r="I2437" s="269" t="s">
        <v>1011</v>
      </c>
      <c r="J2437" s="269" t="s">
        <v>1011</v>
      </c>
      <c r="K2437" s="269" t="s">
        <v>106</v>
      </c>
    </row>
    <row r="2438" ht="42.75" spans="1:11">
      <c r="A2438" s="269">
        <v>2436</v>
      </c>
      <c r="B2438" s="269" t="s">
        <v>1245</v>
      </c>
      <c r="C2438" s="269" t="s">
        <v>2170</v>
      </c>
      <c r="D2438" s="273" t="s">
        <v>4602</v>
      </c>
      <c r="E2438" s="269" t="s">
        <v>2195</v>
      </c>
      <c r="F2438" s="271">
        <v>0.00015</v>
      </c>
      <c r="G2438" s="272">
        <v>2016.5</v>
      </c>
      <c r="H2438" s="269">
        <v>0.000345</v>
      </c>
      <c r="I2438" s="269" t="s">
        <v>1011</v>
      </c>
      <c r="J2438" s="269" t="s">
        <v>1011</v>
      </c>
      <c r="K2438" s="269" t="s">
        <v>106</v>
      </c>
    </row>
    <row r="2439" ht="42.75" spans="1:11">
      <c r="A2439" s="269">
        <v>2437</v>
      </c>
      <c r="B2439" s="269" t="s">
        <v>1245</v>
      </c>
      <c r="C2439" s="269" t="s">
        <v>2170</v>
      </c>
      <c r="D2439" s="273" t="s">
        <v>4603</v>
      </c>
      <c r="E2439" s="269" t="s">
        <v>2195</v>
      </c>
      <c r="F2439" s="271">
        <v>0.0001</v>
      </c>
      <c r="G2439" s="272">
        <v>2016.5</v>
      </c>
      <c r="H2439" s="269">
        <v>0.00023</v>
      </c>
      <c r="I2439" s="269" t="s">
        <v>1011</v>
      </c>
      <c r="J2439" s="269" t="s">
        <v>1011</v>
      </c>
      <c r="K2439" s="269" t="s">
        <v>106</v>
      </c>
    </row>
    <row r="2440" ht="42.75" spans="1:11">
      <c r="A2440" s="269">
        <v>2438</v>
      </c>
      <c r="B2440" s="269" t="s">
        <v>1245</v>
      </c>
      <c r="C2440" s="269" t="s">
        <v>2170</v>
      </c>
      <c r="D2440" s="273" t="s">
        <v>4604</v>
      </c>
      <c r="E2440" s="269" t="s">
        <v>2195</v>
      </c>
      <c r="F2440" s="271">
        <v>0.00035</v>
      </c>
      <c r="G2440" s="272">
        <v>2016.5</v>
      </c>
      <c r="H2440" s="269">
        <v>0.000805</v>
      </c>
      <c r="I2440" s="269" t="s">
        <v>1011</v>
      </c>
      <c r="J2440" s="269" t="s">
        <v>1011</v>
      </c>
      <c r="K2440" s="269" t="s">
        <v>106</v>
      </c>
    </row>
    <row r="2441" ht="57" spans="1:11">
      <c r="A2441" s="269">
        <v>2439</v>
      </c>
      <c r="B2441" s="269" t="s">
        <v>1245</v>
      </c>
      <c r="C2441" s="269" t="s">
        <v>2170</v>
      </c>
      <c r="D2441" s="273" t="s">
        <v>4605</v>
      </c>
      <c r="E2441" s="269" t="s">
        <v>2195</v>
      </c>
      <c r="F2441" s="271">
        <v>0.00035</v>
      </c>
      <c r="G2441" s="272">
        <v>2016.5</v>
      </c>
      <c r="H2441" s="269">
        <v>0.000805</v>
      </c>
      <c r="I2441" s="269" t="s">
        <v>1011</v>
      </c>
      <c r="J2441" s="269" t="s">
        <v>1011</v>
      </c>
      <c r="K2441" s="269" t="s">
        <v>106</v>
      </c>
    </row>
    <row r="2442" ht="57" spans="1:11">
      <c r="A2442" s="269">
        <v>2440</v>
      </c>
      <c r="B2442" s="269" t="s">
        <v>1245</v>
      </c>
      <c r="C2442" s="269" t="s">
        <v>2170</v>
      </c>
      <c r="D2442" s="273" t="s">
        <v>4606</v>
      </c>
      <c r="E2442" s="269" t="s">
        <v>2195</v>
      </c>
      <c r="F2442" s="271">
        <v>0.0023</v>
      </c>
      <c r="G2442" s="272">
        <v>2016.5</v>
      </c>
      <c r="H2442" s="269">
        <v>0.00529</v>
      </c>
      <c r="I2442" s="269" t="s">
        <v>1011</v>
      </c>
      <c r="J2442" s="269" t="s">
        <v>1011</v>
      </c>
      <c r="K2442" s="269" t="s">
        <v>106</v>
      </c>
    </row>
    <row r="2443" ht="42.75" spans="1:11">
      <c r="A2443" s="269">
        <v>2441</v>
      </c>
      <c r="B2443" s="269" t="s">
        <v>1245</v>
      </c>
      <c r="C2443" s="269" t="s">
        <v>2170</v>
      </c>
      <c r="D2443" s="273" t="s">
        <v>4607</v>
      </c>
      <c r="E2443" s="269" t="s">
        <v>2195</v>
      </c>
      <c r="F2443" s="271">
        <v>0.0004</v>
      </c>
      <c r="G2443" s="272">
        <v>2016.5</v>
      </c>
      <c r="H2443" s="269">
        <v>0.00092</v>
      </c>
      <c r="I2443" s="269" t="s">
        <v>1011</v>
      </c>
      <c r="J2443" s="269" t="s">
        <v>1011</v>
      </c>
      <c r="K2443" s="269" t="s">
        <v>106</v>
      </c>
    </row>
    <row r="2444" ht="42.75" spans="1:11">
      <c r="A2444" s="269">
        <v>2442</v>
      </c>
      <c r="B2444" s="269" t="s">
        <v>1245</v>
      </c>
      <c r="C2444" s="269" t="s">
        <v>2170</v>
      </c>
      <c r="D2444" s="273" t="s">
        <v>4608</v>
      </c>
      <c r="E2444" s="269" t="s">
        <v>2195</v>
      </c>
      <c r="F2444" s="271">
        <v>0.0013</v>
      </c>
      <c r="G2444" s="272">
        <v>2016.5</v>
      </c>
      <c r="H2444" s="269">
        <v>0.00299</v>
      </c>
      <c r="I2444" s="269" t="s">
        <v>1011</v>
      </c>
      <c r="J2444" s="269" t="s">
        <v>1011</v>
      </c>
      <c r="K2444" s="269" t="s">
        <v>106</v>
      </c>
    </row>
    <row r="2445" ht="42.75" spans="1:11">
      <c r="A2445" s="269">
        <v>2443</v>
      </c>
      <c r="B2445" s="269" t="s">
        <v>1245</v>
      </c>
      <c r="C2445" s="269" t="s">
        <v>2170</v>
      </c>
      <c r="D2445" s="273" t="s">
        <v>4609</v>
      </c>
      <c r="E2445" s="269" t="s">
        <v>2195</v>
      </c>
      <c r="F2445" s="271">
        <v>0.00012</v>
      </c>
      <c r="G2445" s="272">
        <v>2016.5</v>
      </c>
      <c r="H2445" s="269">
        <v>0.000276</v>
      </c>
      <c r="I2445" s="269" t="s">
        <v>1011</v>
      </c>
      <c r="J2445" s="269" t="s">
        <v>1011</v>
      </c>
      <c r="K2445" s="269" t="s">
        <v>106</v>
      </c>
    </row>
    <row r="2446" ht="42.75" spans="1:11">
      <c r="A2446" s="269">
        <v>2444</v>
      </c>
      <c r="B2446" s="269" t="s">
        <v>1245</v>
      </c>
      <c r="C2446" s="269" t="s">
        <v>2170</v>
      </c>
      <c r="D2446" s="273" t="s">
        <v>4610</v>
      </c>
      <c r="E2446" s="269" t="s">
        <v>2195</v>
      </c>
      <c r="F2446" s="271">
        <v>0.0004</v>
      </c>
      <c r="G2446" s="272">
        <v>2016.5</v>
      </c>
      <c r="H2446" s="269">
        <v>0.00092</v>
      </c>
      <c r="I2446" s="269" t="s">
        <v>1011</v>
      </c>
      <c r="J2446" s="269" t="s">
        <v>1011</v>
      </c>
      <c r="K2446" s="269" t="s">
        <v>106</v>
      </c>
    </row>
    <row r="2447" ht="42.75" spans="1:11">
      <c r="A2447" s="269">
        <v>2445</v>
      </c>
      <c r="B2447" s="269" t="s">
        <v>1245</v>
      </c>
      <c r="C2447" s="269" t="s">
        <v>2170</v>
      </c>
      <c r="D2447" s="273" t="s">
        <v>4611</v>
      </c>
      <c r="E2447" s="269" t="s">
        <v>2195</v>
      </c>
      <c r="F2447" s="271">
        <v>0.0013</v>
      </c>
      <c r="G2447" s="272">
        <v>2016.5</v>
      </c>
      <c r="H2447" s="269">
        <v>0.00299</v>
      </c>
      <c r="I2447" s="269" t="s">
        <v>1011</v>
      </c>
      <c r="J2447" s="269" t="s">
        <v>1011</v>
      </c>
      <c r="K2447" s="269" t="s">
        <v>106</v>
      </c>
    </row>
    <row r="2448" ht="42.75" spans="1:11">
      <c r="A2448" s="269">
        <v>2446</v>
      </c>
      <c r="B2448" s="269" t="s">
        <v>1245</v>
      </c>
      <c r="C2448" s="269" t="s">
        <v>2170</v>
      </c>
      <c r="D2448" s="273" t="s">
        <v>4612</v>
      </c>
      <c r="E2448" s="269" t="s">
        <v>2195</v>
      </c>
      <c r="F2448" s="271">
        <v>0.0014</v>
      </c>
      <c r="G2448" s="272">
        <v>2016.5</v>
      </c>
      <c r="H2448" s="269">
        <v>0.00322</v>
      </c>
      <c r="I2448" s="269" t="s">
        <v>1011</v>
      </c>
      <c r="J2448" s="269" t="s">
        <v>1011</v>
      </c>
      <c r="K2448" s="269" t="s">
        <v>106</v>
      </c>
    </row>
    <row r="2449" ht="42.75" spans="1:11">
      <c r="A2449" s="269">
        <v>2447</v>
      </c>
      <c r="B2449" s="269" t="s">
        <v>1245</v>
      </c>
      <c r="C2449" s="269" t="s">
        <v>2170</v>
      </c>
      <c r="D2449" s="273" t="s">
        <v>4613</v>
      </c>
      <c r="E2449" s="269" t="s">
        <v>2195</v>
      </c>
      <c r="F2449" s="271">
        <v>0.0012</v>
      </c>
      <c r="G2449" s="272">
        <v>2016.5</v>
      </c>
      <c r="H2449" s="269">
        <v>0.00276</v>
      </c>
      <c r="I2449" s="269" t="s">
        <v>1011</v>
      </c>
      <c r="J2449" s="269" t="s">
        <v>1011</v>
      </c>
      <c r="K2449" s="269" t="s">
        <v>106</v>
      </c>
    </row>
    <row r="2450" ht="42.75" spans="1:11">
      <c r="A2450" s="269">
        <v>2448</v>
      </c>
      <c r="B2450" s="269" t="s">
        <v>1245</v>
      </c>
      <c r="C2450" s="269" t="s">
        <v>2170</v>
      </c>
      <c r="D2450" s="273" t="s">
        <v>4614</v>
      </c>
      <c r="E2450" s="269" t="s">
        <v>2195</v>
      </c>
      <c r="F2450" s="271">
        <v>0.0001</v>
      </c>
      <c r="G2450" s="272">
        <v>2016.5</v>
      </c>
      <c r="H2450" s="269">
        <v>0.00023</v>
      </c>
      <c r="I2450" s="269" t="s">
        <v>1011</v>
      </c>
      <c r="J2450" s="269" t="s">
        <v>1011</v>
      </c>
      <c r="K2450" s="269" t="s">
        <v>106</v>
      </c>
    </row>
    <row r="2451" ht="42.75" spans="1:11">
      <c r="A2451" s="269">
        <v>2449</v>
      </c>
      <c r="B2451" s="269" t="s">
        <v>1245</v>
      </c>
      <c r="C2451" s="269" t="s">
        <v>2170</v>
      </c>
      <c r="D2451" s="273" t="s">
        <v>4615</v>
      </c>
      <c r="E2451" s="269" t="s">
        <v>2195</v>
      </c>
      <c r="F2451" s="271">
        <v>0.0008</v>
      </c>
      <c r="G2451" s="272">
        <v>2016.5</v>
      </c>
      <c r="H2451" s="269">
        <v>0.00184</v>
      </c>
      <c r="I2451" s="269" t="s">
        <v>1011</v>
      </c>
      <c r="J2451" s="269" t="s">
        <v>1011</v>
      </c>
      <c r="K2451" s="269" t="s">
        <v>106</v>
      </c>
    </row>
    <row r="2452" ht="42.75" spans="1:11">
      <c r="A2452" s="269">
        <v>2450</v>
      </c>
      <c r="B2452" s="269" t="s">
        <v>1245</v>
      </c>
      <c r="C2452" s="269" t="s">
        <v>2170</v>
      </c>
      <c r="D2452" s="273" t="s">
        <v>4616</v>
      </c>
      <c r="E2452" s="269" t="s">
        <v>2195</v>
      </c>
      <c r="F2452" s="271">
        <v>0.00145</v>
      </c>
      <c r="G2452" s="272">
        <v>2016.5</v>
      </c>
      <c r="H2452" s="269">
        <v>0.003335</v>
      </c>
      <c r="I2452" s="269" t="s">
        <v>1011</v>
      </c>
      <c r="J2452" s="269" t="s">
        <v>1011</v>
      </c>
      <c r="K2452" s="269" t="s">
        <v>106</v>
      </c>
    </row>
    <row r="2453" ht="42.75" spans="1:11">
      <c r="A2453" s="269">
        <v>2451</v>
      </c>
      <c r="B2453" s="269" t="s">
        <v>1245</v>
      </c>
      <c r="C2453" s="269" t="s">
        <v>2170</v>
      </c>
      <c r="D2453" s="273" t="s">
        <v>4617</v>
      </c>
      <c r="E2453" s="269" t="s">
        <v>2195</v>
      </c>
      <c r="F2453" s="271">
        <v>9e-5</v>
      </c>
      <c r="G2453" s="272">
        <v>2016.5</v>
      </c>
      <c r="H2453" s="269">
        <v>0.000207</v>
      </c>
      <c r="I2453" s="269" t="s">
        <v>1011</v>
      </c>
      <c r="J2453" s="269" t="s">
        <v>1011</v>
      </c>
      <c r="K2453" s="269" t="s">
        <v>106</v>
      </c>
    </row>
    <row r="2454" ht="42.75" spans="1:11">
      <c r="A2454" s="269">
        <v>2452</v>
      </c>
      <c r="B2454" s="269" t="s">
        <v>1245</v>
      </c>
      <c r="C2454" s="269" t="s">
        <v>2170</v>
      </c>
      <c r="D2454" s="273" t="s">
        <v>4618</v>
      </c>
      <c r="E2454" s="269" t="s">
        <v>2195</v>
      </c>
      <c r="F2454" s="271">
        <v>0.0008</v>
      </c>
      <c r="G2454" s="272">
        <v>2016.5</v>
      </c>
      <c r="H2454" s="269">
        <v>0.00184</v>
      </c>
      <c r="I2454" s="269" t="s">
        <v>1011</v>
      </c>
      <c r="J2454" s="269" t="s">
        <v>1011</v>
      </c>
      <c r="K2454" s="269" t="s">
        <v>106</v>
      </c>
    </row>
    <row r="2455" ht="42.75" spans="1:11">
      <c r="A2455" s="269">
        <v>2453</v>
      </c>
      <c r="B2455" s="269" t="s">
        <v>1245</v>
      </c>
      <c r="C2455" s="269" t="s">
        <v>2170</v>
      </c>
      <c r="D2455" s="273" t="s">
        <v>4619</v>
      </c>
      <c r="E2455" s="269" t="s">
        <v>2195</v>
      </c>
      <c r="F2455" s="271">
        <v>0.00045</v>
      </c>
      <c r="G2455" s="272">
        <v>2016.5</v>
      </c>
      <c r="H2455" s="269">
        <v>0.001035</v>
      </c>
      <c r="I2455" s="269" t="s">
        <v>1011</v>
      </c>
      <c r="J2455" s="269" t="s">
        <v>1011</v>
      </c>
      <c r="K2455" s="269" t="s">
        <v>106</v>
      </c>
    </row>
    <row r="2456" ht="42.75" spans="1:11">
      <c r="A2456" s="269">
        <v>2454</v>
      </c>
      <c r="B2456" s="269" t="s">
        <v>1245</v>
      </c>
      <c r="C2456" s="269" t="s">
        <v>2170</v>
      </c>
      <c r="D2456" s="273" t="s">
        <v>4620</v>
      </c>
      <c r="E2456" s="269" t="s">
        <v>2195</v>
      </c>
      <c r="F2456" s="271">
        <v>0.00035</v>
      </c>
      <c r="G2456" s="272">
        <v>2016.5</v>
      </c>
      <c r="H2456" s="269">
        <v>0.000805</v>
      </c>
      <c r="I2456" s="269" t="s">
        <v>1011</v>
      </c>
      <c r="J2456" s="269" t="s">
        <v>1011</v>
      </c>
      <c r="K2456" s="269" t="s">
        <v>106</v>
      </c>
    </row>
    <row r="2457" ht="42.75" spans="1:11">
      <c r="A2457" s="269">
        <v>2455</v>
      </c>
      <c r="B2457" s="269" t="s">
        <v>1245</v>
      </c>
      <c r="C2457" s="269" t="s">
        <v>2170</v>
      </c>
      <c r="D2457" s="273" t="s">
        <v>4621</v>
      </c>
      <c r="E2457" s="269" t="s">
        <v>2195</v>
      </c>
      <c r="F2457" s="271">
        <v>8e-5</v>
      </c>
      <c r="G2457" s="272">
        <v>2016.5</v>
      </c>
      <c r="H2457" s="269">
        <v>0.000184</v>
      </c>
      <c r="I2457" s="269" t="s">
        <v>1011</v>
      </c>
      <c r="J2457" s="269" t="s">
        <v>1011</v>
      </c>
      <c r="K2457" s="269" t="s">
        <v>106</v>
      </c>
    </row>
    <row r="2458" ht="114" spans="1:11">
      <c r="A2458" s="269">
        <v>2456</v>
      </c>
      <c r="B2458" s="269" t="s">
        <v>1245</v>
      </c>
      <c r="C2458" s="269" t="s">
        <v>2170</v>
      </c>
      <c r="D2458" s="273" t="s">
        <v>4622</v>
      </c>
      <c r="E2458" s="269" t="s">
        <v>2195</v>
      </c>
      <c r="F2458" s="271">
        <v>0.06</v>
      </c>
      <c r="G2458" s="272">
        <v>2016.5</v>
      </c>
      <c r="H2458" s="269">
        <v>0.138</v>
      </c>
      <c r="I2458" s="269" t="s">
        <v>1011</v>
      </c>
      <c r="J2458" s="269" t="s">
        <v>1011</v>
      </c>
      <c r="K2458" s="269" t="s">
        <v>106</v>
      </c>
    </row>
    <row r="2459" ht="42.75" spans="1:11">
      <c r="A2459" s="269">
        <v>2457</v>
      </c>
      <c r="B2459" s="269" t="s">
        <v>1245</v>
      </c>
      <c r="C2459" s="269" t="s">
        <v>2170</v>
      </c>
      <c r="D2459" s="273" t="s">
        <v>4623</v>
      </c>
      <c r="E2459" s="269" t="s">
        <v>2195</v>
      </c>
      <c r="F2459" s="271">
        <v>6.5e-5</v>
      </c>
      <c r="G2459" s="272">
        <v>2016.5</v>
      </c>
      <c r="H2459" s="269">
        <v>0.0001495</v>
      </c>
      <c r="I2459" s="269" t="s">
        <v>1011</v>
      </c>
      <c r="J2459" s="269" t="s">
        <v>1011</v>
      </c>
      <c r="K2459" s="269" t="s">
        <v>106</v>
      </c>
    </row>
    <row r="2460" ht="42.75" spans="1:11">
      <c r="A2460" s="269">
        <v>2458</v>
      </c>
      <c r="B2460" s="269" t="s">
        <v>1245</v>
      </c>
      <c r="C2460" s="269" t="s">
        <v>2170</v>
      </c>
      <c r="D2460" s="273" t="s">
        <v>4624</v>
      </c>
      <c r="E2460" s="269" t="s">
        <v>2195</v>
      </c>
      <c r="F2460" s="271">
        <v>6.5e-5</v>
      </c>
      <c r="G2460" s="272">
        <v>2016.5</v>
      </c>
      <c r="H2460" s="269">
        <v>0.0001495</v>
      </c>
      <c r="I2460" s="269" t="s">
        <v>1011</v>
      </c>
      <c r="J2460" s="269" t="s">
        <v>1011</v>
      </c>
      <c r="K2460" s="269" t="s">
        <v>106</v>
      </c>
    </row>
    <row r="2461" ht="42.75" spans="1:11">
      <c r="A2461" s="269">
        <v>2459</v>
      </c>
      <c r="B2461" s="269" t="s">
        <v>1245</v>
      </c>
      <c r="C2461" s="269" t="s">
        <v>2170</v>
      </c>
      <c r="D2461" s="273" t="s">
        <v>4625</v>
      </c>
      <c r="E2461" s="269" t="s">
        <v>2195</v>
      </c>
      <c r="F2461" s="271">
        <v>0.00018</v>
      </c>
      <c r="G2461" s="272">
        <v>2016.5</v>
      </c>
      <c r="H2461" s="269">
        <v>0.000414</v>
      </c>
      <c r="I2461" s="269" t="s">
        <v>1011</v>
      </c>
      <c r="J2461" s="269" t="s">
        <v>1011</v>
      </c>
      <c r="K2461" s="269" t="s">
        <v>106</v>
      </c>
    </row>
    <row r="2462" ht="85.5" spans="1:11">
      <c r="A2462" s="269">
        <v>2460</v>
      </c>
      <c r="B2462" s="269" t="s">
        <v>1245</v>
      </c>
      <c r="C2462" s="269" t="s">
        <v>2170</v>
      </c>
      <c r="D2462" s="273" t="s">
        <v>4626</v>
      </c>
      <c r="E2462" s="269" t="s">
        <v>2195</v>
      </c>
      <c r="F2462" s="271">
        <v>6.5e-5</v>
      </c>
      <c r="G2462" s="272">
        <v>2016.5</v>
      </c>
      <c r="H2462" s="269">
        <v>0.0001495</v>
      </c>
      <c r="I2462" s="269" t="s">
        <v>1011</v>
      </c>
      <c r="J2462" s="269" t="s">
        <v>1011</v>
      </c>
      <c r="K2462" s="269" t="s">
        <v>106</v>
      </c>
    </row>
    <row r="2463" ht="85.5" spans="1:11">
      <c r="A2463" s="269">
        <v>2461</v>
      </c>
      <c r="B2463" s="269" t="s">
        <v>1245</v>
      </c>
      <c r="C2463" s="269" t="s">
        <v>2170</v>
      </c>
      <c r="D2463" s="273" t="s">
        <v>4627</v>
      </c>
      <c r="E2463" s="269" t="s">
        <v>2195</v>
      </c>
      <c r="F2463" s="271">
        <v>6.5e-5</v>
      </c>
      <c r="G2463" s="272">
        <v>2016.5</v>
      </c>
      <c r="H2463" s="269">
        <v>0.0001495</v>
      </c>
      <c r="I2463" s="269" t="s">
        <v>1011</v>
      </c>
      <c r="J2463" s="269" t="s">
        <v>1011</v>
      </c>
      <c r="K2463" s="269" t="s">
        <v>106</v>
      </c>
    </row>
    <row r="2464" ht="85.5" spans="1:11">
      <c r="A2464" s="269">
        <v>2462</v>
      </c>
      <c r="B2464" s="269" t="s">
        <v>1245</v>
      </c>
      <c r="C2464" s="269" t="s">
        <v>2170</v>
      </c>
      <c r="D2464" s="273" t="s">
        <v>4628</v>
      </c>
      <c r="E2464" s="269" t="s">
        <v>2195</v>
      </c>
      <c r="F2464" s="271">
        <v>6.5e-5</v>
      </c>
      <c r="G2464" s="272">
        <v>2016.5</v>
      </c>
      <c r="H2464" s="269">
        <v>0.0001495</v>
      </c>
      <c r="I2464" s="269" t="s">
        <v>1011</v>
      </c>
      <c r="J2464" s="269" t="s">
        <v>1011</v>
      </c>
      <c r="K2464" s="269" t="s">
        <v>106</v>
      </c>
    </row>
    <row r="2465" ht="71.25" spans="1:11">
      <c r="A2465" s="269">
        <v>2463</v>
      </c>
      <c r="B2465" s="269" t="s">
        <v>1245</v>
      </c>
      <c r="C2465" s="269" t="s">
        <v>2170</v>
      </c>
      <c r="D2465" s="273" t="s">
        <v>4629</v>
      </c>
      <c r="E2465" s="269" t="s">
        <v>2195</v>
      </c>
      <c r="F2465" s="271">
        <v>6.5e-5</v>
      </c>
      <c r="G2465" s="272">
        <v>2016.5</v>
      </c>
      <c r="H2465" s="269">
        <v>0.0001495</v>
      </c>
      <c r="I2465" s="269" t="s">
        <v>1011</v>
      </c>
      <c r="J2465" s="269" t="s">
        <v>1011</v>
      </c>
      <c r="K2465" s="269" t="s">
        <v>106</v>
      </c>
    </row>
    <row r="2466" ht="85.5" spans="1:11">
      <c r="A2466" s="269">
        <v>2464</v>
      </c>
      <c r="B2466" s="269" t="s">
        <v>1245</v>
      </c>
      <c r="C2466" s="269" t="s">
        <v>2170</v>
      </c>
      <c r="D2466" s="273" t="s">
        <v>4630</v>
      </c>
      <c r="E2466" s="269" t="s">
        <v>2195</v>
      </c>
      <c r="F2466" s="271">
        <v>6.5e-5</v>
      </c>
      <c r="G2466" s="272">
        <v>2016.5</v>
      </c>
      <c r="H2466" s="269">
        <v>0.0001495</v>
      </c>
      <c r="I2466" s="269" t="s">
        <v>1011</v>
      </c>
      <c r="J2466" s="269" t="s">
        <v>1011</v>
      </c>
      <c r="K2466" s="269" t="s">
        <v>106</v>
      </c>
    </row>
    <row r="2467" ht="85.5" spans="1:11">
      <c r="A2467" s="269">
        <v>2465</v>
      </c>
      <c r="B2467" s="269" t="s">
        <v>1245</v>
      </c>
      <c r="C2467" s="269" t="s">
        <v>2170</v>
      </c>
      <c r="D2467" s="273" t="s">
        <v>4631</v>
      </c>
      <c r="E2467" s="269" t="s">
        <v>2195</v>
      </c>
      <c r="F2467" s="271">
        <v>6.5e-5</v>
      </c>
      <c r="G2467" s="272">
        <v>2016.5</v>
      </c>
      <c r="H2467" s="269">
        <v>0.0001495</v>
      </c>
      <c r="I2467" s="269" t="s">
        <v>1011</v>
      </c>
      <c r="J2467" s="269" t="s">
        <v>1011</v>
      </c>
      <c r="K2467" s="269" t="s">
        <v>106</v>
      </c>
    </row>
    <row r="2468" ht="42.75" spans="1:11">
      <c r="A2468" s="269">
        <v>2466</v>
      </c>
      <c r="B2468" s="269" t="s">
        <v>1245</v>
      </c>
      <c r="C2468" s="269" t="s">
        <v>2170</v>
      </c>
      <c r="D2468" s="273" t="s">
        <v>4632</v>
      </c>
      <c r="E2468" s="269" t="s">
        <v>2195</v>
      </c>
      <c r="F2468" s="271">
        <v>6.5e-5</v>
      </c>
      <c r="G2468" s="272">
        <v>2016.5</v>
      </c>
      <c r="H2468" s="269">
        <v>0.0001495</v>
      </c>
      <c r="I2468" s="269" t="s">
        <v>1011</v>
      </c>
      <c r="J2468" s="269" t="s">
        <v>1011</v>
      </c>
      <c r="K2468" s="269" t="s">
        <v>106</v>
      </c>
    </row>
    <row r="2469" ht="42.75" spans="1:11">
      <c r="A2469" s="269">
        <v>2467</v>
      </c>
      <c r="B2469" s="269" t="s">
        <v>1245</v>
      </c>
      <c r="C2469" s="269" t="s">
        <v>2170</v>
      </c>
      <c r="D2469" s="273" t="s">
        <v>4633</v>
      </c>
      <c r="E2469" s="269" t="s">
        <v>2195</v>
      </c>
      <c r="F2469" s="271">
        <v>6.5e-5</v>
      </c>
      <c r="G2469" s="272">
        <v>2016.5</v>
      </c>
      <c r="H2469" s="269">
        <v>0.0001495</v>
      </c>
      <c r="I2469" s="269" t="s">
        <v>1011</v>
      </c>
      <c r="J2469" s="269" t="s">
        <v>1011</v>
      </c>
      <c r="K2469" s="269" t="s">
        <v>106</v>
      </c>
    </row>
    <row r="2470" ht="42.75" spans="1:11">
      <c r="A2470" s="269">
        <v>2468</v>
      </c>
      <c r="B2470" s="269" t="s">
        <v>1245</v>
      </c>
      <c r="C2470" s="269" t="s">
        <v>2170</v>
      </c>
      <c r="D2470" s="273" t="s">
        <v>4634</v>
      </c>
      <c r="E2470" s="269" t="s">
        <v>2195</v>
      </c>
      <c r="F2470" s="271">
        <v>7e-5</v>
      </c>
      <c r="G2470" s="272">
        <v>2016.5</v>
      </c>
      <c r="H2470" s="269">
        <v>0.000161</v>
      </c>
      <c r="I2470" s="269" t="s">
        <v>1011</v>
      </c>
      <c r="J2470" s="269" t="s">
        <v>1011</v>
      </c>
      <c r="K2470" s="269" t="s">
        <v>106</v>
      </c>
    </row>
    <row r="2471" ht="42.75" spans="1:11">
      <c r="A2471" s="269">
        <v>2469</v>
      </c>
      <c r="B2471" s="269" t="s">
        <v>1245</v>
      </c>
      <c r="C2471" s="269" t="s">
        <v>2170</v>
      </c>
      <c r="D2471" s="273" t="s">
        <v>4635</v>
      </c>
      <c r="E2471" s="269" t="s">
        <v>2195</v>
      </c>
      <c r="F2471" s="271">
        <v>6.5e-5</v>
      </c>
      <c r="G2471" s="272">
        <v>2016.5</v>
      </c>
      <c r="H2471" s="269">
        <v>0.0001495</v>
      </c>
      <c r="I2471" s="269" t="s">
        <v>1011</v>
      </c>
      <c r="J2471" s="269" t="s">
        <v>1011</v>
      </c>
      <c r="K2471" s="269" t="s">
        <v>106</v>
      </c>
    </row>
    <row r="2472" ht="42.75" spans="1:11">
      <c r="A2472" s="269">
        <v>2470</v>
      </c>
      <c r="B2472" s="269" t="s">
        <v>1245</v>
      </c>
      <c r="C2472" s="269" t="s">
        <v>2170</v>
      </c>
      <c r="D2472" s="273" t="s">
        <v>4636</v>
      </c>
      <c r="E2472" s="269" t="s">
        <v>2195</v>
      </c>
      <c r="F2472" s="271">
        <v>6.5e-5</v>
      </c>
      <c r="G2472" s="272">
        <v>2016.5</v>
      </c>
      <c r="H2472" s="269">
        <v>0.0001495</v>
      </c>
      <c r="I2472" s="269" t="s">
        <v>1011</v>
      </c>
      <c r="J2472" s="269" t="s">
        <v>1011</v>
      </c>
      <c r="K2472" s="269" t="s">
        <v>106</v>
      </c>
    </row>
    <row r="2473" ht="42.75" spans="1:11">
      <c r="A2473" s="269">
        <v>2471</v>
      </c>
      <c r="B2473" s="269" t="s">
        <v>1245</v>
      </c>
      <c r="C2473" s="269" t="s">
        <v>2170</v>
      </c>
      <c r="D2473" s="273" t="s">
        <v>4637</v>
      </c>
      <c r="E2473" s="269" t="s">
        <v>2195</v>
      </c>
      <c r="F2473" s="271">
        <v>6.2e-5</v>
      </c>
      <c r="G2473" s="272">
        <v>2016.5</v>
      </c>
      <c r="H2473" s="269">
        <v>0.0001426</v>
      </c>
      <c r="I2473" s="269" t="s">
        <v>1011</v>
      </c>
      <c r="J2473" s="269" t="s">
        <v>1011</v>
      </c>
      <c r="K2473" s="269" t="s">
        <v>106</v>
      </c>
    </row>
    <row r="2474" ht="42.75" spans="1:11">
      <c r="A2474" s="269">
        <v>2472</v>
      </c>
      <c r="B2474" s="269" t="s">
        <v>1245</v>
      </c>
      <c r="C2474" s="269" t="s">
        <v>2170</v>
      </c>
      <c r="D2474" s="273" t="s">
        <v>4638</v>
      </c>
      <c r="E2474" s="269" t="s">
        <v>2195</v>
      </c>
      <c r="F2474" s="271">
        <v>6.2e-5</v>
      </c>
      <c r="G2474" s="272">
        <v>2016.5</v>
      </c>
      <c r="H2474" s="269">
        <v>0.0001426</v>
      </c>
      <c r="I2474" s="269" t="s">
        <v>1011</v>
      </c>
      <c r="J2474" s="269" t="s">
        <v>1011</v>
      </c>
      <c r="K2474" s="269" t="s">
        <v>106</v>
      </c>
    </row>
    <row r="2475" ht="42.75" spans="1:11">
      <c r="A2475" s="269">
        <v>2473</v>
      </c>
      <c r="B2475" s="269" t="s">
        <v>1245</v>
      </c>
      <c r="C2475" s="269" t="s">
        <v>2170</v>
      </c>
      <c r="D2475" s="273" t="s">
        <v>4639</v>
      </c>
      <c r="E2475" s="269" t="s">
        <v>2195</v>
      </c>
      <c r="F2475" s="271">
        <v>7.4e-5</v>
      </c>
      <c r="G2475" s="272">
        <v>2016.5</v>
      </c>
      <c r="H2475" s="269">
        <v>0.0001702</v>
      </c>
      <c r="I2475" s="269" t="s">
        <v>1011</v>
      </c>
      <c r="J2475" s="269" t="s">
        <v>1011</v>
      </c>
      <c r="K2475" s="269" t="s">
        <v>106</v>
      </c>
    </row>
    <row r="2476" ht="42.75" spans="1:11">
      <c r="A2476" s="269">
        <v>2474</v>
      </c>
      <c r="B2476" s="269" t="s">
        <v>1245</v>
      </c>
      <c r="C2476" s="269" t="s">
        <v>2170</v>
      </c>
      <c r="D2476" s="273" t="s">
        <v>4640</v>
      </c>
      <c r="E2476" s="269" t="s">
        <v>2195</v>
      </c>
      <c r="F2476" s="271">
        <v>7.4e-5</v>
      </c>
      <c r="G2476" s="272">
        <v>2016.5</v>
      </c>
      <c r="H2476" s="269">
        <v>0.0001702</v>
      </c>
      <c r="I2476" s="269" t="s">
        <v>1011</v>
      </c>
      <c r="J2476" s="269" t="s">
        <v>1011</v>
      </c>
      <c r="K2476" s="269" t="s">
        <v>106</v>
      </c>
    </row>
    <row r="2477" ht="42.75" spans="1:11">
      <c r="A2477" s="269">
        <v>2475</v>
      </c>
      <c r="B2477" s="269" t="s">
        <v>1245</v>
      </c>
      <c r="C2477" s="269" t="s">
        <v>2170</v>
      </c>
      <c r="D2477" s="273" t="s">
        <v>4641</v>
      </c>
      <c r="E2477" s="269" t="s">
        <v>2195</v>
      </c>
      <c r="F2477" s="271">
        <v>6.5e-5</v>
      </c>
      <c r="G2477" s="272">
        <v>2016.5</v>
      </c>
      <c r="H2477" s="269">
        <v>0.0001495</v>
      </c>
      <c r="I2477" s="269" t="s">
        <v>1011</v>
      </c>
      <c r="J2477" s="269" t="s">
        <v>1011</v>
      </c>
      <c r="K2477" s="269" t="s">
        <v>106</v>
      </c>
    </row>
    <row r="2478" ht="42.75" spans="1:11">
      <c r="A2478" s="269">
        <v>2476</v>
      </c>
      <c r="B2478" s="269" t="s">
        <v>1245</v>
      </c>
      <c r="C2478" s="269" t="s">
        <v>2170</v>
      </c>
      <c r="D2478" s="273" t="s">
        <v>4642</v>
      </c>
      <c r="E2478" s="269" t="s">
        <v>2195</v>
      </c>
      <c r="F2478" s="271">
        <v>6.5e-5</v>
      </c>
      <c r="G2478" s="272">
        <v>2016.5</v>
      </c>
      <c r="H2478" s="269">
        <v>0.0001495</v>
      </c>
      <c r="I2478" s="269" t="s">
        <v>1011</v>
      </c>
      <c r="J2478" s="269" t="s">
        <v>1011</v>
      </c>
      <c r="K2478" s="269" t="s">
        <v>106</v>
      </c>
    </row>
    <row r="2479" ht="42.75" spans="1:11">
      <c r="A2479" s="269">
        <v>2477</v>
      </c>
      <c r="B2479" s="269" t="s">
        <v>1245</v>
      </c>
      <c r="C2479" s="269" t="s">
        <v>2170</v>
      </c>
      <c r="D2479" s="273" t="s">
        <v>4643</v>
      </c>
      <c r="E2479" s="269" t="s">
        <v>2195</v>
      </c>
      <c r="F2479" s="271">
        <v>6.5e-5</v>
      </c>
      <c r="G2479" s="272">
        <v>2016.5</v>
      </c>
      <c r="H2479" s="269">
        <v>0.0001495</v>
      </c>
      <c r="I2479" s="269" t="s">
        <v>1011</v>
      </c>
      <c r="J2479" s="269" t="s">
        <v>1011</v>
      </c>
      <c r="K2479" s="269" t="s">
        <v>106</v>
      </c>
    </row>
    <row r="2480" ht="42.75" spans="1:11">
      <c r="A2480" s="269">
        <v>2478</v>
      </c>
      <c r="B2480" s="269" t="s">
        <v>1245</v>
      </c>
      <c r="C2480" s="269" t="s">
        <v>2170</v>
      </c>
      <c r="D2480" s="273" t="s">
        <v>4644</v>
      </c>
      <c r="E2480" s="269" t="s">
        <v>2195</v>
      </c>
      <c r="F2480" s="271">
        <v>0.0002</v>
      </c>
      <c r="G2480" s="272">
        <v>2016.5</v>
      </c>
      <c r="H2480" s="269">
        <v>0.00046</v>
      </c>
      <c r="I2480" s="269" t="s">
        <v>1011</v>
      </c>
      <c r="J2480" s="269" t="s">
        <v>1011</v>
      </c>
      <c r="K2480" s="269" t="s">
        <v>106</v>
      </c>
    </row>
    <row r="2481" ht="42.75" spans="1:11">
      <c r="A2481" s="269">
        <v>2479</v>
      </c>
      <c r="B2481" s="269" t="s">
        <v>1245</v>
      </c>
      <c r="C2481" s="269" t="s">
        <v>2170</v>
      </c>
      <c r="D2481" s="273" t="s">
        <v>4645</v>
      </c>
      <c r="E2481" s="269" t="s">
        <v>2195</v>
      </c>
      <c r="F2481" s="271">
        <v>0.00012</v>
      </c>
      <c r="G2481" s="272">
        <v>2016.5</v>
      </c>
      <c r="H2481" s="269">
        <v>0.000276</v>
      </c>
      <c r="I2481" s="269" t="s">
        <v>1011</v>
      </c>
      <c r="J2481" s="269" t="s">
        <v>1011</v>
      </c>
      <c r="K2481" s="269" t="s">
        <v>106</v>
      </c>
    </row>
    <row r="2482" ht="42.75" spans="1:11">
      <c r="A2482" s="269">
        <v>2480</v>
      </c>
      <c r="B2482" s="269" t="s">
        <v>1245</v>
      </c>
      <c r="C2482" s="269" t="s">
        <v>2170</v>
      </c>
      <c r="D2482" s="273" t="s">
        <v>4646</v>
      </c>
      <c r="E2482" s="269" t="s">
        <v>2195</v>
      </c>
      <c r="F2482" s="271">
        <v>0.00012</v>
      </c>
      <c r="G2482" s="272">
        <v>2016.5</v>
      </c>
      <c r="H2482" s="269">
        <v>0.000276</v>
      </c>
      <c r="I2482" s="269" t="s">
        <v>1011</v>
      </c>
      <c r="J2482" s="269" t="s">
        <v>1011</v>
      </c>
      <c r="K2482" s="269" t="s">
        <v>106</v>
      </c>
    </row>
    <row r="2483" ht="42.75" spans="1:11">
      <c r="A2483" s="269">
        <v>2481</v>
      </c>
      <c r="B2483" s="269" t="s">
        <v>1245</v>
      </c>
      <c r="C2483" s="269" t="s">
        <v>2170</v>
      </c>
      <c r="D2483" s="273" t="s">
        <v>4647</v>
      </c>
      <c r="E2483" s="269" t="s">
        <v>2195</v>
      </c>
      <c r="F2483" s="271">
        <v>0.00025</v>
      </c>
      <c r="G2483" s="272">
        <v>2016.5</v>
      </c>
      <c r="H2483" s="269">
        <v>0.000575</v>
      </c>
      <c r="I2483" s="269" t="s">
        <v>1011</v>
      </c>
      <c r="J2483" s="269" t="s">
        <v>1011</v>
      </c>
      <c r="K2483" s="269" t="s">
        <v>106</v>
      </c>
    </row>
    <row r="2484" ht="42.75" spans="1:11">
      <c r="A2484" s="269">
        <v>2482</v>
      </c>
      <c r="B2484" s="269" t="s">
        <v>1245</v>
      </c>
      <c r="C2484" s="269" t="s">
        <v>2170</v>
      </c>
      <c r="D2484" s="273" t="s">
        <v>4648</v>
      </c>
      <c r="E2484" s="269" t="s">
        <v>2195</v>
      </c>
      <c r="F2484" s="271">
        <v>6.5e-5</v>
      </c>
      <c r="G2484" s="272">
        <v>2016.5</v>
      </c>
      <c r="H2484" s="269">
        <v>0.0001495</v>
      </c>
      <c r="I2484" s="269" t="s">
        <v>1011</v>
      </c>
      <c r="J2484" s="269" t="s">
        <v>1011</v>
      </c>
      <c r="K2484" s="269" t="s">
        <v>106</v>
      </c>
    </row>
    <row r="2485" ht="42.75" spans="1:11">
      <c r="A2485" s="269">
        <v>2483</v>
      </c>
      <c r="B2485" s="269" t="s">
        <v>1245</v>
      </c>
      <c r="C2485" s="269" t="s">
        <v>2170</v>
      </c>
      <c r="D2485" s="273" t="s">
        <v>4649</v>
      </c>
      <c r="E2485" s="269" t="s">
        <v>2195</v>
      </c>
      <c r="F2485" s="271">
        <v>9.5e-5</v>
      </c>
      <c r="G2485" s="272">
        <v>2016.5</v>
      </c>
      <c r="H2485" s="269">
        <v>0.0002185</v>
      </c>
      <c r="I2485" s="269" t="s">
        <v>1011</v>
      </c>
      <c r="J2485" s="269" t="s">
        <v>1011</v>
      </c>
      <c r="K2485" s="269" t="s">
        <v>106</v>
      </c>
    </row>
    <row r="2486" ht="42.75" spans="1:11">
      <c r="A2486" s="269">
        <v>2484</v>
      </c>
      <c r="B2486" s="269" t="s">
        <v>1245</v>
      </c>
      <c r="C2486" s="269" t="s">
        <v>2170</v>
      </c>
      <c r="D2486" s="273" t="s">
        <v>4650</v>
      </c>
      <c r="E2486" s="269" t="s">
        <v>2195</v>
      </c>
      <c r="F2486" s="271">
        <v>8.5e-5</v>
      </c>
      <c r="G2486" s="272">
        <v>2016.5</v>
      </c>
      <c r="H2486" s="269">
        <v>0.0001955</v>
      </c>
      <c r="I2486" s="269" t="s">
        <v>1011</v>
      </c>
      <c r="J2486" s="269" t="s">
        <v>1011</v>
      </c>
      <c r="K2486" s="269" t="s">
        <v>106</v>
      </c>
    </row>
    <row r="2487" ht="42.75" spans="1:11">
      <c r="A2487" s="269">
        <v>2485</v>
      </c>
      <c r="B2487" s="269" t="s">
        <v>1245</v>
      </c>
      <c r="C2487" s="269" t="s">
        <v>2170</v>
      </c>
      <c r="D2487" s="273" t="s">
        <v>4651</v>
      </c>
      <c r="E2487" s="269" t="s">
        <v>2195</v>
      </c>
      <c r="F2487" s="271">
        <v>0.00035</v>
      </c>
      <c r="G2487" s="272">
        <v>2016.5</v>
      </c>
      <c r="H2487" s="269">
        <v>0.000805</v>
      </c>
      <c r="I2487" s="269" t="s">
        <v>1011</v>
      </c>
      <c r="J2487" s="269" t="s">
        <v>1011</v>
      </c>
      <c r="K2487" s="269" t="s">
        <v>106</v>
      </c>
    </row>
    <row r="2488" ht="42.75" spans="1:11">
      <c r="A2488" s="269">
        <v>2486</v>
      </c>
      <c r="B2488" s="269" t="s">
        <v>1245</v>
      </c>
      <c r="C2488" s="269" t="s">
        <v>2170</v>
      </c>
      <c r="D2488" s="273" t="s">
        <v>4652</v>
      </c>
      <c r="E2488" s="269" t="s">
        <v>2195</v>
      </c>
      <c r="F2488" s="271">
        <v>7e-5</v>
      </c>
      <c r="G2488" s="272">
        <v>2016.5</v>
      </c>
      <c r="H2488" s="269">
        <v>0.000161</v>
      </c>
      <c r="I2488" s="269" t="s">
        <v>1011</v>
      </c>
      <c r="J2488" s="269" t="s">
        <v>1011</v>
      </c>
      <c r="K2488" s="269" t="s">
        <v>106</v>
      </c>
    </row>
    <row r="2489" ht="42.75" spans="1:11">
      <c r="A2489" s="269">
        <v>2487</v>
      </c>
      <c r="B2489" s="269" t="s">
        <v>1245</v>
      </c>
      <c r="C2489" s="269" t="s">
        <v>2170</v>
      </c>
      <c r="D2489" s="273" t="s">
        <v>4653</v>
      </c>
      <c r="E2489" s="269" t="s">
        <v>2195</v>
      </c>
      <c r="F2489" s="271">
        <v>0.0002</v>
      </c>
      <c r="G2489" s="272">
        <v>2016.5</v>
      </c>
      <c r="H2489" s="269">
        <v>0.00046</v>
      </c>
      <c r="I2489" s="269" t="s">
        <v>1011</v>
      </c>
      <c r="J2489" s="269" t="s">
        <v>1011</v>
      </c>
      <c r="K2489" s="269" t="s">
        <v>106</v>
      </c>
    </row>
    <row r="2490" ht="42.75" spans="1:11">
      <c r="A2490" s="269">
        <v>2488</v>
      </c>
      <c r="B2490" s="269" t="s">
        <v>1245</v>
      </c>
      <c r="C2490" s="269" t="s">
        <v>2170</v>
      </c>
      <c r="D2490" s="273" t="s">
        <v>4654</v>
      </c>
      <c r="E2490" s="269" t="s">
        <v>2195</v>
      </c>
      <c r="F2490" s="271">
        <v>0.00015</v>
      </c>
      <c r="G2490" s="272">
        <v>2016.5</v>
      </c>
      <c r="H2490" s="269">
        <v>0.000345</v>
      </c>
      <c r="I2490" s="269" t="s">
        <v>1011</v>
      </c>
      <c r="J2490" s="269" t="s">
        <v>1011</v>
      </c>
      <c r="K2490" s="269" t="s">
        <v>106</v>
      </c>
    </row>
    <row r="2491" ht="42.75" spans="1:11">
      <c r="A2491" s="269">
        <v>2489</v>
      </c>
      <c r="B2491" s="269" t="s">
        <v>1245</v>
      </c>
      <c r="C2491" s="269" t="s">
        <v>2170</v>
      </c>
      <c r="D2491" s="273" t="s">
        <v>4655</v>
      </c>
      <c r="E2491" s="269" t="s">
        <v>2195</v>
      </c>
      <c r="F2491" s="271">
        <v>0.00011</v>
      </c>
      <c r="G2491" s="272">
        <v>2016.5</v>
      </c>
      <c r="H2491" s="269">
        <v>0.000253</v>
      </c>
      <c r="I2491" s="269" t="s">
        <v>1011</v>
      </c>
      <c r="J2491" s="269" t="s">
        <v>1011</v>
      </c>
      <c r="K2491" s="269" t="s">
        <v>106</v>
      </c>
    </row>
    <row r="2492" ht="42.75" spans="1:11">
      <c r="A2492" s="269">
        <v>2490</v>
      </c>
      <c r="B2492" s="269" t="s">
        <v>1245</v>
      </c>
      <c r="C2492" s="269" t="s">
        <v>2170</v>
      </c>
      <c r="D2492" s="273" t="s">
        <v>4656</v>
      </c>
      <c r="E2492" s="269" t="s">
        <v>2195</v>
      </c>
      <c r="F2492" s="271">
        <v>6.5e-5</v>
      </c>
      <c r="G2492" s="272">
        <v>2016.5</v>
      </c>
      <c r="H2492" s="269">
        <v>0.0001495</v>
      </c>
      <c r="I2492" s="269" t="s">
        <v>1011</v>
      </c>
      <c r="J2492" s="269" t="s">
        <v>1011</v>
      </c>
      <c r="K2492" s="269" t="s">
        <v>106</v>
      </c>
    </row>
    <row r="2493" ht="42.75" spans="1:11">
      <c r="A2493" s="269">
        <v>2491</v>
      </c>
      <c r="B2493" s="269" t="s">
        <v>1245</v>
      </c>
      <c r="C2493" s="269" t="s">
        <v>2170</v>
      </c>
      <c r="D2493" s="273" t="s">
        <v>4657</v>
      </c>
      <c r="E2493" s="269" t="s">
        <v>2195</v>
      </c>
      <c r="F2493" s="271">
        <v>7e-5</v>
      </c>
      <c r="G2493" s="272">
        <v>2016.5</v>
      </c>
      <c r="H2493" s="269">
        <v>0.000161</v>
      </c>
      <c r="I2493" s="269" t="s">
        <v>1011</v>
      </c>
      <c r="J2493" s="269" t="s">
        <v>1011</v>
      </c>
      <c r="K2493" s="269" t="s">
        <v>106</v>
      </c>
    </row>
    <row r="2494" ht="42.75" spans="1:11">
      <c r="A2494" s="269">
        <v>2492</v>
      </c>
      <c r="B2494" s="269" t="s">
        <v>1245</v>
      </c>
      <c r="C2494" s="269" t="s">
        <v>2170</v>
      </c>
      <c r="D2494" s="273" t="s">
        <v>4658</v>
      </c>
      <c r="E2494" s="269" t="s">
        <v>2195</v>
      </c>
      <c r="F2494" s="271">
        <v>0.0002</v>
      </c>
      <c r="G2494" s="272">
        <v>2016.5</v>
      </c>
      <c r="H2494" s="269">
        <v>0.00046</v>
      </c>
      <c r="I2494" s="269" t="s">
        <v>1011</v>
      </c>
      <c r="J2494" s="269" t="s">
        <v>1011</v>
      </c>
      <c r="K2494" s="269" t="s">
        <v>106</v>
      </c>
    </row>
    <row r="2495" ht="42.75" spans="1:11">
      <c r="A2495" s="269">
        <v>2493</v>
      </c>
      <c r="B2495" s="269" t="s">
        <v>1245</v>
      </c>
      <c r="C2495" s="269" t="s">
        <v>2170</v>
      </c>
      <c r="D2495" s="273" t="s">
        <v>4659</v>
      </c>
      <c r="E2495" s="269" t="s">
        <v>2195</v>
      </c>
      <c r="F2495" s="271">
        <v>0.0003</v>
      </c>
      <c r="G2495" s="272">
        <v>2016.5</v>
      </c>
      <c r="H2495" s="269">
        <v>0.00069</v>
      </c>
      <c r="I2495" s="269" t="s">
        <v>1011</v>
      </c>
      <c r="J2495" s="269" t="s">
        <v>1011</v>
      </c>
      <c r="K2495" s="269" t="s">
        <v>106</v>
      </c>
    </row>
    <row r="2496" ht="85.5" spans="1:11">
      <c r="A2496" s="269">
        <v>2494</v>
      </c>
      <c r="B2496" s="269" t="s">
        <v>1245</v>
      </c>
      <c r="C2496" s="269" t="s">
        <v>2170</v>
      </c>
      <c r="D2496" s="273" t="s">
        <v>4660</v>
      </c>
      <c r="E2496" s="269" t="s">
        <v>2195</v>
      </c>
      <c r="F2496" s="271">
        <v>6e-5</v>
      </c>
      <c r="G2496" s="272">
        <v>2016.5</v>
      </c>
      <c r="H2496" s="269">
        <v>0.000138</v>
      </c>
      <c r="I2496" s="269" t="s">
        <v>1011</v>
      </c>
      <c r="J2496" s="269" t="s">
        <v>1011</v>
      </c>
      <c r="K2496" s="269" t="s">
        <v>106</v>
      </c>
    </row>
    <row r="2497" ht="85.5" spans="1:11">
      <c r="A2497" s="269">
        <v>2495</v>
      </c>
      <c r="B2497" s="269" t="s">
        <v>1245</v>
      </c>
      <c r="C2497" s="269" t="s">
        <v>2170</v>
      </c>
      <c r="D2497" s="273" t="s">
        <v>4661</v>
      </c>
      <c r="E2497" s="269" t="s">
        <v>2195</v>
      </c>
      <c r="F2497" s="271">
        <v>6e-5</v>
      </c>
      <c r="G2497" s="272">
        <v>2016.5</v>
      </c>
      <c r="H2497" s="269">
        <v>0.000138</v>
      </c>
      <c r="I2497" s="269" t="s">
        <v>1011</v>
      </c>
      <c r="J2497" s="269" t="s">
        <v>1011</v>
      </c>
      <c r="K2497" s="269" t="s">
        <v>106</v>
      </c>
    </row>
    <row r="2498" ht="85.5" spans="1:11">
      <c r="A2498" s="269">
        <v>2496</v>
      </c>
      <c r="B2498" s="269" t="s">
        <v>1245</v>
      </c>
      <c r="C2498" s="269" t="s">
        <v>2170</v>
      </c>
      <c r="D2498" s="273" t="s">
        <v>4662</v>
      </c>
      <c r="E2498" s="269" t="s">
        <v>2195</v>
      </c>
      <c r="F2498" s="271">
        <v>6e-5</v>
      </c>
      <c r="G2498" s="272">
        <v>2016.5</v>
      </c>
      <c r="H2498" s="269">
        <v>0.000138</v>
      </c>
      <c r="I2498" s="269" t="s">
        <v>1011</v>
      </c>
      <c r="J2498" s="269" t="s">
        <v>1011</v>
      </c>
      <c r="K2498" s="269" t="s">
        <v>106</v>
      </c>
    </row>
    <row r="2499" ht="85.5" spans="1:11">
      <c r="A2499" s="269">
        <v>2497</v>
      </c>
      <c r="B2499" s="269" t="s">
        <v>1245</v>
      </c>
      <c r="C2499" s="269" t="s">
        <v>2170</v>
      </c>
      <c r="D2499" s="273" t="s">
        <v>4663</v>
      </c>
      <c r="E2499" s="269" t="s">
        <v>2195</v>
      </c>
      <c r="F2499" s="271">
        <v>6e-5</v>
      </c>
      <c r="G2499" s="272">
        <v>2016.5</v>
      </c>
      <c r="H2499" s="269">
        <v>0.000138</v>
      </c>
      <c r="I2499" s="269" t="s">
        <v>1011</v>
      </c>
      <c r="J2499" s="269" t="s">
        <v>1011</v>
      </c>
      <c r="K2499" s="269" t="s">
        <v>106</v>
      </c>
    </row>
    <row r="2500" ht="85.5" spans="1:11">
      <c r="A2500" s="269">
        <v>2498</v>
      </c>
      <c r="B2500" s="269" t="s">
        <v>1245</v>
      </c>
      <c r="C2500" s="269" t="s">
        <v>2170</v>
      </c>
      <c r="D2500" s="273" t="s">
        <v>4664</v>
      </c>
      <c r="E2500" s="269" t="s">
        <v>2195</v>
      </c>
      <c r="F2500" s="271">
        <v>6e-5</v>
      </c>
      <c r="G2500" s="272">
        <v>2016.5</v>
      </c>
      <c r="H2500" s="269">
        <v>0.000138</v>
      </c>
      <c r="I2500" s="269" t="s">
        <v>1011</v>
      </c>
      <c r="J2500" s="269" t="s">
        <v>1011</v>
      </c>
      <c r="K2500" s="269" t="s">
        <v>106</v>
      </c>
    </row>
    <row r="2501" ht="85.5" spans="1:11">
      <c r="A2501" s="269">
        <v>2499</v>
      </c>
      <c r="B2501" s="269" t="s">
        <v>1245</v>
      </c>
      <c r="C2501" s="269" t="s">
        <v>2170</v>
      </c>
      <c r="D2501" s="273" t="s">
        <v>4665</v>
      </c>
      <c r="E2501" s="269" t="s">
        <v>2195</v>
      </c>
      <c r="F2501" s="271">
        <v>6e-5</v>
      </c>
      <c r="G2501" s="272">
        <v>2016.5</v>
      </c>
      <c r="H2501" s="269">
        <v>0.000138</v>
      </c>
      <c r="I2501" s="269" t="s">
        <v>1011</v>
      </c>
      <c r="J2501" s="269" t="s">
        <v>1011</v>
      </c>
      <c r="K2501" s="269" t="s">
        <v>106</v>
      </c>
    </row>
    <row r="2502" ht="85.5" spans="1:11">
      <c r="A2502" s="269">
        <v>2500</v>
      </c>
      <c r="B2502" s="269" t="s">
        <v>1245</v>
      </c>
      <c r="C2502" s="269" t="s">
        <v>2170</v>
      </c>
      <c r="D2502" s="273" t="s">
        <v>4666</v>
      </c>
      <c r="E2502" s="269" t="s">
        <v>2195</v>
      </c>
      <c r="F2502" s="271">
        <v>6e-5</v>
      </c>
      <c r="G2502" s="272">
        <v>2016.5</v>
      </c>
      <c r="H2502" s="269">
        <v>0.000138</v>
      </c>
      <c r="I2502" s="269" t="s">
        <v>1011</v>
      </c>
      <c r="J2502" s="269" t="s">
        <v>1011</v>
      </c>
      <c r="K2502" s="269" t="s">
        <v>106</v>
      </c>
    </row>
    <row r="2503" ht="85.5" spans="1:11">
      <c r="A2503" s="269">
        <v>2501</v>
      </c>
      <c r="B2503" s="269" t="s">
        <v>1245</v>
      </c>
      <c r="C2503" s="269" t="s">
        <v>2170</v>
      </c>
      <c r="D2503" s="273" t="s">
        <v>4667</v>
      </c>
      <c r="E2503" s="269" t="s">
        <v>2195</v>
      </c>
      <c r="F2503" s="271">
        <v>6e-5</v>
      </c>
      <c r="G2503" s="272">
        <v>2016.5</v>
      </c>
      <c r="H2503" s="269">
        <v>0.000138</v>
      </c>
      <c r="I2503" s="269" t="s">
        <v>1011</v>
      </c>
      <c r="J2503" s="269" t="s">
        <v>1011</v>
      </c>
      <c r="K2503" s="269" t="s">
        <v>106</v>
      </c>
    </row>
    <row r="2504" ht="85.5" spans="1:11">
      <c r="A2504" s="269">
        <v>2502</v>
      </c>
      <c r="B2504" s="269" t="s">
        <v>1245</v>
      </c>
      <c r="C2504" s="269" t="s">
        <v>2170</v>
      </c>
      <c r="D2504" s="273" t="s">
        <v>4668</v>
      </c>
      <c r="E2504" s="269" t="s">
        <v>2195</v>
      </c>
      <c r="F2504" s="271">
        <v>6e-5</v>
      </c>
      <c r="G2504" s="272">
        <v>2016.5</v>
      </c>
      <c r="H2504" s="269">
        <v>0.000138</v>
      </c>
      <c r="I2504" s="269" t="s">
        <v>1011</v>
      </c>
      <c r="J2504" s="269" t="s">
        <v>1011</v>
      </c>
      <c r="K2504" s="269" t="s">
        <v>106</v>
      </c>
    </row>
    <row r="2505" ht="85.5" spans="1:11">
      <c r="A2505" s="269">
        <v>2503</v>
      </c>
      <c r="B2505" s="269" t="s">
        <v>1245</v>
      </c>
      <c r="C2505" s="269" t="s">
        <v>2170</v>
      </c>
      <c r="D2505" s="273" t="s">
        <v>4669</v>
      </c>
      <c r="E2505" s="269" t="s">
        <v>2195</v>
      </c>
      <c r="F2505" s="271">
        <v>6e-5</v>
      </c>
      <c r="G2505" s="272">
        <v>2016.5</v>
      </c>
      <c r="H2505" s="269">
        <v>0.000138</v>
      </c>
      <c r="I2505" s="269" t="s">
        <v>1011</v>
      </c>
      <c r="J2505" s="269" t="s">
        <v>1011</v>
      </c>
      <c r="K2505" s="269" t="s">
        <v>106</v>
      </c>
    </row>
    <row r="2506" ht="42.75" spans="1:11">
      <c r="A2506" s="269">
        <v>2504</v>
      </c>
      <c r="B2506" s="269" t="s">
        <v>1245</v>
      </c>
      <c r="C2506" s="269" t="s">
        <v>2170</v>
      </c>
      <c r="D2506" s="273" t="s">
        <v>4670</v>
      </c>
      <c r="E2506" s="269" t="s">
        <v>2195</v>
      </c>
      <c r="F2506" s="271">
        <v>8.5e-5</v>
      </c>
      <c r="G2506" s="272">
        <v>2016.5</v>
      </c>
      <c r="H2506" s="269">
        <v>0.0001955</v>
      </c>
      <c r="I2506" s="269" t="s">
        <v>1011</v>
      </c>
      <c r="J2506" s="269" t="s">
        <v>1011</v>
      </c>
      <c r="K2506" s="269" t="s">
        <v>106</v>
      </c>
    </row>
    <row r="2507" ht="71.25" spans="1:11">
      <c r="A2507" s="269">
        <v>2505</v>
      </c>
      <c r="B2507" s="269" t="s">
        <v>1245</v>
      </c>
      <c r="C2507" s="269" t="s">
        <v>2170</v>
      </c>
      <c r="D2507" s="273" t="s">
        <v>4671</v>
      </c>
      <c r="E2507" s="269" t="s">
        <v>2195</v>
      </c>
      <c r="F2507" s="271">
        <v>0.00015</v>
      </c>
      <c r="G2507" s="272">
        <v>2016.5</v>
      </c>
      <c r="H2507" s="269">
        <v>0.000345</v>
      </c>
      <c r="I2507" s="269" t="s">
        <v>1011</v>
      </c>
      <c r="J2507" s="269" t="s">
        <v>1011</v>
      </c>
      <c r="K2507" s="269" t="s">
        <v>106</v>
      </c>
    </row>
    <row r="2508" ht="42.75" spans="1:11">
      <c r="A2508" s="269">
        <v>2506</v>
      </c>
      <c r="B2508" s="269" t="s">
        <v>1245</v>
      </c>
      <c r="C2508" s="269" t="s">
        <v>2170</v>
      </c>
      <c r="D2508" s="273" t="s">
        <v>4672</v>
      </c>
      <c r="E2508" s="269" t="s">
        <v>2195</v>
      </c>
      <c r="F2508" s="271">
        <v>6.5e-5</v>
      </c>
      <c r="G2508" s="272">
        <v>2016.5</v>
      </c>
      <c r="H2508" s="269">
        <v>0.0001495</v>
      </c>
      <c r="I2508" s="269" t="s">
        <v>1011</v>
      </c>
      <c r="J2508" s="269" t="s">
        <v>1011</v>
      </c>
      <c r="K2508" s="269" t="s">
        <v>106</v>
      </c>
    </row>
    <row r="2509" ht="42.75" spans="1:11">
      <c r="A2509" s="269">
        <v>2507</v>
      </c>
      <c r="B2509" s="269" t="s">
        <v>1245</v>
      </c>
      <c r="C2509" s="269" t="s">
        <v>2170</v>
      </c>
      <c r="D2509" s="273" t="s">
        <v>4673</v>
      </c>
      <c r="E2509" s="269" t="s">
        <v>2195</v>
      </c>
      <c r="F2509" s="271">
        <v>6.5e-5</v>
      </c>
      <c r="G2509" s="272">
        <v>2016.5</v>
      </c>
      <c r="H2509" s="269">
        <v>0.0001495</v>
      </c>
      <c r="I2509" s="269" t="s">
        <v>1011</v>
      </c>
      <c r="J2509" s="269" t="s">
        <v>1011</v>
      </c>
      <c r="K2509" s="269" t="s">
        <v>106</v>
      </c>
    </row>
    <row r="2510" ht="71.25" spans="1:11">
      <c r="A2510" s="269">
        <v>2508</v>
      </c>
      <c r="B2510" s="269" t="s">
        <v>1245</v>
      </c>
      <c r="C2510" s="269" t="s">
        <v>2170</v>
      </c>
      <c r="D2510" s="273" t="s">
        <v>4674</v>
      </c>
      <c r="E2510" s="269" t="s">
        <v>2195</v>
      </c>
      <c r="F2510" s="271">
        <v>0.00027</v>
      </c>
      <c r="G2510" s="272">
        <v>2016.5</v>
      </c>
      <c r="H2510" s="269">
        <v>0.000621</v>
      </c>
      <c r="I2510" s="269" t="s">
        <v>1011</v>
      </c>
      <c r="J2510" s="269" t="s">
        <v>1011</v>
      </c>
      <c r="K2510" s="269" t="s">
        <v>106</v>
      </c>
    </row>
    <row r="2511" ht="71.25" spans="1:11">
      <c r="A2511" s="269">
        <v>2509</v>
      </c>
      <c r="B2511" s="269" t="s">
        <v>1245</v>
      </c>
      <c r="C2511" s="269" t="s">
        <v>2170</v>
      </c>
      <c r="D2511" s="273" t="s">
        <v>4675</v>
      </c>
      <c r="E2511" s="269" t="s">
        <v>2195</v>
      </c>
      <c r="F2511" s="271">
        <v>0.00045</v>
      </c>
      <c r="G2511" s="272">
        <v>2016.5</v>
      </c>
      <c r="H2511" s="269">
        <v>0.001035</v>
      </c>
      <c r="I2511" s="269" t="s">
        <v>1011</v>
      </c>
      <c r="J2511" s="269" t="s">
        <v>1011</v>
      </c>
      <c r="K2511" s="269" t="s">
        <v>106</v>
      </c>
    </row>
    <row r="2512" ht="71.25" spans="1:11">
      <c r="A2512" s="269">
        <v>2510</v>
      </c>
      <c r="B2512" s="269" t="s">
        <v>1245</v>
      </c>
      <c r="C2512" s="269" t="s">
        <v>2170</v>
      </c>
      <c r="D2512" s="273" t="s">
        <v>4676</v>
      </c>
      <c r="E2512" s="269" t="s">
        <v>2195</v>
      </c>
      <c r="F2512" s="271">
        <v>0.00027</v>
      </c>
      <c r="G2512" s="272">
        <v>2016.5</v>
      </c>
      <c r="H2512" s="269">
        <v>0.000621</v>
      </c>
      <c r="I2512" s="269" t="s">
        <v>1011</v>
      </c>
      <c r="J2512" s="269" t="s">
        <v>1011</v>
      </c>
      <c r="K2512" s="269" t="s">
        <v>106</v>
      </c>
    </row>
    <row r="2513" ht="85.5" spans="1:11">
      <c r="A2513" s="269">
        <v>2511</v>
      </c>
      <c r="B2513" s="269" t="s">
        <v>1245</v>
      </c>
      <c r="C2513" s="269" t="s">
        <v>2170</v>
      </c>
      <c r="D2513" s="273" t="s">
        <v>4677</v>
      </c>
      <c r="E2513" s="269" t="s">
        <v>2195</v>
      </c>
      <c r="F2513" s="271">
        <v>0.00027</v>
      </c>
      <c r="G2513" s="272">
        <v>2016.5</v>
      </c>
      <c r="H2513" s="269">
        <v>0.000621</v>
      </c>
      <c r="I2513" s="269" t="s">
        <v>1011</v>
      </c>
      <c r="J2513" s="269" t="s">
        <v>1011</v>
      </c>
      <c r="K2513" s="269" t="s">
        <v>106</v>
      </c>
    </row>
    <row r="2514" ht="71.25" spans="1:11">
      <c r="A2514" s="269">
        <v>2512</v>
      </c>
      <c r="B2514" s="269" t="s">
        <v>1245</v>
      </c>
      <c r="C2514" s="269" t="s">
        <v>2170</v>
      </c>
      <c r="D2514" s="273" t="s">
        <v>4678</v>
      </c>
      <c r="E2514" s="269" t="s">
        <v>2195</v>
      </c>
      <c r="F2514" s="271">
        <v>0.000675</v>
      </c>
      <c r="G2514" s="272">
        <v>2016.5</v>
      </c>
      <c r="H2514" s="269">
        <v>0.0015525</v>
      </c>
      <c r="I2514" s="269" t="s">
        <v>1011</v>
      </c>
      <c r="J2514" s="269" t="s">
        <v>1011</v>
      </c>
      <c r="K2514" s="269" t="s">
        <v>106</v>
      </c>
    </row>
    <row r="2515" ht="71.25" spans="1:11">
      <c r="A2515" s="269">
        <v>2513</v>
      </c>
      <c r="B2515" s="269" t="s">
        <v>1245</v>
      </c>
      <c r="C2515" s="269" t="s">
        <v>2170</v>
      </c>
      <c r="D2515" s="273" t="s">
        <v>4679</v>
      </c>
      <c r="E2515" s="269" t="s">
        <v>2195</v>
      </c>
      <c r="F2515" s="271">
        <v>0.00018</v>
      </c>
      <c r="G2515" s="272">
        <v>2016.5</v>
      </c>
      <c r="H2515" s="269">
        <v>0.000414</v>
      </c>
      <c r="I2515" s="269" t="s">
        <v>1011</v>
      </c>
      <c r="J2515" s="269" t="s">
        <v>1011</v>
      </c>
      <c r="K2515" s="269" t="s">
        <v>106</v>
      </c>
    </row>
    <row r="2516" ht="71.25" spans="1:11">
      <c r="A2516" s="269">
        <v>2514</v>
      </c>
      <c r="B2516" s="269" t="s">
        <v>1245</v>
      </c>
      <c r="C2516" s="269" t="s">
        <v>2170</v>
      </c>
      <c r="D2516" s="273" t="s">
        <v>4680</v>
      </c>
      <c r="E2516" s="269" t="s">
        <v>2195</v>
      </c>
      <c r="F2516" s="271">
        <v>0.00051</v>
      </c>
      <c r="G2516" s="272">
        <v>2016.5</v>
      </c>
      <c r="H2516" s="269">
        <v>0.001173</v>
      </c>
      <c r="I2516" s="269" t="s">
        <v>1011</v>
      </c>
      <c r="J2516" s="269" t="s">
        <v>1011</v>
      </c>
      <c r="K2516" s="269" t="s">
        <v>106</v>
      </c>
    </row>
    <row r="2517" ht="71.25" spans="1:11">
      <c r="A2517" s="269">
        <v>2515</v>
      </c>
      <c r="B2517" s="269" t="s">
        <v>1245</v>
      </c>
      <c r="C2517" s="269" t="s">
        <v>2170</v>
      </c>
      <c r="D2517" s="273" t="s">
        <v>4681</v>
      </c>
      <c r="E2517" s="269" t="s">
        <v>2195</v>
      </c>
      <c r="F2517" s="271">
        <v>0.00036</v>
      </c>
      <c r="G2517" s="272">
        <v>2016.5</v>
      </c>
      <c r="H2517" s="269">
        <v>0.000828</v>
      </c>
      <c r="I2517" s="269" t="s">
        <v>1011</v>
      </c>
      <c r="J2517" s="269" t="s">
        <v>1011</v>
      </c>
      <c r="K2517" s="269" t="s">
        <v>106</v>
      </c>
    </row>
    <row r="2518" ht="57" spans="1:11">
      <c r="A2518" s="269">
        <v>2516</v>
      </c>
      <c r="B2518" s="269" t="s">
        <v>1245</v>
      </c>
      <c r="C2518" s="269" t="s">
        <v>2170</v>
      </c>
      <c r="D2518" s="273" t="s">
        <v>4682</v>
      </c>
      <c r="E2518" s="269" t="s">
        <v>2195</v>
      </c>
      <c r="F2518" s="271">
        <v>0.00144</v>
      </c>
      <c r="G2518" s="272">
        <v>2016.5</v>
      </c>
      <c r="H2518" s="269">
        <v>0.003312</v>
      </c>
      <c r="I2518" s="269" t="s">
        <v>1011</v>
      </c>
      <c r="J2518" s="269" t="s">
        <v>1011</v>
      </c>
      <c r="K2518" s="269" t="s">
        <v>106</v>
      </c>
    </row>
    <row r="2519" ht="57" spans="1:11">
      <c r="A2519" s="269">
        <v>2517</v>
      </c>
      <c r="B2519" s="269" t="s">
        <v>1245</v>
      </c>
      <c r="C2519" s="269" t="s">
        <v>2170</v>
      </c>
      <c r="D2519" s="273" t="s">
        <v>4683</v>
      </c>
      <c r="E2519" s="269" t="s">
        <v>2195</v>
      </c>
      <c r="F2519" s="271">
        <v>0.000522</v>
      </c>
      <c r="G2519" s="272">
        <v>2016.5</v>
      </c>
      <c r="H2519" s="269">
        <v>0.0012006</v>
      </c>
      <c r="I2519" s="269" t="s">
        <v>1011</v>
      </c>
      <c r="J2519" s="269" t="s">
        <v>1011</v>
      </c>
      <c r="K2519" s="269" t="s">
        <v>106</v>
      </c>
    </row>
    <row r="2520" ht="57" spans="1:11">
      <c r="A2520" s="269">
        <v>2518</v>
      </c>
      <c r="B2520" s="269" t="s">
        <v>1245</v>
      </c>
      <c r="C2520" s="269" t="s">
        <v>2170</v>
      </c>
      <c r="D2520" s="273" t="s">
        <v>4684</v>
      </c>
      <c r="E2520" s="269" t="s">
        <v>2195</v>
      </c>
      <c r="F2520" s="271">
        <v>0.00045</v>
      </c>
      <c r="G2520" s="272">
        <v>2016.5</v>
      </c>
      <c r="H2520" s="269">
        <v>0.001035</v>
      </c>
      <c r="I2520" s="269" t="s">
        <v>1011</v>
      </c>
      <c r="J2520" s="269" t="s">
        <v>1011</v>
      </c>
      <c r="K2520" s="269" t="s">
        <v>106</v>
      </c>
    </row>
    <row r="2521" ht="57" spans="1:11">
      <c r="A2521" s="269">
        <v>2519</v>
      </c>
      <c r="B2521" s="269" t="s">
        <v>1245</v>
      </c>
      <c r="C2521" s="269" t="s">
        <v>2170</v>
      </c>
      <c r="D2521" s="273" t="s">
        <v>4685</v>
      </c>
      <c r="E2521" s="269" t="s">
        <v>2195</v>
      </c>
      <c r="F2521" s="271">
        <v>0.00041</v>
      </c>
      <c r="G2521" s="272">
        <v>2016.5</v>
      </c>
      <c r="H2521" s="269">
        <v>0.000943</v>
      </c>
      <c r="I2521" s="269" t="s">
        <v>1011</v>
      </c>
      <c r="J2521" s="269" t="s">
        <v>1011</v>
      </c>
      <c r="K2521" s="269" t="s">
        <v>106</v>
      </c>
    </row>
    <row r="2522" ht="42.75" spans="1:11">
      <c r="A2522" s="269">
        <v>2520</v>
      </c>
      <c r="B2522" s="269" t="s">
        <v>1245</v>
      </c>
      <c r="C2522" s="269" t="s">
        <v>2170</v>
      </c>
      <c r="D2522" s="273" t="s">
        <v>4686</v>
      </c>
      <c r="E2522" s="269" t="s">
        <v>2195</v>
      </c>
      <c r="F2522" s="271">
        <v>0.00035</v>
      </c>
      <c r="G2522" s="272">
        <v>2016.5</v>
      </c>
      <c r="H2522" s="269">
        <v>0.000805</v>
      </c>
      <c r="I2522" s="269" t="s">
        <v>1011</v>
      </c>
      <c r="J2522" s="269" t="s">
        <v>1011</v>
      </c>
      <c r="K2522" s="269" t="s">
        <v>106</v>
      </c>
    </row>
    <row r="2523" ht="42.75" spans="1:11">
      <c r="A2523" s="269">
        <v>2521</v>
      </c>
      <c r="B2523" s="269" t="s">
        <v>1245</v>
      </c>
      <c r="C2523" s="269" t="s">
        <v>2170</v>
      </c>
      <c r="D2523" s="273" t="s">
        <v>4687</v>
      </c>
      <c r="E2523" s="269" t="s">
        <v>2195</v>
      </c>
      <c r="F2523" s="271">
        <v>0.0001</v>
      </c>
      <c r="G2523" s="272">
        <v>2016.5</v>
      </c>
      <c r="H2523" s="269">
        <v>0.00023</v>
      </c>
      <c r="I2523" s="269" t="s">
        <v>1011</v>
      </c>
      <c r="J2523" s="269" t="s">
        <v>1011</v>
      </c>
      <c r="K2523" s="269" t="s">
        <v>106</v>
      </c>
    </row>
    <row r="2524" ht="42.75" spans="1:11">
      <c r="A2524" s="269">
        <v>2522</v>
      </c>
      <c r="B2524" s="269" t="s">
        <v>1245</v>
      </c>
      <c r="C2524" s="269" t="s">
        <v>2170</v>
      </c>
      <c r="D2524" s="273" t="s">
        <v>4688</v>
      </c>
      <c r="E2524" s="269" t="s">
        <v>2195</v>
      </c>
      <c r="F2524" s="271">
        <v>0.00015</v>
      </c>
      <c r="G2524" s="272">
        <v>2016.5</v>
      </c>
      <c r="H2524" s="269">
        <v>0.000345</v>
      </c>
      <c r="I2524" s="269" t="s">
        <v>1011</v>
      </c>
      <c r="J2524" s="269" t="s">
        <v>1011</v>
      </c>
      <c r="K2524" s="269" t="s">
        <v>106</v>
      </c>
    </row>
    <row r="2525" ht="42.75" spans="1:11">
      <c r="A2525" s="269">
        <v>2523</v>
      </c>
      <c r="B2525" s="269" t="s">
        <v>1245</v>
      </c>
      <c r="C2525" s="269" t="s">
        <v>2170</v>
      </c>
      <c r="D2525" s="273" t="s">
        <v>4689</v>
      </c>
      <c r="E2525" s="269" t="s">
        <v>2195</v>
      </c>
      <c r="F2525" s="271">
        <v>0.0002</v>
      </c>
      <c r="G2525" s="272">
        <v>2016.5</v>
      </c>
      <c r="H2525" s="269">
        <v>0.00046</v>
      </c>
      <c r="I2525" s="269" t="s">
        <v>1011</v>
      </c>
      <c r="J2525" s="269" t="s">
        <v>1011</v>
      </c>
      <c r="K2525" s="269" t="s">
        <v>106</v>
      </c>
    </row>
    <row r="2526" ht="42.75" spans="1:11">
      <c r="A2526" s="269">
        <v>2524</v>
      </c>
      <c r="B2526" s="269" t="s">
        <v>1245</v>
      </c>
      <c r="C2526" s="269" t="s">
        <v>2170</v>
      </c>
      <c r="D2526" s="273" t="s">
        <v>4690</v>
      </c>
      <c r="E2526" s="269" t="s">
        <v>2195</v>
      </c>
      <c r="F2526" s="271">
        <v>0.0016</v>
      </c>
      <c r="G2526" s="272">
        <v>2016.5</v>
      </c>
      <c r="H2526" s="269">
        <v>0.00368</v>
      </c>
      <c r="I2526" s="269" t="s">
        <v>1011</v>
      </c>
      <c r="J2526" s="269" t="s">
        <v>1011</v>
      </c>
      <c r="K2526" s="269" t="s">
        <v>106</v>
      </c>
    </row>
    <row r="2527" ht="42.75" spans="1:11">
      <c r="A2527" s="269">
        <v>2525</v>
      </c>
      <c r="B2527" s="269" t="s">
        <v>1245</v>
      </c>
      <c r="C2527" s="269" t="s">
        <v>2170</v>
      </c>
      <c r="D2527" s="273" t="s">
        <v>4691</v>
      </c>
      <c r="E2527" s="269" t="s">
        <v>2195</v>
      </c>
      <c r="F2527" s="271">
        <v>0.0007</v>
      </c>
      <c r="G2527" s="272">
        <v>2016.5</v>
      </c>
      <c r="H2527" s="269">
        <v>0.00161</v>
      </c>
      <c r="I2527" s="269" t="s">
        <v>1011</v>
      </c>
      <c r="J2527" s="269" t="s">
        <v>1011</v>
      </c>
      <c r="K2527" s="269" t="s">
        <v>106</v>
      </c>
    </row>
    <row r="2528" ht="57" spans="1:11">
      <c r="A2528" s="269">
        <v>2526</v>
      </c>
      <c r="B2528" s="269" t="s">
        <v>1245</v>
      </c>
      <c r="C2528" s="269" t="s">
        <v>2170</v>
      </c>
      <c r="D2528" s="273" t="s">
        <v>4692</v>
      </c>
      <c r="E2528" s="269" t="s">
        <v>2195</v>
      </c>
      <c r="F2528" s="271">
        <v>0.0005</v>
      </c>
      <c r="G2528" s="272">
        <v>2016.5</v>
      </c>
      <c r="H2528" s="269">
        <v>0.00115</v>
      </c>
      <c r="I2528" s="269" t="s">
        <v>1011</v>
      </c>
      <c r="J2528" s="269" t="s">
        <v>1011</v>
      </c>
      <c r="K2528" s="269" t="s">
        <v>106</v>
      </c>
    </row>
    <row r="2529" ht="42.75" spans="1:11">
      <c r="A2529" s="269">
        <v>2527</v>
      </c>
      <c r="B2529" s="269" t="s">
        <v>1245</v>
      </c>
      <c r="C2529" s="269" t="s">
        <v>2170</v>
      </c>
      <c r="D2529" s="273" t="s">
        <v>4693</v>
      </c>
      <c r="E2529" s="269" t="s">
        <v>2195</v>
      </c>
      <c r="F2529" s="271">
        <v>0.0006</v>
      </c>
      <c r="G2529" s="272">
        <v>2016.5</v>
      </c>
      <c r="H2529" s="269">
        <v>0.00138</v>
      </c>
      <c r="I2529" s="269" t="s">
        <v>1011</v>
      </c>
      <c r="J2529" s="269" t="s">
        <v>1011</v>
      </c>
      <c r="K2529" s="269" t="s">
        <v>106</v>
      </c>
    </row>
    <row r="2530" ht="42.75" spans="1:11">
      <c r="A2530" s="269">
        <v>2528</v>
      </c>
      <c r="B2530" s="269" t="s">
        <v>1245</v>
      </c>
      <c r="C2530" s="269" t="s">
        <v>2170</v>
      </c>
      <c r="D2530" s="273" t="s">
        <v>4694</v>
      </c>
      <c r="E2530" s="269" t="s">
        <v>2195</v>
      </c>
      <c r="F2530" s="271">
        <v>0.0009</v>
      </c>
      <c r="G2530" s="272">
        <v>2016.5</v>
      </c>
      <c r="H2530" s="269">
        <v>0.00207</v>
      </c>
      <c r="I2530" s="269" t="s">
        <v>1011</v>
      </c>
      <c r="J2530" s="269" t="s">
        <v>1011</v>
      </c>
      <c r="K2530" s="269" t="s">
        <v>106</v>
      </c>
    </row>
    <row r="2531" ht="42.75" spans="1:11">
      <c r="A2531" s="269">
        <v>2529</v>
      </c>
      <c r="B2531" s="269" t="s">
        <v>1245</v>
      </c>
      <c r="C2531" s="269" t="s">
        <v>2170</v>
      </c>
      <c r="D2531" s="273" t="s">
        <v>4695</v>
      </c>
      <c r="E2531" s="269" t="s">
        <v>2195</v>
      </c>
      <c r="F2531" s="271">
        <v>0.0005</v>
      </c>
      <c r="G2531" s="272">
        <v>2016.5</v>
      </c>
      <c r="H2531" s="269">
        <v>0.00115</v>
      </c>
      <c r="I2531" s="269" t="s">
        <v>1011</v>
      </c>
      <c r="J2531" s="269" t="s">
        <v>1011</v>
      </c>
      <c r="K2531" s="269" t="s">
        <v>106</v>
      </c>
    </row>
    <row r="2532" ht="42.75" spans="1:11">
      <c r="A2532" s="269">
        <v>2530</v>
      </c>
      <c r="B2532" s="269" t="s">
        <v>1245</v>
      </c>
      <c r="C2532" s="269" t="s">
        <v>2170</v>
      </c>
      <c r="D2532" s="273" t="s">
        <v>4696</v>
      </c>
      <c r="E2532" s="269" t="s">
        <v>2195</v>
      </c>
      <c r="F2532" s="271">
        <v>0.0005</v>
      </c>
      <c r="G2532" s="272">
        <v>2016.5</v>
      </c>
      <c r="H2532" s="269">
        <v>0.00115</v>
      </c>
      <c r="I2532" s="269" t="s">
        <v>1011</v>
      </c>
      <c r="J2532" s="269" t="s">
        <v>1011</v>
      </c>
      <c r="K2532" s="269" t="s">
        <v>106</v>
      </c>
    </row>
    <row r="2533" ht="42.75" spans="1:11">
      <c r="A2533" s="269">
        <v>2531</v>
      </c>
      <c r="B2533" s="269" t="s">
        <v>1245</v>
      </c>
      <c r="C2533" s="269" t="s">
        <v>2170</v>
      </c>
      <c r="D2533" s="273" t="s">
        <v>4697</v>
      </c>
      <c r="E2533" s="269" t="s">
        <v>2195</v>
      </c>
      <c r="F2533" s="271">
        <v>0.0007</v>
      </c>
      <c r="G2533" s="272">
        <v>2016.5</v>
      </c>
      <c r="H2533" s="269">
        <v>0.00161</v>
      </c>
      <c r="I2533" s="269" t="s">
        <v>1011</v>
      </c>
      <c r="J2533" s="269" t="s">
        <v>1011</v>
      </c>
      <c r="K2533" s="269" t="s">
        <v>106</v>
      </c>
    </row>
    <row r="2534" ht="42.75" spans="1:11">
      <c r="A2534" s="269">
        <v>2532</v>
      </c>
      <c r="B2534" s="269" t="s">
        <v>1245</v>
      </c>
      <c r="C2534" s="269" t="s">
        <v>2170</v>
      </c>
      <c r="D2534" s="273" t="s">
        <v>4698</v>
      </c>
      <c r="E2534" s="269" t="s">
        <v>2195</v>
      </c>
      <c r="F2534" s="271">
        <v>0.0007</v>
      </c>
      <c r="G2534" s="272">
        <v>2016.5</v>
      </c>
      <c r="H2534" s="269">
        <v>0.00161</v>
      </c>
      <c r="I2534" s="269" t="s">
        <v>1011</v>
      </c>
      <c r="J2534" s="269" t="s">
        <v>1011</v>
      </c>
      <c r="K2534" s="269" t="s">
        <v>106</v>
      </c>
    </row>
    <row r="2535" ht="42.75" spans="1:11">
      <c r="A2535" s="269">
        <v>2533</v>
      </c>
      <c r="B2535" s="269" t="s">
        <v>1245</v>
      </c>
      <c r="C2535" s="269" t="s">
        <v>2170</v>
      </c>
      <c r="D2535" s="273" t="s">
        <v>4699</v>
      </c>
      <c r="E2535" s="269" t="s">
        <v>2195</v>
      </c>
      <c r="F2535" s="271">
        <v>0.00025</v>
      </c>
      <c r="G2535" s="272">
        <v>2016.5</v>
      </c>
      <c r="H2535" s="269">
        <v>0.000575</v>
      </c>
      <c r="I2535" s="269" t="s">
        <v>1011</v>
      </c>
      <c r="J2535" s="269" t="s">
        <v>1011</v>
      </c>
      <c r="K2535" s="269" t="s">
        <v>106</v>
      </c>
    </row>
    <row r="2536" ht="42.75" spans="1:11">
      <c r="A2536" s="269">
        <v>2534</v>
      </c>
      <c r="B2536" s="269" t="s">
        <v>1245</v>
      </c>
      <c r="C2536" s="269" t="s">
        <v>2170</v>
      </c>
      <c r="D2536" s="273" t="s">
        <v>4700</v>
      </c>
      <c r="E2536" s="269" t="s">
        <v>2195</v>
      </c>
      <c r="F2536" s="271">
        <v>0.0005</v>
      </c>
      <c r="G2536" s="272">
        <v>2016.5</v>
      </c>
      <c r="H2536" s="269">
        <v>0.00115</v>
      </c>
      <c r="I2536" s="269" t="s">
        <v>1011</v>
      </c>
      <c r="J2536" s="269" t="s">
        <v>1011</v>
      </c>
      <c r="K2536" s="269" t="s">
        <v>106</v>
      </c>
    </row>
    <row r="2537" ht="42.75" spans="1:11">
      <c r="A2537" s="269">
        <v>2535</v>
      </c>
      <c r="B2537" s="269" t="s">
        <v>1245</v>
      </c>
      <c r="C2537" s="269" t="s">
        <v>2170</v>
      </c>
      <c r="D2537" s="273" t="s">
        <v>4701</v>
      </c>
      <c r="E2537" s="269" t="s">
        <v>2195</v>
      </c>
      <c r="F2537" s="271">
        <v>0.00045</v>
      </c>
      <c r="G2537" s="272">
        <v>2016.5</v>
      </c>
      <c r="H2537" s="269">
        <v>0.001035</v>
      </c>
      <c r="I2537" s="269" t="s">
        <v>1011</v>
      </c>
      <c r="J2537" s="269" t="s">
        <v>1011</v>
      </c>
      <c r="K2537" s="269" t="s">
        <v>106</v>
      </c>
    </row>
    <row r="2538" ht="42.75" spans="1:11">
      <c r="A2538" s="269">
        <v>2536</v>
      </c>
      <c r="B2538" s="269" t="s">
        <v>1245</v>
      </c>
      <c r="C2538" s="269" t="s">
        <v>2170</v>
      </c>
      <c r="D2538" s="273" t="s">
        <v>4702</v>
      </c>
      <c r="E2538" s="269" t="s">
        <v>2195</v>
      </c>
      <c r="F2538" s="271">
        <v>0.0007</v>
      </c>
      <c r="G2538" s="272">
        <v>2016.5</v>
      </c>
      <c r="H2538" s="269">
        <v>0.00161</v>
      </c>
      <c r="I2538" s="269" t="s">
        <v>1011</v>
      </c>
      <c r="J2538" s="269" t="s">
        <v>1011</v>
      </c>
      <c r="K2538" s="269" t="s">
        <v>106</v>
      </c>
    </row>
    <row r="2539" ht="42.75" spans="1:11">
      <c r="A2539" s="269">
        <v>2537</v>
      </c>
      <c r="B2539" s="269" t="s">
        <v>1245</v>
      </c>
      <c r="C2539" s="269" t="s">
        <v>2170</v>
      </c>
      <c r="D2539" s="273" t="s">
        <v>4703</v>
      </c>
      <c r="E2539" s="269" t="s">
        <v>2195</v>
      </c>
      <c r="F2539" s="271">
        <v>0.0005</v>
      </c>
      <c r="G2539" s="272">
        <v>2016.5</v>
      </c>
      <c r="H2539" s="269">
        <v>0.00115</v>
      </c>
      <c r="I2539" s="269" t="s">
        <v>1011</v>
      </c>
      <c r="J2539" s="269" t="s">
        <v>1011</v>
      </c>
      <c r="K2539" s="269" t="s">
        <v>106</v>
      </c>
    </row>
    <row r="2540" ht="42.75" spans="1:11">
      <c r="A2540" s="269">
        <v>2538</v>
      </c>
      <c r="B2540" s="269" t="s">
        <v>1245</v>
      </c>
      <c r="C2540" s="269" t="s">
        <v>2170</v>
      </c>
      <c r="D2540" s="273" t="s">
        <v>4704</v>
      </c>
      <c r="E2540" s="269" t="s">
        <v>2195</v>
      </c>
      <c r="F2540" s="271">
        <v>0.00065</v>
      </c>
      <c r="G2540" s="272">
        <v>2016.5</v>
      </c>
      <c r="H2540" s="269">
        <v>0.001495</v>
      </c>
      <c r="I2540" s="269" t="s">
        <v>1011</v>
      </c>
      <c r="J2540" s="269" t="s">
        <v>1011</v>
      </c>
      <c r="K2540" s="269" t="s">
        <v>106</v>
      </c>
    </row>
    <row r="2541" ht="42.75" spans="1:11">
      <c r="A2541" s="269">
        <v>2539</v>
      </c>
      <c r="B2541" s="269" t="s">
        <v>1245</v>
      </c>
      <c r="C2541" s="269" t="s">
        <v>2170</v>
      </c>
      <c r="D2541" s="273" t="s">
        <v>4705</v>
      </c>
      <c r="E2541" s="269" t="s">
        <v>2195</v>
      </c>
      <c r="F2541" s="271">
        <v>0.003</v>
      </c>
      <c r="G2541" s="272">
        <v>2016.5</v>
      </c>
      <c r="H2541" s="269">
        <v>0.0069</v>
      </c>
      <c r="I2541" s="269" t="s">
        <v>1011</v>
      </c>
      <c r="J2541" s="269" t="s">
        <v>1011</v>
      </c>
      <c r="K2541" s="269" t="s">
        <v>106</v>
      </c>
    </row>
    <row r="2542" ht="42.75" spans="1:11">
      <c r="A2542" s="269">
        <v>2540</v>
      </c>
      <c r="B2542" s="269" t="s">
        <v>1245</v>
      </c>
      <c r="C2542" s="269" t="s">
        <v>2170</v>
      </c>
      <c r="D2542" s="273" t="s">
        <v>4706</v>
      </c>
      <c r="E2542" s="269" t="s">
        <v>2195</v>
      </c>
      <c r="F2542" s="271">
        <v>0.00238</v>
      </c>
      <c r="G2542" s="272">
        <v>2016.5</v>
      </c>
      <c r="H2542" s="269">
        <v>0.005474</v>
      </c>
      <c r="I2542" s="269" t="s">
        <v>1011</v>
      </c>
      <c r="J2542" s="269" t="s">
        <v>1011</v>
      </c>
      <c r="K2542" s="269" t="s">
        <v>106</v>
      </c>
    </row>
    <row r="2543" ht="42.75" spans="1:11">
      <c r="A2543" s="269">
        <v>2541</v>
      </c>
      <c r="B2543" s="269" t="s">
        <v>1245</v>
      </c>
      <c r="C2543" s="269" t="s">
        <v>2170</v>
      </c>
      <c r="D2543" s="273" t="s">
        <v>4707</v>
      </c>
      <c r="E2543" s="269" t="s">
        <v>2195</v>
      </c>
      <c r="F2543" s="271">
        <v>0.00325</v>
      </c>
      <c r="G2543" s="272">
        <v>2016.5</v>
      </c>
      <c r="H2543" s="269">
        <v>0.007475</v>
      </c>
      <c r="I2543" s="269" t="s">
        <v>1011</v>
      </c>
      <c r="J2543" s="269" t="s">
        <v>1011</v>
      </c>
      <c r="K2543" s="269" t="s">
        <v>106</v>
      </c>
    </row>
    <row r="2544" ht="57" spans="1:11">
      <c r="A2544" s="269">
        <v>2542</v>
      </c>
      <c r="B2544" s="269" t="s">
        <v>1245</v>
      </c>
      <c r="C2544" s="269" t="s">
        <v>2170</v>
      </c>
      <c r="D2544" s="273" t="s">
        <v>4708</v>
      </c>
      <c r="E2544" s="269" t="s">
        <v>2195</v>
      </c>
      <c r="F2544" s="271">
        <v>0.00265</v>
      </c>
      <c r="G2544" s="272">
        <v>2016.5</v>
      </c>
      <c r="H2544" s="269">
        <v>0.006095</v>
      </c>
      <c r="I2544" s="269" t="s">
        <v>1011</v>
      </c>
      <c r="J2544" s="269" t="s">
        <v>1011</v>
      </c>
      <c r="K2544" s="269" t="s">
        <v>106</v>
      </c>
    </row>
    <row r="2545" ht="42.75" spans="1:11">
      <c r="A2545" s="269">
        <v>2543</v>
      </c>
      <c r="B2545" s="269" t="s">
        <v>1245</v>
      </c>
      <c r="C2545" s="269" t="s">
        <v>2170</v>
      </c>
      <c r="D2545" s="273" t="s">
        <v>4709</v>
      </c>
      <c r="E2545" s="269" t="s">
        <v>2195</v>
      </c>
      <c r="F2545" s="271">
        <v>0.0026</v>
      </c>
      <c r="G2545" s="272">
        <v>2016.5</v>
      </c>
      <c r="H2545" s="269">
        <v>0.00598</v>
      </c>
      <c r="I2545" s="269" t="s">
        <v>1011</v>
      </c>
      <c r="J2545" s="269" t="s">
        <v>1011</v>
      </c>
      <c r="K2545" s="269" t="s">
        <v>106</v>
      </c>
    </row>
    <row r="2546" ht="42.75" spans="1:11">
      <c r="A2546" s="269">
        <v>2544</v>
      </c>
      <c r="B2546" s="269" t="s">
        <v>1245</v>
      </c>
      <c r="C2546" s="269" t="s">
        <v>2170</v>
      </c>
      <c r="D2546" s="273" t="s">
        <v>4710</v>
      </c>
      <c r="E2546" s="269" t="s">
        <v>2195</v>
      </c>
      <c r="F2546" s="271">
        <v>0.00265</v>
      </c>
      <c r="G2546" s="272">
        <v>2016.5</v>
      </c>
      <c r="H2546" s="269">
        <v>0.006095</v>
      </c>
      <c r="I2546" s="269" t="s">
        <v>1011</v>
      </c>
      <c r="J2546" s="269" t="s">
        <v>1011</v>
      </c>
      <c r="K2546" s="269" t="s">
        <v>106</v>
      </c>
    </row>
    <row r="2547" ht="42.75" spans="1:11">
      <c r="A2547" s="269">
        <v>2545</v>
      </c>
      <c r="B2547" s="269" t="s">
        <v>1245</v>
      </c>
      <c r="C2547" s="269" t="s">
        <v>2170</v>
      </c>
      <c r="D2547" s="273" t="s">
        <v>4711</v>
      </c>
      <c r="E2547" s="269" t="s">
        <v>2195</v>
      </c>
      <c r="F2547" s="271">
        <v>0.0145</v>
      </c>
      <c r="G2547" s="272">
        <v>2016.5</v>
      </c>
      <c r="H2547" s="269">
        <v>0.03335</v>
      </c>
      <c r="I2547" s="269" t="s">
        <v>1011</v>
      </c>
      <c r="J2547" s="269" t="s">
        <v>1011</v>
      </c>
      <c r="K2547" s="269" t="s">
        <v>106</v>
      </c>
    </row>
    <row r="2548" ht="42.75" spans="1:11">
      <c r="A2548" s="269">
        <v>2546</v>
      </c>
      <c r="B2548" s="269" t="s">
        <v>1245</v>
      </c>
      <c r="C2548" s="269" t="s">
        <v>2170</v>
      </c>
      <c r="D2548" s="273" t="s">
        <v>4712</v>
      </c>
      <c r="E2548" s="269" t="s">
        <v>2195</v>
      </c>
      <c r="F2548" s="271">
        <v>0.0058</v>
      </c>
      <c r="G2548" s="272">
        <v>2016.5</v>
      </c>
      <c r="H2548" s="269">
        <v>0.01334</v>
      </c>
      <c r="I2548" s="269" t="s">
        <v>1011</v>
      </c>
      <c r="J2548" s="269" t="s">
        <v>1011</v>
      </c>
      <c r="K2548" s="269" t="s">
        <v>106</v>
      </c>
    </row>
    <row r="2549" ht="42.75" spans="1:11">
      <c r="A2549" s="269">
        <v>2547</v>
      </c>
      <c r="B2549" s="269" t="s">
        <v>1245</v>
      </c>
      <c r="C2549" s="269" t="s">
        <v>2170</v>
      </c>
      <c r="D2549" s="273" t="s">
        <v>4713</v>
      </c>
      <c r="E2549" s="269" t="s">
        <v>2195</v>
      </c>
      <c r="F2549" s="271">
        <v>0.0032</v>
      </c>
      <c r="G2549" s="272">
        <v>2016.5</v>
      </c>
      <c r="H2549" s="269">
        <v>0.00736</v>
      </c>
      <c r="I2549" s="269" t="s">
        <v>1011</v>
      </c>
      <c r="J2549" s="269" t="s">
        <v>1011</v>
      </c>
      <c r="K2549" s="269" t="s">
        <v>106</v>
      </c>
    </row>
    <row r="2550" ht="42.75" spans="1:11">
      <c r="A2550" s="269">
        <v>2548</v>
      </c>
      <c r="B2550" s="269" t="s">
        <v>1245</v>
      </c>
      <c r="C2550" s="269" t="s">
        <v>2170</v>
      </c>
      <c r="D2550" s="273" t="s">
        <v>4714</v>
      </c>
      <c r="E2550" s="269" t="s">
        <v>2195</v>
      </c>
      <c r="F2550" s="271">
        <v>0.0038</v>
      </c>
      <c r="G2550" s="272">
        <v>2016.5</v>
      </c>
      <c r="H2550" s="269">
        <v>0.00874</v>
      </c>
      <c r="I2550" s="269" t="s">
        <v>1011</v>
      </c>
      <c r="J2550" s="269" t="s">
        <v>1011</v>
      </c>
      <c r="K2550" s="269" t="s">
        <v>106</v>
      </c>
    </row>
    <row r="2551" ht="42.75" spans="1:11">
      <c r="A2551" s="269">
        <v>2549</v>
      </c>
      <c r="B2551" s="269" t="s">
        <v>1245</v>
      </c>
      <c r="C2551" s="269" t="s">
        <v>2170</v>
      </c>
      <c r="D2551" s="273" t="s">
        <v>4715</v>
      </c>
      <c r="E2551" s="269" t="s">
        <v>2195</v>
      </c>
      <c r="F2551" s="271">
        <v>0.0032</v>
      </c>
      <c r="G2551" s="272">
        <v>2016.5</v>
      </c>
      <c r="H2551" s="269">
        <v>0.00736</v>
      </c>
      <c r="I2551" s="269" t="s">
        <v>1011</v>
      </c>
      <c r="J2551" s="269" t="s">
        <v>1011</v>
      </c>
      <c r="K2551" s="269" t="s">
        <v>106</v>
      </c>
    </row>
    <row r="2552" ht="42.75" spans="1:11">
      <c r="A2552" s="269">
        <v>2550</v>
      </c>
      <c r="B2552" s="269" t="s">
        <v>1245</v>
      </c>
      <c r="C2552" s="269" t="s">
        <v>2170</v>
      </c>
      <c r="D2552" s="273" t="s">
        <v>4716</v>
      </c>
      <c r="E2552" s="269" t="s">
        <v>2195</v>
      </c>
      <c r="F2552" s="271">
        <v>0.002</v>
      </c>
      <c r="G2552" s="272">
        <v>2016.5</v>
      </c>
      <c r="H2552" s="269">
        <v>0.0046</v>
      </c>
      <c r="I2552" s="269" t="s">
        <v>1011</v>
      </c>
      <c r="J2552" s="269" t="s">
        <v>1011</v>
      </c>
      <c r="K2552" s="269" t="s">
        <v>106</v>
      </c>
    </row>
    <row r="2553" ht="42.75" spans="1:11">
      <c r="A2553" s="269">
        <v>2551</v>
      </c>
      <c r="B2553" s="269" t="s">
        <v>1245</v>
      </c>
      <c r="C2553" s="269" t="s">
        <v>2170</v>
      </c>
      <c r="D2553" s="273" t="s">
        <v>4717</v>
      </c>
      <c r="E2553" s="269" t="s">
        <v>2195</v>
      </c>
      <c r="F2553" s="271">
        <v>0.0028</v>
      </c>
      <c r="G2553" s="272">
        <v>2016.5</v>
      </c>
      <c r="H2553" s="269">
        <v>0.00644</v>
      </c>
      <c r="I2553" s="269" t="s">
        <v>1011</v>
      </c>
      <c r="J2553" s="269" t="s">
        <v>1011</v>
      </c>
      <c r="K2553" s="269" t="s">
        <v>106</v>
      </c>
    </row>
    <row r="2554" ht="42.75" spans="1:11">
      <c r="A2554" s="269">
        <v>2552</v>
      </c>
      <c r="B2554" s="269" t="s">
        <v>1245</v>
      </c>
      <c r="C2554" s="269" t="s">
        <v>2170</v>
      </c>
      <c r="D2554" s="273" t="s">
        <v>4718</v>
      </c>
      <c r="E2554" s="269" t="s">
        <v>2195</v>
      </c>
      <c r="F2554" s="271">
        <v>0.0038</v>
      </c>
      <c r="G2554" s="272">
        <v>2016.5</v>
      </c>
      <c r="H2554" s="269">
        <v>0.00874</v>
      </c>
      <c r="I2554" s="269" t="s">
        <v>1011</v>
      </c>
      <c r="J2554" s="269" t="s">
        <v>1011</v>
      </c>
      <c r="K2554" s="269" t="s">
        <v>106</v>
      </c>
    </row>
    <row r="2555" ht="42.75" spans="1:11">
      <c r="A2555" s="269">
        <v>2553</v>
      </c>
      <c r="B2555" s="269" t="s">
        <v>1245</v>
      </c>
      <c r="C2555" s="269" t="s">
        <v>2170</v>
      </c>
      <c r="D2555" s="273" t="s">
        <v>4719</v>
      </c>
      <c r="E2555" s="269" t="s">
        <v>2195</v>
      </c>
      <c r="F2555" s="271">
        <v>0.0032</v>
      </c>
      <c r="G2555" s="272">
        <v>2016.5</v>
      </c>
      <c r="H2555" s="269">
        <v>0.00736</v>
      </c>
      <c r="I2555" s="269" t="s">
        <v>1011</v>
      </c>
      <c r="J2555" s="269" t="s">
        <v>1011</v>
      </c>
      <c r="K2555" s="269" t="s">
        <v>106</v>
      </c>
    </row>
    <row r="2556" ht="42.75" spans="1:11">
      <c r="A2556" s="269">
        <v>2554</v>
      </c>
      <c r="B2556" s="269" t="s">
        <v>1245</v>
      </c>
      <c r="C2556" s="269" t="s">
        <v>2170</v>
      </c>
      <c r="D2556" s="273" t="s">
        <v>4720</v>
      </c>
      <c r="E2556" s="269" t="s">
        <v>2195</v>
      </c>
      <c r="F2556" s="271">
        <v>0.0032</v>
      </c>
      <c r="G2556" s="272">
        <v>2016.5</v>
      </c>
      <c r="H2556" s="269">
        <v>0.00736</v>
      </c>
      <c r="I2556" s="269" t="s">
        <v>1011</v>
      </c>
      <c r="J2556" s="269" t="s">
        <v>1011</v>
      </c>
      <c r="K2556" s="269" t="s">
        <v>106</v>
      </c>
    </row>
    <row r="2557" ht="42.75" spans="1:11">
      <c r="A2557" s="269">
        <v>2555</v>
      </c>
      <c r="B2557" s="269" t="s">
        <v>1245</v>
      </c>
      <c r="C2557" s="269" t="s">
        <v>2170</v>
      </c>
      <c r="D2557" s="273" t="s">
        <v>4721</v>
      </c>
      <c r="E2557" s="269" t="s">
        <v>2195</v>
      </c>
      <c r="F2557" s="271">
        <v>0.0035</v>
      </c>
      <c r="G2557" s="272">
        <v>2016.5</v>
      </c>
      <c r="H2557" s="269">
        <v>0.00805</v>
      </c>
      <c r="I2557" s="269" t="s">
        <v>1011</v>
      </c>
      <c r="J2557" s="269" t="s">
        <v>1011</v>
      </c>
      <c r="K2557" s="269" t="s">
        <v>106</v>
      </c>
    </row>
    <row r="2558" ht="42.75" spans="1:11">
      <c r="A2558" s="269">
        <v>2556</v>
      </c>
      <c r="B2558" s="269" t="s">
        <v>1245</v>
      </c>
      <c r="C2558" s="269" t="s">
        <v>2170</v>
      </c>
      <c r="D2558" s="273" t="s">
        <v>4722</v>
      </c>
      <c r="E2558" s="269" t="s">
        <v>2195</v>
      </c>
      <c r="F2558" s="271">
        <v>0.0032</v>
      </c>
      <c r="G2558" s="272">
        <v>2016.5</v>
      </c>
      <c r="H2558" s="269">
        <v>0.00736</v>
      </c>
      <c r="I2558" s="269" t="s">
        <v>1011</v>
      </c>
      <c r="J2558" s="269" t="s">
        <v>1011</v>
      </c>
      <c r="K2558" s="269" t="s">
        <v>106</v>
      </c>
    </row>
    <row r="2559" ht="42.75" spans="1:11">
      <c r="A2559" s="269">
        <v>2557</v>
      </c>
      <c r="B2559" s="269" t="s">
        <v>1245</v>
      </c>
      <c r="C2559" s="269" t="s">
        <v>2170</v>
      </c>
      <c r="D2559" s="273" t="s">
        <v>4723</v>
      </c>
      <c r="E2559" s="269" t="s">
        <v>2195</v>
      </c>
      <c r="F2559" s="271">
        <v>0.002</v>
      </c>
      <c r="G2559" s="272">
        <v>2016.5</v>
      </c>
      <c r="H2559" s="269">
        <v>0.0046</v>
      </c>
      <c r="I2559" s="269" t="s">
        <v>1011</v>
      </c>
      <c r="J2559" s="269" t="s">
        <v>1011</v>
      </c>
      <c r="K2559" s="269" t="s">
        <v>106</v>
      </c>
    </row>
    <row r="2560" ht="42.75" spans="1:11">
      <c r="A2560" s="269">
        <v>2558</v>
      </c>
      <c r="B2560" s="269" t="s">
        <v>1245</v>
      </c>
      <c r="C2560" s="269" t="s">
        <v>2170</v>
      </c>
      <c r="D2560" s="273" t="s">
        <v>4724</v>
      </c>
      <c r="E2560" s="269" t="s">
        <v>2195</v>
      </c>
      <c r="F2560" s="271">
        <v>0.0025</v>
      </c>
      <c r="G2560" s="272">
        <v>2016.5</v>
      </c>
      <c r="H2560" s="269">
        <v>0.00575</v>
      </c>
      <c r="I2560" s="269" t="s">
        <v>1011</v>
      </c>
      <c r="J2560" s="269" t="s">
        <v>1011</v>
      </c>
      <c r="K2560" s="269" t="s">
        <v>106</v>
      </c>
    </row>
    <row r="2561" ht="57" spans="1:11">
      <c r="A2561" s="269">
        <v>2559</v>
      </c>
      <c r="B2561" s="269" t="s">
        <v>1245</v>
      </c>
      <c r="C2561" s="269" t="s">
        <v>2170</v>
      </c>
      <c r="D2561" s="273" t="s">
        <v>4725</v>
      </c>
      <c r="E2561" s="269" t="s">
        <v>2195</v>
      </c>
      <c r="F2561" s="271">
        <v>0.0036</v>
      </c>
      <c r="G2561" s="272">
        <v>2016.5</v>
      </c>
      <c r="H2561" s="269">
        <v>0.00828</v>
      </c>
      <c r="I2561" s="269" t="s">
        <v>1011</v>
      </c>
      <c r="J2561" s="269" t="s">
        <v>1011</v>
      </c>
      <c r="K2561" s="269" t="s">
        <v>106</v>
      </c>
    </row>
    <row r="2562" ht="57" spans="1:11">
      <c r="A2562" s="269">
        <v>2560</v>
      </c>
      <c r="B2562" s="269" t="s">
        <v>1245</v>
      </c>
      <c r="C2562" s="269" t="s">
        <v>2170</v>
      </c>
      <c r="D2562" s="273" t="s">
        <v>4726</v>
      </c>
      <c r="E2562" s="269" t="s">
        <v>2195</v>
      </c>
      <c r="F2562" s="271">
        <v>0.0031</v>
      </c>
      <c r="G2562" s="272">
        <v>2016.5</v>
      </c>
      <c r="H2562" s="269">
        <v>0.00713</v>
      </c>
      <c r="I2562" s="269" t="s">
        <v>1011</v>
      </c>
      <c r="J2562" s="269" t="s">
        <v>1011</v>
      </c>
      <c r="K2562" s="269" t="s">
        <v>106</v>
      </c>
    </row>
    <row r="2563" ht="42.75" spans="1:11">
      <c r="A2563" s="269">
        <v>2561</v>
      </c>
      <c r="B2563" s="269" t="s">
        <v>1245</v>
      </c>
      <c r="C2563" s="269" t="s">
        <v>2170</v>
      </c>
      <c r="D2563" s="273" t="s">
        <v>4727</v>
      </c>
      <c r="E2563" s="269" t="s">
        <v>2195</v>
      </c>
      <c r="F2563" s="271">
        <v>0.0007</v>
      </c>
      <c r="G2563" s="272">
        <v>2016.5</v>
      </c>
      <c r="H2563" s="269">
        <v>0.00161</v>
      </c>
      <c r="I2563" s="269" t="s">
        <v>1011</v>
      </c>
      <c r="J2563" s="269" t="s">
        <v>1011</v>
      </c>
      <c r="K2563" s="269" t="s">
        <v>106</v>
      </c>
    </row>
    <row r="2564" ht="42.75" spans="1:11">
      <c r="A2564" s="269">
        <v>2562</v>
      </c>
      <c r="B2564" s="269" t="s">
        <v>1245</v>
      </c>
      <c r="C2564" s="269" t="s">
        <v>2170</v>
      </c>
      <c r="D2564" s="273" t="s">
        <v>4728</v>
      </c>
      <c r="E2564" s="269" t="s">
        <v>2195</v>
      </c>
      <c r="F2564" s="271">
        <v>0.005</v>
      </c>
      <c r="G2564" s="272">
        <v>2016.5</v>
      </c>
      <c r="H2564" s="269">
        <v>0.0115</v>
      </c>
      <c r="I2564" s="269" t="s">
        <v>1011</v>
      </c>
      <c r="J2564" s="269" t="s">
        <v>1011</v>
      </c>
      <c r="K2564" s="269" t="s">
        <v>106</v>
      </c>
    </row>
    <row r="2565" ht="42.75" spans="1:11">
      <c r="A2565" s="269">
        <v>2563</v>
      </c>
      <c r="B2565" s="269" t="s">
        <v>1245</v>
      </c>
      <c r="C2565" s="269" t="s">
        <v>2170</v>
      </c>
      <c r="D2565" s="273" t="s">
        <v>4729</v>
      </c>
      <c r="E2565" s="269" t="s">
        <v>2195</v>
      </c>
      <c r="F2565" s="271">
        <v>0.00015</v>
      </c>
      <c r="G2565" s="272">
        <v>2016.5</v>
      </c>
      <c r="H2565" s="269">
        <v>0.000345</v>
      </c>
      <c r="I2565" s="269" t="s">
        <v>1011</v>
      </c>
      <c r="J2565" s="269" t="s">
        <v>1011</v>
      </c>
      <c r="K2565" s="269" t="s">
        <v>106</v>
      </c>
    </row>
    <row r="2566" ht="42.75" spans="1:11">
      <c r="A2566" s="269">
        <v>2564</v>
      </c>
      <c r="B2566" s="269" t="s">
        <v>1245</v>
      </c>
      <c r="C2566" s="269" t="s">
        <v>2170</v>
      </c>
      <c r="D2566" s="273" t="s">
        <v>4730</v>
      </c>
      <c r="E2566" s="269" t="s">
        <v>2195</v>
      </c>
      <c r="F2566" s="271">
        <v>0.00075</v>
      </c>
      <c r="G2566" s="272">
        <v>2016.5</v>
      </c>
      <c r="H2566" s="269">
        <v>0.001725</v>
      </c>
      <c r="I2566" s="269" t="s">
        <v>1011</v>
      </c>
      <c r="J2566" s="269" t="s">
        <v>1011</v>
      </c>
      <c r="K2566" s="269" t="s">
        <v>106</v>
      </c>
    </row>
    <row r="2567" ht="42.75" spans="1:11">
      <c r="A2567" s="269">
        <v>2565</v>
      </c>
      <c r="B2567" s="269" t="s">
        <v>1245</v>
      </c>
      <c r="C2567" s="269" t="s">
        <v>2170</v>
      </c>
      <c r="D2567" s="273" t="s">
        <v>4731</v>
      </c>
      <c r="E2567" s="269" t="s">
        <v>2195</v>
      </c>
      <c r="F2567" s="271">
        <v>5e-5</v>
      </c>
      <c r="G2567" s="272">
        <v>2016.5</v>
      </c>
      <c r="H2567" s="269">
        <v>0.000115</v>
      </c>
      <c r="I2567" s="269" t="s">
        <v>1011</v>
      </c>
      <c r="J2567" s="269" t="s">
        <v>1011</v>
      </c>
      <c r="K2567" s="269" t="s">
        <v>106</v>
      </c>
    </row>
    <row r="2568" ht="42.75" spans="1:11">
      <c r="A2568" s="269">
        <v>2566</v>
      </c>
      <c r="B2568" s="269" t="s">
        <v>1245</v>
      </c>
      <c r="C2568" s="269" t="s">
        <v>2170</v>
      </c>
      <c r="D2568" s="273" t="s">
        <v>4732</v>
      </c>
      <c r="E2568" s="269" t="s">
        <v>2195</v>
      </c>
      <c r="F2568" s="271">
        <v>0.0002</v>
      </c>
      <c r="G2568" s="272">
        <v>2016.5</v>
      </c>
      <c r="H2568" s="269">
        <v>0.00046</v>
      </c>
      <c r="I2568" s="269" t="s">
        <v>1011</v>
      </c>
      <c r="J2568" s="269" t="s">
        <v>1011</v>
      </c>
      <c r="K2568" s="269" t="s">
        <v>106</v>
      </c>
    </row>
    <row r="2569" ht="42.75" spans="1:11">
      <c r="A2569" s="269">
        <v>2567</v>
      </c>
      <c r="B2569" s="269" t="s">
        <v>1245</v>
      </c>
      <c r="C2569" s="269" t="s">
        <v>2170</v>
      </c>
      <c r="D2569" s="273" t="s">
        <v>4733</v>
      </c>
      <c r="E2569" s="269" t="s">
        <v>2195</v>
      </c>
      <c r="F2569" s="271">
        <v>0.002</v>
      </c>
      <c r="G2569" s="272">
        <v>2016.5</v>
      </c>
      <c r="H2569" s="269">
        <v>0.0046</v>
      </c>
      <c r="I2569" s="269" t="s">
        <v>1011</v>
      </c>
      <c r="J2569" s="269" t="s">
        <v>1011</v>
      </c>
      <c r="K2569" s="269" t="s">
        <v>106</v>
      </c>
    </row>
    <row r="2570" ht="42.75" spans="1:11">
      <c r="A2570" s="269">
        <v>2568</v>
      </c>
      <c r="B2570" s="269" t="s">
        <v>1245</v>
      </c>
      <c r="C2570" s="269" t="s">
        <v>2170</v>
      </c>
      <c r="D2570" s="273" t="s">
        <v>4734</v>
      </c>
      <c r="E2570" s="269" t="s">
        <v>2195</v>
      </c>
      <c r="F2570" s="271">
        <v>0.00015</v>
      </c>
      <c r="G2570" s="272">
        <v>2016.5</v>
      </c>
      <c r="H2570" s="269">
        <v>0.000345</v>
      </c>
      <c r="I2570" s="269" t="s">
        <v>1011</v>
      </c>
      <c r="J2570" s="269" t="s">
        <v>1011</v>
      </c>
      <c r="K2570" s="269" t="s">
        <v>106</v>
      </c>
    </row>
    <row r="2571" ht="42.75" spans="1:11">
      <c r="A2571" s="269">
        <v>2569</v>
      </c>
      <c r="B2571" s="269" t="s">
        <v>1245</v>
      </c>
      <c r="C2571" s="269" t="s">
        <v>2170</v>
      </c>
      <c r="D2571" s="273" t="s">
        <v>4735</v>
      </c>
      <c r="E2571" s="269" t="s">
        <v>2195</v>
      </c>
      <c r="F2571" s="271">
        <v>0.00012</v>
      </c>
      <c r="G2571" s="272">
        <v>2016.5</v>
      </c>
      <c r="H2571" s="269">
        <v>0.000276</v>
      </c>
      <c r="I2571" s="269" t="s">
        <v>1011</v>
      </c>
      <c r="J2571" s="269" t="s">
        <v>1011</v>
      </c>
      <c r="K2571" s="269" t="s">
        <v>106</v>
      </c>
    </row>
    <row r="2572" ht="42.75" spans="1:11">
      <c r="A2572" s="269">
        <v>2570</v>
      </c>
      <c r="B2572" s="269" t="s">
        <v>1245</v>
      </c>
      <c r="C2572" s="269" t="s">
        <v>2170</v>
      </c>
      <c r="D2572" s="273" t="s">
        <v>4736</v>
      </c>
      <c r="E2572" s="269" t="s">
        <v>2195</v>
      </c>
      <c r="F2572" s="271">
        <v>0.00025</v>
      </c>
      <c r="G2572" s="272">
        <v>2016.5</v>
      </c>
      <c r="H2572" s="269">
        <v>0.000575</v>
      </c>
      <c r="I2572" s="269" t="s">
        <v>1011</v>
      </c>
      <c r="J2572" s="269" t="s">
        <v>1011</v>
      </c>
      <c r="K2572" s="269" t="s">
        <v>106</v>
      </c>
    </row>
    <row r="2573" ht="42.75" spans="1:11">
      <c r="A2573" s="269">
        <v>2571</v>
      </c>
      <c r="B2573" s="269" t="s">
        <v>1245</v>
      </c>
      <c r="C2573" s="269" t="s">
        <v>2170</v>
      </c>
      <c r="D2573" s="273" t="s">
        <v>4737</v>
      </c>
      <c r="E2573" s="269" t="s">
        <v>2195</v>
      </c>
      <c r="F2573" s="271">
        <v>0.0002</v>
      </c>
      <c r="G2573" s="272">
        <v>2016.5</v>
      </c>
      <c r="H2573" s="269">
        <v>0.00046</v>
      </c>
      <c r="I2573" s="269" t="s">
        <v>1011</v>
      </c>
      <c r="J2573" s="269" t="s">
        <v>1011</v>
      </c>
      <c r="K2573" s="269" t="s">
        <v>106</v>
      </c>
    </row>
    <row r="2574" ht="42.75" spans="1:11">
      <c r="A2574" s="269">
        <v>2572</v>
      </c>
      <c r="B2574" s="269" t="s">
        <v>1245</v>
      </c>
      <c r="C2574" s="269" t="s">
        <v>2170</v>
      </c>
      <c r="D2574" s="273" t="s">
        <v>4738</v>
      </c>
      <c r="E2574" s="269" t="s">
        <v>2195</v>
      </c>
      <c r="F2574" s="271">
        <v>0.00018</v>
      </c>
      <c r="G2574" s="272">
        <v>2016.5</v>
      </c>
      <c r="H2574" s="269">
        <v>0.000414</v>
      </c>
      <c r="I2574" s="269" t="s">
        <v>1011</v>
      </c>
      <c r="J2574" s="269" t="s">
        <v>1011</v>
      </c>
      <c r="K2574" s="269" t="s">
        <v>106</v>
      </c>
    </row>
    <row r="2575" ht="42.75" spans="1:11">
      <c r="A2575" s="269">
        <v>2573</v>
      </c>
      <c r="B2575" s="269" t="s">
        <v>1245</v>
      </c>
      <c r="C2575" s="269" t="s">
        <v>2170</v>
      </c>
      <c r="D2575" s="273" t="s">
        <v>4739</v>
      </c>
      <c r="E2575" s="269" t="s">
        <v>2195</v>
      </c>
      <c r="F2575" s="271">
        <v>0.00045</v>
      </c>
      <c r="G2575" s="272">
        <v>2016.5</v>
      </c>
      <c r="H2575" s="269">
        <v>0.001035</v>
      </c>
      <c r="I2575" s="269" t="s">
        <v>1011</v>
      </c>
      <c r="J2575" s="269" t="s">
        <v>1011</v>
      </c>
      <c r="K2575" s="269" t="s">
        <v>106</v>
      </c>
    </row>
    <row r="2576" ht="42.75" spans="1:11">
      <c r="A2576" s="269">
        <v>2574</v>
      </c>
      <c r="B2576" s="269" t="s">
        <v>1245</v>
      </c>
      <c r="C2576" s="269" t="s">
        <v>2170</v>
      </c>
      <c r="D2576" s="273" t="s">
        <v>4740</v>
      </c>
      <c r="E2576" s="269" t="s">
        <v>2195</v>
      </c>
      <c r="F2576" s="271">
        <v>0.00085</v>
      </c>
      <c r="G2576" s="272">
        <v>2016.5</v>
      </c>
      <c r="H2576" s="269">
        <v>0.001955</v>
      </c>
      <c r="I2576" s="269" t="s">
        <v>1011</v>
      </c>
      <c r="J2576" s="269" t="s">
        <v>1011</v>
      </c>
      <c r="K2576" s="269" t="s">
        <v>106</v>
      </c>
    </row>
    <row r="2577" ht="57" spans="1:11">
      <c r="A2577" s="269">
        <v>2575</v>
      </c>
      <c r="B2577" s="269" t="s">
        <v>1245</v>
      </c>
      <c r="C2577" s="269" t="s">
        <v>2170</v>
      </c>
      <c r="D2577" s="273" t="s">
        <v>4741</v>
      </c>
      <c r="E2577" s="269" t="s">
        <v>2195</v>
      </c>
      <c r="F2577" s="271">
        <v>0.0016</v>
      </c>
      <c r="G2577" s="272">
        <v>2016.5</v>
      </c>
      <c r="H2577" s="269">
        <v>0.00368</v>
      </c>
      <c r="I2577" s="269" t="s">
        <v>1011</v>
      </c>
      <c r="J2577" s="269" t="s">
        <v>1011</v>
      </c>
      <c r="K2577" s="269" t="s">
        <v>106</v>
      </c>
    </row>
    <row r="2578" ht="42.75" spans="1:11">
      <c r="A2578" s="269">
        <v>2576</v>
      </c>
      <c r="B2578" s="269" t="s">
        <v>1245</v>
      </c>
      <c r="C2578" s="269" t="s">
        <v>2170</v>
      </c>
      <c r="D2578" s="273" t="s">
        <v>4742</v>
      </c>
      <c r="E2578" s="269" t="s">
        <v>2195</v>
      </c>
      <c r="F2578" s="271">
        <v>0.00025</v>
      </c>
      <c r="G2578" s="272">
        <v>2016.5</v>
      </c>
      <c r="H2578" s="269">
        <v>0.000575</v>
      </c>
      <c r="I2578" s="269" t="s">
        <v>1011</v>
      </c>
      <c r="J2578" s="269" t="s">
        <v>1011</v>
      </c>
      <c r="K2578" s="269" t="s">
        <v>106</v>
      </c>
    </row>
    <row r="2579" ht="42.75" spans="1:11">
      <c r="A2579" s="269">
        <v>2577</v>
      </c>
      <c r="B2579" s="269" t="s">
        <v>1245</v>
      </c>
      <c r="C2579" s="269" t="s">
        <v>2170</v>
      </c>
      <c r="D2579" s="273" t="s">
        <v>4743</v>
      </c>
      <c r="E2579" s="269" t="s">
        <v>2195</v>
      </c>
      <c r="F2579" s="271">
        <v>0.0005</v>
      </c>
      <c r="G2579" s="272">
        <v>2016.5</v>
      </c>
      <c r="H2579" s="269">
        <v>0.00115</v>
      </c>
      <c r="I2579" s="269" t="s">
        <v>1011</v>
      </c>
      <c r="J2579" s="269" t="s">
        <v>1011</v>
      </c>
      <c r="K2579" s="269" t="s">
        <v>106</v>
      </c>
    </row>
    <row r="2580" ht="42.75" spans="1:11">
      <c r="A2580" s="269">
        <v>2578</v>
      </c>
      <c r="B2580" s="269" t="s">
        <v>1245</v>
      </c>
      <c r="C2580" s="269" t="s">
        <v>2170</v>
      </c>
      <c r="D2580" s="273" t="s">
        <v>4744</v>
      </c>
      <c r="E2580" s="269" t="s">
        <v>2195</v>
      </c>
      <c r="F2580" s="271">
        <v>0.001</v>
      </c>
      <c r="G2580" s="272">
        <v>2016.5</v>
      </c>
      <c r="H2580" s="269">
        <v>0.0023</v>
      </c>
      <c r="I2580" s="269" t="s">
        <v>1011</v>
      </c>
      <c r="J2580" s="269" t="s">
        <v>1011</v>
      </c>
      <c r="K2580" s="269" t="s">
        <v>106</v>
      </c>
    </row>
    <row r="2581" ht="42.75" spans="1:11">
      <c r="A2581" s="269">
        <v>2579</v>
      </c>
      <c r="B2581" s="269" t="s">
        <v>1245</v>
      </c>
      <c r="C2581" s="269" t="s">
        <v>2170</v>
      </c>
      <c r="D2581" s="273" t="s">
        <v>4745</v>
      </c>
      <c r="E2581" s="269" t="s">
        <v>2195</v>
      </c>
      <c r="F2581" s="271">
        <v>0.0002</v>
      </c>
      <c r="G2581" s="272">
        <v>2016.5</v>
      </c>
      <c r="H2581" s="269">
        <v>0.00046</v>
      </c>
      <c r="I2581" s="269" t="s">
        <v>1011</v>
      </c>
      <c r="J2581" s="269" t="s">
        <v>1011</v>
      </c>
      <c r="K2581" s="269" t="s">
        <v>106</v>
      </c>
    </row>
    <row r="2582" ht="42.75" spans="1:11">
      <c r="A2582" s="269">
        <v>2580</v>
      </c>
      <c r="B2582" s="269" t="s">
        <v>1245</v>
      </c>
      <c r="C2582" s="269" t="s">
        <v>2170</v>
      </c>
      <c r="D2582" s="273" t="s">
        <v>4746</v>
      </c>
      <c r="E2582" s="269" t="s">
        <v>2195</v>
      </c>
      <c r="F2582" s="271">
        <v>0.00085</v>
      </c>
      <c r="G2582" s="272">
        <v>2016.5</v>
      </c>
      <c r="H2582" s="269">
        <v>0.001955</v>
      </c>
      <c r="I2582" s="269" t="s">
        <v>1011</v>
      </c>
      <c r="J2582" s="269" t="s">
        <v>1011</v>
      </c>
      <c r="K2582" s="269" t="s">
        <v>106</v>
      </c>
    </row>
    <row r="2583" ht="42.75" spans="1:11">
      <c r="A2583" s="269">
        <v>2581</v>
      </c>
      <c r="B2583" s="269" t="s">
        <v>1245</v>
      </c>
      <c r="C2583" s="269" t="s">
        <v>2170</v>
      </c>
      <c r="D2583" s="273" t="s">
        <v>4747</v>
      </c>
      <c r="E2583" s="269" t="s">
        <v>2195</v>
      </c>
      <c r="F2583" s="271">
        <v>0.00012</v>
      </c>
      <c r="G2583" s="272">
        <v>2016.5</v>
      </c>
      <c r="H2583" s="269">
        <v>0.000276</v>
      </c>
      <c r="I2583" s="269" t="s">
        <v>1011</v>
      </c>
      <c r="J2583" s="269" t="s">
        <v>1011</v>
      </c>
      <c r="K2583" s="269" t="s">
        <v>106</v>
      </c>
    </row>
    <row r="2584" ht="42.75" spans="1:11">
      <c r="A2584" s="269">
        <v>2582</v>
      </c>
      <c r="B2584" s="269" t="s">
        <v>1245</v>
      </c>
      <c r="C2584" s="269" t="s">
        <v>2170</v>
      </c>
      <c r="D2584" s="273" t="s">
        <v>4748</v>
      </c>
      <c r="E2584" s="269" t="s">
        <v>2195</v>
      </c>
      <c r="F2584" s="271">
        <v>0.0015</v>
      </c>
      <c r="G2584" s="272">
        <v>2016.5</v>
      </c>
      <c r="H2584" s="269">
        <v>0.00345</v>
      </c>
      <c r="I2584" s="269" t="s">
        <v>1011</v>
      </c>
      <c r="J2584" s="269" t="s">
        <v>1011</v>
      </c>
      <c r="K2584" s="269" t="s">
        <v>106</v>
      </c>
    </row>
    <row r="2585" ht="42.75" spans="1:11">
      <c r="A2585" s="269">
        <v>2583</v>
      </c>
      <c r="B2585" s="269" t="s">
        <v>1245</v>
      </c>
      <c r="C2585" s="269" t="s">
        <v>2170</v>
      </c>
      <c r="D2585" s="273" t="s">
        <v>4749</v>
      </c>
      <c r="E2585" s="269" t="s">
        <v>2195</v>
      </c>
      <c r="F2585" s="271">
        <v>0.001</v>
      </c>
      <c r="G2585" s="272">
        <v>2016.5</v>
      </c>
      <c r="H2585" s="269">
        <v>0.0023</v>
      </c>
      <c r="I2585" s="269" t="s">
        <v>1011</v>
      </c>
      <c r="J2585" s="269" t="s">
        <v>1011</v>
      </c>
      <c r="K2585" s="269" t="s">
        <v>106</v>
      </c>
    </row>
    <row r="2586" ht="42.75" spans="1:11">
      <c r="A2586" s="269">
        <v>2584</v>
      </c>
      <c r="B2586" s="269" t="s">
        <v>1245</v>
      </c>
      <c r="C2586" s="269" t="s">
        <v>2170</v>
      </c>
      <c r="D2586" s="273" t="s">
        <v>4750</v>
      </c>
      <c r="E2586" s="269" t="s">
        <v>2195</v>
      </c>
      <c r="F2586" s="271">
        <v>0.00078</v>
      </c>
      <c r="G2586" s="272">
        <v>2016.5</v>
      </c>
      <c r="H2586" s="269">
        <v>0.001794</v>
      </c>
      <c r="I2586" s="269" t="s">
        <v>1011</v>
      </c>
      <c r="J2586" s="269" t="s">
        <v>1011</v>
      </c>
      <c r="K2586" s="269" t="s">
        <v>106</v>
      </c>
    </row>
    <row r="2587" ht="42.75" spans="1:11">
      <c r="A2587" s="269">
        <v>2585</v>
      </c>
      <c r="B2587" s="269" t="s">
        <v>1245</v>
      </c>
      <c r="C2587" s="269" t="s">
        <v>2170</v>
      </c>
      <c r="D2587" s="273" t="s">
        <v>4751</v>
      </c>
      <c r="E2587" s="269" t="s">
        <v>2195</v>
      </c>
      <c r="F2587" s="271">
        <v>0.0012</v>
      </c>
      <c r="G2587" s="272">
        <v>2016.5</v>
      </c>
      <c r="H2587" s="269">
        <v>0.00276</v>
      </c>
      <c r="I2587" s="269" t="s">
        <v>1011</v>
      </c>
      <c r="J2587" s="269" t="s">
        <v>1011</v>
      </c>
      <c r="K2587" s="269" t="s">
        <v>106</v>
      </c>
    </row>
    <row r="2588" ht="57" spans="1:11">
      <c r="A2588" s="269">
        <v>2586</v>
      </c>
      <c r="B2588" s="269" t="s">
        <v>1245</v>
      </c>
      <c r="C2588" s="269" t="s">
        <v>2170</v>
      </c>
      <c r="D2588" s="273" t="s">
        <v>4752</v>
      </c>
      <c r="E2588" s="269" t="s">
        <v>2195</v>
      </c>
      <c r="F2588" s="271">
        <v>0.00025</v>
      </c>
      <c r="G2588" s="272">
        <v>2016.5</v>
      </c>
      <c r="H2588" s="269">
        <v>0.000575</v>
      </c>
      <c r="I2588" s="269" t="s">
        <v>1011</v>
      </c>
      <c r="J2588" s="269" t="s">
        <v>1011</v>
      </c>
      <c r="K2588" s="269" t="s">
        <v>106</v>
      </c>
    </row>
    <row r="2589" ht="42.75" spans="1:11">
      <c r="A2589" s="269">
        <v>2587</v>
      </c>
      <c r="B2589" s="269" t="s">
        <v>1245</v>
      </c>
      <c r="C2589" s="269" t="s">
        <v>2170</v>
      </c>
      <c r="D2589" s="273" t="s">
        <v>4753</v>
      </c>
      <c r="E2589" s="269" t="s">
        <v>2195</v>
      </c>
      <c r="F2589" s="271">
        <v>0.0001</v>
      </c>
      <c r="G2589" s="272">
        <v>2016.5</v>
      </c>
      <c r="H2589" s="269">
        <v>0.00023</v>
      </c>
      <c r="I2589" s="269" t="s">
        <v>1011</v>
      </c>
      <c r="J2589" s="269" t="s">
        <v>1011</v>
      </c>
      <c r="K2589" s="269" t="s">
        <v>106</v>
      </c>
    </row>
    <row r="2590" ht="42.75" spans="1:11">
      <c r="A2590" s="269">
        <v>2588</v>
      </c>
      <c r="B2590" s="269" t="s">
        <v>1245</v>
      </c>
      <c r="C2590" s="269" t="s">
        <v>2170</v>
      </c>
      <c r="D2590" s="273" t="s">
        <v>4754</v>
      </c>
      <c r="E2590" s="269" t="s">
        <v>2195</v>
      </c>
      <c r="F2590" s="271">
        <v>0.0005</v>
      </c>
      <c r="G2590" s="272">
        <v>2016.5</v>
      </c>
      <c r="H2590" s="269">
        <v>0.00115</v>
      </c>
      <c r="I2590" s="269" t="s">
        <v>1011</v>
      </c>
      <c r="J2590" s="269" t="s">
        <v>1011</v>
      </c>
      <c r="K2590" s="269" t="s">
        <v>106</v>
      </c>
    </row>
    <row r="2591" ht="42.75" spans="1:11">
      <c r="A2591" s="269">
        <v>2589</v>
      </c>
      <c r="B2591" s="269" t="s">
        <v>1245</v>
      </c>
      <c r="C2591" s="269" t="s">
        <v>2170</v>
      </c>
      <c r="D2591" s="273" t="s">
        <v>4755</v>
      </c>
      <c r="E2591" s="269" t="s">
        <v>2195</v>
      </c>
      <c r="F2591" s="271">
        <v>0.0002</v>
      </c>
      <c r="G2591" s="272">
        <v>2016.5</v>
      </c>
      <c r="H2591" s="269">
        <v>0.00046</v>
      </c>
      <c r="I2591" s="269" t="s">
        <v>1011</v>
      </c>
      <c r="J2591" s="269" t="s">
        <v>1011</v>
      </c>
      <c r="K2591" s="269" t="s">
        <v>106</v>
      </c>
    </row>
    <row r="2592" ht="42.75" spans="1:11">
      <c r="A2592" s="269">
        <v>2590</v>
      </c>
      <c r="B2592" s="269" t="s">
        <v>1245</v>
      </c>
      <c r="C2592" s="269" t="s">
        <v>2170</v>
      </c>
      <c r="D2592" s="273" t="s">
        <v>4756</v>
      </c>
      <c r="E2592" s="269" t="s">
        <v>2195</v>
      </c>
      <c r="F2592" s="271">
        <v>0.0002</v>
      </c>
      <c r="G2592" s="272">
        <v>2016.5</v>
      </c>
      <c r="H2592" s="269">
        <v>0.00046</v>
      </c>
      <c r="I2592" s="269" t="s">
        <v>1011</v>
      </c>
      <c r="J2592" s="269" t="s">
        <v>1011</v>
      </c>
      <c r="K2592" s="269" t="s">
        <v>106</v>
      </c>
    </row>
    <row r="2593" ht="42.75" spans="1:11">
      <c r="A2593" s="269">
        <v>2591</v>
      </c>
      <c r="B2593" s="269" t="s">
        <v>1245</v>
      </c>
      <c r="C2593" s="269" t="s">
        <v>2170</v>
      </c>
      <c r="D2593" s="273" t="s">
        <v>4757</v>
      </c>
      <c r="E2593" s="269" t="s">
        <v>2195</v>
      </c>
      <c r="F2593" s="271">
        <v>0.00015</v>
      </c>
      <c r="G2593" s="272">
        <v>2016.5</v>
      </c>
      <c r="H2593" s="269">
        <v>0.000345</v>
      </c>
      <c r="I2593" s="269" t="s">
        <v>1011</v>
      </c>
      <c r="J2593" s="269" t="s">
        <v>1011</v>
      </c>
      <c r="K2593" s="269" t="s">
        <v>106</v>
      </c>
    </row>
    <row r="2594" ht="42.75" spans="1:11">
      <c r="A2594" s="269">
        <v>2592</v>
      </c>
      <c r="B2594" s="269" t="s">
        <v>1245</v>
      </c>
      <c r="C2594" s="269" t="s">
        <v>2170</v>
      </c>
      <c r="D2594" s="273" t="s">
        <v>4758</v>
      </c>
      <c r="E2594" s="269" t="s">
        <v>2195</v>
      </c>
      <c r="F2594" s="271">
        <v>7e-5</v>
      </c>
      <c r="G2594" s="272">
        <v>2016.5</v>
      </c>
      <c r="H2594" s="269">
        <v>0.000161</v>
      </c>
      <c r="I2594" s="269" t="s">
        <v>1011</v>
      </c>
      <c r="J2594" s="269" t="s">
        <v>1011</v>
      </c>
      <c r="K2594" s="269" t="s">
        <v>106</v>
      </c>
    </row>
    <row r="2595" ht="42.75" spans="1:11">
      <c r="A2595" s="269">
        <v>2593</v>
      </c>
      <c r="B2595" s="269" t="s">
        <v>1245</v>
      </c>
      <c r="C2595" s="269" t="s">
        <v>2170</v>
      </c>
      <c r="D2595" s="273" t="s">
        <v>4759</v>
      </c>
      <c r="E2595" s="269" t="s">
        <v>2195</v>
      </c>
      <c r="F2595" s="271">
        <v>0.0018</v>
      </c>
      <c r="G2595" s="272">
        <v>2016.5</v>
      </c>
      <c r="H2595" s="269">
        <v>0.00414</v>
      </c>
      <c r="I2595" s="269" t="s">
        <v>1011</v>
      </c>
      <c r="J2595" s="269" t="s">
        <v>1011</v>
      </c>
      <c r="K2595" s="269" t="s">
        <v>106</v>
      </c>
    </row>
    <row r="2596" ht="42.75" spans="1:11">
      <c r="A2596" s="269">
        <v>2594</v>
      </c>
      <c r="B2596" s="269" t="s">
        <v>1245</v>
      </c>
      <c r="C2596" s="269" t="s">
        <v>2170</v>
      </c>
      <c r="D2596" s="273" t="s">
        <v>4760</v>
      </c>
      <c r="E2596" s="269" t="s">
        <v>2195</v>
      </c>
      <c r="F2596" s="271">
        <v>0.001</v>
      </c>
      <c r="G2596" s="272">
        <v>2016.5</v>
      </c>
      <c r="H2596" s="269">
        <v>0.0023</v>
      </c>
      <c r="I2596" s="269" t="s">
        <v>1011</v>
      </c>
      <c r="J2596" s="269" t="s">
        <v>1011</v>
      </c>
      <c r="K2596" s="269" t="s">
        <v>106</v>
      </c>
    </row>
    <row r="2597" ht="42.75" spans="1:11">
      <c r="A2597" s="269">
        <v>2595</v>
      </c>
      <c r="B2597" s="269" t="s">
        <v>1245</v>
      </c>
      <c r="C2597" s="269" t="s">
        <v>2170</v>
      </c>
      <c r="D2597" s="273" t="s">
        <v>4761</v>
      </c>
      <c r="E2597" s="269" t="s">
        <v>2195</v>
      </c>
      <c r="F2597" s="271">
        <v>0.0005</v>
      </c>
      <c r="G2597" s="272">
        <v>2016.5</v>
      </c>
      <c r="H2597" s="269">
        <v>0.00115</v>
      </c>
      <c r="I2597" s="269" t="s">
        <v>1011</v>
      </c>
      <c r="J2597" s="269" t="s">
        <v>1011</v>
      </c>
      <c r="K2597" s="269" t="s">
        <v>106</v>
      </c>
    </row>
    <row r="2598" ht="42.75" spans="1:11">
      <c r="A2598" s="269">
        <v>2596</v>
      </c>
      <c r="B2598" s="269" t="s">
        <v>1245</v>
      </c>
      <c r="C2598" s="269" t="s">
        <v>2170</v>
      </c>
      <c r="D2598" s="273" t="s">
        <v>4762</v>
      </c>
      <c r="E2598" s="269" t="s">
        <v>2195</v>
      </c>
      <c r="F2598" s="271">
        <v>0.00027</v>
      </c>
      <c r="G2598" s="272">
        <v>2016.5</v>
      </c>
      <c r="H2598" s="269">
        <v>0.000621</v>
      </c>
      <c r="I2598" s="269" t="s">
        <v>1011</v>
      </c>
      <c r="J2598" s="269" t="s">
        <v>1011</v>
      </c>
      <c r="K2598" s="269" t="s">
        <v>106</v>
      </c>
    </row>
    <row r="2599" ht="57" spans="1:11">
      <c r="A2599" s="269">
        <v>2597</v>
      </c>
      <c r="B2599" s="269" t="s">
        <v>1245</v>
      </c>
      <c r="C2599" s="269" t="s">
        <v>2170</v>
      </c>
      <c r="D2599" s="273" t="s">
        <v>4763</v>
      </c>
      <c r="E2599" s="269" t="s">
        <v>2195</v>
      </c>
      <c r="F2599" s="271">
        <v>0.00045</v>
      </c>
      <c r="G2599" s="272">
        <v>2016.5</v>
      </c>
      <c r="H2599" s="269">
        <v>0.001035</v>
      </c>
      <c r="I2599" s="269" t="s">
        <v>1011</v>
      </c>
      <c r="J2599" s="269" t="s">
        <v>1011</v>
      </c>
      <c r="K2599" s="269" t="s">
        <v>106</v>
      </c>
    </row>
    <row r="2600" ht="42.75" spans="1:11">
      <c r="A2600" s="269">
        <v>2598</v>
      </c>
      <c r="B2600" s="269" t="s">
        <v>1245</v>
      </c>
      <c r="C2600" s="269" t="s">
        <v>2170</v>
      </c>
      <c r="D2600" s="273" t="s">
        <v>4764</v>
      </c>
      <c r="E2600" s="269" t="s">
        <v>2195</v>
      </c>
      <c r="F2600" s="271">
        <v>0.0008</v>
      </c>
      <c r="G2600" s="272">
        <v>2016.5</v>
      </c>
      <c r="H2600" s="269">
        <v>0.00184</v>
      </c>
      <c r="I2600" s="269" t="s">
        <v>1011</v>
      </c>
      <c r="J2600" s="269" t="s">
        <v>1011</v>
      </c>
      <c r="K2600" s="269" t="s">
        <v>106</v>
      </c>
    </row>
    <row r="2601" ht="42.75" spans="1:11">
      <c r="A2601" s="269">
        <v>2599</v>
      </c>
      <c r="B2601" s="269" t="s">
        <v>1245</v>
      </c>
      <c r="C2601" s="269" t="s">
        <v>2170</v>
      </c>
      <c r="D2601" s="273" t="s">
        <v>4765</v>
      </c>
      <c r="E2601" s="269" t="s">
        <v>2195</v>
      </c>
      <c r="F2601" s="271">
        <v>0.005</v>
      </c>
      <c r="G2601" s="272">
        <v>2016.5</v>
      </c>
      <c r="H2601" s="269">
        <v>0.0115</v>
      </c>
      <c r="I2601" s="269" t="s">
        <v>1011</v>
      </c>
      <c r="J2601" s="269" t="s">
        <v>1011</v>
      </c>
      <c r="K2601" s="269" t="s">
        <v>106</v>
      </c>
    </row>
    <row r="2602" ht="42.75" spans="1:11">
      <c r="A2602" s="269">
        <v>2600</v>
      </c>
      <c r="B2602" s="269" t="s">
        <v>1245</v>
      </c>
      <c r="C2602" s="269" t="s">
        <v>2170</v>
      </c>
      <c r="D2602" s="273" t="s">
        <v>4766</v>
      </c>
      <c r="E2602" s="269" t="s">
        <v>2195</v>
      </c>
      <c r="F2602" s="271">
        <v>0.00015</v>
      </c>
      <c r="G2602" s="272">
        <v>2016.5</v>
      </c>
      <c r="H2602" s="269">
        <v>0.000345</v>
      </c>
      <c r="I2602" s="269" t="s">
        <v>1011</v>
      </c>
      <c r="J2602" s="269" t="s">
        <v>1011</v>
      </c>
      <c r="K2602" s="269" t="s">
        <v>106</v>
      </c>
    </row>
    <row r="2603" ht="42.75" spans="1:11">
      <c r="A2603" s="269">
        <v>2601</v>
      </c>
      <c r="B2603" s="269" t="s">
        <v>1245</v>
      </c>
      <c r="C2603" s="269" t="s">
        <v>2170</v>
      </c>
      <c r="D2603" s="273" t="s">
        <v>4767</v>
      </c>
      <c r="E2603" s="269" t="s">
        <v>2195</v>
      </c>
      <c r="F2603" s="271">
        <v>0.0005</v>
      </c>
      <c r="G2603" s="272">
        <v>2016.5</v>
      </c>
      <c r="H2603" s="269">
        <v>0.00115</v>
      </c>
      <c r="I2603" s="269" t="s">
        <v>1011</v>
      </c>
      <c r="J2603" s="269" t="s">
        <v>1011</v>
      </c>
      <c r="K2603" s="269" t="s">
        <v>106</v>
      </c>
    </row>
    <row r="2604" ht="42.75" spans="1:11">
      <c r="A2604" s="269">
        <v>2602</v>
      </c>
      <c r="B2604" s="269" t="s">
        <v>1245</v>
      </c>
      <c r="C2604" s="269" t="s">
        <v>2170</v>
      </c>
      <c r="D2604" s="273" t="s">
        <v>4768</v>
      </c>
      <c r="E2604" s="269" t="s">
        <v>2195</v>
      </c>
      <c r="F2604" s="271">
        <v>0.0003</v>
      </c>
      <c r="G2604" s="272">
        <v>2016.5</v>
      </c>
      <c r="H2604" s="269">
        <v>0.00069</v>
      </c>
      <c r="I2604" s="269" t="s">
        <v>1011</v>
      </c>
      <c r="J2604" s="269" t="s">
        <v>1011</v>
      </c>
      <c r="K2604" s="269" t="s">
        <v>106</v>
      </c>
    </row>
    <row r="2605" ht="42.75" spans="1:11">
      <c r="A2605" s="269">
        <v>2603</v>
      </c>
      <c r="B2605" s="269" t="s">
        <v>1245</v>
      </c>
      <c r="C2605" s="269" t="s">
        <v>2170</v>
      </c>
      <c r="D2605" s="273" t="s">
        <v>4769</v>
      </c>
      <c r="E2605" s="269" t="s">
        <v>2195</v>
      </c>
      <c r="F2605" s="271">
        <v>0.0002</v>
      </c>
      <c r="G2605" s="272">
        <v>2016.5</v>
      </c>
      <c r="H2605" s="269">
        <v>0.00046</v>
      </c>
      <c r="I2605" s="269" t="s">
        <v>1011</v>
      </c>
      <c r="J2605" s="269" t="s">
        <v>1011</v>
      </c>
      <c r="K2605" s="269" t="s">
        <v>106</v>
      </c>
    </row>
    <row r="2606" ht="42.75" spans="1:11">
      <c r="A2606" s="269">
        <v>2604</v>
      </c>
      <c r="B2606" s="269" t="s">
        <v>1245</v>
      </c>
      <c r="C2606" s="269" t="s">
        <v>2170</v>
      </c>
      <c r="D2606" s="273" t="s">
        <v>4770</v>
      </c>
      <c r="E2606" s="269" t="s">
        <v>2195</v>
      </c>
      <c r="F2606" s="271">
        <v>0.00015</v>
      </c>
      <c r="G2606" s="272">
        <v>2016.5</v>
      </c>
      <c r="H2606" s="269">
        <v>0.000345</v>
      </c>
      <c r="I2606" s="269" t="s">
        <v>1011</v>
      </c>
      <c r="J2606" s="269" t="s">
        <v>1011</v>
      </c>
      <c r="K2606" s="269" t="s">
        <v>106</v>
      </c>
    </row>
    <row r="2607" ht="42.75" spans="1:11">
      <c r="A2607" s="269">
        <v>2605</v>
      </c>
      <c r="B2607" s="269" t="s">
        <v>1245</v>
      </c>
      <c r="C2607" s="269" t="s">
        <v>2170</v>
      </c>
      <c r="D2607" s="273" t="s">
        <v>4771</v>
      </c>
      <c r="E2607" s="269" t="s">
        <v>2195</v>
      </c>
      <c r="F2607" s="271">
        <v>0.0002</v>
      </c>
      <c r="G2607" s="272">
        <v>2016.5</v>
      </c>
      <c r="H2607" s="269">
        <v>0.00046</v>
      </c>
      <c r="I2607" s="269" t="s">
        <v>1011</v>
      </c>
      <c r="J2607" s="269" t="s">
        <v>1011</v>
      </c>
      <c r="K2607" s="269" t="s">
        <v>106</v>
      </c>
    </row>
    <row r="2608" ht="42.75" spans="1:11">
      <c r="A2608" s="269">
        <v>2606</v>
      </c>
      <c r="B2608" s="269" t="s">
        <v>1245</v>
      </c>
      <c r="C2608" s="269" t="s">
        <v>2170</v>
      </c>
      <c r="D2608" s="273" t="s">
        <v>4772</v>
      </c>
      <c r="E2608" s="269" t="s">
        <v>2195</v>
      </c>
      <c r="F2608" s="271">
        <v>0.0002</v>
      </c>
      <c r="G2608" s="272">
        <v>2016.5</v>
      </c>
      <c r="H2608" s="269">
        <v>0.00046</v>
      </c>
      <c r="I2608" s="269" t="s">
        <v>1011</v>
      </c>
      <c r="J2608" s="269" t="s">
        <v>1011</v>
      </c>
      <c r="K2608" s="269" t="s">
        <v>106</v>
      </c>
    </row>
    <row r="2609" ht="42.75" spans="1:11">
      <c r="A2609" s="269">
        <v>2607</v>
      </c>
      <c r="B2609" s="269" t="s">
        <v>1245</v>
      </c>
      <c r="C2609" s="269" t="s">
        <v>2170</v>
      </c>
      <c r="D2609" s="273" t="s">
        <v>4773</v>
      </c>
      <c r="E2609" s="269" t="s">
        <v>2195</v>
      </c>
      <c r="F2609" s="271">
        <v>0.0025</v>
      </c>
      <c r="G2609" s="272">
        <v>2016.5</v>
      </c>
      <c r="H2609" s="269">
        <v>0.00575</v>
      </c>
      <c r="I2609" s="269" t="s">
        <v>1011</v>
      </c>
      <c r="J2609" s="269" t="s">
        <v>1011</v>
      </c>
      <c r="K2609" s="269" t="s">
        <v>106</v>
      </c>
    </row>
    <row r="2610" ht="42.75" spans="1:11">
      <c r="A2610" s="269">
        <v>2608</v>
      </c>
      <c r="B2610" s="269" t="s">
        <v>1245</v>
      </c>
      <c r="C2610" s="269" t="s">
        <v>2170</v>
      </c>
      <c r="D2610" s="273" t="s">
        <v>4774</v>
      </c>
      <c r="E2610" s="269" t="s">
        <v>2195</v>
      </c>
      <c r="F2610" s="271">
        <v>0.00025</v>
      </c>
      <c r="G2610" s="272">
        <v>2016.5</v>
      </c>
      <c r="H2610" s="269">
        <v>0.000575</v>
      </c>
      <c r="I2610" s="269" t="s">
        <v>1011</v>
      </c>
      <c r="J2610" s="269" t="s">
        <v>1011</v>
      </c>
      <c r="K2610" s="269" t="s">
        <v>106</v>
      </c>
    </row>
    <row r="2611" ht="42.75" spans="1:11">
      <c r="A2611" s="269">
        <v>2609</v>
      </c>
      <c r="B2611" s="269" t="s">
        <v>1245</v>
      </c>
      <c r="C2611" s="269" t="s">
        <v>2170</v>
      </c>
      <c r="D2611" s="273" t="s">
        <v>4775</v>
      </c>
      <c r="E2611" s="269" t="s">
        <v>2195</v>
      </c>
      <c r="F2611" s="271">
        <v>0.00015</v>
      </c>
      <c r="G2611" s="272">
        <v>2016.5</v>
      </c>
      <c r="H2611" s="269">
        <v>0.000345</v>
      </c>
      <c r="I2611" s="269" t="s">
        <v>1011</v>
      </c>
      <c r="J2611" s="269" t="s">
        <v>1011</v>
      </c>
      <c r="K2611" s="269" t="s">
        <v>106</v>
      </c>
    </row>
    <row r="2612" ht="42.75" spans="1:11">
      <c r="A2612" s="269">
        <v>2610</v>
      </c>
      <c r="B2612" s="269" t="s">
        <v>1245</v>
      </c>
      <c r="C2612" s="269" t="s">
        <v>2170</v>
      </c>
      <c r="D2612" s="273" t="s">
        <v>4776</v>
      </c>
      <c r="E2612" s="269" t="s">
        <v>2195</v>
      </c>
      <c r="F2612" s="271">
        <v>0.0012</v>
      </c>
      <c r="G2612" s="272">
        <v>2016.5</v>
      </c>
      <c r="H2612" s="269">
        <v>0.00276</v>
      </c>
      <c r="I2612" s="269" t="s">
        <v>1011</v>
      </c>
      <c r="J2612" s="269" t="s">
        <v>1011</v>
      </c>
      <c r="K2612" s="269" t="s">
        <v>106</v>
      </c>
    </row>
    <row r="2613" ht="42.75" spans="1:11">
      <c r="A2613" s="269">
        <v>2611</v>
      </c>
      <c r="B2613" s="269" t="s">
        <v>1245</v>
      </c>
      <c r="C2613" s="269" t="s">
        <v>2170</v>
      </c>
      <c r="D2613" s="273" t="s">
        <v>4777</v>
      </c>
      <c r="E2613" s="269" t="s">
        <v>2195</v>
      </c>
      <c r="F2613" s="271">
        <v>0.0002</v>
      </c>
      <c r="G2613" s="272">
        <v>2016.5</v>
      </c>
      <c r="H2613" s="269">
        <v>0.00046</v>
      </c>
      <c r="I2613" s="269" t="s">
        <v>1011</v>
      </c>
      <c r="J2613" s="269" t="s">
        <v>1011</v>
      </c>
      <c r="K2613" s="269" t="s">
        <v>106</v>
      </c>
    </row>
    <row r="2614" ht="42.75" spans="1:11">
      <c r="A2614" s="269">
        <v>2612</v>
      </c>
      <c r="B2614" s="269" t="s">
        <v>1245</v>
      </c>
      <c r="C2614" s="269" t="s">
        <v>2170</v>
      </c>
      <c r="D2614" s="273" t="s">
        <v>4778</v>
      </c>
      <c r="E2614" s="269" t="s">
        <v>2195</v>
      </c>
      <c r="F2614" s="271">
        <v>0.0012</v>
      </c>
      <c r="G2614" s="272">
        <v>2016.5</v>
      </c>
      <c r="H2614" s="269">
        <v>0.00276</v>
      </c>
      <c r="I2614" s="269" t="s">
        <v>1011</v>
      </c>
      <c r="J2614" s="269" t="s">
        <v>1011</v>
      </c>
      <c r="K2614" s="269" t="s">
        <v>106</v>
      </c>
    </row>
    <row r="2615" ht="42.75" spans="1:11">
      <c r="A2615" s="269">
        <v>2613</v>
      </c>
      <c r="B2615" s="269" t="s">
        <v>1245</v>
      </c>
      <c r="C2615" s="269" t="s">
        <v>2170</v>
      </c>
      <c r="D2615" s="273" t="s">
        <v>4779</v>
      </c>
      <c r="E2615" s="269" t="s">
        <v>2195</v>
      </c>
      <c r="F2615" s="271">
        <v>8e-5</v>
      </c>
      <c r="G2615" s="272">
        <v>2016.5</v>
      </c>
      <c r="H2615" s="269">
        <v>0.000184</v>
      </c>
      <c r="I2615" s="269" t="s">
        <v>1011</v>
      </c>
      <c r="J2615" s="269" t="s">
        <v>1011</v>
      </c>
      <c r="K2615" s="269" t="s">
        <v>106</v>
      </c>
    </row>
    <row r="2616" ht="42.75" spans="1:11">
      <c r="A2616" s="269">
        <v>2614</v>
      </c>
      <c r="B2616" s="269" t="s">
        <v>1245</v>
      </c>
      <c r="C2616" s="269" t="s">
        <v>2170</v>
      </c>
      <c r="D2616" s="273" t="s">
        <v>4780</v>
      </c>
      <c r="E2616" s="269" t="s">
        <v>2195</v>
      </c>
      <c r="F2616" s="271">
        <v>0.00045</v>
      </c>
      <c r="G2616" s="272">
        <v>2016.5</v>
      </c>
      <c r="H2616" s="269">
        <v>0.001035</v>
      </c>
      <c r="I2616" s="269" t="s">
        <v>1011</v>
      </c>
      <c r="J2616" s="269" t="s">
        <v>1011</v>
      </c>
      <c r="K2616" s="269" t="s">
        <v>106</v>
      </c>
    </row>
    <row r="2617" ht="42.75" spans="1:11">
      <c r="A2617" s="269">
        <v>2615</v>
      </c>
      <c r="B2617" s="269" t="s">
        <v>1245</v>
      </c>
      <c r="C2617" s="269" t="s">
        <v>2170</v>
      </c>
      <c r="D2617" s="273" t="s">
        <v>4781</v>
      </c>
      <c r="E2617" s="269" t="s">
        <v>2195</v>
      </c>
      <c r="F2617" s="271">
        <v>0.00023</v>
      </c>
      <c r="G2617" s="272">
        <v>2016.5</v>
      </c>
      <c r="H2617" s="269">
        <v>0.000529</v>
      </c>
      <c r="I2617" s="269" t="s">
        <v>1011</v>
      </c>
      <c r="J2617" s="269" t="s">
        <v>1011</v>
      </c>
      <c r="K2617" s="269" t="s">
        <v>106</v>
      </c>
    </row>
    <row r="2618" ht="42.75" spans="1:11">
      <c r="A2618" s="269">
        <v>2616</v>
      </c>
      <c r="B2618" s="269" t="s">
        <v>1245</v>
      </c>
      <c r="C2618" s="269" t="s">
        <v>2170</v>
      </c>
      <c r="D2618" s="273" t="s">
        <v>4782</v>
      </c>
      <c r="E2618" s="269" t="s">
        <v>2195</v>
      </c>
      <c r="F2618" s="271">
        <v>0.0015</v>
      </c>
      <c r="G2618" s="272">
        <v>2016.5</v>
      </c>
      <c r="H2618" s="269">
        <v>0.00345</v>
      </c>
      <c r="I2618" s="269" t="s">
        <v>1011</v>
      </c>
      <c r="J2618" s="269" t="s">
        <v>1011</v>
      </c>
      <c r="K2618" s="269" t="s">
        <v>106</v>
      </c>
    </row>
    <row r="2619" ht="42.75" spans="1:11">
      <c r="A2619" s="269">
        <v>2617</v>
      </c>
      <c r="B2619" s="269" t="s">
        <v>1245</v>
      </c>
      <c r="C2619" s="269" t="s">
        <v>2170</v>
      </c>
      <c r="D2619" s="273" t="s">
        <v>4733</v>
      </c>
      <c r="E2619" s="269" t="s">
        <v>2195</v>
      </c>
      <c r="F2619" s="271">
        <v>0.001</v>
      </c>
      <c r="G2619" s="272">
        <v>2016.5</v>
      </c>
      <c r="H2619" s="269">
        <v>0.0023</v>
      </c>
      <c r="I2619" s="269" t="s">
        <v>1011</v>
      </c>
      <c r="J2619" s="269" t="s">
        <v>1011</v>
      </c>
      <c r="K2619" s="269" t="s">
        <v>106</v>
      </c>
    </row>
    <row r="2620" ht="42.75" spans="1:11">
      <c r="A2620" s="269">
        <v>2618</v>
      </c>
      <c r="B2620" s="269" t="s">
        <v>1245</v>
      </c>
      <c r="C2620" s="269" t="s">
        <v>2170</v>
      </c>
      <c r="D2620" s="273" t="s">
        <v>4783</v>
      </c>
      <c r="E2620" s="269" t="s">
        <v>2195</v>
      </c>
      <c r="F2620" s="271">
        <v>0.0003</v>
      </c>
      <c r="G2620" s="272">
        <v>2016.5</v>
      </c>
      <c r="H2620" s="269">
        <v>0.00069</v>
      </c>
      <c r="I2620" s="269" t="s">
        <v>1011</v>
      </c>
      <c r="J2620" s="269" t="s">
        <v>1011</v>
      </c>
      <c r="K2620" s="269" t="s">
        <v>106</v>
      </c>
    </row>
    <row r="2621" ht="42.75" spans="1:11">
      <c r="A2621" s="269">
        <v>2619</v>
      </c>
      <c r="B2621" s="269" t="s">
        <v>1245</v>
      </c>
      <c r="C2621" s="269" t="s">
        <v>2170</v>
      </c>
      <c r="D2621" s="273" t="s">
        <v>4784</v>
      </c>
      <c r="E2621" s="269" t="s">
        <v>2195</v>
      </c>
      <c r="F2621" s="271">
        <v>0.00012</v>
      </c>
      <c r="G2621" s="272">
        <v>2016.5</v>
      </c>
      <c r="H2621" s="269">
        <v>0.000276</v>
      </c>
      <c r="I2621" s="269" t="s">
        <v>1011</v>
      </c>
      <c r="J2621" s="269" t="s">
        <v>1011</v>
      </c>
      <c r="K2621" s="269" t="s">
        <v>106</v>
      </c>
    </row>
    <row r="2622" ht="42.75" spans="1:11">
      <c r="A2622" s="269">
        <v>2620</v>
      </c>
      <c r="B2622" s="269" t="s">
        <v>1245</v>
      </c>
      <c r="C2622" s="269" t="s">
        <v>2170</v>
      </c>
      <c r="D2622" s="273" t="s">
        <v>4785</v>
      </c>
      <c r="E2622" s="269" t="s">
        <v>2195</v>
      </c>
      <c r="F2622" s="271">
        <v>0.0002</v>
      </c>
      <c r="G2622" s="272">
        <v>2016.5</v>
      </c>
      <c r="H2622" s="269">
        <v>0.00046</v>
      </c>
      <c r="I2622" s="269" t="s">
        <v>1011</v>
      </c>
      <c r="J2622" s="269" t="s">
        <v>1011</v>
      </c>
      <c r="K2622" s="269" t="s">
        <v>106</v>
      </c>
    </row>
    <row r="2623" ht="42.75" spans="1:11">
      <c r="A2623" s="269">
        <v>2621</v>
      </c>
      <c r="B2623" s="269" t="s">
        <v>1245</v>
      </c>
      <c r="C2623" s="269" t="s">
        <v>2170</v>
      </c>
      <c r="D2623" s="273" t="s">
        <v>4786</v>
      </c>
      <c r="E2623" s="269" t="s">
        <v>2195</v>
      </c>
      <c r="F2623" s="271">
        <v>0.0004</v>
      </c>
      <c r="G2623" s="272">
        <v>2016.5</v>
      </c>
      <c r="H2623" s="269">
        <v>0.00092</v>
      </c>
      <c r="I2623" s="269" t="s">
        <v>1011</v>
      </c>
      <c r="J2623" s="269" t="s">
        <v>1011</v>
      </c>
      <c r="K2623" s="269" t="s">
        <v>106</v>
      </c>
    </row>
    <row r="2624" ht="42.75" spans="1:11">
      <c r="A2624" s="269">
        <v>2622</v>
      </c>
      <c r="B2624" s="269" t="s">
        <v>1245</v>
      </c>
      <c r="C2624" s="269" t="s">
        <v>2170</v>
      </c>
      <c r="D2624" s="273" t="s">
        <v>4787</v>
      </c>
      <c r="E2624" s="269" t="s">
        <v>2195</v>
      </c>
      <c r="F2624" s="271">
        <v>0.0005</v>
      </c>
      <c r="G2624" s="272">
        <v>2016.5</v>
      </c>
      <c r="H2624" s="269">
        <v>0.00115</v>
      </c>
      <c r="I2624" s="269" t="s">
        <v>1011</v>
      </c>
      <c r="J2624" s="269" t="s">
        <v>1011</v>
      </c>
      <c r="K2624" s="269" t="s">
        <v>106</v>
      </c>
    </row>
    <row r="2625" ht="42.75" spans="1:11">
      <c r="A2625" s="269">
        <v>2623</v>
      </c>
      <c r="B2625" s="269" t="s">
        <v>1245</v>
      </c>
      <c r="C2625" s="269" t="s">
        <v>2170</v>
      </c>
      <c r="D2625" s="273" t="s">
        <v>4788</v>
      </c>
      <c r="E2625" s="269" t="s">
        <v>2195</v>
      </c>
      <c r="F2625" s="271">
        <v>0.0007</v>
      </c>
      <c r="G2625" s="272">
        <v>2016.5</v>
      </c>
      <c r="H2625" s="269">
        <v>0.00161</v>
      </c>
      <c r="I2625" s="269" t="s">
        <v>1011</v>
      </c>
      <c r="J2625" s="269" t="s">
        <v>1011</v>
      </c>
      <c r="K2625" s="269" t="s">
        <v>106</v>
      </c>
    </row>
    <row r="2626" ht="42.75" spans="1:11">
      <c r="A2626" s="269">
        <v>2624</v>
      </c>
      <c r="B2626" s="269" t="s">
        <v>1245</v>
      </c>
      <c r="C2626" s="269" t="s">
        <v>2170</v>
      </c>
      <c r="D2626" s="273" t="s">
        <v>4789</v>
      </c>
      <c r="E2626" s="269" t="s">
        <v>2195</v>
      </c>
      <c r="F2626" s="271">
        <v>0.0003</v>
      </c>
      <c r="G2626" s="272">
        <v>2016.5</v>
      </c>
      <c r="H2626" s="269">
        <v>0.00069</v>
      </c>
      <c r="I2626" s="269" t="s">
        <v>1011</v>
      </c>
      <c r="J2626" s="269" t="s">
        <v>1011</v>
      </c>
      <c r="K2626" s="269" t="s">
        <v>106</v>
      </c>
    </row>
    <row r="2627" ht="42.75" spans="1:11">
      <c r="A2627" s="269">
        <v>2625</v>
      </c>
      <c r="B2627" s="269" t="s">
        <v>1245</v>
      </c>
      <c r="C2627" s="269" t="s">
        <v>2170</v>
      </c>
      <c r="D2627" s="273" t="s">
        <v>4790</v>
      </c>
      <c r="E2627" s="269" t="s">
        <v>2195</v>
      </c>
      <c r="F2627" s="271">
        <v>0.0008</v>
      </c>
      <c r="G2627" s="272">
        <v>2016.5</v>
      </c>
      <c r="H2627" s="269">
        <v>0.00184</v>
      </c>
      <c r="I2627" s="269" t="s">
        <v>1011</v>
      </c>
      <c r="J2627" s="269" t="s">
        <v>1011</v>
      </c>
      <c r="K2627" s="269" t="s">
        <v>106</v>
      </c>
    </row>
    <row r="2628" ht="42.75" spans="1:11">
      <c r="A2628" s="269">
        <v>2626</v>
      </c>
      <c r="B2628" s="269" t="s">
        <v>1245</v>
      </c>
      <c r="C2628" s="269" t="s">
        <v>2170</v>
      </c>
      <c r="D2628" s="273" t="s">
        <v>4791</v>
      </c>
      <c r="E2628" s="269" t="s">
        <v>2195</v>
      </c>
      <c r="F2628" s="271">
        <v>0.00065</v>
      </c>
      <c r="G2628" s="272">
        <v>2016.5</v>
      </c>
      <c r="H2628" s="269">
        <v>0.001495</v>
      </c>
      <c r="I2628" s="269" t="s">
        <v>1011</v>
      </c>
      <c r="J2628" s="269" t="s">
        <v>1011</v>
      </c>
      <c r="K2628" s="269" t="s">
        <v>106</v>
      </c>
    </row>
    <row r="2629" ht="42.75" spans="1:11">
      <c r="A2629" s="269">
        <v>2627</v>
      </c>
      <c r="B2629" s="269" t="s">
        <v>1245</v>
      </c>
      <c r="C2629" s="269" t="s">
        <v>2170</v>
      </c>
      <c r="D2629" s="273" t="s">
        <v>4792</v>
      </c>
      <c r="E2629" s="269" t="s">
        <v>2195</v>
      </c>
      <c r="F2629" s="271">
        <v>0.0005</v>
      </c>
      <c r="G2629" s="272">
        <v>2016.5</v>
      </c>
      <c r="H2629" s="269">
        <v>0.00115</v>
      </c>
      <c r="I2629" s="269" t="s">
        <v>1011</v>
      </c>
      <c r="J2629" s="269" t="s">
        <v>1011</v>
      </c>
      <c r="K2629" s="269" t="s">
        <v>106</v>
      </c>
    </row>
    <row r="2630" ht="42.75" spans="1:11">
      <c r="A2630" s="269">
        <v>2628</v>
      </c>
      <c r="B2630" s="269" t="s">
        <v>1245</v>
      </c>
      <c r="C2630" s="269" t="s">
        <v>2170</v>
      </c>
      <c r="D2630" s="273" t="s">
        <v>4793</v>
      </c>
      <c r="E2630" s="269" t="s">
        <v>2195</v>
      </c>
      <c r="F2630" s="271">
        <v>0.00025</v>
      </c>
      <c r="G2630" s="272">
        <v>2016.5</v>
      </c>
      <c r="H2630" s="269">
        <v>0.000575</v>
      </c>
      <c r="I2630" s="269" t="s">
        <v>1011</v>
      </c>
      <c r="J2630" s="269" t="s">
        <v>1011</v>
      </c>
      <c r="K2630" s="269" t="s">
        <v>106</v>
      </c>
    </row>
    <row r="2631" ht="42.75" spans="1:11">
      <c r="A2631" s="269">
        <v>2629</v>
      </c>
      <c r="B2631" s="269" t="s">
        <v>1245</v>
      </c>
      <c r="C2631" s="269" t="s">
        <v>2170</v>
      </c>
      <c r="D2631" s="273" t="s">
        <v>4794</v>
      </c>
      <c r="E2631" s="269" t="s">
        <v>2195</v>
      </c>
      <c r="F2631" s="271">
        <v>0.0003</v>
      </c>
      <c r="G2631" s="272">
        <v>2016.5</v>
      </c>
      <c r="H2631" s="269">
        <v>0.00069</v>
      </c>
      <c r="I2631" s="269" t="s">
        <v>1011</v>
      </c>
      <c r="J2631" s="269" t="s">
        <v>1011</v>
      </c>
      <c r="K2631" s="269" t="s">
        <v>106</v>
      </c>
    </row>
    <row r="2632" ht="42.75" spans="1:11">
      <c r="A2632" s="269">
        <v>2630</v>
      </c>
      <c r="B2632" s="269" t="s">
        <v>1245</v>
      </c>
      <c r="C2632" s="269" t="s">
        <v>2170</v>
      </c>
      <c r="D2632" s="273" t="s">
        <v>4795</v>
      </c>
      <c r="E2632" s="269" t="s">
        <v>2195</v>
      </c>
      <c r="F2632" s="271">
        <v>0.00015</v>
      </c>
      <c r="G2632" s="272">
        <v>2016.5</v>
      </c>
      <c r="H2632" s="269">
        <v>0.000345</v>
      </c>
      <c r="I2632" s="269" t="s">
        <v>1011</v>
      </c>
      <c r="J2632" s="269" t="s">
        <v>1011</v>
      </c>
      <c r="K2632" s="269" t="s">
        <v>106</v>
      </c>
    </row>
    <row r="2633" ht="42.75" spans="1:11">
      <c r="A2633" s="269">
        <v>2631</v>
      </c>
      <c r="B2633" s="269" t="s">
        <v>1245</v>
      </c>
      <c r="C2633" s="269" t="s">
        <v>2170</v>
      </c>
      <c r="D2633" s="273" t="s">
        <v>4796</v>
      </c>
      <c r="E2633" s="269" t="s">
        <v>2195</v>
      </c>
      <c r="F2633" s="271">
        <v>0.0006</v>
      </c>
      <c r="G2633" s="272">
        <v>2016.5</v>
      </c>
      <c r="H2633" s="269">
        <v>0.00138</v>
      </c>
      <c r="I2633" s="269" t="s">
        <v>1011</v>
      </c>
      <c r="J2633" s="269" t="s">
        <v>1011</v>
      </c>
      <c r="K2633" s="269" t="s">
        <v>106</v>
      </c>
    </row>
    <row r="2634" ht="42.75" spans="1:11">
      <c r="A2634" s="269">
        <v>2632</v>
      </c>
      <c r="B2634" s="269" t="s">
        <v>1245</v>
      </c>
      <c r="C2634" s="269" t="s">
        <v>2170</v>
      </c>
      <c r="D2634" s="273" t="s">
        <v>4797</v>
      </c>
      <c r="E2634" s="269" t="s">
        <v>2195</v>
      </c>
      <c r="F2634" s="271">
        <v>0.0025</v>
      </c>
      <c r="G2634" s="272">
        <v>2016.5</v>
      </c>
      <c r="H2634" s="269">
        <v>0.00575</v>
      </c>
      <c r="I2634" s="269" t="s">
        <v>1011</v>
      </c>
      <c r="J2634" s="269" t="s">
        <v>1011</v>
      </c>
      <c r="K2634" s="269" t="s">
        <v>106</v>
      </c>
    </row>
    <row r="2635" ht="42.75" spans="1:11">
      <c r="A2635" s="269">
        <v>2633</v>
      </c>
      <c r="B2635" s="269" t="s">
        <v>1245</v>
      </c>
      <c r="C2635" s="269" t="s">
        <v>2170</v>
      </c>
      <c r="D2635" s="273" t="s">
        <v>4798</v>
      </c>
      <c r="E2635" s="269" t="s">
        <v>2195</v>
      </c>
      <c r="F2635" s="271">
        <v>0.00025</v>
      </c>
      <c r="G2635" s="272">
        <v>2016.5</v>
      </c>
      <c r="H2635" s="269">
        <v>0.000575</v>
      </c>
      <c r="I2635" s="269" t="s">
        <v>1011</v>
      </c>
      <c r="J2635" s="269" t="s">
        <v>1011</v>
      </c>
      <c r="K2635" s="269" t="s">
        <v>106</v>
      </c>
    </row>
    <row r="2636" ht="42.75" spans="1:11">
      <c r="A2636" s="269">
        <v>2634</v>
      </c>
      <c r="B2636" s="269" t="s">
        <v>1245</v>
      </c>
      <c r="C2636" s="269" t="s">
        <v>2170</v>
      </c>
      <c r="D2636" s="273" t="s">
        <v>4799</v>
      </c>
      <c r="E2636" s="269" t="s">
        <v>2195</v>
      </c>
      <c r="F2636" s="271">
        <v>0.00015</v>
      </c>
      <c r="G2636" s="272">
        <v>2016.5</v>
      </c>
      <c r="H2636" s="269">
        <v>0.000345</v>
      </c>
      <c r="I2636" s="269" t="s">
        <v>1011</v>
      </c>
      <c r="J2636" s="269" t="s">
        <v>1011</v>
      </c>
      <c r="K2636" s="269" t="s">
        <v>106</v>
      </c>
    </row>
    <row r="2637" ht="42.75" spans="1:11">
      <c r="A2637" s="269">
        <v>2635</v>
      </c>
      <c r="B2637" s="269" t="s">
        <v>1245</v>
      </c>
      <c r="C2637" s="269" t="s">
        <v>2170</v>
      </c>
      <c r="D2637" s="273" t="s">
        <v>4800</v>
      </c>
      <c r="E2637" s="269" t="s">
        <v>2195</v>
      </c>
      <c r="F2637" s="271">
        <v>0.0005</v>
      </c>
      <c r="G2637" s="272">
        <v>2016.5</v>
      </c>
      <c r="H2637" s="269">
        <v>0.00115</v>
      </c>
      <c r="I2637" s="269" t="s">
        <v>1011</v>
      </c>
      <c r="J2637" s="269" t="s">
        <v>1011</v>
      </c>
      <c r="K2637" s="269" t="s">
        <v>106</v>
      </c>
    </row>
    <row r="2638" ht="42.75" spans="1:11">
      <c r="A2638" s="269">
        <v>2636</v>
      </c>
      <c r="B2638" s="269" t="s">
        <v>1245</v>
      </c>
      <c r="C2638" s="269" t="s">
        <v>2170</v>
      </c>
      <c r="D2638" s="273" t="s">
        <v>4801</v>
      </c>
      <c r="E2638" s="269" t="s">
        <v>2195</v>
      </c>
      <c r="F2638" s="271">
        <v>0.00075</v>
      </c>
      <c r="G2638" s="272">
        <v>2016.5</v>
      </c>
      <c r="H2638" s="269">
        <v>0.001725</v>
      </c>
      <c r="I2638" s="269" t="s">
        <v>1011</v>
      </c>
      <c r="J2638" s="269" t="s">
        <v>1011</v>
      </c>
      <c r="K2638" s="269" t="s">
        <v>106</v>
      </c>
    </row>
    <row r="2639" ht="42.75" spans="1:11">
      <c r="A2639" s="269">
        <v>2637</v>
      </c>
      <c r="B2639" s="269" t="s">
        <v>1245</v>
      </c>
      <c r="C2639" s="269" t="s">
        <v>2170</v>
      </c>
      <c r="D2639" s="273" t="s">
        <v>4802</v>
      </c>
      <c r="E2639" s="269" t="s">
        <v>2195</v>
      </c>
      <c r="F2639" s="271">
        <v>0.0005</v>
      </c>
      <c r="G2639" s="272">
        <v>2016.5</v>
      </c>
      <c r="H2639" s="269">
        <v>0.00115</v>
      </c>
      <c r="I2639" s="269" t="s">
        <v>1011</v>
      </c>
      <c r="J2639" s="269" t="s">
        <v>1011</v>
      </c>
      <c r="K2639" s="269" t="s">
        <v>106</v>
      </c>
    </row>
    <row r="2640" ht="42.75" spans="1:11">
      <c r="A2640" s="269">
        <v>2638</v>
      </c>
      <c r="B2640" s="269" t="s">
        <v>1245</v>
      </c>
      <c r="C2640" s="269" t="s">
        <v>2170</v>
      </c>
      <c r="D2640" s="273" t="s">
        <v>4803</v>
      </c>
      <c r="E2640" s="269" t="s">
        <v>2195</v>
      </c>
      <c r="F2640" s="271">
        <v>0.0006</v>
      </c>
      <c r="G2640" s="272">
        <v>2016.5</v>
      </c>
      <c r="H2640" s="269">
        <v>0.00138</v>
      </c>
      <c r="I2640" s="269" t="s">
        <v>1011</v>
      </c>
      <c r="J2640" s="269" t="s">
        <v>1011</v>
      </c>
      <c r="K2640" s="269" t="s">
        <v>106</v>
      </c>
    </row>
    <row r="2641" ht="42.75" spans="1:11">
      <c r="A2641" s="269">
        <v>2639</v>
      </c>
      <c r="B2641" s="269" t="s">
        <v>1245</v>
      </c>
      <c r="C2641" s="269" t="s">
        <v>2170</v>
      </c>
      <c r="D2641" s="273" t="s">
        <v>4804</v>
      </c>
      <c r="E2641" s="269" t="s">
        <v>2195</v>
      </c>
      <c r="F2641" s="271">
        <v>0.0008</v>
      </c>
      <c r="G2641" s="272">
        <v>2016.5</v>
      </c>
      <c r="H2641" s="269">
        <v>0.00184</v>
      </c>
      <c r="I2641" s="269" t="s">
        <v>1011</v>
      </c>
      <c r="J2641" s="269" t="s">
        <v>1011</v>
      </c>
      <c r="K2641" s="269" t="s">
        <v>106</v>
      </c>
    </row>
    <row r="2642" ht="42.75" spans="1:11">
      <c r="A2642" s="269">
        <v>2640</v>
      </c>
      <c r="B2642" s="269" t="s">
        <v>1245</v>
      </c>
      <c r="C2642" s="269" t="s">
        <v>2170</v>
      </c>
      <c r="D2642" s="273" t="s">
        <v>4805</v>
      </c>
      <c r="E2642" s="269" t="s">
        <v>2195</v>
      </c>
      <c r="F2642" s="271">
        <v>0.00025</v>
      </c>
      <c r="G2642" s="272">
        <v>2016.5</v>
      </c>
      <c r="H2642" s="269">
        <v>0.000575</v>
      </c>
      <c r="I2642" s="269" t="s">
        <v>1011</v>
      </c>
      <c r="J2642" s="269" t="s">
        <v>1011</v>
      </c>
      <c r="K2642" s="269" t="s">
        <v>106</v>
      </c>
    </row>
    <row r="2643" ht="42.75" spans="1:11">
      <c r="A2643" s="269">
        <v>2641</v>
      </c>
      <c r="B2643" s="269" t="s">
        <v>1245</v>
      </c>
      <c r="C2643" s="269" t="s">
        <v>2170</v>
      </c>
      <c r="D2643" s="273" t="s">
        <v>4806</v>
      </c>
      <c r="E2643" s="269" t="s">
        <v>2195</v>
      </c>
      <c r="F2643" s="271">
        <v>0.0003</v>
      </c>
      <c r="G2643" s="272">
        <v>2016.5</v>
      </c>
      <c r="H2643" s="269">
        <v>0.00069</v>
      </c>
      <c r="I2643" s="269" t="s">
        <v>1011</v>
      </c>
      <c r="J2643" s="269" t="s">
        <v>1011</v>
      </c>
      <c r="K2643" s="269" t="s">
        <v>106</v>
      </c>
    </row>
    <row r="2644" ht="42.75" spans="1:11">
      <c r="A2644" s="269">
        <v>2642</v>
      </c>
      <c r="B2644" s="269" t="s">
        <v>1245</v>
      </c>
      <c r="C2644" s="269" t="s">
        <v>2170</v>
      </c>
      <c r="D2644" s="273" t="s">
        <v>4807</v>
      </c>
      <c r="E2644" s="269" t="s">
        <v>2195</v>
      </c>
      <c r="F2644" s="271">
        <v>0.00032</v>
      </c>
      <c r="G2644" s="272">
        <v>2016.5</v>
      </c>
      <c r="H2644" s="269">
        <v>0.000736</v>
      </c>
      <c r="I2644" s="269" t="s">
        <v>1011</v>
      </c>
      <c r="J2644" s="269" t="s">
        <v>1011</v>
      </c>
      <c r="K2644" s="269" t="s">
        <v>106</v>
      </c>
    </row>
    <row r="2645" ht="57" spans="1:11">
      <c r="A2645" s="269">
        <v>2643</v>
      </c>
      <c r="B2645" s="269" t="s">
        <v>1245</v>
      </c>
      <c r="C2645" s="269" t="s">
        <v>2170</v>
      </c>
      <c r="D2645" s="273" t="s">
        <v>4808</v>
      </c>
      <c r="E2645" s="269" t="s">
        <v>2195</v>
      </c>
      <c r="F2645" s="271">
        <v>0.0001</v>
      </c>
      <c r="G2645" s="272">
        <v>2016.5</v>
      </c>
      <c r="H2645" s="269">
        <v>0.00023</v>
      </c>
      <c r="I2645" s="269" t="s">
        <v>1011</v>
      </c>
      <c r="J2645" s="269" t="s">
        <v>1011</v>
      </c>
      <c r="K2645" s="269" t="s">
        <v>106</v>
      </c>
    </row>
    <row r="2646" ht="57" spans="1:11">
      <c r="A2646" s="269">
        <v>2644</v>
      </c>
      <c r="B2646" s="269" t="s">
        <v>1245</v>
      </c>
      <c r="C2646" s="269" t="s">
        <v>2170</v>
      </c>
      <c r="D2646" s="269" t="s">
        <v>4809</v>
      </c>
      <c r="E2646" s="269" t="s">
        <v>4810</v>
      </c>
      <c r="F2646" s="271">
        <v>2.38</v>
      </c>
      <c r="G2646" s="272" t="s">
        <v>4811</v>
      </c>
      <c r="H2646" s="269">
        <v>5.474</v>
      </c>
      <c r="I2646" s="269" t="s">
        <v>1011</v>
      </c>
      <c r="J2646" s="269" t="s">
        <v>1011</v>
      </c>
      <c r="K2646" s="269" t="s">
        <v>106</v>
      </c>
    </row>
    <row r="2647" ht="57" spans="1:11">
      <c r="A2647" s="269">
        <v>2645</v>
      </c>
      <c r="B2647" s="269" t="s">
        <v>1245</v>
      </c>
      <c r="C2647" s="269" t="s">
        <v>2170</v>
      </c>
      <c r="D2647" s="269" t="s">
        <v>4812</v>
      </c>
      <c r="E2647" s="269" t="s">
        <v>4810</v>
      </c>
      <c r="F2647" s="271">
        <v>0.12</v>
      </c>
      <c r="G2647" s="272" t="s">
        <v>4811</v>
      </c>
      <c r="H2647" s="269">
        <v>0.276</v>
      </c>
      <c r="I2647" s="269" t="s">
        <v>1011</v>
      </c>
      <c r="J2647" s="269" t="s">
        <v>1011</v>
      </c>
      <c r="K2647" s="269" t="s">
        <v>106</v>
      </c>
    </row>
    <row r="2648" ht="57" spans="1:11">
      <c r="A2648" s="269">
        <v>2646</v>
      </c>
      <c r="B2648" s="269" t="s">
        <v>1245</v>
      </c>
      <c r="C2648" s="269" t="s">
        <v>2170</v>
      </c>
      <c r="D2648" s="269" t="s">
        <v>4813</v>
      </c>
      <c r="E2648" s="269" t="s">
        <v>4810</v>
      </c>
      <c r="F2648" s="271">
        <v>0.255</v>
      </c>
      <c r="G2648" s="272" t="s">
        <v>4811</v>
      </c>
      <c r="H2648" s="269">
        <v>0.5865</v>
      </c>
      <c r="I2648" s="269" t="s">
        <v>1011</v>
      </c>
      <c r="J2648" s="269" t="s">
        <v>1011</v>
      </c>
      <c r="K2648" s="269" t="s">
        <v>106</v>
      </c>
    </row>
    <row r="2649" ht="57" spans="1:11">
      <c r="A2649" s="269">
        <v>2647</v>
      </c>
      <c r="B2649" s="269" t="s">
        <v>1245</v>
      </c>
      <c r="C2649" s="269" t="s">
        <v>2170</v>
      </c>
      <c r="D2649" s="269" t="s">
        <v>4814</v>
      </c>
      <c r="E2649" s="269" t="s">
        <v>4810</v>
      </c>
      <c r="F2649" s="271">
        <v>0.45</v>
      </c>
      <c r="G2649" s="272" t="s">
        <v>4811</v>
      </c>
      <c r="H2649" s="269">
        <v>1.035</v>
      </c>
      <c r="I2649" s="269" t="s">
        <v>1011</v>
      </c>
      <c r="J2649" s="269" t="s">
        <v>1011</v>
      </c>
      <c r="K2649" s="269" t="s">
        <v>106</v>
      </c>
    </row>
    <row r="2650" ht="57" spans="1:11">
      <c r="A2650" s="269">
        <v>2648</v>
      </c>
      <c r="B2650" s="269" t="s">
        <v>1245</v>
      </c>
      <c r="C2650" s="269" t="s">
        <v>2170</v>
      </c>
      <c r="D2650" s="269" t="s">
        <v>4815</v>
      </c>
      <c r="E2650" s="269" t="s">
        <v>4810</v>
      </c>
      <c r="F2650" s="271">
        <v>0.5</v>
      </c>
      <c r="G2650" s="272" t="s">
        <v>4811</v>
      </c>
      <c r="H2650" s="269">
        <v>1.15</v>
      </c>
      <c r="I2650" s="269" t="s">
        <v>1011</v>
      </c>
      <c r="J2650" s="269" t="s">
        <v>1011</v>
      </c>
      <c r="K2650" s="269" t="s">
        <v>106</v>
      </c>
    </row>
    <row r="2651" ht="57" spans="1:11">
      <c r="A2651" s="269">
        <v>2649</v>
      </c>
      <c r="B2651" s="269" t="s">
        <v>1245</v>
      </c>
      <c r="C2651" s="269" t="s">
        <v>2170</v>
      </c>
      <c r="D2651" s="269" t="s">
        <v>4816</v>
      </c>
      <c r="E2651" s="269" t="s">
        <v>4810</v>
      </c>
      <c r="F2651" s="271">
        <v>0.3</v>
      </c>
      <c r="G2651" s="272" t="s">
        <v>4811</v>
      </c>
      <c r="H2651" s="269">
        <v>0.69</v>
      </c>
      <c r="I2651" s="269" t="s">
        <v>1011</v>
      </c>
      <c r="J2651" s="269" t="s">
        <v>1011</v>
      </c>
      <c r="K2651" s="269" t="s">
        <v>106</v>
      </c>
    </row>
    <row r="2652" ht="57" spans="1:11">
      <c r="A2652" s="269">
        <v>2650</v>
      </c>
      <c r="B2652" s="269" t="s">
        <v>1245</v>
      </c>
      <c r="C2652" s="269" t="s">
        <v>2170</v>
      </c>
      <c r="D2652" s="269" t="s">
        <v>4817</v>
      </c>
      <c r="E2652" s="269" t="s">
        <v>4810</v>
      </c>
      <c r="F2652" s="271">
        <v>0.33</v>
      </c>
      <c r="G2652" s="272" t="s">
        <v>4811</v>
      </c>
      <c r="H2652" s="269">
        <v>0.759</v>
      </c>
      <c r="I2652" s="269" t="s">
        <v>1011</v>
      </c>
      <c r="J2652" s="269" t="s">
        <v>1011</v>
      </c>
      <c r="K2652" s="269" t="s">
        <v>106</v>
      </c>
    </row>
    <row r="2653" ht="57" spans="1:11">
      <c r="A2653" s="269">
        <v>2651</v>
      </c>
      <c r="B2653" s="269" t="s">
        <v>1245</v>
      </c>
      <c r="C2653" s="269" t="s">
        <v>2170</v>
      </c>
      <c r="D2653" s="269" t="s">
        <v>4818</v>
      </c>
      <c r="E2653" s="269" t="s">
        <v>4810</v>
      </c>
      <c r="F2653" s="271">
        <v>0.3</v>
      </c>
      <c r="G2653" s="272" t="s">
        <v>4811</v>
      </c>
      <c r="H2653" s="269">
        <v>0.69</v>
      </c>
      <c r="I2653" s="269" t="s">
        <v>1011</v>
      </c>
      <c r="J2653" s="269" t="s">
        <v>1011</v>
      </c>
      <c r="K2653" s="269" t="s">
        <v>106</v>
      </c>
    </row>
    <row r="2654" ht="57" spans="1:11">
      <c r="A2654" s="269">
        <v>2652</v>
      </c>
      <c r="B2654" s="269" t="s">
        <v>1245</v>
      </c>
      <c r="C2654" s="269" t="s">
        <v>2170</v>
      </c>
      <c r="D2654" s="269" t="s">
        <v>4819</v>
      </c>
      <c r="E2654" s="269" t="s">
        <v>4810</v>
      </c>
      <c r="F2654" s="271">
        <v>0.35</v>
      </c>
      <c r="G2654" s="272" t="s">
        <v>4811</v>
      </c>
      <c r="H2654" s="269">
        <v>0.805</v>
      </c>
      <c r="I2654" s="269" t="s">
        <v>1011</v>
      </c>
      <c r="J2654" s="269" t="s">
        <v>1011</v>
      </c>
      <c r="K2654" s="269" t="s">
        <v>106</v>
      </c>
    </row>
    <row r="2655" ht="57" spans="1:11">
      <c r="A2655" s="269">
        <v>2653</v>
      </c>
      <c r="B2655" s="269" t="s">
        <v>1245</v>
      </c>
      <c r="C2655" s="269" t="s">
        <v>2170</v>
      </c>
      <c r="D2655" s="269" t="s">
        <v>4820</v>
      </c>
      <c r="E2655" s="269" t="s">
        <v>4810</v>
      </c>
      <c r="F2655" s="271">
        <v>0.042</v>
      </c>
      <c r="G2655" s="272" t="s">
        <v>4811</v>
      </c>
      <c r="H2655" s="269">
        <v>0.0966</v>
      </c>
      <c r="I2655" s="269" t="s">
        <v>1011</v>
      </c>
      <c r="J2655" s="269" t="s">
        <v>1011</v>
      </c>
      <c r="K2655" s="269" t="s">
        <v>106</v>
      </c>
    </row>
    <row r="2656" ht="57" spans="1:11">
      <c r="A2656" s="269">
        <v>2654</v>
      </c>
      <c r="B2656" s="269" t="s">
        <v>1245</v>
      </c>
      <c r="C2656" s="269" t="s">
        <v>2170</v>
      </c>
      <c r="D2656" s="269" t="s">
        <v>4821</v>
      </c>
      <c r="E2656" s="269" t="s">
        <v>4810</v>
      </c>
      <c r="F2656" s="271">
        <v>0.09</v>
      </c>
      <c r="G2656" s="272" t="s">
        <v>4811</v>
      </c>
      <c r="H2656" s="269">
        <v>0.207</v>
      </c>
      <c r="I2656" s="269" t="s">
        <v>1011</v>
      </c>
      <c r="J2656" s="269" t="s">
        <v>1011</v>
      </c>
      <c r="K2656" s="269" t="s">
        <v>106</v>
      </c>
    </row>
    <row r="2657" ht="57" spans="1:11">
      <c r="A2657" s="269">
        <v>2655</v>
      </c>
      <c r="B2657" s="269" t="s">
        <v>1245</v>
      </c>
      <c r="C2657" s="269" t="s">
        <v>2170</v>
      </c>
      <c r="D2657" s="269" t="s">
        <v>4822</v>
      </c>
      <c r="E2657" s="269" t="s">
        <v>4810</v>
      </c>
      <c r="F2657" s="271">
        <v>0.0045</v>
      </c>
      <c r="G2657" s="272" t="s">
        <v>4811</v>
      </c>
      <c r="H2657" s="269">
        <v>0.01035</v>
      </c>
      <c r="I2657" s="269" t="s">
        <v>1011</v>
      </c>
      <c r="J2657" s="269" t="s">
        <v>1011</v>
      </c>
      <c r="K2657" s="269" t="s">
        <v>106</v>
      </c>
    </row>
    <row r="2658" ht="57" spans="1:11">
      <c r="A2658" s="269">
        <v>2656</v>
      </c>
      <c r="B2658" s="269" t="s">
        <v>1245</v>
      </c>
      <c r="C2658" s="269" t="s">
        <v>2170</v>
      </c>
      <c r="D2658" s="269" t="s">
        <v>4823</v>
      </c>
      <c r="E2658" s="269" t="s">
        <v>4810</v>
      </c>
      <c r="F2658" s="271">
        <v>0.008</v>
      </c>
      <c r="G2658" s="272" t="s">
        <v>4811</v>
      </c>
      <c r="H2658" s="269">
        <v>0.0184</v>
      </c>
      <c r="I2658" s="269" t="s">
        <v>1011</v>
      </c>
      <c r="J2658" s="269" t="s">
        <v>1011</v>
      </c>
      <c r="K2658" s="269" t="s">
        <v>106</v>
      </c>
    </row>
    <row r="2659" ht="57" spans="1:11">
      <c r="A2659" s="269">
        <v>2657</v>
      </c>
      <c r="B2659" s="269" t="s">
        <v>1245</v>
      </c>
      <c r="C2659" s="269" t="s">
        <v>2170</v>
      </c>
      <c r="D2659" s="269" t="s">
        <v>4824</v>
      </c>
      <c r="E2659" s="269" t="s">
        <v>4810</v>
      </c>
      <c r="F2659" s="271">
        <v>0.028</v>
      </c>
      <c r="G2659" s="272" t="s">
        <v>4811</v>
      </c>
      <c r="H2659" s="269">
        <v>0.0644</v>
      </c>
      <c r="I2659" s="269" t="s">
        <v>1011</v>
      </c>
      <c r="J2659" s="269" t="s">
        <v>1011</v>
      </c>
      <c r="K2659" s="269" t="s">
        <v>106</v>
      </c>
    </row>
    <row r="2660" ht="57" spans="1:11">
      <c r="A2660" s="269">
        <v>2658</v>
      </c>
      <c r="B2660" s="269" t="s">
        <v>1245</v>
      </c>
      <c r="C2660" s="269" t="s">
        <v>2170</v>
      </c>
      <c r="D2660" s="269" t="s">
        <v>4825</v>
      </c>
      <c r="E2660" s="269" t="s">
        <v>4810</v>
      </c>
      <c r="F2660" s="271">
        <v>0.012</v>
      </c>
      <c r="G2660" s="272" t="s">
        <v>4811</v>
      </c>
      <c r="H2660" s="269">
        <v>0.0276</v>
      </c>
      <c r="I2660" s="269" t="s">
        <v>1011</v>
      </c>
      <c r="J2660" s="269" t="s">
        <v>1011</v>
      </c>
      <c r="K2660" s="269" t="s">
        <v>106</v>
      </c>
    </row>
    <row r="2661" ht="57" spans="1:11">
      <c r="A2661" s="269">
        <v>2659</v>
      </c>
      <c r="B2661" s="269" t="s">
        <v>1245</v>
      </c>
      <c r="C2661" s="269" t="s">
        <v>2170</v>
      </c>
      <c r="D2661" s="269" t="s">
        <v>4826</v>
      </c>
      <c r="E2661" s="269" t="s">
        <v>4810</v>
      </c>
      <c r="F2661" s="271">
        <v>0.0013</v>
      </c>
      <c r="G2661" s="272" t="s">
        <v>4811</v>
      </c>
      <c r="H2661" s="269">
        <v>0.00299</v>
      </c>
      <c r="I2661" s="269" t="s">
        <v>1011</v>
      </c>
      <c r="J2661" s="269" t="s">
        <v>1011</v>
      </c>
      <c r="K2661" s="269" t="s">
        <v>106</v>
      </c>
    </row>
    <row r="2662" ht="57" spans="1:11">
      <c r="A2662" s="269">
        <v>2660</v>
      </c>
      <c r="B2662" s="269" t="s">
        <v>1245</v>
      </c>
      <c r="C2662" s="269" t="s">
        <v>2170</v>
      </c>
      <c r="D2662" s="269" t="s">
        <v>4827</v>
      </c>
      <c r="E2662" s="269" t="s">
        <v>4810</v>
      </c>
      <c r="F2662" s="271">
        <v>0.01</v>
      </c>
      <c r="G2662" s="272" t="s">
        <v>4811</v>
      </c>
      <c r="H2662" s="269">
        <v>0.023</v>
      </c>
      <c r="I2662" s="269" t="s">
        <v>1011</v>
      </c>
      <c r="J2662" s="269" t="s">
        <v>1011</v>
      </c>
      <c r="K2662" s="269" t="s">
        <v>106</v>
      </c>
    </row>
    <row r="2663" ht="57" spans="1:11">
      <c r="A2663" s="269">
        <v>2661</v>
      </c>
      <c r="B2663" s="269" t="s">
        <v>1245</v>
      </c>
      <c r="C2663" s="269" t="s">
        <v>2170</v>
      </c>
      <c r="D2663" s="269" t="s">
        <v>4828</v>
      </c>
      <c r="E2663" s="269" t="s">
        <v>4810</v>
      </c>
      <c r="F2663" s="271">
        <v>0.0004</v>
      </c>
      <c r="G2663" s="272" t="s">
        <v>4811</v>
      </c>
      <c r="H2663" s="269">
        <v>0.00092</v>
      </c>
      <c r="I2663" s="269" t="s">
        <v>1011</v>
      </c>
      <c r="J2663" s="269" t="s">
        <v>1011</v>
      </c>
      <c r="K2663" s="269" t="s">
        <v>106</v>
      </c>
    </row>
    <row r="2664" ht="57" spans="1:11">
      <c r="A2664" s="269">
        <v>2662</v>
      </c>
      <c r="B2664" s="269" t="s">
        <v>1245</v>
      </c>
      <c r="C2664" s="269" t="s">
        <v>2170</v>
      </c>
      <c r="D2664" s="269" t="s">
        <v>4829</v>
      </c>
      <c r="E2664" s="269" t="s">
        <v>4810</v>
      </c>
      <c r="F2664" s="271">
        <v>0.0004</v>
      </c>
      <c r="G2664" s="272" t="s">
        <v>4811</v>
      </c>
      <c r="H2664" s="269">
        <v>0.00092</v>
      </c>
      <c r="I2664" s="269" t="s">
        <v>1011</v>
      </c>
      <c r="J2664" s="269" t="s">
        <v>1011</v>
      </c>
      <c r="K2664" s="269" t="s">
        <v>106</v>
      </c>
    </row>
    <row r="2665" ht="57" spans="1:11">
      <c r="A2665" s="269">
        <v>2663</v>
      </c>
      <c r="B2665" s="269" t="s">
        <v>1245</v>
      </c>
      <c r="C2665" s="269" t="s">
        <v>2170</v>
      </c>
      <c r="D2665" s="269" t="s">
        <v>4830</v>
      </c>
      <c r="E2665" s="269" t="s">
        <v>4810</v>
      </c>
      <c r="F2665" s="271">
        <v>0.006</v>
      </c>
      <c r="G2665" s="272" t="s">
        <v>4811</v>
      </c>
      <c r="H2665" s="269">
        <v>0.0138</v>
      </c>
      <c r="I2665" s="269" t="s">
        <v>1011</v>
      </c>
      <c r="J2665" s="269" t="s">
        <v>1011</v>
      </c>
      <c r="K2665" s="269" t="s">
        <v>106</v>
      </c>
    </row>
    <row r="2666" ht="57" spans="1:11">
      <c r="A2666" s="269">
        <v>2664</v>
      </c>
      <c r="B2666" s="269" t="s">
        <v>1245</v>
      </c>
      <c r="C2666" s="269" t="s">
        <v>2170</v>
      </c>
      <c r="D2666" s="269" t="s">
        <v>4831</v>
      </c>
      <c r="E2666" s="269" t="s">
        <v>4810</v>
      </c>
      <c r="F2666" s="271">
        <v>0.0075</v>
      </c>
      <c r="G2666" s="272" t="s">
        <v>4811</v>
      </c>
      <c r="H2666" s="269">
        <v>0.01725</v>
      </c>
      <c r="I2666" s="269" t="s">
        <v>1011</v>
      </c>
      <c r="J2666" s="269" t="s">
        <v>1011</v>
      </c>
      <c r="K2666" s="269" t="s">
        <v>106</v>
      </c>
    </row>
    <row r="2667" ht="57" spans="1:11">
      <c r="A2667" s="269">
        <v>2665</v>
      </c>
      <c r="B2667" s="269" t="s">
        <v>1245</v>
      </c>
      <c r="C2667" s="269" t="s">
        <v>2170</v>
      </c>
      <c r="D2667" s="269" t="s">
        <v>4832</v>
      </c>
      <c r="E2667" s="269" t="s">
        <v>4810</v>
      </c>
      <c r="F2667" s="271">
        <v>0.005</v>
      </c>
      <c r="G2667" s="272" t="s">
        <v>4811</v>
      </c>
      <c r="H2667" s="269">
        <v>0.0115</v>
      </c>
      <c r="I2667" s="269" t="s">
        <v>1011</v>
      </c>
      <c r="J2667" s="269" t="s">
        <v>1011</v>
      </c>
      <c r="K2667" s="269" t="s">
        <v>106</v>
      </c>
    </row>
    <row r="2668" ht="57" spans="1:11">
      <c r="A2668" s="269">
        <v>2666</v>
      </c>
      <c r="B2668" s="269" t="s">
        <v>1245</v>
      </c>
      <c r="C2668" s="269" t="s">
        <v>2170</v>
      </c>
      <c r="D2668" s="269" t="s">
        <v>4833</v>
      </c>
      <c r="E2668" s="269" t="s">
        <v>4810</v>
      </c>
      <c r="F2668" s="271">
        <v>0.002</v>
      </c>
      <c r="G2668" s="272" t="s">
        <v>4811</v>
      </c>
      <c r="H2668" s="269">
        <v>0.0046</v>
      </c>
      <c r="I2668" s="269" t="s">
        <v>1011</v>
      </c>
      <c r="J2668" s="269" t="s">
        <v>1011</v>
      </c>
      <c r="K2668" s="269" t="s">
        <v>106</v>
      </c>
    </row>
    <row r="2669" ht="57" spans="1:11">
      <c r="A2669" s="269">
        <v>2667</v>
      </c>
      <c r="B2669" s="269" t="s">
        <v>1245</v>
      </c>
      <c r="C2669" s="269" t="s">
        <v>2170</v>
      </c>
      <c r="D2669" s="269" t="s">
        <v>4834</v>
      </c>
      <c r="E2669" s="269" t="s">
        <v>4810</v>
      </c>
      <c r="F2669" s="271">
        <v>0.048</v>
      </c>
      <c r="G2669" s="272" t="s">
        <v>4811</v>
      </c>
      <c r="H2669" s="269">
        <v>0.1104</v>
      </c>
      <c r="I2669" s="269" t="s">
        <v>1011</v>
      </c>
      <c r="J2669" s="269" t="s">
        <v>1011</v>
      </c>
      <c r="K2669" s="269" t="s">
        <v>106</v>
      </c>
    </row>
    <row r="2670" ht="57" spans="1:11">
      <c r="A2670" s="269">
        <v>2668</v>
      </c>
      <c r="B2670" s="269" t="s">
        <v>1245</v>
      </c>
      <c r="C2670" s="269" t="s">
        <v>2170</v>
      </c>
      <c r="D2670" s="269" t="s">
        <v>4835</v>
      </c>
      <c r="E2670" s="269" t="s">
        <v>4810</v>
      </c>
      <c r="F2670" s="271">
        <v>0.09</v>
      </c>
      <c r="G2670" s="272" t="s">
        <v>4811</v>
      </c>
      <c r="H2670" s="269">
        <v>0.207</v>
      </c>
      <c r="I2670" s="269" t="s">
        <v>1011</v>
      </c>
      <c r="J2670" s="269" t="s">
        <v>1011</v>
      </c>
      <c r="K2670" s="269" t="s">
        <v>106</v>
      </c>
    </row>
    <row r="2671" ht="57" spans="1:11">
      <c r="A2671" s="269">
        <v>2669</v>
      </c>
      <c r="B2671" s="269" t="s">
        <v>1245</v>
      </c>
      <c r="C2671" s="269" t="s">
        <v>2170</v>
      </c>
      <c r="D2671" s="269" t="s">
        <v>4836</v>
      </c>
      <c r="E2671" s="269" t="s">
        <v>4810</v>
      </c>
      <c r="F2671" s="271">
        <v>0.0007</v>
      </c>
      <c r="G2671" s="272" t="s">
        <v>4811</v>
      </c>
      <c r="H2671" s="269">
        <v>0.00161</v>
      </c>
      <c r="I2671" s="269" t="s">
        <v>1011</v>
      </c>
      <c r="J2671" s="269" t="s">
        <v>1011</v>
      </c>
      <c r="K2671" s="269" t="s">
        <v>106</v>
      </c>
    </row>
    <row r="2672" ht="57" spans="1:11">
      <c r="A2672" s="269">
        <v>2670</v>
      </c>
      <c r="B2672" s="269" t="s">
        <v>1245</v>
      </c>
      <c r="C2672" s="269" t="s">
        <v>2170</v>
      </c>
      <c r="D2672" s="269" t="s">
        <v>4837</v>
      </c>
      <c r="E2672" s="269" t="s">
        <v>4810</v>
      </c>
      <c r="F2672" s="271">
        <v>0.0007</v>
      </c>
      <c r="G2672" s="272" t="s">
        <v>4811</v>
      </c>
      <c r="H2672" s="269">
        <v>0.00161</v>
      </c>
      <c r="I2672" s="269" t="s">
        <v>1011</v>
      </c>
      <c r="J2672" s="269" t="s">
        <v>1011</v>
      </c>
      <c r="K2672" s="269" t="s">
        <v>106</v>
      </c>
    </row>
    <row r="2673" ht="57" spans="1:11">
      <c r="A2673" s="269">
        <v>2671</v>
      </c>
      <c r="B2673" s="269" t="s">
        <v>1245</v>
      </c>
      <c r="C2673" s="269" t="s">
        <v>2170</v>
      </c>
      <c r="D2673" s="269" t="s">
        <v>4838</v>
      </c>
      <c r="E2673" s="269" t="s">
        <v>4810</v>
      </c>
      <c r="F2673" s="271">
        <v>0.0018</v>
      </c>
      <c r="G2673" s="272" t="s">
        <v>4811</v>
      </c>
      <c r="H2673" s="269">
        <v>0.00414</v>
      </c>
      <c r="I2673" s="269" t="s">
        <v>1011</v>
      </c>
      <c r="J2673" s="269" t="s">
        <v>1011</v>
      </c>
      <c r="K2673" s="269" t="s">
        <v>106</v>
      </c>
    </row>
    <row r="2674" ht="57" spans="1:11">
      <c r="A2674" s="269">
        <v>2672</v>
      </c>
      <c r="B2674" s="269" t="s">
        <v>1245</v>
      </c>
      <c r="C2674" s="269" t="s">
        <v>2170</v>
      </c>
      <c r="D2674" s="269" t="s">
        <v>4839</v>
      </c>
      <c r="E2674" s="269" t="s">
        <v>4810</v>
      </c>
      <c r="F2674" s="271">
        <v>0.0018</v>
      </c>
      <c r="G2674" s="272" t="s">
        <v>4811</v>
      </c>
      <c r="H2674" s="269">
        <v>0.00414</v>
      </c>
      <c r="I2674" s="269" t="s">
        <v>1011</v>
      </c>
      <c r="J2674" s="269" t="s">
        <v>1011</v>
      </c>
      <c r="K2674" s="269" t="s">
        <v>106</v>
      </c>
    </row>
    <row r="2675" ht="57" spans="1:11">
      <c r="A2675" s="269">
        <v>2673</v>
      </c>
      <c r="B2675" s="269" t="s">
        <v>1245</v>
      </c>
      <c r="C2675" s="269" t="s">
        <v>2170</v>
      </c>
      <c r="D2675" s="269" t="s">
        <v>4840</v>
      </c>
      <c r="E2675" s="269" t="s">
        <v>4810</v>
      </c>
      <c r="F2675" s="271">
        <v>0.0018</v>
      </c>
      <c r="G2675" s="272" t="s">
        <v>4811</v>
      </c>
      <c r="H2675" s="269">
        <v>0.00414</v>
      </c>
      <c r="I2675" s="269" t="s">
        <v>1011</v>
      </c>
      <c r="J2675" s="269" t="s">
        <v>1011</v>
      </c>
      <c r="K2675" s="269" t="s">
        <v>106</v>
      </c>
    </row>
    <row r="2676" ht="57" spans="1:11">
      <c r="A2676" s="269">
        <v>2674</v>
      </c>
      <c r="B2676" s="269" t="s">
        <v>1245</v>
      </c>
      <c r="C2676" s="269" t="s">
        <v>2170</v>
      </c>
      <c r="D2676" s="269" t="s">
        <v>4840</v>
      </c>
      <c r="E2676" s="269" t="s">
        <v>4810</v>
      </c>
      <c r="F2676" s="271">
        <v>0.0015</v>
      </c>
      <c r="G2676" s="272" t="s">
        <v>4811</v>
      </c>
      <c r="H2676" s="269">
        <v>0.00345</v>
      </c>
      <c r="I2676" s="269" t="s">
        <v>1011</v>
      </c>
      <c r="J2676" s="269" t="s">
        <v>1011</v>
      </c>
      <c r="K2676" s="269" t="s">
        <v>106</v>
      </c>
    </row>
    <row r="2677" ht="57" spans="1:11">
      <c r="A2677" s="269">
        <v>2675</v>
      </c>
      <c r="B2677" s="269" t="s">
        <v>1245</v>
      </c>
      <c r="C2677" s="269" t="s">
        <v>2170</v>
      </c>
      <c r="D2677" s="269" t="s">
        <v>4841</v>
      </c>
      <c r="E2677" s="269" t="s">
        <v>4810</v>
      </c>
      <c r="F2677" s="271">
        <v>0.0008</v>
      </c>
      <c r="G2677" s="272" t="s">
        <v>4811</v>
      </c>
      <c r="H2677" s="269">
        <v>0.00184</v>
      </c>
      <c r="I2677" s="269" t="s">
        <v>1011</v>
      </c>
      <c r="J2677" s="269" t="s">
        <v>1011</v>
      </c>
      <c r="K2677" s="269" t="s">
        <v>106</v>
      </c>
    </row>
    <row r="2678" ht="57" spans="1:11">
      <c r="A2678" s="269">
        <v>2676</v>
      </c>
      <c r="B2678" s="269" t="s">
        <v>1245</v>
      </c>
      <c r="C2678" s="269" t="s">
        <v>2170</v>
      </c>
      <c r="D2678" s="269" t="s">
        <v>4842</v>
      </c>
      <c r="E2678" s="269" t="s">
        <v>4810</v>
      </c>
      <c r="F2678" s="271">
        <v>0.0005</v>
      </c>
      <c r="G2678" s="272" t="s">
        <v>4811</v>
      </c>
      <c r="H2678" s="269">
        <v>0.00115</v>
      </c>
      <c r="I2678" s="269" t="s">
        <v>1011</v>
      </c>
      <c r="J2678" s="269" t="s">
        <v>1011</v>
      </c>
      <c r="K2678" s="269" t="s">
        <v>106</v>
      </c>
    </row>
    <row r="2679" ht="57" spans="1:11">
      <c r="A2679" s="269">
        <v>2677</v>
      </c>
      <c r="B2679" s="269" t="s">
        <v>1245</v>
      </c>
      <c r="C2679" s="269" t="s">
        <v>2170</v>
      </c>
      <c r="D2679" s="269" t="s">
        <v>4843</v>
      </c>
      <c r="E2679" s="269" t="s">
        <v>4810</v>
      </c>
      <c r="F2679" s="271">
        <v>0.001</v>
      </c>
      <c r="G2679" s="272" t="s">
        <v>4811</v>
      </c>
      <c r="H2679" s="269">
        <v>0.0023</v>
      </c>
      <c r="I2679" s="269" t="s">
        <v>1011</v>
      </c>
      <c r="J2679" s="269" t="s">
        <v>1011</v>
      </c>
      <c r="K2679" s="269" t="s">
        <v>106</v>
      </c>
    </row>
    <row r="2680" ht="57" spans="1:11">
      <c r="A2680" s="269">
        <v>2678</v>
      </c>
      <c r="B2680" s="269" t="s">
        <v>1245</v>
      </c>
      <c r="C2680" s="269" t="s">
        <v>2170</v>
      </c>
      <c r="D2680" s="269" t="s">
        <v>4844</v>
      </c>
      <c r="E2680" s="269" t="s">
        <v>4810</v>
      </c>
      <c r="F2680" s="271">
        <v>0.001</v>
      </c>
      <c r="G2680" s="272" t="s">
        <v>4811</v>
      </c>
      <c r="H2680" s="269">
        <v>0.0023</v>
      </c>
      <c r="I2680" s="269" t="s">
        <v>1011</v>
      </c>
      <c r="J2680" s="269" t="s">
        <v>1011</v>
      </c>
      <c r="K2680" s="269" t="s">
        <v>106</v>
      </c>
    </row>
    <row r="2681" ht="57" spans="1:11">
      <c r="A2681" s="269">
        <v>2679</v>
      </c>
      <c r="B2681" s="269" t="s">
        <v>1245</v>
      </c>
      <c r="C2681" s="269" t="s">
        <v>2170</v>
      </c>
      <c r="D2681" s="269" t="s">
        <v>4845</v>
      </c>
      <c r="E2681" s="269" t="s">
        <v>4810</v>
      </c>
      <c r="F2681" s="271">
        <v>0.03</v>
      </c>
      <c r="G2681" s="272" t="s">
        <v>4811</v>
      </c>
      <c r="H2681" s="269">
        <v>0.069</v>
      </c>
      <c r="I2681" s="269" t="s">
        <v>1011</v>
      </c>
      <c r="J2681" s="269" t="s">
        <v>1011</v>
      </c>
      <c r="K2681" s="269" t="s">
        <v>106</v>
      </c>
    </row>
    <row r="2682" ht="57" spans="1:11">
      <c r="A2682" s="269">
        <v>2680</v>
      </c>
      <c r="B2682" s="269" t="s">
        <v>1245</v>
      </c>
      <c r="C2682" s="269" t="s">
        <v>2170</v>
      </c>
      <c r="D2682" s="269" t="s">
        <v>4846</v>
      </c>
      <c r="E2682" s="269" t="s">
        <v>4810</v>
      </c>
      <c r="F2682" s="271">
        <v>0.0008</v>
      </c>
      <c r="G2682" s="272" t="s">
        <v>4811</v>
      </c>
      <c r="H2682" s="269">
        <v>0.00184</v>
      </c>
      <c r="I2682" s="269" t="s">
        <v>1011</v>
      </c>
      <c r="J2682" s="269" t="s">
        <v>1011</v>
      </c>
      <c r="K2682" s="269" t="s">
        <v>106</v>
      </c>
    </row>
    <row r="2683" ht="57" spans="1:11">
      <c r="A2683" s="269">
        <v>2681</v>
      </c>
      <c r="B2683" s="269" t="s">
        <v>1245</v>
      </c>
      <c r="C2683" s="269" t="s">
        <v>2170</v>
      </c>
      <c r="D2683" s="269" t="s">
        <v>4846</v>
      </c>
      <c r="E2683" s="269" t="s">
        <v>4810</v>
      </c>
      <c r="F2683" s="271">
        <v>0.0015</v>
      </c>
      <c r="G2683" s="272" t="s">
        <v>4811</v>
      </c>
      <c r="H2683" s="269">
        <v>0.00345</v>
      </c>
      <c r="I2683" s="269" t="s">
        <v>1011</v>
      </c>
      <c r="J2683" s="269" t="s">
        <v>1011</v>
      </c>
      <c r="K2683" s="269" t="s">
        <v>106</v>
      </c>
    </row>
    <row r="2684" ht="57" spans="1:11">
      <c r="A2684" s="269">
        <v>2682</v>
      </c>
      <c r="B2684" s="269" t="s">
        <v>1245</v>
      </c>
      <c r="C2684" s="269" t="s">
        <v>2170</v>
      </c>
      <c r="D2684" s="269" t="s">
        <v>4847</v>
      </c>
      <c r="E2684" s="269" t="s">
        <v>4810</v>
      </c>
      <c r="F2684" s="271">
        <v>0.0006</v>
      </c>
      <c r="G2684" s="272" t="s">
        <v>4811</v>
      </c>
      <c r="H2684" s="269">
        <v>0.00138</v>
      </c>
      <c r="I2684" s="269" t="s">
        <v>1011</v>
      </c>
      <c r="J2684" s="269" t="s">
        <v>1011</v>
      </c>
      <c r="K2684" s="269" t="s">
        <v>106</v>
      </c>
    </row>
    <row r="2685" ht="57" spans="1:11">
      <c r="A2685" s="269">
        <v>2683</v>
      </c>
      <c r="B2685" s="269" t="s">
        <v>1245</v>
      </c>
      <c r="C2685" s="269" t="s">
        <v>2170</v>
      </c>
      <c r="D2685" s="269" t="s">
        <v>4848</v>
      </c>
      <c r="E2685" s="269" t="s">
        <v>4810</v>
      </c>
      <c r="F2685" s="271">
        <v>0.0025</v>
      </c>
      <c r="G2685" s="272" t="s">
        <v>4811</v>
      </c>
      <c r="H2685" s="269">
        <v>0.00575</v>
      </c>
      <c r="I2685" s="269" t="s">
        <v>1011</v>
      </c>
      <c r="J2685" s="269" t="s">
        <v>1011</v>
      </c>
      <c r="K2685" s="269" t="s">
        <v>106</v>
      </c>
    </row>
    <row r="2686" ht="57" spans="1:11">
      <c r="A2686" s="269">
        <v>2684</v>
      </c>
      <c r="B2686" s="269" t="s">
        <v>1245</v>
      </c>
      <c r="C2686" s="269" t="s">
        <v>2170</v>
      </c>
      <c r="D2686" s="269" t="s">
        <v>4848</v>
      </c>
      <c r="E2686" s="269" t="s">
        <v>4810</v>
      </c>
      <c r="F2686" s="271">
        <v>0.0015</v>
      </c>
      <c r="G2686" s="272" t="s">
        <v>4811</v>
      </c>
      <c r="H2686" s="269">
        <v>0.00345</v>
      </c>
      <c r="I2686" s="269" t="s">
        <v>1011</v>
      </c>
      <c r="J2686" s="269" t="s">
        <v>1011</v>
      </c>
      <c r="K2686" s="269" t="s">
        <v>106</v>
      </c>
    </row>
    <row r="2687" ht="57" spans="1:11">
      <c r="A2687" s="269">
        <v>2685</v>
      </c>
      <c r="B2687" s="269" t="s">
        <v>1245</v>
      </c>
      <c r="C2687" s="269" t="s">
        <v>2170</v>
      </c>
      <c r="D2687" s="269" t="s">
        <v>4849</v>
      </c>
      <c r="E2687" s="269" t="s">
        <v>4810</v>
      </c>
      <c r="F2687" s="271">
        <v>0.024</v>
      </c>
      <c r="G2687" s="272" t="s">
        <v>4811</v>
      </c>
      <c r="H2687" s="269">
        <v>0.0552</v>
      </c>
      <c r="I2687" s="269" t="s">
        <v>1011</v>
      </c>
      <c r="J2687" s="269" t="s">
        <v>1011</v>
      </c>
      <c r="K2687" s="269" t="s">
        <v>106</v>
      </c>
    </row>
    <row r="2688" ht="57" spans="1:11">
      <c r="A2688" s="269">
        <v>2686</v>
      </c>
      <c r="B2688" s="269" t="s">
        <v>1245</v>
      </c>
      <c r="C2688" s="269" t="s">
        <v>2170</v>
      </c>
      <c r="D2688" s="269" t="s">
        <v>4850</v>
      </c>
      <c r="E2688" s="269" t="s">
        <v>4810</v>
      </c>
      <c r="F2688" s="271">
        <v>0.05</v>
      </c>
      <c r="G2688" s="272" t="s">
        <v>4811</v>
      </c>
      <c r="H2688" s="269">
        <v>0.115</v>
      </c>
      <c r="I2688" s="269" t="s">
        <v>1011</v>
      </c>
      <c r="J2688" s="269" t="s">
        <v>1011</v>
      </c>
      <c r="K2688" s="269" t="s">
        <v>106</v>
      </c>
    </row>
    <row r="2689" ht="42.75" spans="1:11">
      <c r="A2689" s="269">
        <v>2687</v>
      </c>
      <c r="B2689" s="269" t="s">
        <v>1245</v>
      </c>
      <c r="C2689" s="269" t="s">
        <v>2170</v>
      </c>
      <c r="D2689" s="269" t="s">
        <v>4851</v>
      </c>
      <c r="E2689" s="269" t="s">
        <v>4852</v>
      </c>
      <c r="F2689" s="271">
        <v>1</v>
      </c>
      <c r="G2689" s="272" t="s">
        <v>4853</v>
      </c>
      <c r="H2689" s="269">
        <v>2.3</v>
      </c>
      <c r="I2689" s="269" t="s">
        <v>1011</v>
      </c>
      <c r="J2689" s="269" t="s">
        <v>1011</v>
      </c>
      <c r="K2689" s="269" t="s">
        <v>106</v>
      </c>
    </row>
    <row r="2690" ht="42.75" spans="1:11">
      <c r="A2690" s="269">
        <v>2688</v>
      </c>
      <c r="B2690" s="269" t="s">
        <v>1245</v>
      </c>
      <c r="C2690" s="269" t="s">
        <v>2170</v>
      </c>
      <c r="D2690" s="269" t="s">
        <v>4851</v>
      </c>
      <c r="E2690" s="269" t="s">
        <v>4852</v>
      </c>
      <c r="F2690" s="271">
        <v>0.65</v>
      </c>
      <c r="G2690" s="272" t="s">
        <v>4853</v>
      </c>
      <c r="H2690" s="269">
        <v>1.495</v>
      </c>
      <c r="I2690" s="269" t="s">
        <v>1011</v>
      </c>
      <c r="J2690" s="269" t="s">
        <v>1011</v>
      </c>
      <c r="K2690" s="269" t="s">
        <v>106</v>
      </c>
    </row>
    <row r="2691" ht="42.75" spans="1:11">
      <c r="A2691" s="269">
        <v>2689</v>
      </c>
      <c r="B2691" s="269" t="s">
        <v>1245</v>
      </c>
      <c r="C2691" s="269" t="s">
        <v>2170</v>
      </c>
      <c r="D2691" s="269" t="s">
        <v>4854</v>
      </c>
      <c r="E2691" s="269" t="s">
        <v>4852</v>
      </c>
      <c r="F2691" s="271">
        <v>1.8</v>
      </c>
      <c r="G2691" s="272" t="s">
        <v>4853</v>
      </c>
      <c r="H2691" s="269">
        <v>4.14</v>
      </c>
      <c r="I2691" s="269" t="s">
        <v>1011</v>
      </c>
      <c r="J2691" s="269" t="s">
        <v>1011</v>
      </c>
      <c r="K2691" s="269" t="s">
        <v>106</v>
      </c>
    </row>
    <row r="2692" ht="42.75" spans="1:11">
      <c r="A2692" s="269">
        <v>2690</v>
      </c>
      <c r="B2692" s="269" t="s">
        <v>1245</v>
      </c>
      <c r="C2692" s="269" t="s">
        <v>2170</v>
      </c>
      <c r="D2692" s="269" t="s">
        <v>4855</v>
      </c>
      <c r="E2692" s="269" t="s">
        <v>4852</v>
      </c>
      <c r="F2692" s="271">
        <v>0.57</v>
      </c>
      <c r="G2692" s="272" t="s">
        <v>4853</v>
      </c>
      <c r="H2692" s="269">
        <v>1.311</v>
      </c>
      <c r="I2692" s="269" t="s">
        <v>1011</v>
      </c>
      <c r="J2692" s="269" t="s">
        <v>1011</v>
      </c>
      <c r="K2692" s="269" t="s">
        <v>106</v>
      </c>
    </row>
    <row r="2693" ht="42.75" spans="1:11">
      <c r="A2693" s="269">
        <v>2691</v>
      </c>
      <c r="B2693" s="269" t="s">
        <v>1245</v>
      </c>
      <c r="C2693" s="269" t="s">
        <v>2170</v>
      </c>
      <c r="D2693" s="269" t="s">
        <v>4856</v>
      </c>
      <c r="E2693" s="269" t="s">
        <v>4852</v>
      </c>
      <c r="F2693" s="271">
        <v>0.21</v>
      </c>
      <c r="G2693" s="272" t="s">
        <v>4853</v>
      </c>
      <c r="H2693" s="269">
        <v>0.483</v>
      </c>
      <c r="I2693" s="269" t="s">
        <v>1011</v>
      </c>
      <c r="J2693" s="269" t="s">
        <v>1011</v>
      </c>
      <c r="K2693" s="269" t="s">
        <v>106</v>
      </c>
    </row>
    <row r="2694" ht="42.75" spans="1:11">
      <c r="A2694" s="269">
        <v>2692</v>
      </c>
      <c r="B2694" s="269" t="s">
        <v>1245</v>
      </c>
      <c r="C2694" s="269" t="s">
        <v>2170</v>
      </c>
      <c r="D2694" s="269" t="s">
        <v>4857</v>
      </c>
      <c r="E2694" s="269" t="s">
        <v>4852</v>
      </c>
      <c r="F2694" s="271">
        <v>0.2</v>
      </c>
      <c r="G2694" s="272" t="s">
        <v>4853</v>
      </c>
      <c r="H2694" s="269">
        <v>0.46</v>
      </c>
      <c r="I2694" s="269" t="s">
        <v>1011</v>
      </c>
      <c r="J2694" s="269" t="s">
        <v>1011</v>
      </c>
      <c r="K2694" s="269" t="s">
        <v>106</v>
      </c>
    </row>
    <row r="2695" ht="42.75" spans="1:11">
      <c r="A2695" s="269">
        <v>2693</v>
      </c>
      <c r="B2695" s="269" t="s">
        <v>1245</v>
      </c>
      <c r="C2695" s="269" t="s">
        <v>2170</v>
      </c>
      <c r="D2695" s="269" t="s">
        <v>4858</v>
      </c>
      <c r="E2695" s="269" t="s">
        <v>4852</v>
      </c>
      <c r="F2695" s="271">
        <v>0.95</v>
      </c>
      <c r="G2695" s="272" t="s">
        <v>4853</v>
      </c>
      <c r="H2695" s="269">
        <v>2.185</v>
      </c>
      <c r="I2695" s="269" t="s">
        <v>1011</v>
      </c>
      <c r="J2695" s="269" t="s">
        <v>1011</v>
      </c>
      <c r="K2695" s="269" t="s">
        <v>106</v>
      </c>
    </row>
    <row r="2696" ht="42.75" spans="1:11">
      <c r="A2696" s="269">
        <v>2694</v>
      </c>
      <c r="B2696" s="269" t="s">
        <v>1245</v>
      </c>
      <c r="C2696" s="269" t="s">
        <v>2170</v>
      </c>
      <c r="D2696" s="269" t="s">
        <v>4859</v>
      </c>
      <c r="E2696" s="269" t="s">
        <v>4852</v>
      </c>
      <c r="F2696" s="271">
        <v>0.37</v>
      </c>
      <c r="G2696" s="272" t="s">
        <v>4853</v>
      </c>
      <c r="H2696" s="269">
        <v>0.851</v>
      </c>
      <c r="I2696" s="269" t="s">
        <v>1011</v>
      </c>
      <c r="J2696" s="269" t="s">
        <v>1011</v>
      </c>
      <c r="K2696" s="269" t="s">
        <v>106</v>
      </c>
    </row>
    <row r="2697" ht="42.75" spans="1:11">
      <c r="A2697" s="269">
        <v>2695</v>
      </c>
      <c r="B2697" s="269" t="s">
        <v>1245</v>
      </c>
      <c r="C2697" s="269" t="s">
        <v>2170</v>
      </c>
      <c r="D2697" s="269" t="s">
        <v>4860</v>
      </c>
      <c r="E2697" s="269" t="s">
        <v>4852</v>
      </c>
      <c r="F2697" s="271">
        <v>0.1</v>
      </c>
      <c r="G2697" s="272" t="s">
        <v>4853</v>
      </c>
      <c r="H2697" s="269">
        <v>0.23</v>
      </c>
      <c r="I2697" s="269" t="s">
        <v>1011</v>
      </c>
      <c r="J2697" s="269" t="s">
        <v>1011</v>
      </c>
      <c r="K2697" s="269" t="s">
        <v>106</v>
      </c>
    </row>
    <row r="2698" ht="42.75" spans="1:11">
      <c r="A2698" s="269">
        <v>2696</v>
      </c>
      <c r="B2698" s="269" t="s">
        <v>1245</v>
      </c>
      <c r="C2698" s="269" t="s">
        <v>2170</v>
      </c>
      <c r="D2698" s="269" t="s">
        <v>4861</v>
      </c>
      <c r="E2698" s="269" t="s">
        <v>4852</v>
      </c>
      <c r="F2698" s="271">
        <v>0.75</v>
      </c>
      <c r="G2698" s="272" t="s">
        <v>4853</v>
      </c>
      <c r="H2698" s="269">
        <v>1.725</v>
      </c>
      <c r="I2698" s="269" t="s">
        <v>1011</v>
      </c>
      <c r="J2698" s="269" t="s">
        <v>1011</v>
      </c>
      <c r="K2698" s="269" t="s">
        <v>106</v>
      </c>
    </row>
    <row r="2699" ht="42.75" spans="1:11">
      <c r="A2699" s="269">
        <v>2697</v>
      </c>
      <c r="B2699" s="269" t="s">
        <v>1245</v>
      </c>
      <c r="C2699" s="269" t="s">
        <v>2170</v>
      </c>
      <c r="D2699" s="269" t="s">
        <v>4862</v>
      </c>
      <c r="E2699" s="269" t="s">
        <v>4852</v>
      </c>
      <c r="F2699" s="271">
        <v>2.38</v>
      </c>
      <c r="G2699" s="272" t="s">
        <v>4853</v>
      </c>
      <c r="H2699" s="269">
        <v>5.474</v>
      </c>
      <c r="I2699" s="269" t="s">
        <v>1011</v>
      </c>
      <c r="J2699" s="269" t="s">
        <v>1011</v>
      </c>
      <c r="K2699" s="269" t="s">
        <v>106</v>
      </c>
    </row>
    <row r="2700" ht="42.75" spans="1:11">
      <c r="A2700" s="269">
        <v>2698</v>
      </c>
      <c r="B2700" s="269" t="s">
        <v>1245</v>
      </c>
      <c r="C2700" s="269" t="s">
        <v>2170</v>
      </c>
      <c r="D2700" s="269" t="s">
        <v>4863</v>
      </c>
      <c r="E2700" s="269" t="s">
        <v>4852</v>
      </c>
      <c r="F2700" s="271">
        <v>0.35</v>
      </c>
      <c r="G2700" s="272" t="s">
        <v>4853</v>
      </c>
      <c r="H2700" s="269">
        <v>0.805</v>
      </c>
      <c r="I2700" s="269" t="s">
        <v>1011</v>
      </c>
      <c r="J2700" s="269" t="s">
        <v>1011</v>
      </c>
      <c r="K2700" s="269" t="s">
        <v>106</v>
      </c>
    </row>
    <row r="2701" ht="42.75" spans="1:11">
      <c r="A2701" s="269">
        <v>2699</v>
      </c>
      <c r="B2701" s="269" t="s">
        <v>1245</v>
      </c>
      <c r="C2701" s="269" t="s">
        <v>2170</v>
      </c>
      <c r="D2701" s="269" t="s">
        <v>4864</v>
      </c>
      <c r="E2701" s="269" t="s">
        <v>4852</v>
      </c>
      <c r="F2701" s="271">
        <v>0.25</v>
      </c>
      <c r="G2701" s="272" t="s">
        <v>4853</v>
      </c>
      <c r="H2701" s="269">
        <v>0.575</v>
      </c>
      <c r="I2701" s="269" t="s">
        <v>1011</v>
      </c>
      <c r="J2701" s="269" t="s">
        <v>1011</v>
      </c>
      <c r="K2701" s="269" t="s">
        <v>106</v>
      </c>
    </row>
    <row r="2702" ht="42.75" spans="1:11">
      <c r="A2702" s="269">
        <v>2700</v>
      </c>
      <c r="B2702" s="269" t="s">
        <v>1245</v>
      </c>
      <c r="C2702" s="269" t="s">
        <v>2170</v>
      </c>
      <c r="D2702" s="269" t="s">
        <v>4865</v>
      </c>
      <c r="E2702" s="269" t="s">
        <v>4852</v>
      </c>
      <c r="F2702" s="271">
        <v>0.38</v>
      </c>
      <c r="G2702" s="272" t="s">
        <v>4853</v>
      </c>
      <c r="H2702" s="269">
        <v>0.874</v>
      </c>
      <c r="I2702" s="269" t="s">
        <v>1011</v>
      </c>
      <c r="J2702" s="269" t="s">
        <v>1011</v>
      </c>
      <c r="K2702" s="269" t="s">
        <v>106</v>
      </c>
    </row>
    <row r="2703" ht="42.75" spans="1:11">
      <c r="A2703" s="269">
        <v>2701</v>
      </c>
      <c r="B2703" s="269" t="s">
        <v>1245</v>
      </c>
      <c r="C2703" s="269" t="s">
        <v>2170</v>
      </c>
      <c r="D2703" s="269" t="s">
        <v>4866</v>
      </c>
      <c r="E2703" s="269" t="s">
        <v>4852</v>
      </c>
      <c r="F2703" s="271">
        <v>0.068</v>
      </c>
      <c r="G2703" s="272" t="s">
        <v>4853</v>
      </c>
      <c r="H2703" s="269">
        <v>0.1564</v>
      </c>
      <c r="I2703" s="269" t="s">
        <v>1011</v>
      </c>
      <c r="J2703" s="269" t="s">
        <v>1011</v>
      </c>
      <c r="K2703" s="269" t="s">
        <v>106</v>
      </c>
    </row>
    <row r="2704" ht="42.75" spans="1:11">
      <c r="A2704" s="269">
        <v>2702</v>
      </c>
      <c r="B2704" s="269" t="s">
        <v>1245</v>
      </c>
      <c r="C2704" s="269" t="s">
        <v>2170</v>
      </c>
      <c r="D2704" s="269" t="s">
        <v>4867</v>
      </c>
      <c r="E2704" s="269" t="s">
        <v>4852</v>
      </c>
      <c r="F2704" s="271">
        <v>0.038</v>
      </c>
      <c r="G2704" s="272" t="s">
        <v>4853</v>
      </c>
      <c r="H2704" s="269">
        <v>0.0874</v>
      </c>
      <c r="I2704" s="269" t="s">
        <v>1011</v>
      </c>
      <c r="J2704" s="269" t="s">
        <v>1011</v>
      </c>
      <c r="K2704" s="269" t="s">
        <v>106</v>
      </c>
    </row>
    <row r="2705" ht="42.75" spans="1:11">
      <c r="A2705" s="269">
        <v>2703</v>
      </c>
      <c r="B2705" s="269" t="s">
        <v>1245</v>
      </c>
      <c r="C2705" s="269" t="s">
        <v>2170</v>
      </c>
      <c r="D2705" s="269" t="s">
        <v>4868</v>
      </c>
      <c r="E2705" s="269" t="s">
        <v>4852</v>
      </c>
      <c r="F2705" s="271">
        <v>0.06</v>
      </c>
      <c r="G2705" s="272" t="s">
        <v>4853</v>
      </c>
      <c r="H2705" s="269">
        <v>0.138</v>
      </c>
      <c r="I2705" s="269" t="s">
        <v>1011</v>
      </c>
      <c r="J2705" s="269" t="s">
        <v>1011</v>
      </c>
      <c r="K2705" s="269" t="s">
        <v>106</v>
      </c>
    </row>
    <row r="2706" ht="42.75" spans="1:11">
      <c r="A2706" s="269">
        <v>2704</v>
      </c>
      <c r="B2706" s="269" t="s">
        <v>1245</v>
      </c>
      <c r="C2706" s="269" t="s">
        <v>2170</v>
      </c>
      <c r="D2706" s="269" t="s">
        <v>4869</v>
      </c>
      <c r="E2706" s="269" t="s">
        <v>4852</v>
      </c>
      <c r="F2706" s="271">
        <v>0.38</v>
      </c>
      <c r="G2706" s="272" t="s">
        <v>4853</v>
      </c>
      <c r="H2706" s="269">
        <v>0.874</v>
      </c>
      <c r="I2706" s="269" t="s">
        <v>1011</v>
      </c>
      <c r="J2706" s="269" t="s">
        <v>1011</v>
      </c>
      <c r="K2706" s="269" t="s">
        <v>106</v>
      </c>
    </row>
    <row r="2707" ht="42.75" spans="1:11">
      <c r="A2707" s="269">
        <v>2705</v>
      </c>
      <c r="B2707" s="269" t="s">
        <v>1245</v>
      </c>
      <c r="C2707" s="269" t="s">
        <v>2170</v>
      </c>
      <c r="D2707" s="269" t="s">
        <v>4870</v>
      </c>
      <c r="E2707" s="269" t="s">
        <v>4852</v>
      </c>
      <c r="F2707" s="271">
        <v>3.5</v>
      </c>
      <c r="G2707" s="272" t="s">
        <v>4853</v>
      </c>
      <c r="H2707" s="269">
        <v>8.05</v>
      </c>
      <c r="I2707" s="269" t="s">
        <v>1011</v>
      </c>
      <c r="J2707" s="269" t="s">
        <v>1011</v>
      </c>
      <c r="K2707" s="269" t="s">
        <v>106</v>
      </c>
    </row>
    <row r="2708" ht="42.75" spans="1:11">
      <c r="A2708" s="269">
        <v>2706</v>
      </c>
      <c r="B2708" s="269" t="s">
        <v>1245</v>
      </c>
      <c r="C2708" s="269" t="s">
        <v>2170</v>
      </c>
      <c r="D2708" s="269" t="s">
        <v>4871</v>
      </c>
      <c r="E2708" s="269" t="s">
        <v>4852</v>
      </c>
      <c r="F2708" s="271">
        <v>0.95</v>
      </c>
      <c r="G2708" s="272" t="s">
        <v>4853</v>
      </c>
      <c r="H2708" s="269">
        <v>2.185</v>
      </c>
      <c r="I2708" s="269" t="s">
        <v>1011</v>
      </c>
      <c r="J2708" s="269" t="s">
        <v>1011</v>
      </c>
      <c r="K2708" s="269" t="s">
        <v>106</v>
      </c>
    </row>
    <row r="2709" ht="42.75" spans="1:11">
      <c r="A2709" s="269">
        <v>2707</v>
      </c>
      <c r="B2709" s="269" t="s">
        <v>1245</v>
      </c>
      <c r="C2709" s="269" t="s">
        <v>2170</v>
      </c>
      <c r="D2709" s="269" t="s">
        <v>4872</v>
      </c>
      <c r="E2709" s="269" t="s">
        <v>4852</v>
      </c>
      <c r="F2709" s="271">
        <v>0.42</v>
      </c>
      <c r="G2709" s="272" t="s">
        <v>4853</v>
      </c>
      <c r="H2709" s="269">
        <v>0.966</v>
      </c>
      <c r="I2709" s="269" t="s">
        <v>1011</v>
      </c>
      <c r="J2709" s="269" t="s">
        <v>1011</v>
      </c>
      <c r="K2709" s="269" t="s">
        <v>106</v>
      </c>
    </row>
    <row r="2710" ht="42.75" spans="1:11">
      <c r="A2710" s="269">
        <v>2708</v>
      </c>
      <c r="B2710" s="269" t="s">
        <v>1245</v>
      </c>
      <c r="C2710" s="269" t="s">
        <v>2170</v>
      </c>
      <c r="D2710" s="269" t="s">
        <v>4873</v>
      </c>
      <c r="E2710" s="269" t="s">
        <v>4852</v>
      </c>
      <c r="F2710" s="271">
        <v>0.88</v>
      </c>
      <c r="G2710" s="272" t="s">
        <v>4853</v>
      </c>
      <c r="H2710" s="269">
        <v>2.024</v>
      </c>
      <c r="I2710" s="269" t="s">
        <v>1011</v>
      </c>
      <c r="J2710" s="269" t="s">
        <v>1011</v>
      </c>
      <c r="K2710" s="269" t="s">
        <v>106</v>
      </c>
    </row>
    <row r="2711" ht="42.75" spans="1:11">
      <c r="A2711" s="269">
        <v>2709</v>
      </c>
      <c r="B2711" s="269" t="s">
        <v>1245</v>
      </c>
      <c r="C2711" s="269" t="s">
        <v>2170</v>
      </c>
      <c r="D2711" s="269" t="s">
        <v>4874</v>
      </c>
      <c r="E2711" s="269" t="s">
        <v>4852</v>
      </c>
      <c r="F2711" s="271">
        <v>0.02</v>
      </c>
      <c r="G2711" s="272" t="s">
        <v>4853</v>
      </c>
      <c r="H2711" s="269">
        <v>0.046</v>
      </c>
      <c r="I2711" s="269" t="s">
        <v>1011</v>
      </c>
      <c r="J2711" s="269" t="s">
        <v>1011</v>
      </c>
      <c r="K2711" s="269" t="s">
        <v>106</v>
      </c>
    </row>
    <row r="2712" ht="42.75" spans="1:11">
      <c r="A2712" s="269">
        <v>2710</v>
      </c>
      <c r="B2712" s="269" t="s">
        <v>1245</v>
      </c>
      <c r="C2712" s="269" t="s">
        <v>2170</v>
      </c>
      <c r="D2712" s="269" t="s">
        <v>4875</v>
      </c>
      <c r="E2712" s="269" t="s">
        <v>4852</v>
      </c>
      <c r="F2712" s="271">
        <v>0.01</v>
      </c>
      <c r="G2712" s="272" t="s">
        <v>4853</v>
      </c>
      <c r="H2712" s="269">
        <v>0.023</v>
      </c>
      <c r="I2712" s="269" t="s">
        <v>1011</v>
      </c>
      <c r="J2712" s="269" t="s">
        <v>1011</v>
      </c>
      <c r="K2712" s="269" t="s">
        <v>106</v>
      </c>
    </row>
    <row r="2713" ht="42.75" spans="1:11">
      <c r="A2713" s="269">
        <v>2711</v>
      </c>
      <c r="B2713" s="269" t="s">
        <v>1245</v>
      </c>
      <c r="C2713" s="269" t="s">
        <v>2170</v>
      </c>
      <c r="D2713" s="269" t="s">
        <v>4876</v>
      </c>
      <c r="E2713" s="269" t="s">
        <v>4852</v>
      </c>
      <c r="F2713" s="271">
        <v>0.006</v>
      </c>
      <c r="G2713" s="272" t="s">
        <v>4853</v>
      </c>
      <c r="H2713" s="269">
        <v>0.0138</v>
      </c>
      <c r="I2713" s="269" t="s">
        <v>1011</v>
      </c>
      <c r="J2713" s="269" t="s">
        <v>1011</v>
      </c>
      <c r="K2713" s="269" t="s">
        <v>106</v>
      </c>
    </row>
    <row r="2714" ht="42.75" spans="1:11">
      <c r="A2714" s="269">
        <v>2712</v>
      </c>
      <c r="B2714" s="269" t="s">
        <v>1245</v>
      </c>
      <c r="C2714" s="269" t="s">
        <v>2170</v>
      </c>
      <c r="D2714" s="269" t="s">
        <v>4877</v>
      </c>
      <c r="E2714" s="269" t="s">
        <v>4852</v>
      </c>
      <c r="F2714" s="271">
        <v>0.098</v>
      </c>
      <c r="G2714" s="272" t="s">
        <v>4853</v>
      </c>
      <c r="H2714" s="269">
        <v>0.2254</v>
      </c>
      <c r="I2714" s="269" t="s">
        <v>1011</v>
      </c>
      <c r="J2714" s="269" t="s">
        <v>1011</v>
      </c>
      <c r="K2714" s="269" t="s">
        <v>106</v>
      </c>
    </row>
    <row r="2715" ht="42.75" spans="1:11">
      <c r="A2715" s="269">
        <v>2713</v>
      </c>
      <c r="B2715" s="269" t="s">
        <v>1245</v>
      </c>
      <c r="C2715" s="269" t="s">
        <v>2170</v>
      </c>
      <c r="D2715" s="269" t="s">
        <v>4878</v>
      </c>
      <c r="E2715" s="269" t="s">
        <v>4852</v>
      </c>
      <c r="F2715" s="271">
        <v>0.5</v>
      </c>
      <c r="G2715" s="272" t="s">
        <v>4853</v>
      </c>
      <c r="H2715" s="269">
        <v>1.15</v>
      </c>
      <c r="I2715" s="269" t="s">
        <v>1011</v>
      </c>
      <c r="J2715" s="269" t="s">
        <v>1011</v>
      </c>
      <c r="K2715" s="269" t="s">
        <v>106</v>
      </c>
    </row>
    <row r="2716" ht="42.75" spans="1:11">
      <c r="A2716" s="269">
        <v>2714</v>
      </c>
      <c r="B2716" s="269" t="s">
        <v>1245</v>
      </c>
      <c r="C2716" s="269" t="s">
        <v>2170</v>
      </c>
      <c r="D2716" s="269" t="s">
        <v>4879</v>
      </c>
      <c r="E2716" s="269" t="s">
        <v>4852</v>
      </c>
      <c r="F2716" s="271">
        <v>0.5</v>
      </c>
      <c r="G2716" s="272" t="s">
        <v>4853</v>
      </c>
      <c r="H2716" s="269">
        <v>1.15</v>
      </c>
      <c r="I2716" s="269" t="s">
        <v>1011</v>
      </c>
      <c r="J2716" s="269" t="s">
        <v>1011</v>
      </c>
      <c r="K2716" s="269" t="s">
        <v>106</v>
      </c>
    </row>
    <row r="2717" ht="42.75" spans="1:11">
      <c r="A2717" s="269">
        <v>2715</v>
      </c>
      <c r="B2717" s="269" t="s">
        <v>1245</v>
      </c>
      <c r="C2717" s="269" t="s">
        <v>2170</v>
      </c>
      <c r="D2717" s="269" t="s">
        <v>4817</v>
      </c>
      <c r="E2717" s="269" t="s">
        <v>4852</v>
      </c>
      <c r="F2717" s="271">
        <v>0.38</v>
      </c>
      <c r="G2717" s="272" t="s">
        <v>4853</v>
      </c>
      <c r="H2717" s="269">
        <v>0.874</v>
      </c>
      <c r="I2717" s="269" t="s">
        <v>1011</v>
      </c>
      <c r="J2717" s="269" t="s">
        <v>1011</v>
      </c>
      <c r="K2717" s="269" t="s">
        <v>106</v>
      </c>
    </row>
    <row r="2718" ht="42.75" spans="1:11">
      <c r="A2718" s="269">
        <v>2716</v>
      </c>
      <c r="B2718" s="269" t="s">
        <v>1245</v>
      </c>
      <c r="C2718" s="269" t="s">
        <v>2170</v>
      </c>
      <c r="D2718" s="269" t="s">
        <v>4880</v>
      </c>
      <c r="E2718" s="269" t="s">
        <v>4852</v>
      </c>
      <c r="F2718" s="271">
        <v>0.03</v>
      </c>
      <c r="G2718" s="272" t="s">
        <v>4853</v>
      </c>
      <c r="H2718" s="269">
        <v>0.069</v>
      </c>
      <c r="I2718" s="269" t="s">
        <v>1011</v>
      </c>
      <c r="J2718" s="269" t="s">
        <v>1011</v>
      </c>
      <c r="K2718" s="269" t="s">
        <v>106</v>
      </c>
    </row>
    <row r="2719" ht="42.75" spans="1:11">
      <c r="A2719" s="269">
        <v>2717</v>
      </c>
      <c r="B2719" s="269" t="s">
        <v>1245</v>
      </c>
      <c r="C2719" s="269" t="s">
        <v>2170</v>
      </c>
      <c r="D2719" s="269" t="s">
        <v>4881</v>
      </c>
      <c r="E2719" s="269" t="s">
        <v>4852</v>
      </c>
      <c r="F2719" s="271">
        <v>0.012</v>
      </c>
      <c r="G2719" s="272" t="s">
        <v>4853</v>
      </c>
      <c r="H2719" s="269">
        <v>0.0276</v>
      </c>
      <c r="I2719" s="269" t="s">
        <v>1011</v>
      </c>
      <c r="J2719" s="269" t="s">
        <v>1011</v>
      </c>
      <c r="K2719" s="269" t="s">
        <v>106</v>
      </c>
    </row>
    <row r="2720" ht="42.75" spans="1:11">
      <c r="A2720" s="269">
        <v>2718</v>
      </c>
      <c r="B2720" s="269" t="s">
        <v>1245</v>
      </c>
      <c r="C2720" s="269" t="s">
        <v>2170</v>
      </c>
      <c r="D2720" s="269" t="s">
        <v>4882</v>
      </c>
      <c r="E2720" s="269" t="s">
        <v>4852</v>
      </c>
      <c r="F2720" s="271">
        <v>0.015</v>
      </c>
      <c r="G2720" s="272" t="s">
        <v>4853</v>
      </c>
      <c r="H2720" s="269">
        <v>0.0345</v>
      </c>
      <c r="I2720" s="269" t="s">
        <v>1011</v>
      </c>
      <c r="J2720" s="269" t="s">
        <v>1011</v>
      </c>
      <c r="K2720" s="269" t="s">
        <v>106</v>
      </c>
    </row>
    <row r="2721" ht="42.75" spans="1:11">
      <c r="A2721" s="269">
        <v>2719</v>
      </c>
      <c r="B2721" s="269" t="s">
        <v>1245</v>
      </c>
      <c r="C2721" s="269" t="s">
        <v>2170</v>
      </c>
      <c r="D2721" s="269" t="s">
        <v>4883</v>
      </c>
      <c r="E2721" s="269" t="s">
        <v>4852</v>
      </c>
      <c r="F2721" s="271">
        <v>0.38</v>
      </c>
      <c r="G2721" s="272" t="s">
        <v>4853</v>
      </c>
      <c r="H2721" s="269">
        <v>0.874</v>
      </c>
      <c r="I2721" s="269" t="s">
        <v>1011</v>
      </c>
      <c r="J2721" s="269" t="s">
        <v>1011</v>
      </c>
      <c r="K2721" s="269" t="s">
        <v>106</v>
      </c>
    </row>
    <row r="2722" ht="42.75" spans="1:11">
      <c r="A2722" s="269">
        <v>2720</v>
      </c>
      <c r="B2722" s="269" t="s">
        <v>1245</v>
      </c>
      <c r="C2722" s="269" t="s">
        <v>2170</v>
      </c>
      <c r="D2722" s="269" t="s">
        <v>4884</v>
      </c>
      <c r="E2722" s="269" t="s">
        <v>4852</v>
      </c>
      <c r="F2722" s="271">
        <v>4</v>
      </c>
      <c r="G2722" s="272" t="s">
        <v>4853</v>
      </c>
      <c r="H2722" s="269">
        <v>9.2</v>
      </c>
      <c r="I2722" s="269" t="s">
        <v>1011</v>
      </c>
      <c r="J2722" s="269" t="s">
        <v>1011</v>
      </c>
      <c r="K2722" s="269" t="s">
        <v>106</v>
      </c>
    </row>
    <row r="2723" ht="42.75" spans="1:11">
      <c r="A2723" s="269">
        <v>2721</v>
      </c>
      <c r="B2723" s="269" t="s">
        <v>1245</v>
      </c>
      <c r="C2723" s="269" t="s">
        <v>2170</v>
      </c>
      <c r="D2723" s="269" t="s">
        <v>4884</v>
      </c>
      <c r="E2723" s="269" t="s">
        <v>4852</v>
      </c>
      <c r="F2723" s="271">
        <v>1.82</v>
      </c>
      <c r="G2723" s="272" t="s">
        <v>4853</v>
      </c>
      <c r="H2723" s="269">
        <v>4.186</v>
      </c>
      <c r="I2723" s="269" t="s">
        <v>1011</v>
      </c>
      <c r="J2723" s="269" t="s">
        <v>1011</v>
      </c>
      <c r="K2723" s="269" t="s">
        <v>106</v>
      </c>
    </row>
    <row r="2724" ht="42.75" spans="1:11">
      <c r="A2724" s="269">
        <v>2722</v>
      </c>
      <c r="B2724" s="269" t="s">
        <v>1245</v>
      </c>
      <c r="C2724" s="269" t="s">
        <v>2170</v>
      </c>
      <c r="D2724" s="269" t="s">
        <v>4885</v>
      </c>
      <c r="E2724" s="269" t="s">
        <v>4852</v>
      </c>
      <c r="F2724" s="271">
        <v>0.8</v>
      </c>
      <c r="G2724" s="272" t="s">
        <v>4853</v>
      </c>
      <c r="H2724" s="269">
        <v>1.84</v>
      </c>
      <c r="I2724" s="269" t="s">
        <v>1011</v>
      </c>
      <c r="J2724" s="269" t="s">
        <v>1011</v>
      </c>
      <c r="K2724" s="269" t="s">
        <v>106</v>
      </c>
    </row>
    <row r="2725" ht="42.75" spans="1:11">
      <c r="A2725" s="269">
        <v>2723</v>
      </c>
      <c r="B2725" s="269" t="s">
        <v>1245</v>
      </c>
      <c r="C2725" s="269" t="s">
        <v>2170</v>
      </c>
      <c r="D2725" s="269" t="s">
        <v>4886</v>
      </c>
      <c r="E2725" s="269" t="s">
        <v>4852</v>
      </c>
      <c r="F2725" s="271">
        <v>0.023</v>
      </c>
      <c r="G2725" s="272" t="s">
        <v>4853</v>
      </c>
      <c r="H2725" s="269">
        <v>0.0529</v>
      </c>
      <c r="I2725" s="269" t="s">
        <v>1011</v>
      </c>
      <c r="J2725" s="269" t="s">
        <v>1011</v>
      </c>
      <c r="K2725" s="269" t="s">
        <v>106</v>
      </c>
    </row>
    <row r="2726" ht="42.75" spans="1:11">
      <c r="A2726" s="269">
        <v>2724</v>
      </c>
      <c r="B2726" s="269" t="s">
        <v>1245</v>
      </c>
      <c r="C2726" s="269" t="s">
        <v>2170</v>
      </c>
      <c r="D2726" s="269" t="s">
        <v>4887</v>
      </c>
      <c r="E2726" s="269" t="s">
        <v>4852</v>
      </c>
      <c r="F2726" s="271">
        <v>0.0015</v>
      </c>
      <c r="G2726" s="272" t="s">
        <v>4853</v>
      </c>
      <c r="H2726" s="269">
        <v>0.00345</v>
      </c>
      <c r="I2726" s="269" t="s">
        <v>1011</v>
      </c>
      <c r="J2726" s="269" t="s">
        <v>1011</v>
      </c>
      <c r="K2726" s="269" t="s">
        <v>106</v>
      </c>
    </row>
    <row r="2727" ht="42.75" spans="1:11">
      <c r="A2727" s="269">
        <v>2725</v>
      </c>
      <c r="B2727" s="269" t="s">
        <v>1245</v>
      </c>
      <c r="C2727" s="269" t="s">
        <v>2170</v>
      </c>
      <c r="D2727" s="269" t="s">
        <v>4888</v>
      </c>
      <c r="E2727" s="269" t="s">
        <v>4852</v>
      </c>
      <c r="F2727" s="271">
        <v>0.35</v>
      </c>
      <c r="G2727" s="272" t="s">
        <v>4853</v>
      </c>
      <c r="H2727" s="269">
        <v>0.805</v>
      </c>
      <c r="I2727" s="269" t="s">
        <v>1011</v>
      </c>
      <c r="J2727" s="269" t="s">
        <v>1011</v>
      </c>
      <c r="K2727" s="269" t="s">
        <v>106</v>
      </c>
    </row>
    <row r="2728" ht="42.75" spans="1:11">
      <c r="A2728" s="269">
        <v>2726</v>
      </c>
      <c r="B2728" s="269" t="s">
        <v>1245</v>
      </c>
      <c r="C2728" s="269" t="s">
        <v>2170</v>
      </c>
      <c r="D2728" s="269" t="s">
        <v>4889</v>
      </c>
      <c r="E2728" s="269" t="s">
        <v>4852</v>
      </c>
      <c r="F2728" s="271">
        <v>0.0088</v>
      </c>
      <c r="G2728" s="272" t="s">
        <v>4853</v>
      </c>
      <c r="H2728" s="269">
        <v>0.02024</v>
      </c>
      <c r="I2728" s="269" t="s">
        <v>1011</v>
      </c>
      <c r="J2728" s="269" t="s">
        <v>1011</v>
      </c>
      <c r="K2728" s="269" t="s">
        <v>106</v>
      </c>
    </row>
    <row r="2729" ht="42.75" spans="1:11">
      <c r="A2729" s="269">
        <v>2727</v>
      </c>
      <c r="B2729" s="269" t="s">
        <v>1245</v>
      </c>
      <c r="C2729" s="269" t="s">
        <v>2170</v>
      </c>
      <c r="D2729" s="269" t="s">
        <v>4890</v>
      </c>
      <c r="E2729" s="269" t="s">
        <v>4852</v>
      </c>
      <c r="F2729" s="271">
        <v>0.018</v>
      </c>
      <c r="G2729" s="272" t="s">
        <v>4853</v>
      </c>
      <c r="H2729" s="269">
        <v>0.0414</v>
      </c>
      <c r="I2729" s="269" t="s">
        <v>1011</v>
      </c>
      <c r="J2729" s="269" t="s">
        <v>1011</v>
      </c>
      <c r="K2729" s="269" t="s">
        <v>106</v>
      </c>
    </row>
    <row r="2730" ht="42.75" spans="1:11">
      <c r="A2730" s="269">
        <v>2728</v>
      </c>
      <c r="B2730" s="269" t="s">
        <v>1245</v>
      </c>
      <c r="C2730" s="269" t="s">
        <v>2170</v>
      </c>
      <c r="D2730" s="269" t="s">
        <v>4891</v>
      </c>
      <c r="E2730" s="269" t="s">
        <v>4852</v>
      </c>
      <c r="F2730" s="271">
        <v>0.01</v>
      </c>
      <c r="G2730" s="272" t="s">
        <v>4853</v>
      </c>
      <c r="H2730" s="269">
        <v>0.023</v>
      </c>
      <c r="I2730" s="269" t="s">
        <v>1011</v>
      </c>
      <c r="J2730" s="269" t="s">
        <v>1011</v>
      </c>
      <c r="K2730" s="269" t="s">
        <v>106</v>
      </c>
    </row>
    <row r="2731" ht="42.75" spans="1:11">
      <c r="A2731" s="269">
        <v>2729</v>
      </c>
      <c r="B2731" s="269" t="s">
        <v>1245</v>
      </c>
      <c r="C2731" s="269" t="s">
        <v>2170</v>
      </c>
      <c r="D2731" s="269" t="s">
        <v>4892</v>
      </c>
      <c r="E2731" s="269" t="s">
        <v>4852</v>
      </c>
      <c r="F2731" s="271">
        <v>0.0008</v>
      </c>
      <c r="G2731" s="272" t="s">
        <v>4853</v>
      </c>
      <c r="H2731" s="269">
        <v>0.00184</v>
      </c>
      <c r="I2731" s="269" t="s">
        <v>1011</v>
      </c>
      <c r="J2731" s="269" t="s">
        <v>1011</v>
      </c>
      <c r="K2731" s="269" t="s">
        <v>106</v>
      </c>
    </row>
    <row r="2732" ht="42.75" spans="1:11">
      <c r="A2732" s="269">
        <v>2730</v>
      </c>
      <c r="B2732" s="269" t="s">
        <v>1245</v>
      </c>
      <c r="C2732" s="269" t="s">
        <v>2170</v>
      </c>
      <c r="D2732" s="269" t="s">
        <v>4893</v>
      </c>
      <c r="E2732" s="269" t="s">
        <v>4852</v>
      </c>
      <c r="F2732" s="271">
        <v>0.0015</v>
      </c>
      <c r="G2732" s="272" t="s">
        <v>4853</v>
      </c>
      <c r="H2732" s="269">
        <v>0.00345</v>
      </c>
      <c r="I2732" s="269" t="s">
        <v>1011</v>
      </c>
      <c r="J2732" s="269" t="s">
        <v>1011</v>
      </c>
      <c r="K2732" s="269" t="s">
        <v>106</v>
      </c>
    </row>
    <row r="2733" ht="42.75" spans="1:11">
      <c r="A2733" s="269">
        <v>2731</v>
      </c>
      <c r="B2733" s="269" t="s">
        <v>1245</v>
      </c>
      <c r="C2733" s="269" t="s">
        <v>2170</v>
      </c>
      <c r="D2733" s="269" t="s">
        <v>4894</v>
      </c>
      <c r="E2733" s="269" t="s">
        <v>4852</v>
      </c>
      <c r="F2733" s="271">
        <v>0.024</v>
      </c>
      <c r="G2733" s="272" t="s">
        <v>4853</v>
      </c>
      <c r="H2733" s="269">
        <v>0.0552</v>
      </c>
      <c r="I2733" s="269" t="s">
        <v>1011</v>
      </c>
      <c r="J2733" s="269" t="s">
        <v>1011</v>
      </c>
      <c r="K2733" s="269" t="s">
        <v>106</v>
      </c>
    </row>
    <row r="2734" ht="42.75" spans="1:11">
      <c r="A2734" s="269">
        <v>2732</v>
      </c>
      <c r="B2734" s="269" t="s">
        <v>1245</v>
      </c>
      <c r="C2734" s="269" t="s">
        <v>2170</v>
      </c>
      <c r="D2734" s="269" t="s">
        <v>4895</v>
      </c>
      <c r="E2734" s="269" t="s">
        <v>4852</v>
      </c>
      <c r="F2734" s="271">
        <v>0.03</v>
      </c>
      <c r="G2734" s="272" t="s">
        <v>4853</v>
      </c>
      <c r="H2734" s="269">
        <v>0.069</v>
      </c>
      <c r="I2734" s="269" t="s">
        <v>1011</v>
      </c>
      <c r="J2734" s="269" t="s">
        <v>1011</v>
      </c>
      <c r="K2734" s="269" t="s">
        <v>106</v>
      </c>
    </row>
    <row r="2735" ht="42.75" spans="1:11">
      <c r="A2735" s="269">
        <v>2733</v>
      </c>
      <c r="B2735" s="269" t="s">
        <v>1245</v>
      </c>
      <c r="C2735" s="269" t="s">
        <v>2170</v>
      </c>
      <c r="D2735" s="269" t="s">
        <v>4896</v>
      </c>
      <c r="E2735" s="269" t="s">
        <v>4852</v>
      </c>
      <c r="F2735" s="271">
        <v>0.018</v>
      </c>
      <c r="G2735" s="272" t="s">
        <v>4853</v>
      </c>
      <c r="H2735" s="269">
        <v>0.0414</v>
      </c>
      <c r="I2735" s="269" t="s">
        <v>1011</v>
      </c>
      <c r="J2735" s="269" t="s">
        <v>1011</v>
      </c>
      <c r="K2735" s="269" t="s">
        <v>106</v>
      </c>
    </row>
    <row r="2736" ht="42.75" spans="1:11">
      <c r="A2736" s="269">
        <v>2734</v>
      </c>
      <c r="B2736" s="269" t="s">
        <v>1245</v>
      </c>
      <c r="C2736" s="269" t="s">
        <v>2170</v>
      </c>
      <c r="D2736" s="269" t="s">
        <v>4897</v>
      </c>
      <c r="E2736" s="269" t="s">
        <v>4852</v>
      </c>
      <c r="F2736" s="271">
        <v>0.002</v>
      </c>
      <c r="G2736" s="272" t="s">
        <v>4853</v>
      </c>
      <c r="H2736" s="269">
        <v>0.0046</v>
      </c>
      <c r="I2736" s="269" t="s">
        <v>1011</v>
      </c>
      <c r="J2736" s="269" t="s">
        <v>1011</v>
      </c>
      <c r="K2736" s="269" t="s">
        <v>106</v>
      </c>
    </row>
    <row r="2737" ht="42.75" spans="1:11">
      <c r="A2737" s="269">
        <v>2735</v>
      </c>
      <c r="B2737" s="269" t="s">
        <v>1245</v>
      </c>
      <c r="C2737" s="269" t="s">
        <v>2170</v>
      </c>
      <c r="D2737" s="269" t="s">
        <v>4898</v>
      </c>
      <c r="E2737" s="269" t="s">
        <v>4852</v>
      </c>
      <c r="F2737" s="271">
        <v>0.003</v>
      </c>
      <c r="G2737" s="272" t="s">
        <v>4853</v>
      </c>
      <c r="H2737" s="269">
        <v>0.0069</v>
      </c>
      <c r="I2737" s="269" t="s">
        <v>1011</v>
      </c>
      <c r="J2737" s="269" t="s">
        <v>1011</v>
      </c>
      <c r="K2737" s="269" t="s">
        <v>106</v>
      </c>
    </row>
    <row r="2738" ht="42.75" spans="1:11">
      <c r="A2738" s="269">
        <v>2736</v>
      </c>
      <c r="B2738" s="269" t="s">
        <v>1245</v>
      </c>
      <c r="C2738" s="269" t="s">
        <v>2170</v>
      </c>
      <c r="D2738" s="269" t="s">
        <v>4899</v>
      </c>
      <c r="E2738" s="269" t="s">
        <v>4852</v>
      </c>
      <c r="F2738" s="271">
        <v>0.012</v>
      </c>
      <c r="G2738" s="272" t="s">
        <v>4853</v>
      </c>
      <c r="H2738" s="269">
        <v>0.0276</v>
      </c>
      <c r="I2738" s="269" t="s">
        <v>1011</v>
      </c>
      <c r="J2738" s="269" t="s">
        <v>1011</v>
      </c>
      <c r="K2738" s="269" t="s">
        <v>106</v>
      </c>
    </row>
    <row r="2739" ht="42.75" spans="1:11">
      <c r="A2739" s="269">
        <v>2737</v>
      </c>
      <c r="B2739" s="269" t="s">
        <v>1245</v>
      </c>
      <c r="C2739" s="269" t="s">
        <v>2170</v>
      </c>
      <c r="D2739" s="269" t="s">
        <v>4900</v>
      </c>
      <c r="E2739" s="269" t="s">
        <v>4852</v>
      </c>
      <c r="F2739" s="271">
        <v>0.0036</v>
      </c>
      <c r="G2739" s="272" t="s">
        <v>4853</v>
      </c>
      <c r="H2739" s="269">
        <v>0.00828</v>
      </c>
      <c r="I2739" s="269" t="s">
        <v>1011</v>
      </c>
      <c r="J2739" s="269" t="s">
        <v>1011</v>
      </c>
      <c r="K2739" s="269" t="s">
        <v>106</v>
      </c>
    </row>
    <row r="2740" ht="42.75" spans="1:11">
      <c r="A2740" s="269">
        <v>2738</v>
      </c>
      <c r="B2740" s="269" t="s">
        <v>1245</v>
      </c>
      <c r="C2740" s="269" t="s">
        <v>2170</v>
      </c>
      <c r="D2740" s="269" t="s">
        <v>4855</v>
      </c>
      <c r="E2740" s="269" t="s">
        <v>4901</v>
      </c>
      <c r="F2740" s="271">
        <v>0.35</v>
      </c>
      <c r="G2740" s="272" t="s">
        <v>4811</v>
      </c>
      <c r="H2740" s="269">
        <v>0.805</v>
      </c>
      <c r="I2740" s="269" t="s">
        <v>1011</v>
      </c>
      <c r="J2740" s="269" t="s">
        <v>1011</v>
      </c>
      <c r="K2740" s="269" t="s">
        <v>106</v>
      </c>
    </row>
    <row r="2741" ht="42.75" spans="1:11">
      <c r="A2741" s="269">
        <v>2739</v>
      </c>
      <c r="B2741" s="269" t="s">
        <v>1245</v>
      </c>
      <c r="C2741" s="269" t="s">
        <v>2170</v>
      </c>
      <c r="D2741" s="269" t="s">
        <v>4859</v>
      </c>
      <c r="E2741" s="269" t="s">
        <v>4901</v>
      </c>
      <c r="F2741" s="271">
        <v>0.28</v>
      </c>
      <c r="G2741" s="272" t="s">
        <v>4811</v>
      </c>
      <c r="H2741" s="269">
        <v>0.644</v>
      </c>
      <c r="I2741" s="269" t="s">
        <v>1011</v>
      </c>
      <c r="J2741" s="269" t="s">
        <v>1011</v>
      </c>
      <c r="K2741" s="269" t="s">
        <v>106</v>
      </c>
    </row>
    <row r="2742" ht="42.75" spans="1:11">
      <c r="A2742" s="269">
        <v>2740</v>
      </c>
      <c r="B2742" s="269" t="s">
        <v>1245</v>
      </c>
      <c r="C2742" s="269" t="s">
        <v>2170</v>
      </c>
      <c r="D2742" s="269" t="s">
        <v>4860</v>
      </c>
      <c r="E2742" s="269" t="s">
        <v>4901</v>
      </c>
      <c r="F2742" s="271">
        <v>0.4</v>
      </c>
      <c r="G2742" s="272" t="s">
        <v>4811</v>
      </c>
      <c r="H2742" s="269">
        <v>0.92</v>
      </c>
      <c r="I2742" s="269" t="s">
        <v>1011</v>
      </c>
      <c r="J2742" s="269" t="s">
        <v>1011</v>
      </c>
      <c r="K2742" s="269" t="s">
        <v>106</v>
      </c>
    </row>
    <row r="2743" ht="42.75" spans="1:11">
      <c r="A2743" s="269">
        <v>2741</v>
      </c>
      <c r="B2743" s="269" t="s">
        <v>1245</v>
      </c>
      <c r="C2743" s="269" t="s">
        <v>2170</v>
      </c>
      <c r="D2743" s="269" t="s">
        <v>4902</v>
      </c>
      <c r="E2743" s="269" t="s">
        <v>4901</v>
      </c>
      <c r="F2743" s="271">
        <v>0.75</v>
      </c>
      <c r="G2743" s="272" t="s">
        <v>4811</v>
      </c>
      <c r="H2743" s="269">
        <v>1.725</v>
      </c>
      <c r="I2743" s="269" t="s">
        <v>1011</v>
      </c>
      <c r="J2743" s="269" t="s">
        <v>1011</v>
      </c>
      <c r="K2743" s="269" t="s">
        <v>106</v>
      </c>
    </row>
    <row r="2744" ht="42.75" spans="1:11">
      <c r="A2744" s="269">
        <v>2742</v>
      </c>
      <c r="B2744" s="269" t="s">
        <v>1245</v>
      </c>
      <c r="C2744" s="269" t="s">
        <v>2170</v>
      </c>
      <c r="D2744" s="269" t="s">
        <v>4863</v>
      </c>
      <c r="E2744" s="269" t="s">
        <v>4901</v>
      </c>
      <c r="F2744" s="271">
        <v>0.4</v>
      </c>
      <c r="G2744" s="272" t="s">
        <v>4811</v>
      </c>
      <c r="H2744" s="269">
        <v>0.92</v>
      </c>
      <c r="I2744" s="269" t="s">
        <v>1011</v>
      </c>
      <c r="J2744" s="269" t="s">
        <v>1011</v>
      </c>
      <c r="K2744" s="269" t="s">
        <v>106</v>
      </c>
    </row>
    <row r="2745" ht="42.75" spans="1:11">
      <c r="A2745" s="269">
        <v>2743</v>
      </c>
      <c r="B2745" s="269" t="s">
        <v>1245</v>
      </c>
      <c r="C2745" s="269" t="s">
        <v>2170</v>
      </c>
      <c r="D2745" s="269" t="s">
        <v>4867</v>
      </c>
      <c r="E2745" s="269" t="s">
        <v>4901</v>
      </c>
      <c r="F2745" s="271">
        <v>0.015</v>
      </c>
      <c r="G2745" s="272" t="s">
        <v>4811</v>
      </c>
      <c r="H2745" s="269">
        <v>0.0345</v>
      </c>
      <c r="I2745" s="269" t="s">
        <v>1011</v>
      </c>
      <c r="J2745" s="269" t="s">
        <v>1011</v>
      </c>
      <c r="K2745" s="269" t="s">
        <v>106</v>
      </c>
    </row>
    <row r="2746" ht="42.75" spans="1:11">
      <c r="A2746" s="269">
        <v>2744</v>
      </c>
      <c r="B2746" s="269" t="s">
        <v>1245</v>
      </c>
      <c r="C2746" s="269" t="s">
        <v>2170</v>
      </c>
      <c r="D2746" s="269" t="s">
        <v>4868</v>
      </c>
      <c r="E2746" s="269" t="s">
        <v>4901</v>
      </c>
      <c r="F2746" s="271">
        <v>0.065</v>
      </c>
      <c r="G2746" s="272" t="s">
        <v>4811</v>
      </c>
      <c r="H2746" s="269">
        <v>0.1495</v>
      </c>
      <c r="I2746" s="269" t="s">
        <v>1011</v>
      </c>
      <c r="J2746" s="269" t="s">
        <v>1011</v>
      </c>
      <c r="K2746" s="269" t="s">
        <v>106</v>
      </c>
    </row>
    <row r="2747" ht="71.25" spans="1:11">
      <c r="A2747" s="269">
        <v>2745</v>
      </c>
      <c r="B2747" s="269" t="s">
        <v>1245</v>
      </c>
      <c r="C2747" s="269" t="s">
        <v>2170</v>
      </c>
      <c r="D2747" s="269" t="s">
        <v>4903</v>
      </c>
      <c r="E2747" s="269" t="s">
        <v>4901</v>
      </c>
      <c r="F2747" s="271">
        <v>0.17</v>
      </c>
      <c r="G2747" s="272" t="s">
        <v>4811</v>
      </c>
      <c r="H2747" s="269">
        <v>0.391</v>
      </c>
      <c r="I2747" s="269" t="s">
        <v>1011</v>
      </c>
      <c r="J2747" s="269" t="s">
        <v>1011</v>
      </c>
      <c r="K2747" s="269" t="s">
        <v>106</v>
      </c>
    </row>
    <row r="2748" ht="42.75" spans="1:11">
      <c r="A2748" s="269">
        <v>2746</v>
      </c>
      <c r="B2748" s="269" t="s">
        <v>1245</v>
      </c>
      <c r="C2748" s="269" t="s">
        <v>2170</v>
      </c>
      <c r="D2748" s="269" t="s">
        <v>4904</v>
      </c>
      <c r="E2748" s="269" t="s">
        <v>4901</v>
      </c>
      <c r="F2748" s="271">
        <v>0.38</v>
      </c>
      <c r="G2748" s="272" t="s">
        <v>4811</v>
      </c>
      <c r="H2748" s="269">
        <v>0.874</v>
      </c>
      <c r="I2748" s="269" t="s">
        <v>1011</v>
      </c>
      <c r="J2748" s="269" t="s">
        <v>1011</v>
      </c>
      <c r="K2748" s="269" t="s">
        <v>106</v>
      </c>
    </row>
    <row r="2749" ht="57" spans="1:11">
      <c r="A2749" s="269">
        <v>2747</v>
      </c>
      <c r="B2749" s="269" t="s">
        <v>1245</v>
      </c>
      <c r="C2749" s="269" t="s">
        <v>2170</v>
      </c>
      <c r="D2749" s="269" t="s">
        <v>4905</v>
      </c>
      <c r="E2749" s="269" t="s">
        <v>4901</v>
      </c>
      <c r="F2749" s="271">
        <v>0.45</v>
      </c>
      <c r="G2749" s="272" t="s">
        <v>4811</v>
      </c>
      <c r="H2749" s="269">
        <v>1.035</v>
      </c>
      <c r="I2749" s="269" t="s">
        <v>1011</v>
      </c>
      <c r="J2749" s="269" t="s">
        <v>1011</v>
      </c>
      <c r="K2749" s="269" t="s">
        <v>106</v>
      </c>
    </row>
    <row r="2750" ht="42.75" spans="1:11">
      <c r="A2750" s="269">
        <v>2748</v>
      </c>
      <c r="B2750" s="269" t="s">
        <v>1245</v>
      </c>
      <c r="C2750" s="269" t="s">
        <v>2170</v>
      </c>
      <c r="D2750" s="269" t="s">
        <v>4873</v>
      </c>
      <c r="E2750" s="269" t="s">
        <v>4901</v>
      </c>
      <c r="F2750" s="271">
        <v>0.38</v>
      </c>
      <c r="G2750" s="272" t="s">
        <v>4811</v>
      </c>
      <c r="H2750" s="269">
        <v>0.874</v>
      </c>
      <c r="I2750" s="269" t="s">
        <v>1011</v>
      </c>
      <c r="J2750" s="269" t="s">
        <v>1011</v>
      </c>
      <c r="K2750" s="269" t="s">
        <v>106</v>
      </c>
    </row>
    <row r="2751" ht="42.75" spans="1:11">
      <c r="A2751" s="269">
        <v>2749</v>
      </c>
      <c r="B2751" s="269" t="s">
        <v>1245</v>
      </c>
      <c r="C2751" s="269" t="s">
        <v>2170</v>
      </c>
      <c r="D2751" s="269" t="s">
        <v>4874</v>
      </c>
      <c r="E2751" s="269" t="s">
        <v>4901</v>
      </c>
      <c r="F2751" s="271">
        <v>0.035</v>
      </c>
      <c r="G2751" s="272" t="s">
        <v>4811</v>
      </c>
      <c r="H2751" s="269">
        <v>0.0805</v>
      </c>
      <c r="I2751" s="269" t="s">
        <v>1011</v>
      </c>
      <c r="J2751" s="269" t="s">
        <v>1011</v>
      </c>
      <c r="K2751" s="269" t="s">
        <v>106</v>
      </c>
    </row>
    <row r="2752" ht="42.75" spans="1:11">
      <c r="A2752" s="269">
        <v>2750</v>
      </c>
      <c r="B2752" s="269" t="s">
        <v>1245</v>
      </c>
      <c r="C2752" s="269" t="s">
        <v>2170</v>
      </c>
      <c r="D2752" s="269" t="s">
        <v>4878</v>
      </c>
      <c r="E2752" s="269" t="s">
        <v>4901</v>
      </c>
      <c r="F2752" s="271">
        <v>0.835</v>
      </c>
      <c r="G2752" s="272" t="s">
        <v>4811</v>
      </c>
      <c r="H2752" s="269">
        <v>1.9205</v>
      </c>
      <c r="I2752" s="269" t="s">
        <v>1011</v>
      </c>
      <c r="J2752" s="269" t="s">
        <v>1011</v>
      </c>
      <c r="K2752" s="269" t="s">
        <v>106</v>
      </c>
    </row>
    <row r="2753" ht="42.75" spans="1:11">
      <c r="A2753" s="269">
        <v>2751</v>
      </c>
      <c r="B2753" s="269" t="s">
        <v>1245</v>
      </c>
      <c r="C2753" s="269" t="s">
        <v>2170</v>
      </c>
      <c r="D2753" s="269" t="s">
        <v>4879</v>
      </c>
      <c r="E2753" s="269" t="s">
        <v>4901</v>
      </c>
      <c r="F2753" s="271">
        <v>0.548</v>
      </c>
      <c r="G2753" s="272" t="s">
        <v>4811</v>
      </c>
      <c r="H2753" s="269">
        <v>1.2604</v>
      </c>
      <c r="I2753" s="269" t="s">
        <v>1011</v>
      </c>
      <c r="J2753" s="269" t="s">
        <v>1011</v>
      </c>
      <c r="K2753" s="269" t="s">
        <v>106</v>
      </c>
    </row>
    <row r="2754" ht="42.75" spans="1:11">
      <c r="A2754" s="269">
        <v>2752</v>
      </c>
      <c r="B2754" s="269" t="s">
        <v>1245</v>
      </c>
      <c r="C2754" s="269" t="s">
        <v>2170</v>
      </c>
      <c r="D2754" s="269" t="s">
        <v>4817</v>
      </c>
      <c r="E2754" s="269" t="s">
        <v>4901</v>
      </c>
      <c r="F2754" s="271">
        <v>0.12</v>
      </c>
      <c r="G2754" s="272" t="s">
        <v>4811</v>
      </c>
      <c r="H2754" s="269">
        <v>0.276</v>
      </c>
      <c r="I2754" s="269" t="s">
        <v>1011</v>
      </c>
      <c r="J2754" s="269" t="s">
        <v>1011</v>
      </c>
      <c r="K2754" s="269" t="s">
        <v>106</v>
      </c>
    </row>
    <row r="2755" ht="42.75" spans="1:11">
      <c r="A2755" s="269">
        <v>2753</v>
      </c>
      <c r="B2755" s="269" t="s">
        <v>1245</v>
      </c>
      <c r="C2755" s="269" t="s">
        <v>2170</v>
      </c>
      <c r="D2755" s="269" t="s">
        <v>4880</v>
      </c>
      <c r="E2755" s="269" t="s">
        <v>4901</v>
      </c>
      <c r="F2755" s="271">
        <v>0.001</v>
      </c>
      <c r="G2755" s="272" t="s">
        <v>4811</v>
      </c>
      <c r="H2755" s="269">
        <v>0.0023</v>
      </c>
      <c r="I2755" s="269" t="s">
        <v>1011</v>
      </c>
      <c r="J2755" s="269" t="s">
        <v>1011</v>
      </c>
      <c r="K2755" s="269" t="s">
        <v>106</v>
      </c>
    </row>
    <row r="2756" ht="42.75" spans="1:11">
      <c r="A2756" s="269">
        <v>2754</v>
      </c>
      <c r="B2756" s="269" t="s">
        <v>1245</v>
      </c>
      <c r="C2756" s="269" t="s">
        <v>2170</v>
      </c>
      <c r="D2756" s="269"/>
      <c r="E2756" s="269" t="s">
        <v>4901</v>
      </c>
      <c r="F2756" s="271">
        <v>0.001</v>
      </c>
      <c r="G2756" s="272" t="s">
        <v>4811</v>
      </c>
      <c r="H2756" s="269">
        <v>0.0023</v>
      </c>
      <c r="I2756" s="269" t="s">
        <v>1011</v>
      </c>
      <c r="J2756" s="269" t="s">
        <v>1011</v>
      </c>
      <c r="K2756" s="269" t="s">
        <v>106</v>
      </c>
    </row>
    <row r="2757" ht="42.75" spans="1:11">
      <c r="A2757" s="269">
        <v>2755</v>
      </c>
      <c r="B2757" s="269" t="s">
        <v>1245</v>
      </c>
      <c r="C2757" s="269" t="s">
        <v>2170</v>
      </c>
      <c r="D2757" s="269"/>
      <c r="E2757" s="269" t="s">
        <v>4901</v>
      </c>
      <c r="F2757" s="271">
        <v>0.001</v>
      </c>
      <c r="G2757" s="272" t="s">
        <v>4811</v>
      </c>
      <c r="H2757" s="269">
        <v>0.0023</v>
      </c>
      <c r="I2757" s="269" t="s">
        <v>1011</v>
      </c>
      <c r="J2757" s="269" t="s">
        <v>1011</v>
      </c>
      <c r="K2757" s="269" t="s">
        <v>106</v>
      </c>
    </row>
    <row r="2758" ht="42.75" spans="1:11">
      <c r="A2758" s="269">
        <v>2756</v>
      </c>
      <c r="B2758" s="269" t="s">
        <v>1245</v>
      </c>
      <c r="C2758" s="269" t="s">
        <v>2170</v>
      </c>
      <c r="D2758" s="269"/>
      <c r="E2758" s="269" t="s">
        <v>4901</v>
      </c>
      <c r="F2758" s="271">
        <v>0.001</v>
      </c>
      <c r="G2758" s="272" t="s">
        <v>4811</v>
      </c>
      <c r="H2758" s="269">
        <v>0.0023</v>
      </c>
      <c r="I2758" s="269" t="s">
        <v>1011</v>
      </c>
      <c r="J2758" s="269" t="s">
        <v>1011</v>
      </c>
      <c r="K2758" s="269" t="s">
        <v>106</v>
      </c>
    </row>
    <row r="2759" ht="42.75" spans="1:11">
      <c r="A2759" s="269">
        <v>2757</v>
      </c>
      <c r="B2759" s="269" t="s">
        <v>1245</v>
      </c>
      <c r="C2759" s="269" t="s">
        <v>2170</v>
      </c>
      <c r="D2759" s="269"/>
      <c r="E2759" s="269" t="s">
        <v>4901</v>
      </c>
      <c r="F2759" s="271">
        <v>0.0025</v>
      </c>
      <c r="G2759" s="272" t="s">
        <v>4811</v>
      </c>
      <c r="H2759" s="269">
        <v>0.00575</v>
      </c>
      <c r="I2759" s="269" t="s">
        <v>1011</v>
      </c>
      <c r="J2759" s="269" t="s">
        <v>1011</v>
      </c>
      <c r="K2759" s="269" t="s">
        <v>106</v>
      </c>
    </row>
    <row r="2760" ht="42.75" spans="1:11">
      <c r="A2760" s="269">
        <v>2758</v>
      </c>
      <c r="B2760" s="269" t="s">
        <v>1245</v>
      </c>
      <c r="C2760" s="269" t="s">
        <v>2170</v>
      </c>
      <c r="D2760" s="269"/>
      <c r="E2760" s="269" t="s">
        <v>4901</v>
      </c>
      <c r="F2760" s="271">
        <v>0.0015</v>
      </c>
      <c r="G2760" s="272" t="s">
        <v>4811</v>
      </c>
      <c r="H2760" s="269">
        <v>0.00345</v>
      </c>
      <c r="I2760" s="269" t="s">
        <v>1011</v>
      </c>
      <c r="J2760" s="269" t="s">
        <v>1011</v>
      </c>
      <c r="K2760" s="269" t="s">
        <v>106</v>
      </c>
    </row>
    <row r="2761" ht="42.75" spans="1:11">
      <c r="A2761" s="269">
        <v>2759</v>
      </c>
      <c r="B2761" s="269" t="s">
        <v>1245</v>
      </c>
      <c r="C2761" s="269" t="s">
        <v>2170</v>
      </c>
      <c r="D2761" s="269"/>
      <c r="E2761" s="269" t="s">
        <v>4901</v>
      </c>
      <c r="F2761" s="271">
        <v>0.0025</v>
      </c>
      <c r="G2761" s="272" t="s">
        <v>4811</v>
      </c>
      <c r="H2761" s="269">
        <v>0.00575</v>
      </c>
      <c r="I2761" s="269" t="s">
        <v>1011</v>
      </c>
      <c r="J2761" s="269" t="s">
        <v>1011</v>
      </c>
      <c r="K2761" s="269" t="s">
        <v>106</v>
      </c>
    </row>
    <row r="2762" ht="42.75" spans="1:11">
      <c r="A2762" s="269">
        <v>2760</v>
      </c>
      <c r="B2762" s="269" t="s">
        <v>1245</v>
      </c>
      <c r="C2762" s="269" t="s">
        <v>2170</v>
      </c>
      <c r="D2762" s="269"/>
      <c r="E2762" s="269" t="s">
        <v>4901</v>
      </c>
      <c r="F2762" s="271">
        <v>0.003</v>
      </c>
      <c r="G2762" s="272" t="s">
        <v>4811</v>
      </c>
      <c r="H2762" s="269">
        <v>0.0069</v>
      </c>
      <c r="I2762" s="269" t="s">
        <v>1011</v>
      </c>
      <c r="J2762" s="269" t="s">
        <v>1011</v>
      </c>
      <c r="K2762" s="269" t="s">
        <v>106</v>
      </c>
    </row>
    <row r="2763" ht="42.75" spans="1:11">
      <c r="A2763" s="269">
        <v>2761</v>
      </c>
      <c r="B2763" s="269" t="s">
        <v>1245</v>
      </c>
      <c r="C2763" s="269" t="s">
        <v>2170</v>
      </c>
      <c r="D2763" s="269"/>
      <c r="E2763" s="269" t="s">
        <v>4901</v>
      </c>
      <c r="F2763" s="271">
        <v>0.0008</v>
      </c>
      <c r="G2763" s="272" t="s">
        <v>4811</v>
      </c>
      <c r="H2763" s="269">
        <v>0.00184</v>
      </c>
      <c r="I2763" s="269" t="s">
        <v>1011</v>
      </c>
      <c r="J2763" s="269" t="s">
        <v>1011</v>
      </c>
      <c r="K2763" s="269" t="s">
        <v>106</v>
      </c>
    </row>
    <row r="2764" ht="42.75" spans="1:11">
      <c r="A2764" s="269">
        <v>2762</v>
      </c>
      <c r="B2764" s="269" t="s">
        <v>1245</v>
      </c>
      <c r="C2764" s="269" t="s">
        <v>2170</v>
      </c>
      <c r="D2764" s="269"/>
      <c r="E2764" s="269" t="s">
        <v>4901</v>
      </c>
      <c r="F2764" s="271">
        <v>0.0025</v>
      </c>
      <c r="G2764" s="272" t="s">
        <v>4811</v>
      </c>
      <c r="H2764" s="269">
        <v>0.00575</v>
      </c>
      <c r="I2764" s="269" t="s">
        <v>1011</v>
      </c>
      <c r="J2764" s="269" t="s">
        <v>1011</v>
      </c>
      <c r="K2764" s="269" t="s">
        <v>106</v>
      </c>
    </row>
    <row r="2765" ht="42.75" spans="1:11">
      <c r="A2765" s="269">
        <v>2763</v>
      </c>
      <c r="B2765" s="269" t="s">
        <v>1245</v>
      </c>
      <c r="C2765" s="269" t="s">
        <v>2170</v>
      </c>
      <c r="D2765" s="269" t="s">
        <v>4881</v>
      </c>
      <c r="E2765" s="269" t="s">
        <v>4901</v>
      </c>
      <c r="F2765" s="271">
        <v>0.0045</v>
      </c>
      <c r="G2765" s="272" t="s">
        <v>4811</v>
      </c>
      <c r="H2765" s="269">
        <v>0.01035</v>
      </c>
      <c r="I2765" s="269" t="s">
        <v>1011</v>
      </c>
      <c r="J2765" s="269" t="s">
        <v>1011</v>
      </c>
      <c r="K2765" s="269" t="s">
        <v>106</v>
      </c>
    </row>
    <row r="2766" ht="42.75" spans="1:11">
      <c r="A2766" s="269">
        <v>2764</v>
      </c>
      <c r="B2766" s="269" t="s">
        <v>1245</v>
      </c>
      <c r="C2766" s="269" t="s">
        <v>2170</v>
      </c>
      <c r="D2766" s="269" t="s">
        <v>4906</v>
      </c>
      <c r="E2766" s="269" t="s">
        <v>4901</v>
      </c>
      <c r="F2766" s="271">
        <v>0.45</v>
      </c>
      <c r="G2766" s="272" t="s">
        <v>4811</v>
      </c>
      <c r="H2766" s="269">
        <v>1.035</v>
      </c>
      <c r="I2766" s="269" t="s">
        <v>1011</v>
      </c>
      <c r="J2766" s="269" t="s">
        <v>1011</v>
      </c>
      <c r="K2766" s="269" t="s">
        <v>106</v>
      </c>
    </row>
    <row r="2767" ht="42.75" spans="1:11">
      <c r="A2767" s="269">
        <v>2765</v>
      </c>
      <c r="B2767" s="269" t="s">
        <v>1245</v>
      </c>
      <c r="C2767" s="269" t="s">
        <v>2170</v>
      </c>
      <c r="D2767" s="269" t="s">
        <v>4907</v>
      </c>
      <c r="E2767" s="269" t="s">
        <v>4901</v>
      </c>
      <c r="F2767" s="271">
        <v>2.3</v>
      </c>
      <c r="G2767" s="272" t="s">
        <v>4811</v>
      </c>
      <c r="H2767" s="269">
        <v>5.29</v>
      </c>
      <c r="I2767" s="269" t="s">
        <v>1011</v>
      </c>
      <c r="J2767" s="269" t="s">
        <v>1011</v>
      </c>
      <c r="K2767" s="269" t="s">
        <v>106</v>
      </c>
    </row>
    <row r="2768" ht="42.75" spans="1:11">
      <c r="A2768" s="269">
        <v>2766</v>
      </c>
      <c r="B2768" s="269" t="s">
        <v>1245</v>
      </c>
      <c r="C2768" s="269" t="s">
        <v>2170</v>
      </c>
      <c r="D2768" s="269" t="s">
        <v>4908</v>
      </c>
      <c r="E2768" s="269" t="s">
        <v>4901</v>
      </c>
      <c r="F2768" s="271">
        <v>1.2</v>
      </c>
      <c r="G2768" s="272" t="s">
        <v>4811</v>
      </c>
      <c r="H2768" s="269">
        <v>2.76</v>
      </c>
      <c r="I2768" s="269" t="s">
        <v>1011</v>
      </c>
      <c r="J2768" s="269" t="s">
        <v>1011</v>
      </c>
      <c r="K2768" s="269" t="s">
        <v>106</v>
      </c>
    </row>
    <row r="2769" ht="42.75" spans="1:11">
      <c r="A2769" s="269">
        <v>2767</v>
      </c>
      <c r="B2769" s="269" t="s">
        <v>1245</v>
      </c>
      <c r="C2769" s="269" t="s">
        <v>2170</v>
      </c>
      <c r="D2769" s="269" t="s">
        <v>4909</v>
      </c>
      <c r="E2769" s="269" t="s">
        <v>4901</v>
      </c>
      <c r="F2769" s="271">
        <v>1.5</v>
      </c>
      <c r="G2769" s="272" t="s">
        <v>4811</v>
      </c>
      <c r="H2769" s="269">
        <v>3.45</v>
      </c>
      <c r="I2769" s="269" t="s">
        <v>1011</v>
      </c>
      <c r="J2769" s="269" t="s">
        <v>1011</v>
      </c>
      <c r="K2769" s="269" t="s">
        <v>106</v>
      </c>
    </row>
    <row r="2770" ht="42.75" spans="1:11">
      <c r="A2770" s="269">
        <v>2768</v>
      </c>
      <c r="B2770" s="269" t="s">
        <v>1245</v>
      </c>
      <c r="C2770" s="269" t="s">
        <v>2170</v>
      </c>
      <c r="D2770" s="269" t="s">
        <v>4910</v>
      </c>
      <c r="E2770" s="269" t="s">
        <v>4901</v>
      </c>
      <c r="F2770" s="271">
        <v>0.05</v>
      </c>
      <c r="G2770" s="272" t="s">
        <v>4811</v>
      </c>
      <c r="H2770" s="269">
        <v>0.115</v>
      </c>
      <c r="I2770" s="269" t="s">
        <v>1011</v>
      </c>
      <c r="J2770" s="269" t="s">
        <v>1011</v>
      </c>
      <c r="K2770" s="269" t="s">
        <v>106</v>
      </c>
    </row>
    <row r="2771" ht="42.75" spans="1:11">
      <c r="A2771" s="269">
        <v>2769</v>
      </c>
      <c r="B2771" s="269" t="s">
        <v>1245</v>
      </c>
      <c r="C2771" s="269" t="s">
        <v>2170</v>
      </c>
      <c r="D2771" s="269"/>
      <c r="E2771" s="269" t="s">
        <v>4901</v>
      </c>
      <c r="F2771" s="271">
        <v>0.01</v>
      </c>
      <c r="G2771" s="272" t="s">
        <v>4811</v>
      </c>
      <c r="H2771" s="269">
        <v>0.023</v>
      </c>
      <c r="I2771" s="269" t="s">
        <v>1011</v>
      </c>
      <c r="J2771" s="269" t="s">
        <v>1011</v>
      </c>
      <c r="K2771" s="269" t="s">
        <v>106</v>
      </c>
    </row>
    <row r="2772" ht="42.75" spans="1:11">
      <c r="A2772" s="269">
        <v>2770</v>
      </c>
      <c r="B2772" s="269" t="s">
        <v>1245</v>
      </c>
      <c r="C2772" s="269" t="s">
        <v>2170</v>
      </c>
      <c r="D2772" s="269"/>
      <c r="E2772" s="269" t="s">
        <v>4901</v>
      </c>
      <c r="F2772" s="271">
        <v>0.05</v>
      </c>
      <c r="G2772" s="272" t="s">
        <v>4811</v>
      </c>
      <c r="H2772" s="269">
        <v>0.115</v>
      </c>
      <c r="I2772" s="269" t="s">
        <v>1011</v>
      </c>
      <c r="J2772" s="269" t="s">
        <v>1011</v>
      </c>
      <c r="K2772" s="269" t="s">
        <v>106</v>
      </c>
    </row>
    <row r="2773" ht="42.75" spans="1:11">
      <c r="A2773" s="269">
        <v>2771</v>
      </c>
      <c r="B2773" s="269" t="s">
        <v>1245</v>
      </c>
      <c r="C2773" s="269" t="s">
        <v>2170</v>
      </c>
      <c r="D2773" s="269"/>
      <c r="E2773" s="269" t="s">
        <v>4901</v>
      </c>
      <c r="F2773" s="271">
        <v>0.05</v>
      </c>
      <c r="G2773" s="272" t="s">
        <v>4811</v>
      </c>
      <c r="H2773" s="269">
        <v>0.115</v>
      </c>
      <c r="I2773" s="269" t="s">
        <v>1011</v>
      </c>
      <c r="J2773" s="269" t="s">
        <v>1011</v>
      </c>
      <c r="K2773" s="269" t="s">
        <v>106</v>
      </c>
    </row>
    <row r="2774" ht="42.75" spans="1:11">
      <c r="A2774" s="269">
        <v>2772</v>
      </c>
      <c r="B2774" s="269" t="s">
        <v>1245</v>
      </c>
      <c r="C2774" s="269" t="s">
        <v>2170</v>
      </c>
      <c r="D2774" s="269"/>
      <c r="E2774" s="269" t="s">
        <v>4901</v>
      </c>
      <c r="F2774" s="271">
        <v>0.02</v>
      </c>
      <c r="G2774" s="272" t="s">
        <v>4811</v>
      </c>
      <c r="H2774" s="269">
        <v>0.046</v>
      </c>
      <c r="I2774" s="269" t="s">
        <v>1011</v>
      </c>
      <c r="J2774" s="269" t="s">
        <v>1011</v>
      </c>
      <c r="K2774" s="269" t="s">
        <v>106</v>
      </c>
    </row>
    <row r="2775" ht="42.75" spans="1:11">
      <c r="A2775" s="269">
        <v>2773</v>
      </c>
      <c r="B2775" s="269" t="s">
        <v>1245</v>
      </c>
      <c r="C2775" s="269" t="s">
        <v>2170</v>
      </c>
      <c r="D2775" s="269"/>
      <c r="E2775" s="269" t="s">
        <v>4901</v>
      </c>
      <c r="F2775" s="271">
        <v>0.008</v>
      </c>
      <c r="G2775" s="272" t="s">
        <v>4811</v>
      </c>
      <c r="H2775" s="269">
        <v>0.0184</v>
      </c>
      <c r="I2775" s="269" t="s">
        <v>1011</v>
      </c>
      <c r="J2775" s="269" t="s">
        <v>1011</v>
      </c>
      <c r="K2775" s="269" t="s">
        <v>106</v>
      </c>
    </row>
    <row r="2776" ht="42.75" spans="1:11">
      <c r="A2776" s="269">
        <v>2774</v>
      </c>
      <c r="B2776" s="269" t="s">
        <v>1245</v>
      </c>
      <c r="C2776" s="269" t="s">
        <v>2170</v>
      </c>
      <c r="D2776" s="269"/>
      <c r="E2776" s="269" t="s">
        <v>4901</v>
      </c>
      <c r="F2776" s="271">
        <v>0.02</v>
      </c>
      <c r="G2776" s="272" t="s">
        <v>4811</v>
      </c>
      <c r="H2776" s="269">
        <v>0.046</v>
      </c>
      <c r="I2776" s="269" t="s">
        <v>1011</v>
      </c>
      <c r="J2776" s="269" t="s">
        <v>1011</v>
      </c>
      <c r="K2776" s="269" t="s">
        <v>106</v>
      </c>
    </row>
    <row r="2777" ht="42.75" spans="1:11">
      <c r="A2777" s="269">
        <v>2775</v>
      </c>
      <c r="B2777" s="269" t="s">
        <v>1245</v>
      </c>
      <c r="C2777" s="269" t="s">
        <v>2170</v>
      </c>
      <c r="D2777" s="269"/>
      <c r="E2777" s="269" t="s">
        <v>4901</v>
      </c>
      <c r="F2777" s="271">
        <v>0.018</v>
      </c>
      <c r="G2777" s="272" t="s">
        <v>4811</v>
      </c>
      <c r="H2777" s="269">
        <v>0.0414</v>
      </c>
      <c r="I2777" s="269" t="s">
        <v>1011</v>
      </c>
      <c r="J2777" s="269" t="s">
        <v>1011</v>
      </c>
      <c r="K2777" s="269" t="s">
        <v>106</v>
      </c>
    </row>
    <row r="2778" ht="42.75" spans="1:11">
      <c r="A2778" s="269">
        <v>2776</v>
      </c>
      <c r="B2778" s="269" t="s">
        <v>1245</v>
      </c>
      <c r="C2778" s="269" t="s">
        <v>2170</v>
      </c>
      <c r="D2778" s="269"/>
      <c r="E2778" s="269" t="s">
        <v>4901</v>
      </c>
      <c r="F2778" s="271">
        <v>0.03</v>
      </c>
      <c r="G2778" s="272" t="s">
        <v>4811</v>
      </c>
      <c r="H2778" s="269">
        <v>0.069</v>
      </c>
      <c r="I2778" s="269" t="s">
        <v>1011</v>
      </c>
      <c r="J2778" s="269" t="s">
        <v>1011</v>
      </c>
      <c r="K2778" s="269" t="s">
        <v>106</v>
      </c>
    </row>
    <row r="2779" ht="42.75" spans="1:11">
      <c r="A2779" s="269">
        <v>2777</v>
      </c>
      <c r="B2779" s="269" t="s">
        <v>1245</v>
      </c>
      <c r="C2779" s="269" t="s">
        <v>2170</v>
      </c>
      <c r="D2779" s="269"/>
      <c r="E2779" s="269" t="s">
        <v>4901</v>
      </c>
      <c r="F2779" s="271">
        <v>0.05</v>
      </c>
      <c r="G2779" s="272" t="s">
        <v>4811</v>
      </c>
      <c r="H2779" s="269">
        <v>0.115</v>
      </c>
      <c r="I2779" s="269" t="s">
        <v>1011</v>
      </c>
      <c r="J2779" s="269" t="s">
        <v>1011</v>
      </c>
      <c r="K2779" s="269" t="s">
        <v>106</v>
      </c>
    </row>
    <row r="2780" ht="42.75" spans="1:11">
      <c r="A2780" s="269">
        <v>2778</v>
      </c>
      <c r="B2780" s="269" t="s">
        <v>1245</v>
      </c>
      <c r="C2780" s="269" t="s">
        <v>2170</v>
      </c>
      <c r="D2780" s="269"/>
      <c r="E2780" s="269" t="s">
        <v>4901</v>
      </c>
      <c r="F2780" s="271">
        <v>0.005</v>
      </c>
      <c r="G2780" s="272" t="s">
        <v>4811</v>
      </c>
      <c r="H2780" s="269">
        <v>0.0115</v>
      </c>
      <c r="I2780" s="269" t="s">
        <v>1011</v>
      </c>
      <c r="J2780" s="269" t="s">
        <v>1011</v>
      </c>
      <c r="K2780" s="269" t="s">
        <v>106</v>
      </c>
    </row>
    <row r="2781" ht="42.75" spans="1:11">
      <c r="A2781" s="269">
        <v>2779</v>
      </c>
      <c r="B2781" s="269" t="s">
        <v>1245</v>
      </c>
      <c r="C2781" s="269" t="s">
        <v>2170</v>
      </c>
      <c r="D2781" s="269" t="s">
        <v>4886</v>
      </c>
      <c r="E2781" s="269" t="s">
        <v>4901</v>
      </c>
      <c r="F2781" s="271">
        <v>0.0143</v>
      </c>
      <c r="G2781" s="272" t="s">
        <v>4811</v>
      </c>
      <c r="H2781" s="269">
        <v>0.03289</v>
      </c>
      <c r="I2781" s="269" t="s">
        <v>1011</v>
      </c>
      <c r="J2781" s="269" t="s">
        <v>1011</v>
      </c>
      <c r="K2781" s="269" t="s">
        <v>106</v>
      </c>
    </row>
    <row r="2782" ht="42.75" spans="1:11">
      <c r="A2782" s="269">
        <v>2780</v>
      </c>
      <c r="B2782" s="269" t="s">
        <v>1245</v>
      </c>
      <c r="C2782" s="269" t="s">
        <v>2170</v>
      </c>
      <c r="D2782" s="269" t="s">
        <v>4887</v>
      </c>
      <c r="E2782" s="269" t="s">
        <v>4901</v>
      </c>
      <c r="F2782" s="271">
        <v>0.0005</v>
      </c>
      <c r="G2782" s="272" t="s">
        <v>4811</v>
      </c>
      <c r="H2782" s="269">
        <v>0.00115</v>
      </c>
      <c r="I2782" s="269" t="s">
        <v>1011</v>
      </c>
      <c r="J2782" s="269" t="s">
        <v>1011</v>
      </c>
      <c r="K2782" s="269" t="s">
        <v>106</v>
      </c>
    </row>
    <row r="2783" ht="42.75" spans="1:11">
      <c r="A2783" s="269">
        <v>2781</v>
      </c>
      <c r="B2783" s="269" t="s">
        <v>1245</v>
      </c>
      <c r="C2783" s="269" t="s">
        <v>2170</v>
      </c>
      <c r="D2783" s="269"/>
      <c r="E2783" s="269" t="s">
        <v>4901</v>
      </c>
      <c r="F2783" s="271">
        <v>0.0008</v>
      </c>
      <c r="G2783" s="272" t="s">
        <v>4811</v>
      </c>
      <c r="H2783" s="269">
        <v>0.00184</v>
      </c>
      <c r="I2783" s="269" t="s">
        <v>1011</v>
      </c>
      <c r="J2783" s="269" t="s">
        <v>1011</v>
      </c>
      <c r="K2783" s="269" t="s">
        <v>106</v>
      </c>
    </row>
    <row r="2784" ht="42.75" spans="1:11">
      <c r="A2784" s="269">
        <v>2782</v>
      </c>
      <c r="B2784" s="269" t="s">
        <v>1245</v>
      </c>
      <c r="C2784" s="269" t="s">
        <v>2170</v>
      </c>
      <c r="D2784" s="269"/>
      <c r="E2784" s="269" t="s">
        <v>4901</v>
      </c>
      <c r="F2784" s="271">
        <v>0.0012</v>
      </c>
      <c r="G2784" s="272" t="s">
        <v>4811</v>
      </c>
      <c r="H2784" s="269">
        <v>0.00276</v>
      </c>
      <c r="I2784" s="269" t="s">
        <v>1011</v>
      </c>
      <c r="J2784" s="269" t="s">
        <v>1011</v>
      </c>
      <c r="K2784" s="269" t="s">
        <v>106</v>
      </c>
    </row>
    <row r="2785" ht="42.75" spans="1:11">
      <c r="A2785" s="269">
        <v>2783</v>
      </c>
      <c r="B2785" s="269" t="s">
        <v>1245</v>
      </c>
      <c r="C2785" s="269" t="s">
        <v>2170</v>
      </c>
      <c r="D2785" s="269"/>
      <c r="E2785" s="269" t="s">
        <v>4901</v>
      </c>
      <c r="F2785" s="271">
        <v>0.0016</v>
      </c>
      <c r="G2785" s="272" t="s">
        <v>4811</v>
      </c>
      <c r="H2785" s="269">
        <v>0.00368</v>
      </c>
      <c r="I2785" s="269" t="s">
        <v>1011</v>
      </c>
      <c r="J2785" s="269" t="s">
        <v>1011</v>
      </c>
      <c r="K2785" s="269" t="s">
        <v>106</v>
      </c>
    </row>
    <row r="2786" ht="42.75" spans="1:11">
      <c r="A2786" s="269">
        <v>2784</v>
      </c>
      <c r="B2786" s="269" t="s">
        <v>1245</v>
      </c>
      <c r="C2786" s="269" t="s">
        <v>2170</v>
      </c>
      <c r="D2786" s="269"/>
      <c r="E2786" s="269" t="s">
        <v>4901</v>
      </c>
      <c r="F2786" s="271">
        <v>0.0022</v>
      </c>
      <c r="G2786" s="272" t="s">
        <v>4811</v>
      </c>
      <c r="H2786" s="269">
        <v>0.00506</v>
      </c>
      <c r="I2786" s="269" t="s">
        <v>1011</v>
      </c>
      <c r="J2786" s="269" t="s">
        <v>1011</v>
      </c>
      <c r="K2786" s="269" t="s">
        <v>106</v>
      </c>
    </row>
    <row r="2787" ht="42.75" spans="1:11">
      <c r="A2787" s="269">
        <v>2785</v>
      </c>
      <c r="B2787" s="269" t="s">
        <v>1245</v>
      </c>
      <c r="C2787" s="269" t="s">
        <v>2170</v>
      </c>
      <c r="D2787" s="269" t="s">
        <v>4888</v>
      </c>
      <c r="E2787" s="269" t="s">
        <v>4901</v>
      </c>
      <c r="F2787" s="271">
        <v>0.12</v>
      </c>
      <c r="G2787" s="272" t="s">
        <v>4811</v>
      </c>
      <c r="H2787" s="269">
        <v>0.276</v>
      </c>
      <c r="I2787" s="269" t="s">
        <v>1011</v>
      </c>
      <c r="J2787" s="269" t="s">
        <v>1011</v>
      </c>
      <c r="K2787" s="269" t="s">
        <v>106</v>
      </c>
    </row>
    <row r="2788" ht="42.75" spans="1:11">
      <c r="A2788" s="269">
        <v>2786</v>
      </c>
      <c r="B2788" s="269" t="s">
        <v>1245</v>
      </c>
      <c r="C2788" s="269" t="s">
        <v>2170</v>
      </c>
      <c r="D2788" s="269" t="s">
        <v>4889</v>
      </c>
      <c r="E2788" s="269" t="s">
        <v>4901</v>
      </c>
      <c r="F2788" s="271">
        <v>0.024</v>
      </c>
      <c r="G2788" s="272" t="s">
        <v>4811</v>
      </c>
      <c r="H2788" s="269">
        <v>0.0552</v>
      </c>
      <c r="I2788" s="269" t="s">
        <v>1011</v>
      </c>
      <c r="J2788" s="269" t="s">
        <v>1011</v>
      </c>
      <c r="K2788" s="269" t="s">
        <v>106</v>
      </c>
    </row>
    <row r="2789" ht="42.75" spans="1:11">
      <c r="A2789" s="269">
        <v>2787</v>
      </c>
      <c r="B2789" s="269" t="s">
        <v>1245</v>
      </c>
      <c r="C2789" s="269" t="s">
        <v>2170</v>
      </c>
      <c r="D2789" s="269" t="s">
        <v>4890</v>
      </c>
      <c r="E2789" s="269" t="s">
        <v>4901</v>
      </c>
      <c r="F2789" s="271">
        <v>0.0036</v>
      </c>
      <c r="G2789" s="272" t="s">
        <v>4811</v>
      </c>
      <c r="H2789" s="269">
        <v>0.00828</v>
      </c>
      <c r="I2789" s="269" t="s">
        <v>1011</v>
      </c>
      <c r="J2789" s="269" t="s">
        <v>1011</v>
      </c>
      <c r="K2789" s="269" t="s">
        <v>106</v>
      </c>
    </row>
    <row r="2790" ht="42.75" spans="1:11">
      <c r="A2790" s="269">
        <v>2788</v>
      </c>
      <c r="B2790" s="269" t="s">
        <v>1245</v>
      </c>
      <c r="C2790" s="269" t="s">
        <v>2170</v>
      </c>
      <c r="D2790" s="269" t="s">
        <v>4891</v>
      </c>
      <c r="E2790" s="269" t="s">
        <v>4901</v>
      </c>
      <c r="F2790" s="271">
        <v>0.0016</v>
      </c>
      <c r="G2790" s="272" t="s">
        <v>4811</v>
      </c>
      <c r="H2790" s="269">
        <v>0.00368</v>
      </c>
      <c r="I2790" s="269" t="s">
        <v>1011</v>
      </c>
      <c r="J2790" s="269" t="s">
        <v>1011</v>
      </c>
      <c r="K2790" s="269" t="s">
        <v>106</v>
      </c>
    </row>
    <row r="2791" ht="42.75" spans="1:11">
      <c r="A2791" s="269">
        <v>2789</v>
      </c>
      <c r="B2791" s="269" t="s">
        <v>1245</v>
      </c>
      <c r="C2791" s="269" t="s">
        <v>2170</v>
      </c>
      <c r="D2791" s="269" t="s">
        <v>4892</v>
      </c>
      <c r="E2791" s="269" t="s">
        <v>4901</v>
      </c>
      <c r="F2791" s="271">
        <v>0.0003</v>
      </c>
      <c r="G2791" s="272" t="s">
        <v>4811</v>
      </c>
      <c r="H2791" s="269">
        <v>0.00069</v>
      </c>
      <c r="I2791" s="269" t="s">
        <v>1011</v>
      </c>
      <c r="J2791" s="269" t="s">
        <v>1011</v>
      </c>
      <c r="K2791" s="269" t="s">
        <v>106</v>
      </c>
    </row>
    <row r="2792" ht="42.75" spans="1:11">
      <c r="A2792" s="269">
        <v>2790</v>
      </c>
      <c r="B2792" s="269" t="s">
        <v>1245</v>
      </c>
      <c r="C2792" s="269" t="s">
        <v>2170</v>
      </c>
      <c r="D2792" s="269" t="s">
        <v>4893</v>
      </c>
      <c r="E2792" s="269" t="s">
        <v>4901</v>
      </c>
      <c r="F2792" s="271">
        <v>0.0045</v>
      </c>
      <c r="G2792" s="272" t="s">
        <v>4811</v>
      </c>
      <c r="H2792" s="269">
        <v>0.01035</v>
      </c>
      <c r="I2792" s="269" t="s">
        <v>1011</v>
      </c>
      <c r="J2792" s="269" t="s">
        <v>1011</v>
      </c>
      <c r="K2792" s="269" t="s">
        <v>106</v>
      </c>
    </row>
    <row r="2793" ht="42.75" spans="1:11">
      <c r="A2793" s="269">
        <v>2791</v>
      </c>
      <c r="B2793" s="269" t="s">
        <v>1245</v>
      </c>
      <c r="C2793" s="269" t="s">
        <v>2170</v>
      </c>
      <c r="D2793" s="269" t="s">
        <v>4894</v>
      </c>
      <c r="E2793" s="269" t="s">
        <v>4901</v>
      </c>
      <c r="F2793" s="271">
        <v>0.009</v>
      </c>
      <c r="G2793" s="272" t="s">
        <v>4811</v>
      </c>
      <c r="H2793" s="269">
        <v>0.0207</v>
      </c>
      <c r="I2793" s="269" t="s">
        <v>1011</v>
      </c>
      <c r="J2793" s="269" t="s">
        <v>1011</v>
      </c>
      <c r="K2793" s="269" t="s">
        <v>106</v>
      </c>
    </row>
    <row r="2794" ht="42.75" spans="1:11">
      <c r="A2794" s="269">
        <v>2792</v>
      </c>
      <c r="B2794" s="269" t="s">
        <v>1245</v>
      </c>
      <c r="C2794" s="269" t="s">
        <v>2170</v>
      </c>
      <c r="D2794" s="269" t="s">
        <v>4895</v>
      </c>
      <c r="E2794" s="269" t="s">
        <v>4901</v>
      </c>
      <c r="F2794" s="271">
        <v>0.009</v>
      </c>
      <c r="G2794" s="272" t="s">
        <v>4811</v>
      </c>
      <c r="H2794" s="269">
        <v>0.0207</v>
      </c>
      <c r="I2794" s="269" t="s">
        <v>1011</v>
      </c>
      <c r="J2794" s="269" t="s">
        <v>1011</v>
      </c>
      <c r="K2794" s="269" t="s">
        <v>106</v>
      </c>
    </row>
    <row r="2795" ht="42.75" spans="1:11">
      <c r="A2795" s="269">
        <v>2793</v>
      </c>
      <c r="B2795" s="269" t="s">
        <v>1245</v>
      </c>
      <c r="C2795" s="269" t="s">
        <v>2170</v>
      </c>
      <c r="D2795" s="269" t="s">
        <v>4896</v>
      </c>
      <c r="E2795" s="269" t="s">
        <v>4901</v>
      </c>
      <c r="F2795" s="271">
        <v>0.003</v>
      </c>
      <c r="G2795" s="272" t="s">
        <v>4811</v>
      </c>
      <c r="H2795" s="269">
        <v>0.0069</v>
      </c>
      <c r="I2795" s="269" t="s">
        <v>1011</v>
      </c>
      <c r="J2795" s="269" t="s">
        <v>1011</v>
      </c>
      <c r="K2795" s="269" t="s">
        <v>106</v>
      </c>
    </row>
    <row r="2796" ht="42.75" spans="1:11">
      <c r="A2796" s="269">
        <v>2794</v>
      </c>
      <c r="B2796" s="269" t="s">
        <v>1245</v>
      </c>
      <c r="C2796" s="269" t="s">
        <v>2170</v>
      </c>
      <c r="D2796" s="269" t="s">
        <v>4897</v>
      </c>
      <c r="E2796" s="269" t="s">
        <v>4901</v>
      </c>
      <c r="F2796" s="271">
        <v>0.0015</v>
      </c>
      <c r="G2796" s="272" t="s">
        <v>4811</v>
      </c>
      <c r="H2796" s="269">
        <v>0.00345</v>
      </c>
      <c r="I2796" s="269" t="s">
        <v>1011</v>
      </c>
      <c r="J2796" s="269" t="s">
        <v>1011</v>
      </c>
      <c r="K2796" s="269" t="s">
        <v>106</v>
      </c>
    </row>
    <row r="2797" ht="42.75" spans="1:11">
      <c r="A2797" s="269">
        <v>2795</v>
      </c>
      <c r="B2797" s="269" t="s">
        <v>1245</v>
      </c>
      <c r="C2797" s="269" t="s">
        <v>2170</v>
      </c>
      <c r="D2797" s="269" t="s">
        <v>4898</v>
      </c>
      <c r="E2797" s="269" t="s">
        <v>4901</v>
      </c>
      <c r="F2797" s="271">
        <v>0.25</v>
      </c>
      <c r="G2797" s="272" t="s">
        <v>4811</v>
      </c>
      <c r="H2797" s="269">
        <v>0.575</v>
      </c>
      <c r="I2797" s="269" t="s">
        <v>1011</v>
      </c>
      <c r="J2797" s="269" t="s">
        <v>1011</v>
      </c>
      <c r="K2797" s="269" t="s">
        <v>106</v>
      </c>
    </row>
    <row r="2798" ht="42.75" spans="1:11">
      <c r="A2798" s="269">
        <v>2796</v>
      </c>
      <c r="B2798" s="269" t="s">
        <v>1245</v>
      </c>
      <c r="C2798" s="269" t="s">
        <v>2170</v>
      </c>
      <c r="D2798" s="269" t="s">
        <v>4899</v>
      </c>
      <c r="E2798" s="269" t="s">
        <v>4901</v>
      </c>
      <c r="F2798" s="271">
        <v>0.0088</v>
      </c>
      <c r="G2798" s="272" t="s">
        <v>4811</v>
      </c>
      <c r="H2798" s="269">
        <v>0.02024</v>
      </c>
      <c r="I2798" s="269" t="s">
        <v>1011</v>
      </c>
      <c r="J2798" s="269" t="s">
        <v>1011</v>
      </c>
      <c r="K2798" s="269" t="s">
        <v>106</v>
      </c>
    </row>
    <row r="2799" ht="42.75" spans="1:11">
      <c r="A2799" s="269">
        <v>2797</v>
      </c>
      <c r="B2799" s="269" t="s">
        <v>1245</v>
      </c>
      <c r="C2799" s="269" t="s">
        <v>2170</v>
      </c>
      <c r="D2799" s="269" t="s">
        <v>4900</v>
      </c>
      <c r="E2799" s="269" t="s">
        <v>4901</v>
      </c>
      <c r="F2799" s="271">
        <v>0.0143</v>
      </c>
      <c r="G2799" s="272" t="s">
        <v>4811</v>
      </c>
      <c r="H2799" s="269">
        <v>0.03289</v>
      </c>
      <c r="I2799" s="269" t="s">
        <v>1011</v>
      </c>
      <c r="J2799" s="269" t="s">
        <v>1011</v>
      </c>
      <c r="K2799" s="269" t="s">
        <v>106</v>
      </c>
    </row>
    <row r="2800" ht="14.25" spans="1:11">
      <c r="A2800" s="269">
        <v>2798</v>
      </c>
      <c r="B2800" s="275" t="s">
        <v>549</v>
      </c>
      <c r="C2800" s="275"/>
      <c r="D2800" s="275" t="s">
        <v>4911</v>
      </c>
      <c r="E2800" s="275"/>
      <c r="F2800" s="275">
        <v>0.08</v>
      </c>
      <c r="G2800" s="275"/>
      <c r="H2800" s="275">
        <v>0.096</v>
      </c>
      <c r="I2800" s="275"/>
      <c r="J2800" s="275"/>
      <c r="K2800" s="275" t="s">
        <v>106</v>
      </c>
    </row>
    <row r="2801" ht="14.25" spans="1:11">
      <c r="A2801" s="269">
        <v>2799</v>
      </c>
      <c r="B2801" s="275" t="s">
        <v>549</v>
      </c>
      <c r="C2801" s="275"/>
      <c r="D2801" s="275" t="s">
        <v>4912</v>
      </c>
      <c r="E2801" s="275"/>
      <c r="F2801" s="275">
        <v>0.03</v>
      </c>
      <c r="G2801" s="275"/>
      <c r="H2801" s="275">
        <v>0.036</v>
      </c>
      <c r="I2801" s="275"/>
      <c r="J2801" s="275"/>
      <c r="K2801" s="275" t="s">
        <v>106</v>
      </c>
    </row>
    <row r="2802" ht="14.25" spans="1:11">
      <c r="A2802" s="269">
        <v>2800</v>
      </c>
      <c r="B2802" s="275" t="s">
        <v>549</v>
      </c>
      <c r="C2802" s="275"/>
      <c r="D2802" s="275" t="s">
        <v>4913</v>
      </c>
      <c r="E2802" s="275"/>
      <c r="F2802" s="275">
        <v>0.15</v>
      </c>
      <c r="G2802" s="275"/>
      <c r="H2802" s="275">
        <v>0.2145</v>
      </c>
      <c r="I2802" s="275"/>
      <c r="J2802" s="275"/>
      <c r="K2802" s="275" t="s">
        <v>106</v>
      </c>
    </row>
    <row r="2803" ht="14.25" spans="1:11">
      <c r="A2803" s="269">
        <v>2801</v>
      </c>
      <c r="B2803" s="275" t="s">
        <v>549</v>
      </c>
      <c r="C2803" s="275"/>
      <c r="D2803" s="275" t="s">
        <v>4914</v>
      </c>
      <c r="E2803" s="275"/>
      <c r="F2803" s="275">
        <v>0.18</v>
      </c>
      <c r="G2803" s="275"/>
      <c r="H2803" s="275">
        <v>0.2574</v>
      </c>
      <c r="I2803" s="275"/>
      <c r="J2803" s="275"/>
      <c r="K2803" s="275" t="s">
        <v>106</v>
      </c>
    </row>
    <row r="2804" ht="14.25" spans="1:11">
      <c r="A2804" s="269">
        <v>2802</v>
      </c>
      <c r="B2804" s="275" t="s">
        <v>549</v>
      </c>
      <c r="C2804" s="275"/>
      <c r="D2804" s="275" t="s">
        <v>4915</v>
      </c>
      <c r="E2804" s="275"/>
      <c r="F2804" s="275">
        <v>0.02</v>
      </c>
      <c r="G2804" s="275"/>
      <c r="H2804" s="275">
        <v>0.03</v>
      </c>
      <c r="I2804" s="275"/>
      <c r="J2804" s="275"/>
      <c r="K2804" s="275" t="s">
        <v>106</v>
      </c>
    </row>
    <row r="2805" ht="14.25" spans="1:11">
      <c r="A2805" s="269">
        <v>2803</v>
      </c>
      <c r="B2805" s="275" t="s">
        <v>549</v>
      </c>
      <c r="C2805" s="275"/>
      <c r="D2805" s="275" t="s">
        <v>4916</v>
      </c>
      <c r="E2805" s="275"/>
      <c r="F2805" s="275">
        <v>0.03</v>
      </c>
      <c r="G2805" s="275"/>
      <c r="H2805" s="275">
        <v>0.036</v>
      </c>
      <c r="I2805" s="275"/>
      <c r="J2805" s="275"/>
      <c r="K2805" s="275" t="s">
        <v>106</v>
      </c>
    </row>
    <row r="2806" ht="14.25" spans="1:11">
      <c r="A2806" s="269">
        <v>2804</v>
      </c>
      <c r="B2806" s="275" t="s">
        <v>549</v>
      </c>
      <c r="C2806" s="275"/>
      <c r="D2806" s="275" t="s">
        <v>4917</v>
      </c>
      <c r="E2806" s="275"/>
      <c r="F2806" s="275">
        <v>0.32</v>
      </c>
      <c r="G2806" s="275"/>
      <c r="H2806" s="275">
        <v>0.396</v>
      </c>
      <c r="I2806" s="275"/>
      <c r="J2806" s="275"/>
      <c r="K2806" s="275" t="s">
        <v>106</v>
      </c>
    </row>
    <row r="2807" ht="14.25" spans="1:11">
      <c r="A2807" s="269">
        <v>2805</v>
      </c>
      <c r="B2807" s="275" t="s">
        <v>549</v>
      </c>
      <c r="C2807" s="275"/>
      <c r="D2807" s="275" t="s">
        <v>4918</v>
      </c>
      <c r="E2807" s="275"/>
      <c r="F2807" s="275">
        <v>0.36</v>
      </c>
      <c r="G2807" s="275"/>
      <c r="H2807" s="275">
        <v>0.432</v>
      </c>
      <c r="I2807" s="275"/>
      <c r="J2807" s="275"/>
      <c r="K2807" s="275" t="s">
        <v>106</v>
      </c>
    </row>
    <row r="2808" ht="14.25" spans="1:11">
      <c r="A2808" s="269">
        <v>2806</v>
      </c>
      <c r="B2808" s="275" t="s">
        <v>549</v>
      </c>
      <c r="C2808" s="275"/>
      <c r="D2808" s="275" t="s">
        <v>4919</v>
      </c>
      <c r="E2808" s="275"/>
      <c r="F2808" s="275">
        <v>0.32</v>
      </c>
      <c r="G2808" s="275"/>
      <c r="H2808" s="275">
        <v>0.4576</v>
      </c>
      <c r="I2808" s="275"/>
      <c r="J2808" s="275"/>
      <c r="K2808" s="275" t="s">
        <v>106</v>
      </c>
    </row>
    <row r="2809" ht="14.25" spans="1:11">
      <c r="A2809" s="269">
        <v>2807</v>
      </c>
      <c r="B2809" s="275" t="s">
        <v>549</v>
      </c>
      <c r="C2809" s="275"/>
      <c r="D2809" s="275" t="s">
        <v>4920</v>
      </c>
      <c r="E2809" s="275"/>
      <c r="F2809" s="275">
        <v>0.5</v>
      </c>
      <c r="G2809" s="275"/>
      <c r="H2809" s="275">
        <v>0.715</v>
      </c>
      <c r="I2809" s="275"/>
      <c r="J2809" s="275"/>
      <c r="K2809" s="275" t="s">
        <v>106</v>
      </c>
    </row>
    <row r="2810" ht="14.25" spans="1:11">
      <c r="A2810" s="269">
        <v>2808</v>
      </c>
      <c r="B2810" s="275" t="s">
        <v>549</v>
      </c>
      <c r="C2810" s="275"/>
      <c r="D2810" s="275" t="s">
        <v>4921</v>
      </c>
      <c r="E2810" s="275"/>
      <c r="F2810" s="275">
        <v>0.03</v>
      </c>
      <c r="G2810" s="275"/>
      <c r="H2810" s="275">
        <v>0.0429</v>
      </c>
      <c r="I2810" s="275"/>
      <c r="J2810" s="275"/>
      <c r="K2810" s="275" t="s">
        <v>106</v>
      </c>
    </row>
    <row r="2811" ht="14.25" spans="1:11">
      <c r="A2811" s="269">
        <v>2809</v>
      </c>
      <c r="B2811" s="275" t="s">
        <v>549</v>
      </c>
      <c r="C2811" s="275"/>
      <c r="D2811" s="275" t="s">
        <v>4922</v>
      </c>
      <c r="E2811" s="275"/>
      <c r="F2811" s="275">
        <v>0.06</v>
      </c>
      <c r="G2811" s="275"/>
      <c r="H2811" s="275">
        <v>0.0858</v>
      </c>
      <c r="I2811" s="275"/>
      <c r="J2811" s="275"/>
      <c r="K2811" s="275" t="s">
        <v>106</v>
      </c>
    </row>
    <row r="2812" ht="14.25" spans="1:11">
      <c r="A2812" s="269">
        <v>2810</v>
      </c>
      <c r="B2812" s="275" t="s">
        <v>549</v>
      </c>
      <c r="C2812" s="275"/>
      <c r="D2812" s="275" t="s">
        <v>4923</v>
      </c>
      <c r="E2812" s="275"/>
      <c r="F2812" s="275">
        <v>0.02</v>
      </c>
      <c r="G2812" s="275"/>
      <c r="H2812" s="275">
        <v>0.0286</v>
      </c>
      <c r="I2812" s="275"/>
      <c r="J2812" s="275"/>
      <c r="K2812" s="275" t="s">
        <v>106</v>
      </c>
    </row>
    <row r="2813" ht="14.25" spans="1:11">
      <c r="A2813" s="269">
        <v>2811</v>
      </c>
      <c r="B2813" s="275" t="s">
        <v>549</v>
      </c>
      <c r="C2813" s="275"/>
      <c r="D2813" s="275" t="s">
        <v>4924</v>
      </c>
      <c r="E2813" s="275"/>
      <c r="F2813" s="275">
        <v>0.03</v>
      </c>
      <c r="G2813" s="275"/>
      <c r="H2813" s="275">
        <v>0.0429</v>
      </c>
      <c r="I2813" s="275"/>
      <c r="J2813" s="275"/>
      <c r="K2813" s="275" t="s">
        <v>106</v>
      </c>
    </row>
    <row r="2814" ht="14.25" spans="1:11">
      <c r="A2814" s="269">
        <v>2812</v>
      </c>
      <c r="B2814" s="275" t="s">
        <v>549</v>
      </c>
      <c r="C2814" s="275"/>
      <c r="D2814" s="275" t="s">
        <v>4925</v>
      </c>
      <c r="E2814" s="275"/>
      <c r="F2814" s="275">
        <v>0.26</v>
      </c>
      <c r="G2814" s="275"/>
      <c r="H2814" s="275">
        <v>0.3718</v>
      </c>
      <c r="I2814" s="275"/>
      <c r="J2814" s="275"/>
      <c r="K2814" s="275" t="s">
        <v>106</v>
      </c>
    </row>
    <row r="2815" ht="14.25" spans="1:11">
      <c r="A2815" s="269">
        <v>2813</v>
      </c>
      <c r="B2815" s="275" t="s">
        <v>549</v>
      </c>
      <c r="C2815" s="275"/>
      <c r="D2815" s="275" t="s">
        <v>4926</v>
      </c>
      <c r="E2815" s="275"/>
      <c r="F2815" s="275">
        <v>0.16</v>
      </c>
      <c r="G2815" s="275"/>
      <c r="H2815" s="275">
        <v>0.2288</v>
      </c>
      <c r="I2815" s="275"/>
      <c r="J2815" s="275"/>
      <c r="K2815" s="275" t="s">
        <v>106</v>
      </c>
    </row>
    <row r="2816" ht="14.25" spans="1:11">
      <c r="A2816" s="269">
        <v>2814</v>
      </c>
      <c r="B2816" s="275" t="s">
        <v>549</v>
      </c>
      <c r="C2816" s="275"/>
      <c r="D2816" s="275" t="s">
        <v>4927</v>
      </c>
      <c r="E2816" s="275"/>
      <c r="F2816" s="275">
        <v>0.08</v>
      </c>
      <c r="G2816" s="275"/>
      <c r="H2816" s="275">
        <v>0.1144</v>
      </c>
      <c r="I2816" s="275"/>
      <c r="J2816" s="275"/>
      <c r="K2816" s="275" t="s">
        <v>106</v>
      </c>
    </row>
    <row r="2817" ht="14.25" spans="1:11">
      <c r="A2817" s="269">
        <v>2815</v>
      </c>
      <c r="B2817" s="275" t="s">
        <v>549</v>
      </c>
      <c r="C2817" s="275"/>
      <c r="D2817" s="275" t="s">
        <v>4928</v>
      </c>
      <c r="E2817" s="275"/>
      <c r="F2817" s="275">
        <v>0.03</v>
      </c>
      <c r="G2817" s="275"/>
      <c r="H2817" s="275">
        <v>0.0429</v>
      </c>
      <c r="I2817" s="275"/>
      <c r="J2817" s="275"/>
      <c r="K2817" s="275" t="s">
        <v>106</v>
      </c>
    </row>
    <row r="2818" ht="14.25" spans="1:11">
      <c r="A2818" s="269">
        <v>2816</v>
      </c>
      <c r="B2818" s="275" t="s">
        <v>549</v>
      </c>
      <c r="C2818" s="275"/>
      <c r="D2818" s="275" t="s">
        <v>4929</v>
      </c>
      <c r="E2818" s="275"/>
      <c r="F2818" s="275">
        <v>0.04</v>
      </c>
      <c r="G2818" s="275"/>
      <c r="H2818" s="275">
        <v>0.0572</v>
      </c>
      <c r="I2818" s="275"/>
      <c r="J2818" s="275"/>
      <c r="K2818" s="275" t="s">
        <v>106</v>
      </c>
    </row>
    <row r="2819" ht="14.25" spans="1:11">
      <c r="A2819" s="269">
        <v>2817</v>
      </c>
      <c r="B2819" s="275" t="s">
        <v>549</v>
      </c>
      <c r="C2819" s="275"/>
      <c r="D2819" s="275" t="s">
        <v>4930</v>
      </c>
      <c r="E2819" s="275"/>
      <c r="F2819" s="275">
        <v>0.16</v>
      </c>
      <c r="G2819" s="275"/>
      <c r="H2819" s="275">
        <v>0.2288</v>
      </c>
      <c r="I2819" s="275"/>
      <c r="J2819" s="275"/>
      <c r="K2819" s="275" t="s">
        <v>106</v>
      </c>
    </row>
    <row r="2820" ht="14.25" spans="1:11">
      <c r="A2820" s="269">
        <v>2818</v>
      </c>
      <c r="B2820" s="275" t="s">
        <v>549</v>
      </c>
      <c r="C2820" s="275"/>
      <c r="D2820" s="275" t="s">
        <v>4931</v>
      </c>
      <c r="E2820" s="275"/>
      <c r="F2820" s="275">
        <v>0.11</v>
      </c>
      <c r="G2820" s="275"/>
      <c r="H2820" s="275">
        <v>0.1573</v>
      </c>
      <c r="I2820" s="275"/>
      <c r="J2820" s="275"/>
      <c r="K2820" s="275" t="s">
        <v>106</v>
      </c>
    </row>
    <row r="2821" ht="14.25" spans="1:11">
      <c r="A2821" s="269">
        <v>2819</v>
      </c>
      <c r="B2821" s="275" t="s">
        <v>549</v>
      </c>
      <c r="C2821" s="275"/>
      <c r="D2821" s="275" t="s">
        <v>4932</v>
      </c>
      <c r="E2821" s="275"/>
      <c r="F2821" s="275">
        <v>0.01</v>
      </c>
      <c r="G2821" s="275"/>
      <c r="H2821" s="275">
        <v>0.0143</v>
      </c>
      <c r="I2821" s="275"/>
      <c r="J2821" s="275"/>
      <c r="K2821" s="275" t="s">
        <v>106</v>
      </c>
    </row>
    <row r="2822" ht="14.25" spans="1:11">
      <c r="A2822" s="269">
        <v>2820</v>
      </c>
      <c r="B2822" s="275" t="s">
        <v>549</v>
      </c>
      <c r="C2822" s="275"/>
      <c r="D2822" s="275" t="s">
        <v>4933</v>
      </c>
      <c r="E2822" s="275"/>
      <c r="F2822" s="275">
        <v>0.24</v>
      </c>
      <c r="G2822" s="275"/>
      <c r="H2822" s="275">
        <v>0.3432</v>
      </c>
      <c r="I2822" s="275"/>
      <c r="J2822" s="275"/>
      <c r="K2822" s="275" t="s">
        <v>106</v>
      </c>
    </row>
    <row r="2823" ht="14.25" spans="1:11">
      <c r="A2823" s="269">
        <v>2821</v>
      </c>
      <c r="B2823" s="275" t="s">
        <v>549</v>
      </c>
      <c r="C2823" s="275"/>
      <c r="D2823" s="275" t="s">
        <v>4934</v>
      </c>
      <c r="E2823" s="275"/>
      <c r="F2823" s="275">
        <v>0.08</v>
      </c>
      <c r="G2823" s="275"/>
      <c r="H2823" s="275">
        <v>0.1144</v>
      </c>
      <c r="I2823" s="275"/>
      <c r="J2823" s="275"/>
      <c r="K2823" s="275" t="s">
        <v>106</v>
      </c>
    </row>
    <row r="2824" ht="14.25" spans="1:11">
      <c r="A2824" s="269">
        <v>2822</v>
      </c>
      <c r="B2824" s="275" t="s">
        <v>549</v>
      </c>
      <c r="C2824" s="275"/>
      <c r="D2824" s="275" t="s">
        <v>4935</v>
      </c>
      <c r="E2824" s="275"/>
      <c r="F2824" s="275">
        <v>0.12</v>
      </c>
      <c r="G2824" s="275"/>
      <c r="H2824" s="275">
        <v>0.1716</v>
      </c>
      <c r="I2824" s="275"/>
      <c r="J2824" s="275"/>
      <c r="K2824" s="275" t="s">
        <v>106</v>
      </c>
    </row>
    <row r="2825" ht="14.25" spans="1:11">
      <c r="A2825" s="269">
        <v>2823</v>
      </c>
      <c r="B2825" s="275" t="s">
        <v>549</v>
      </c>
      <c r="C2825" s="275"/>
      <c r="D2825" s="275" t="s">
        <v>4936</v>
      </c>
      <c r="E2825" s="275"/>
      <c r="F2825" s="275">
        <v>0.24</v>
      </c>
      <c r="G2825" s="275"/>
      <c r="H2825" s="275">
        <v>0.3432</v>
      </c>
      <c r="I2825" s="275"/>
      <c r="J2825" s="275"/>
      <c r="K2825" s="275" t="s">
        <v>106</v>
      </c>
    </row>
    <row r="2826" ht="14.25" spans="1:11">
      <c r="A2826" s="269">
        <v>2824</v>
      </c>
      <c r="B2826" s="275" t="s">
        <v>549</v>
      </c>
      <c r="C2826" s="275"/>
      <c r="D2826" s="275" t="s">
        <v>4937</v>
      </c>
      <c r="E2826" s="275"/>
      <c r="F2826" s="275">
        <v>0.38</v>
      </c>
      <c r="G2826" s="275"/>
      <c r="H2826" s="275">
        <v>0.5434</v>
      </c>
      <c r="I2826" s="275"/>
      <c r="J2826" s="275"/>
      <c r="K2826" s="275" t="s">
        <v>106</v>
      </c>
    </row>
    <row r="2827" ht="14.25" spans="1:11">
      <c r="A2827" s="269">
        <v>2825</v>
      </c>
      <c r="B2827" s="276" t="s">
        <v>549</v>
      </c>
      <c r="C2827" s="276"/>
      <c r="D2827" s="276" t="s">
        <v>4938</v>
      </c>
      <c r="E2827" s="275"/>
      <c r="F2827" s="276">
        <v>0.06</v>
      </c>
      <c r="G2827" s="276"/>
      <c r="H2827" s="276">
        <v>0.078</v>
      </c>
      <c r="I2827" s="276"/>
      <c r="J2827" s="276"/>
      <c r="K2827" s="276" t="s">
        <v>106</v>
      </c>
    </row>
    <row r="2828" ht="14.25" spans="1:11">
      <c r="A2828" s="269">
        <v>2826</v>
      </c>
      <c r="B2828" s="276" t="s">
        <v>549</v>
      </c>
      <c r="C2828" s="276"/>
      <c r="D2828" s="276" t="s">
        <v>4939</v>
      </c>
      <c r="E2828" s="275"/>
      <c r="F2828" s="276">
        <v>0.22</v>
      </c>
      <c r="G2828" s="276"/>
      <c r="H2828" s="276">
        <v>0.264</v>
      </c>
      <c r="I2828" s="276"/>
      <c r="J2828" s="276"/>
      <c r="K2828" s="276" t="s">
        <v>106</v>
      </c>
    </row>
    <row r="2829" ht="14.25" spans="1:11">
      <c r="A2829" s="269">
        <v>2827</v>
      </c>
      <c r="B2829" s="276" t="s">
        <v>549</v>
      </c>
      <c r="C2829" s="276"/>
      <c r="D2829" s="276" t="s">
        <v>4940</v>
      </c>
      <c r="E2829" s="275"/>
      <c r="F2829" s="276">
        <v>5.8</v>
      </c>
      <c r="G2829" s="276"/>
      <c r="H2829" s="276">
        <v>6.96</v>
      </c>
      <c r="I2829" s="276"/>
      <c r="J2829" s="276"/>
      <c r="K2829" s="276" t="s">
        <v>106</v>
      </c>
    </row>
    <row r="2830" ht="14.25" spans="1:11">
      <c r="A2830" s="269">
        <v>2828</v>
      </c>
      <c r="B2830" s="275" t="s">
        <v>549</v>
      </c>
      <c r="C2830" s="275"/>
      <c r="D2830" s="275" t="s">
        <v>4941</v>
      </c>
      <c r="E2830" s="275"/>
      <c r="F2830" s="275">
        <v>0.52</v>
      </c>
      <c r="G2830" s="275"/>
      <c r="H2830" s="275">
        <v>0.7436</v>
      </c>
      <c r="I2830" s="275"/>
      <c r="J2830" s="275"/>
      <c r="K2830" s="275" t="s">
        <v>106</v>
      </c>
    </row>
    <row r="2831" ht="14.25" spans="1:11">
      <c r="A2831" s="269">
        <v>2829</v>
      </c>
      <c r="B2831" s="275" t="s">
        <v>549</v>
      </c>
      <c r="C2831" s="275"/>
      <c r="D2831" s="275" t="s">
        <v>4942</v>
      </c>
      <c r="E2831" s="275"/>
      <c r="F2831" s="275">
        <v>0.55</v>
      </c>
      <c r="G2831" s="275"/>
      <c r="H2831" s="275">
        <v>0.7865</v>
      </c>
      <c r="I2831" s="275"/>
      <c r="J2831" s="275"/>
      <c r="K2831" s="275" t="s">
        <v>106</v>
      </c>
    </row>
    <row r="2832" ht="14.25" spans="1:11">
      <c r="A2832" s="269">
        <v>2830</v>
      </c>
      <c r="B2832" s="275" t="s">
        <v>549</v>
      </c>
      <c r="C2832" s="275"/>
      <c r="D2832" s="275" t="s">
        <v>4942</v>
      </c>
      <c r="E2832" s="275"/>
      <c r="F2832" s="275">
        <v>1.05</v>
      </c>
      <c r="G2832" s="275"/>
      <c r="H2832" s="275">
        <v>1.5015</v>
      </c>
      <c r="I2832" s="275"/>
      <c r="J2832" s="275"/>
      <c r="K2832" s="275" t="s">
        <v>106</v>
      </c>
    </row>
    <row r="2833" ht="14.25" spans="1:11">
      <c r="A2833" s="269">
        <v>2831</v>
      </c>
      <c r="B2833" s="276" t="s">
        <v>549</v>
      </c>
      <c r="C2833" s="276"/>
      <c r="D2833" s="276" t="s">
        <v>4943</v>
      </c>
      <c r="E2833" s="275"/>
      <c r="F2833" s="276">
        <v>0.28</v>
      </c>
      <c r="G2833" s="276"/>
      <c r="H2833" s="276">
        <v>0.364</v>
      </c>
      <c r="I2833" s="276"/>
      <c r="J2833" s="276"/>
      <c r="K2833" s="276" t="s">
        <v>106</v>
      </c>
    </row>
    <row r="2834" ht="14.25" spans="1:11">
      <c r="A2834" s="269">
        <v>2832</v>
      </c>
      <c r="B2834" s="276" t="s">
        <v>549</v>
      </c>
      <c r="C2834" s="276"/>
      <c r="D2834" s="276" t="s">
        <v>4944</v>
      </c>
      <c r="E2834" s="275"/>
      <c r="F2834" s="276">
        <v>0.38</v>
      </c>
      <c r="G2834" s="276"/>
      <c r="H2834" s="276">
        <v>0.5</v>
      </c>
      <c r="I2834" s="276"/>
      <c r="J2834" s="276"/>
      <c r="K2834" s="276" t="s">
        <v>106</v>
      </c>
    </row>
    <row r="2835" ht="14.25" spans="1:11">
      <c r="A2835" s="269">
        <v>2833</v>
      </c>
      <c r="B2835" s="276" t="s">
        <v>549</v>
      </c>
      <c r="C2835" s="276"/>
      <c r="D2835" s="276" t="s">
        <v>4945</v>
      </c>
      <c r="E2835" s="275"/>
      <c r="F2835" s="276">
        <v>0.44</v>
      </c>
      <c r="G2835" s="276"/>
      <c r="H2835" s="276">
        <v>0.572</v>
      </c>
      <c r="I2835" s="276"/>
      <c r="J2835" s="276"/>
      <c r="K2835" s="276" t="s">
        <v>106</v>
      </c>
    </row>
    <row r="2836" ht="14.25" spans="1:11">
      <c r="A2836" s="269">
        <v>2834</v>
      </c>
      <c r="B2836" s="276" t="s">
        <v>549</v>
      </c>
      <c r="C2836" s="276"/>
      <c r="D2836" s="276" t="s">
        <v>4946</v>
      </c>
      <c r="E2836" s="275"/>
      <c r="F2836" s="276">
        <v>0.5</v>
      </c>
      <c r="G2836" s="276"/>
      <c r="H2836" s="276">
        <v>0.65</v>
      </c>
      <c r="I2836" s="276"/>
      <c r="J2836" s="276"/>
      <c r="K2836" s="276" t="s">
        <v>106</v>
      </c>
    </row>
    <row r="2837" ht="14.25" spans="1:11">
      <c r="A2837" s="269">
        <v>2835</v>
      </c>
      <c r="B2837" s="276" t="s">
        <v>549</v>
      </c>
      <c r="C2837" s="276"/>
      <c r="D2837" s="276" t="s">
        <v>4947</v>
      </c>
      <c r="E2837" s="275"/>
      <c r="F2837" s="276">
        <v>1.38</v>
      </c>
      <c r="G2837" s="276"/>
      <c r="H2837" s="276">
        <v>1.656</v>
      </c>
      <c r="I2837" s="276"/>
      <c r="J2837" s="276"/>
      <c r="K2837" s="276" t="s">
        <v>106</v>
      </c>
    </row>
    <row r="2838" ht="14.25" spans="1:11">
      <c r="A2838" s="269">
        <v>2836</v>
      </c>
      <c r="B2838" s="276" t="s">
        <v>549</v>
      </c>
      <c r="C2838" s="276"/>
      <c r="D2838" s="276" t="s">
        <v>4948</v>
      </c>
      <c r="E2838" s="275"/>
      <c r="F2838" s="276">
        <v>1.8</v>
      </c>
      <c r="G2838" s="276"/>
      <c r="H2838" s="276">
        <v>2.16</v>
      </c>
      <c r="I2838" s="276"/>
      <c r="J2838" s="276"/>
      <c r="K2838" s="276" t="s">
        <v>106</v>
      </c>
    </row>
    <row r="2839" ht="14.25" spans="1:11">
      <c r="A2839" s="269">
        <v>2837</v>
      </c>
      <c r="B2839" s="275" t="s">
        <v>549</v>
      </c>
      <c r="C2839" s="275"/>
      <c r="D2839" s="275" t="s">
        <v>4949</v>
      </c>
      <c r="E2839" s="275"/>
      <c r="F2839" s="275">
        <v>4.6</v>
      </c>
      <c r="G2839" s="275"/>
      <c r="H2839" s="275">
        <v>6.578</v>
      </c>
      <c r="I2839" s="275"/>
      <c r="J2839" s="275"/>
      <c r="K2839" s="275" t="s">
        <v>106</v>
      </c>
    </row>
    <row r="2840" ht="14.25" spans="1:11">
      <c r="A2840" s="269">
        <v>2838</v>
      </c>
      <c r="B2840" s="275" t="s">
        <v>549</v>
      </c>
      <c r="C2840" s="275"/>
      <c r="D2840" s="275" t="s">
        <v>4950</v>
      </c>
      <c r="E2840" s="275"/>
      <c r="F2840" s="275">
        <v>6.9</v>
      </c>
      <c r="G2840" s="275"/>
      <c r="H2840" s="275">
        <v>9.867</v>
      </c>
      <c r="I2840" s="275"/>
      <c r="J2840" s="275"/>
      <c r="K2840" s="275" t="s">
        <v>106</v>
      </c>
    </row>
    <row r="2841" ht="14.25" spans="1:11">
      <c r="A2841" s="269">
        <v>2839</v>
      </c>
      <c r="B2841" s="275" t="s">
        <v>549</v>
      </c>
      <c r="C2841" s="275"/>
      <c r="D2841" s="275" t="s">
        <v>4951</v>
      </c>
      <c r="E2841" s="275"/>
      <c r="F2841" s="275">
        <v>9.2</v>
      </c>
      <c r="G2841" s="275"/>
      <c r="H2841" s="275">
        <v>13.156</v>
      </c>
      <c r="I2841" s="275"/>
      <c r="J2841" s="275"/>
      <c r="K2841" s="275" t="s">
        <v>106</v>
      </c>
    </row>
    <row r="2842" ht="14.25" spans="1:11">
      <c r="A2842" s="269">
        <v>2840</v>
      </c>
      <c r="B2842" s="275" t="s">
        <v>549</v>
      </c>
      <c r="C2842" s="275"/>
      <c r="D2842" s="275" t="s">
        <v>4952</v>
      </c>
      <c r="E2842" s="275"/>
      <c r="F2842" s="275">
        <v>10.35</v>
      </c>
      <c r="G2842" s="275"/>
      <c r="H2842" s="275">
        <v>14.8005</v>
      </c>
      <c r="I2842" s="275"/>
      <c r="J2842" s="275"/>
      <c r="K2842" s="275" t="s">
        <v>106</v>
      </c>
    </row>
    <row r="2843" ht="14.25" spans="1:11">
      <c r="A2843" s="269">
        <v>2841</v>
      </c>
      <c r="B2843" s="275" t="s">
        <v>549</v>
      </c>
      <c r="C2843" s="275"/>
      <c r="D2843" s="275" t="s">
        <v>4953</v>
      </c>
      <c r="E2843" s="275"/>
      <c r="F2843" s="275">
        <v>5.12</v>
      </c>
      <c r="G2843" s="275"/>
      <c r="H2843" s="275">
        <v>7.3216</v>
      </c>
      <c r="I2843" s="275"/>
      <c r="J2843" s="275"/>
      <c r="K2843" s="275" t="s">
        <v>106</v>
      </c>
    </row>
    <row r="2844" ht="14.25" spans="1:11">
      <c r="A2844" s="269">
        <v>2842</v>
      </c>
      <c r="B2844" s="275" t="s">
        <v>549</v>
      </c>
      <c r="C2844" s="275"/>
      <c r="D2844" s="275" t="s">
        <v>4954</v>
      </c>
      <c r="E2844" s="275"/>
      <c r="F2844" s="275">
        <v>7.68</v>
      </c>
      <c r="G2844" s="275"/>
      <c r="H2844" s="275">
        <v>10.9824</v>
      </c>
      <c r="I2844" s="275"/>
      <c r="J2844" s="275"/>
      <c r="K2844" s="275" t="s">
        <v>106</v>
      </c>
    </row>
    <row r="2845" ht="14.25" spans="1:11">
      <c r="A2845" s="269">
        <v>2843</v>
      </c>
      <c r="B2845" s="275" t="s">
        <v>549</v>
      </c>
      <c r="C2845" s="275"/>
      <c r="D2845" s="275" t="s">
        <v>4955</v>
      </c>
      <c r="E2845" s="275"/>
      <c r="F2845" s="275">
        <v>10.24</v>
      </c>
      <c r="G2845" s="275"/>
      <c r="H2845" s="275">
        <v>14.6432</v>
      </c>
      <c r="I2845" s="275"/>
      <c r="J2845" s="275"/>
      <c r="K2845" s="275" t="s">
        <v>106</v>
      </c>
    </row>
    <row r="2846" ht="14.25" spans="1:11">
      <c r="A2846" s="269">
        <v>2844</v>
      </c>
      <c r="B2846" s="275" t="s">
        <v>549</v>
      </c>
      <c r="C2846" s="275"/>
      <c r="D2846" s="275" t="s">
        <v>4956</v>
      </c>
      <c r="E2846" s="275"/>
      <c r="F2846" s="275">
        <v>11.52</v>
      </c>
      <c r="G2846" s="275"/>
      <c r="H2846" s="275">
        <v>16.4736</v>
      </c>
      <c r="I2846" s="275"/>
      <c r="J2846" s="275"/>
      <c r="K2846" s="275" t="s">
        <v>106</v>
      </c>
    </row>
    <row r="2847" ht="14.25" spans="1:11">
      <c r="A2847" s="269">
        <v>2845</v>
      </c>
      <c r="B2847" s="275" t="s">
        <v>549</v>
      </c>
      <c r="C2847" s="275"/>
      <c r="D2847" s="275" t="s">
        <v>4957</v>
      </c>
      <c r="E2847" s="275"/>
      <c r="F2847" s="275">
        <v>0.09</v>
      </c>
      <c r="G2847" s="275"/>
      <c r="H2847" s="275">
        <v>0.1287</v>
      </c>
      <c r="I2847" s="275"/>
      <c r="J2847" s="275"/>
      <c r="K2847" s="275" t="s">
        <v>106</v>
      </c>
    </row>
    <row r="2848" ht="14.25" spans="1:11">
      <c r="A2848" s="269">
        <v>2846</v>
      </c>
      <c r="B2848" s="275" t="s">
        <v>549</v>
      </c>
      <c r="C2848" s="275"/>
      <c r="D2848" s="275" t="s">
        <v>4958</v>
      </c>
      <c r="E2848" s="275"/>
      <c r="F2848" s="275">
        <v>0.17</v>
      </c>
      <c r="G2848" s="275"/>
      <c r="H2848" s="275">
        <v>0.2431</v>
      </c>
      <c r="I2848" s="275"/>
      <c r="J2848" s="275"/>
      <c r="K2848" s="275" t="s">
        <v>106</v>
      </c>
    </row>
    <row r="2849" ht="14.25" spans="1:11">
      <c r="A2849" s="269">
        <v>2847</v>
      </c>
      <c r="B2849" s="275" t="s">
        <v>549</v>
      </c>
      <c r="C2849" s="275"/>
      <c r="D2849" s="275" t="s">
        <v>4959</v>
      </c>
      <c r="E2849" s="275"/>
      <c r="F2849" s="275">
        <v>0.05</v>
      </c>
      <c r="G2849" s="275"/>
      <c r="H2849" s="275">
        <v>0.0715</v>
      </c>
      <c r="I2849" s="275"/>
      <c r="J2849" s="275"/>
      <c r="K2849" s="275" t="s">
        <v>106</v>
      </c>
    </row>
    <row r="2850" ht="14.25" spans="1:11">
      <c r="A2850" s="269">
        <v>2848</v>
      </c>
      <c r="B2850" s="275" t="s">
        <v>549</v>
      </c>
      <c r="C2850" s="275"/>
      <c r="D2850" s="275" t="s">
        <v>4960</v>
      </c>
      <c r="E2850" s="275"/>
      <c r="F2850" s="275">
        <v>0.09</v>
      </c>
      <c r="G2850" s="275"/>
      <c r="H2850" s="275">
        <v>0.1287</v>
      </c>
      <c r="I2850" s="275"/>
      <c r="J2850" s="275"/>
      <c r="K2850" s="275" t="s">
        <v>106</v>
      </c>
    </row>
    <row r="2851" ht="14.25" spans="1:11">
      <c r="A2851" s="269">
        <v>2849</v>
      </c>
      <c r="B2851" s="275" t="s">
        <v>549</v>
      </c>
      <c r="C2851" s="275"/>
      <c r="D2851" s="275" t="s">
        <v>4961</v>
      </c>
      <c r="E2851" s="275"/>
      <c r="F2851" s="275">
        <v>0.01</v>
      </c>
      <c r="G2851" s="275"/>
      <c r="H2851" s="275">
        <v>0.0143</v>
      </c>
      <c r="I2851" s="275"/>
      <c r="J2851" s="275"/>
      <c r="K2851" s="275" t="s">
        <v>106</v>
      </c>
    </row>
    <row r="2852" ht="14.25" spans="1:11">
      <c r="A2852" s="269">
        <v>2850</v>
      </c>
      <c r="B2852" s="275" t="s">
        <v>549</v>
      </c>
      <c r="C2852" s="275"/>
      <c r="D2852" s="275" t="s">
        <v>4962</v>
      </c>
      <c r="E2852" s="275"/>
      <c r="F2852" s="275">
        <v>0.11</v>
      </c>
      <c r="G2852" s="275"/>
      <c r="H2852" s="275">
        <v>0.1573</v>
      </c>
      <c r="I2852" s="275"/>
      <c r="J2852" s="275"/>
      <c r="K2852" s="275" t="s">
        <v>106</v>
      </c>
    </row>
    <row r="2853" ht="14.25" spans="1:11">
      <c r="A2853" s="269">
        <v>2851</v>
      </c>
      <c r="B2853" s="275" t="s">
        <v>549</v>
      </c>
      <c r="C2853" s="275"/>
      <c r="D2853" s="275" t="s">
        <v>4963</v>
      </c>
      <c r="E2853" s="275"/>
      <c r="F2853" s="275">
        <v>0.2</v>
      </c>
      <c r="G2853" s="275"/>
      <c r="H2853" s="275">
        <v>0.286</v>
      </c>
      <c r="I2853" s="275"/>
      <c r="J2853" s="275"/>
      <c r="K2853" s="275" t="s">
        <v>106</v>
      </c>
    </row>
    <row r="2854" ht="14.25" spans="1:11">
      <c r="A2854" s="269">
        <v>2852</v>
      </c>
      <c r="B2854" s="275" t="s">
        <v>549</v>
      </c>
      <c r="C2854" s="275"/>
      <c r="D2854" s="275" t="s">
        <v>4964</v>
      </c>
      <c r="E2854" s="275"/>
      <c r="F2854" s="275">
        <v>1.4</v>
      </c>
      <c r="G2854" s="275"/>
      <c r="H2854" s="275">
        <v>2.002</v>
      </c>
      <c r="I2854" s="275"/>
      <c r="J2854" s="275"/>
      <c r="K2854" s="275" t="s">
        <v>106</v>
      </c>
    </row>
    <row r="2855" ht="14.25" spans="1:11">
      <c r="A2855" s="269">
        <v>2853</v>
      </c>
      <c r="B2855" s="275" t="s">
        <v>549</v>
      </c>
      <c r="C2855" s="275"/>
      <c r="D2855" s="275" t="s">
        <v>4965</v>
      </c>
      <c r="E2855" s="275"/>
      <c r="F2855" s="275">
        <v>2</v>
      </c>
      <c r="G2855" s="275"/>
      <c r="H2855" s="275">
        <v>2.86</v>
      </c>
      <c r="I2855" s="275"/>
      <c r="J2855" s="275"/>
      <c r="K2855" s="275" t="s">
        <v>106</v>
      </c>
    </row>
    <row r="2856" ht="14.25" spans="1:11">
      <c r="A2856" s="269">
        <v>2854</v>
      </c>
      <c r="B2856" s="275" t="s">
        <v>549</v>
      </c>
      <c r="C2856" s="275"/>
      <c r="D2856" s="275" t="s">
        <v>4966</v>
      </c>
      <c r="E2856" s="275"/>
      <c r="F2856" s="275">
        <v>4.6</v>
      </c>
      <c r="G2856" s="275"/>
      <c r="H2856" s="275">
        <v>6.578</v>
      </c>
      <c r="I2856" s="275"/>
      <c r="J2856" s="275"/>
      <c r="K2856" s="275" t="s">
        <v>106</v>
      </c>
    </row>
    <row r="2857" ht="14.25" spans="1:11">
      <c r="A2857" s="269">
        <v>2855</v>
      </c>
      <c r="B2857" s="275" t="s">
        <v>549</v>
      </c>
      <c r="C2857" s="275"/>
      <c r="D2857" s="275" t="s">
        <v>4967</v>
      </c>
      <c r="E2857" s="275"/>
      <c r="F2857" s="275">
        <v>0.26</v>
      </c>
      <c r="G2857" s="275"/>
      <c r="H2857" s="275">
        <v>0.3718</v>
      </c>
      <c r="I2857" s="275"/>
      <c r="J2857" s="275"/>
      <c r="K2857" s="275" t="s">
        <v>106</v>
      </c>
    </row>
    <row r="2858" ht="14.25" spans="1:11">
      <c r="A2858" s="269">
        <v>2856</v>
      </c>
      <c r="B2858" s="275" t="s">
        <v>549</v>
      </c>
      <c r="C2858" s="275"/>
      <c r="D2858" s="275" t="s">
        <v>4968</v>
      </c>
      <c r="E2858" s="275"/>
      <c r="F2858" s="275">
        <v>0.45</v>
      </c>
      <c r="G2858" s="275"/>
      <c r="H2858" s="275">
        <v>0.6435</v>
      </c>
      <c r="I2858" s="275"/>
      <c r="J2858" s="275"/>
      <c r="K2858" s="275" t="s">
        <v>106</v>
      </c>
    </row>
    <row r="2859" ht="14.25" spans="1:11">
      <c r="A2859" s="269">
        <v>2857</v>
      </c>
      <c r="B2859" s="275" t="s">
        <v>549</v>
      </c>
      <c r="C2859" s="275"/>
      <c r="D2859" s="275" t="s">
        <v>4969</v>
      </c>
      <c r="E2859" s="275"/>
      <c r="F2859" s="275">
        <v>0.15</v>
      </c>
      <c r="G2859" s="275"/>
      <c r="H2859" s="275">
        <v>0.2145</v>
      </c>
      <c r="I2859" s="275"/>
      <c r="J2859" s="275"/>
      <c r="K2859" s="275" t="s">
        <v>106</v>
      </c>
    </row>
    <row r="2860" ht="14.25" spans="1:11">
      <c r="A2860" s="269">
        <v>2858</v>
      </c>
      <c r="B2860" s="275" t="s">
        <v>549</v>
      </c>
      <c r="C2860" s="275"/>
      <c r="D2860" s="275" t="s">
        <v>4970</v>
      </c>
      <c r="E2860" s="275"/>
      <c r="F2860" s="275">
        <v>0.28</v>
      </c>
      <c r="G2860" s="275"/>
      <c r="H2860" s="275">
        <v>0.4004</v>
      </c>
      <c r="I2860" s="275"/>
      <c r="J2860" s="275"/>
      <c r="K2860" s="275" t="s">
        <v>106</v>
      </c>
    </row>
    <row r="2861" ht="14.25" spans="1:11">
      <c r="A2861" s="269">
        <v>2859</v>
      </c>
      <c r="B2861" s="276" t="s">
        <v>549</v>
      </c>
      <c r="C2861" s="276"/>
      <c r="D2861" s="276" t="s">
        <v>4971</v>
      </c>
      <c r="E2861" s="275"/>
      <c r="F2861" s="276">
        <v>3</v>
      </c>
      <c r="G2861" s="276"/>
      <c r="H2861" s="276">
        <v>3.6</v>
      </c>
      <c r="I2861" s="276"/>
      <c r="J2861" s="276"/>
      <c r="K2861" s="276" t="s">
        <v>106</v>
      </c>
    </row>
    <row r="2862" ht="14.25" spans="1:11">
      <c r="A2862" s="269">
        <v>2860</v>
      </c>
      <c r="B2862" s="275" t="s">
        <v>4972</v>
      </c>
      <c r="C2862" s="275"/>
      <c r="D2862" s="275" t="s">
        <v>4911</v>
      </c>
      <c r="E2862" s="277" t="s">
        <v>4973</v>
      </c>
      <c r="F2862" s="275">
        <v>0.12</v>
      </c>
      <c r="G2862" s="275"/>
      <c r="H2862" s="275">
        <f t="shared" ref="H2862:H2925" si="0">F2862*1.43</f>
        <v>0.1716</v>
      </c>
      <c r="I2862" s="275"/>
      <c r="J2862" s="275"/>
      <c r="K2862" s="275" t="s">
        <v>106</v>
      </c>
    </row>
    <row r="2863" ht="14.25" spans="1:11">
      <c r="A2863" s="269">
        <v>2861</v>
      </c>
      <c r="B2863" s="275" t="s">
        <v>4972</v>
      </c>
      <c r="C2863" s="275"/>
      <c r="D2863" s="275" t="s">
        <v>4912</v>
      </c>
      <c r="E2863" s="278"/>
      <c r="F2863" s="275">
        <v>0.05</v>
      </c>
      <c r="G2863" s="275"/>
      <c r="H2863" s="275">
        <f t="shared" si="0"/>
        <v>0.0715</v>
      </c>
      <c r="I2863" s="275"/>
      <c r="J2863" s="275"/>
      <c r="K2863" s="275" t="s">
        <v>106</v>
      </c>
    </row>
    <row r="2864" ht="14.25" spans="1:11">
      <c r="A2864" s="269">
        <v>2862</v>
      </c>
      <c r="B2864" s="275" t="s">
        <v>4972</v>
      </c>
      <c r="C2864" s="275"/>
      <c r="D2864" s="279" t="s">
        <v>4913</v>
      </c>
      <c r="E2864" s="278"/>
      <c r="F2864" s="275">
        <v>0.15</v>
      </c>
      <c r="G2864" s="275"/>
      <c r="H2864" s="275">
        <f t="shared" si="0"/>
        <v>0.2145</v>
      </c>
      <c r="I2864" s="275"/>
      <c r="J2864" s="275"/>
      <c r="K2864" s="275" t="s">
        <v>106</v>
      </c>
    </row>
    <row r="2865" ht="14.25" spans="1:11">
      <c r="A2865" s="269">
        <v>2863</v>
      </c>
      <c r="B2865" s="275" t="s">
        <v>4972</v>
      </c>
      <c r="C2865" s="275"/>
      <c r="D2865" s="275" t="s">
        <v>4914</v>
      </c>
      <c r="E2865" s="278"/>
      <c r="F2865" s="275">
        <v>0.18</v>
      </c>
      <c r="G2865" s="275"/>
      <c r="H2865" s="275">
        <f t="shared" si="0"/>
        <v>0.2574</v>
      </c>
      <c r="I2865" s="275"/>
      <c r="J2865" s="275"/>
      <c r="K2865" s="275" t="s">
        <v>106</v>
      </c>
    </row>
    <row r="2866" ht="14.25" spans="1:11">
      <c r="A2866" s="269">
        <v>2864</v>
      </c>
      <c r="B2866" s="275" t="s">
        <v>4972</v>
      </c>
      <c r="C2866" s="275"/>
      <c r="D2866" s="275" t="s">
        <v>4974</v>
      </c>
      <c r="E2866" s="278"/>
      <c r="F2866" s="275">
        <v>0.08</v>
      </c>
      <c r="G2866" s="275"/>
      <c r="H2866" s="275">
        <f t="shared" si="0"/>
        <v>0.1144</v>
      </c>
      <c r="I2866" s="275"/>
      <c r="J2866" s="275"/>
      <c r="K2866" s="275" t="s">
        <v>106</v>
      </c>
    </row>
    <row r="2867" ht="14.25" spans="1:11">
      <c r="A2867" s="269">
        <v>2865</v>
      </c>
      <c r="B2867" s="275" t="s">
        <v>4972</v>
      </c>
      <c r="C2867" s="275"/>
      <c r="D2867" s="275" t="s">
        <v>4975</v>
      </c>
      <c r="E2867" s="278"/>
      <c r="F2867" s="275">
        <v>0.03</v>
      </c>
      <c r="G2867" s="275"/>
      <c r="H2867" s="275">
        <f t="shared" si="0"/>
        <v>0.0429</v>
      </c>
      <c r="I2867" s="275"/>
      <c r="J2867" s="275"/>
      <c r="K2867" s="275" t="s">
        <v>106</v>
      </c>
    </row>
    <row r="2868" ht="14.25" spans="1:11">
      <c r="A2868" s="269">
        <v>2866</v>
      </c>
      <c r="B2868" s="275" t="s">
        <v>4972</v>
      </c>
      <c r="C2868" s="275"/>
      <c r="D2868" s="275" t="s">
        <v>4915</v>
      </c>
      <c r="E2868" s="278"/>
      <c r="F2868" s="275">
        <v>0.03</v>
      </c>
      <c r="G2868" s="275"/>
      <c r="H2868" s="275">
        <f t="shared" si="0"/>
        <v>0.0429</v>
      </c>
      <c r="I2868" s="275"/>
      <c r="J2868" s="275"/>
      <c r="K2868" s="275" t="s">
        <v>106</v>
      </c>
    </row>
    <row r="2869" ht="14.25" spans="1:11">
      <c r="A2869" s="269">
        <v>2867</v>
      </c>
      <c r="B2869" s="275" t="s">
        <v>4972</v>
      </c>
      <c r="C2869" s="275"/>
      <c r="D2869" s="275" t="s">
        <v>4916</v>
      </c>
      <c r="E2869" s="278"/>
      <c r="F2869" s="275">
        <v>0.03</v>
      </c>
      <c r="G2869" s="275"/>
      <c r="H2869" s="275">
        <f t="shared" si="0"/>
        <v>0.0429</v>
      </c>
      <c r="I2869" s="275"/>
      <c r="J2869" s="275"/>
      <c r="K2869" s="275" t="s">
        <v>106</v>
      </c>
    </row>
    <row r="2870" ht="14.25" spans="1:11">
      <c r="A2870" s="269">
        <v>2868</v>
      </c>
      <c r="B2870" s="275" t="s">
        <v>4972</v>
      </c>
      <c r="C2870" s="275"/>
      <c r="D2870" s="275" t="s">
        <v>4917</v>
      </c>
      <c r="E2870" s="278"/>
      <c r="F2870" s="275">
        <v>0.36</v>
      </c>
      <c r="G2870" s="275"/>
      <c r="H2870" s="275">
        <f t="shared" si="0"/>
        <v>0.5148</v>
      </c>
      <c r="I2870" s="275"/>
      <c r="J2870" s="275"/>
      <c r="K2870" s="275" t="s">
        <v>106</v>
      </c>
    </row>
    <row r="2871" ht="14.25" spans="1:11">
      <c r="A2871" s="269">
        <v>2869</v>
      </c>
      <c r="B2871" s="275" t="s">
        <v>4972</v>
      </c>
      <c r="C2871" s="275"/>
      <c r="D2871" s="275" t="s">
        <v>4918</v>
      </c>
      <c r="E2871" s="280"/>
      <c r="F2871" s="275">
        <v>0.42</v>
      </c>
      <c r="G2871" s="275"/>
      <c r="H2871" s="275">
        <f t="shared" si="0"/>
        <v>0.6006</v>
      </c>
      <c r="I2871" s="275"/>
      <c r="J2871" s="275"/>
      <c r="K2871" s="275" t="s">
        <v>106</v>
      </c>
    </row>
    <row r="2872" ht="14.25" spans="1:11">
      <c r="A2872" s="269">
        <v>2870</v>
      </c>
      <c r="B2872" s="275" t="s">
        <v>4972</v>
      </c>
      <c r="C2872" s="275"/>
      <c r="D2872" s="275" t="s">
        <v>4919</v>
      </c>
      <c r="E2872" s="275" t="s">
        <v>4976</v>
      </c>
      <c r="F2872" s="275">
        <v>0.32</v>
      </c>
      <c r="G2872" s="275"/>
      <c r="H2872" s="275">
        <f t="shared" si="0"/>
        <v>0.4576</v>
      </c>
      <c r="I2872" s="275"/>
      <c r="J2872" s="275"/>
      <c r="K2872" s="275" t="s">
        <v>106</v>
      </c>
    </row>
    <row r="2873" ht="14.25" spans="1:11">
      <c r="A2873" s="269">
        <v>2871</v>
      </c>
      <c r="B2873" s="275" t="s">
        <v>4972</v>
      </c>
      <c r="C2873" s="275"/>
      <c r="D2873" s="275" t="s">
        <v>4920</v>
      </c>
      <c r="E2873" s="277" t="s">
        <v>4977</v>
      </c>
      <c r="F2873" s="275">
        <v>0.5</v>
      </c>
      <c r="G2873" s="275"/>
      <c r="H2873" s="275">
        <f t="shared" si="0"/>
        <v>0.715</v>
      </c>
      <c r="I2873" s="275"/>
      <c r="J2873" s="275"/>
      <c r="K2873" s="275" t="s">
        <v>106</v>
      </c>
    </row>
    <row r="2874" ht="14.25" spans="1:11">
      <c r="A2874" s="269">
        <v>2872</v>
      </c>
      <c r="B2874" s="275" t="s">
        <v>4972</v>
      </c>
      <c r="C2874" s="275"/>
      <c r="D2874" s="275" t="s">
        <v>4921</v>
      </c>
      <c r="E2874" s="278"/>
      <c r="F2874" s="275">
        <v>0.03</v>
      </c>
      <c r="G2874" s="275"/>
      <c r="H2874" s="275">
        <f t="shared" si="0"/>
        <v>0.0429</v>
      </c>
      <c r="I2874" s="275"/>
      <c r="J2874" s="275"/>
      <c r="K2874" s="275" t="s">
        <v>106</v>
      </c>
    </row>
    <row r="2875" ht="14.25" spans="1:11">
      <c r="A2875" s="269">
        <v>2873</v>
      </c>
      <c r="B2875" s="275" t="s">
        <v>4972</v>
      </c>
      <c r="C2875" s="275"/>
      <c r="D2875" s="275" t="s">
        <v>4922</v>
      </c>
      <c r="E2875" s="278"/>
      <c r="F2875" s="275">
        <v>0.06</v>
      </c>
      <c r="G2875" s="275"/>
      <c r="H2875" s="275">
        <f t="shared" si="0"/>
        <v>0.0858</v>
      </c>
      <c r="I2875" s="275"/>
      <c r="J2875" s="275"/>
      <c r="K2875" s="275" t="s">
        <v>106</v>
      </c>
    </row>
    <row r="2876" ht="14.25" spans="1:11">
      <c r="A2876" s="269">
        <v>2874</v>
      </c>
      <c r="B2876" s="275" t="s">
        <v>4972</v>
      </c>
      <c r="C2876" s="275"/>
      <c r="D2876" s="275" t="s">
        <v>4923</v>
      </c>
      <c r="E2876" s="278"/>
      <c r="F2876" s="275">
        <v>0.03</v>
      </c>
      <c r="G2876" s="275"/>
      <c r="H2876" s="275">
        <f t="shared" si="0"/>
        <v>0.0429</v>
      </c>
      <c r="I2876" s="275"/>
      <c r="J2876" s="275"/>
      <c r="K2876" s="275" t="s">
        <v>106</v>
      </c>
    </row>
    <row r="2877" ht="14.25" spans="1:11">
      <c r="A2877" s="269">
        <v>2875</v>
      </c>
      <c r="B2877" s="275" t="s">
        <v>4972</v>
      </c>
      <c r="C2877" s="275"/>
      <c r="D2877" s="275" t="s">
        <v>4924</v>
      </c>
      <c r="E2877" s="280"/>
      <c r="F2877" s="275">
        <v>0.03</v>
      </c>
      <c r="G2877" s="275"/>
      <c r="H2877" s="275">
        <f t="shared" si="0"/>
        <v>0.0429</v>
      </c>
      <c r="I2877" s="275"/>
      <c r="J2877" s="275"/>
      <c r="K2877" s="275" t="s">
        <v>106</v>
      </c>
    </row>
    <row r="2878" ht="14.25" spans="1:11">
      <c r="A2878" s="269">
        <v>2876</v>
      </c>
      <c r="B2878" s="275" t="s">
        <v>4972</v>
      </c>
      <c r="C2878" s="275"/>
      <c r="D2878" s="275" t="s">
        <v>4925</v>
      </c>
      <c r="E2878" s="275" t="s">
        <v>4978</v>
      </c>
      <c r="F2878" s="275">
        <v>0.26</v>
      </c>
      <c r="G2878" s="275"/>
      <c r="H2878" s="275">
        <f t="shared" si="0"/>
        <v>0.3718</v>
      </c>
      <c r="I2878" s="275"/>
      <c r="J2878" s="275"/>
      <c r="K2878" s="275" t="s">
        <v>106</v>
      </c>
    </row>
    <row r="2879" ht="14.25" spans="1:11">
      <c r="A2879" s="269">
        <v>2877</v>
      </c>
      <c r="B2879" s="275" t="s">
        <v>4972</v>
      </c>
      <c r="C2879" s="275"/>
      <c r="D2879" s="275" t="s">
        <v>4926</v>
      </c>
      <c r="E2879" s="275" t="s">
        <v>4978</v>
      </c>
      <c r="F2879" s="275">
        <v>0.16</v>
      </c>
      <c r="G2879" s="275"/>
      <c r="H2879" s="275">
        <f t="shared" si="0"/>
        <v>0.2288</v>
      </c>
      <c r="I2879" s="275"/>
      <c r="J2879" s="275"/>
      <c r="K2879" s="275" t="s">
        <v>106</v>
      </c>
    </row>
    <row r="2880" ht="14.25" spans="1:11">
      <c r="A2880" s="269">
        <v>2878</v>
      </c>
      <c r="B2880" s="275" t="s">
        <v>4972</v>
      </c>
      <c r="C2880" s="275"/>
      <c r="D2880" s="275" t="s">
        <v>4927</v>
      </c>
      <c r="E2880" s="275" t="s">
        <v>4979</v>
      </c>
      <c r="F2880" s="275">
        <v>0.08</v>
      </c>
      <c r="G2880" s="275"/>
      <c r="H2880" s="275">
        <f t="shared" si="0"/>
        <v>0.1144</v>
      </c>
      <c r="I2880" s="275"/>
      <c r="J2880" s="275"/>
      <c r="K2880" s="275" t="s">
        <v>106</v>
      </c>
    </row>
    <row r="2881" ht="14.25" spans="1:11">
      <c r="A2881" s="269">
        <v>2879</v>
      </c>
      <c r="B2881" s="275" t="s">
        <v>4972</v>
      </c>
      <c r="C2881" s="275"/>
      <c r="D2881" s="275" t="s">
        <v>4928</v>
      </c>
      <c r="E2881" s="275" t="s">
        <v>4979</v>
      </c>
      <c r="F2881" s="275">
        <v>0.03</v>
      </c>
      <c r="G2881" s="275"/>
      <c r="H2881" s="275">
        <f t="shared" si="0"/>
        <v>0.0429</v>
      </c>
      <c r="I2881" s="275"/>
      <c r="J2881" s="275"/>
      <c r="K2881" s="275" t="s">
        <v>106</v>
      </c>
    </row>
    <row r="2882" ht="14.25" spans="1:11">
      <c r="A2882" s="269">
        <v>2880</v>
      </c>
      <c r="B2882" s="275" t="s">
        <v>4972</v>
      </c>
      <c r="C2882" s="275"/>
      <c r="D2882" s="275" t="s">
        <v>4929</v>
      </c>
      <c r="E2882" s="275" t="s">
        <v>4980</v>
      </c>
      <c r="F2882" s="275">
        <v>0.04</v>
      </c>
      <c r="G2882" s="275"/>
      <c r="H2882" s="275">
        <f t="shared" si="0"/>
        <v>0.0572</v>
      </c>
      <c r="I2882" s="275"/>
      <c r="J2882" s="275"/>
      <c r="K2882" s="275" t="s">
        <v>106</v>
      </c>
    </row>
    <row r="2883" ht="14.25" spans="1:11">
      <c r="A2883" s="269">
        <v>2881</v>
      </c>
      <c r="B2883" s="275" t="s">
        <v>4972</v>
      </c>
      <c r="C2883" s="275"/>
      <c r="D2883" s="275" t="s">
        <v>4930</v>
      </c>
      <c r="E2883" s="275" t="s">
        <v>4981</v>
      </c>
      <c r="F2883" s="275">
        <v>0.16</v>
      </c>
      <c r="G2883" s="275"/>
      <c r="H2883" s="275">
        <f t="shared" si="0"/>
        <v>0.2288</v>
      </c>
      <c r="I2883" s="275"/>
      <c r="J2883" s="275"/>
      <c r="K2883" s="275" t="s">
        <v>106</v>
      </c>
    </row>
    <row r="2884" ht="14.25" spans="1:11">
      <c r="A2884" s="269">
        <v>2882</v>
      </c>
      <c r="B2884" s="275" t="s">
        <v>4972</v>
      </c>
      <c r="C2884" s="275"/>
      <c r="D2884" s="275" t="s">
        <v>4931</v>
      </c>
      <c r="E2884" s="275" t="s">
        <v>4981</v>
      </c>
      <c r="F2884" s="275">
        <v>0.11</v>
      </c>
      <c r="G2884" s="275"/>
      <c r="H2884" s="275">
        <f t="shared" si="0"/>
        <v>0.1573</v>
      </c>
      <c r="I2884" s="275"/>
      <c r="J2884" s="275"/>
      <c r="K2884" s="275" t="s">
        <v>106</v>
      </c>
    </row>
    <row r="2885" ht="14.25" spans="1:11">
      <c r="A2885" s="269">
        <v>2883</v>
      </c>
      <c r="B2885" s="275" t="s">
        <v>4972</v>
      </c>
      <c r="C2885" s="275"/>
      <c r="D2885" s="275" t="s">
        <v>4932</v>
      </c>
      <c r="E2885" s="275" t="s">
        <v>4980</v>
      </c>
      <c r="F2885" s="275">
        <v>0.01</v>
      </c>
      <c r="G2885" s="275"/>
      <c r="H2885" s="275">
        <f t="shared" si="0"/>
        <v>0.0143</v>
      </c>
      <c r="I2885" s="275"/>
      <c r="J2885" s="275"/>
      <c r="K2885" s="275" t="s">
        <v>106</v>
      </c>
    </row>
    <row r="2886" ht="14.25" spans="1:11">
      <c r="A2886" s="269">
        <v>2884</v>
      </c>
      <c r="B2886" s="275" t="s">
        <v>4972</v>
      </c>
      <c r="C2886" s="275"/>
      <c r="D2886" s="275" t="s">
        <v>4933</v>
      </c>
      <c r="E2886" s="277" t="s">
        <v>4973</v>
      </c>
      <c r="F2886" s="275">
        <v>0.24</v>
      </c>
      <c r="G2886" s="275"/>
      <c r="H2886" s="275">
        <f t="shared" si="0"/>
        <v>0.3432</v>
      </c>
      <c r="I2886" s="275"/>
      <c r="J2886" s="275"/>
      <c r="K2886" s="275" t="s">
        <v>106</v>
      </c>
    </row>
    <row r="2887" ht="14.25" spans="1:11">
      <c r="A2887" s="269">
        <v>2885</v>
      </c>
      <c r="B2887" s="275" t="s">
        <v>4972</v>
      </c>
      <c r="C2887" s="275"/>
      <c r="D2887" s="275" t="s">
        <v>4934</v>
      </c>
      <c r="E2887" s="278"/>
      <c r="F2887" s="275">
        <v>0.08</v>
      </c>
      <c r="G2887" s="275"/>
      <c r="H2887" s="275">
        <f t="shared" si="0"/>
        <v>0.1144</v>
      </c>
      <c r="I2887" s="275"/>
      <c r="J2887" s="275"/>
      <c r="K2887" s="275" t="s">
        <v>106</v>
      </c>
    </row>
    <row r="2888" ht="14.25" spans="1:11">
      <c r="A2888" s="269">
        <v>2886</v>
      </c>
      <c r="B2888" s="275" t="s">
        <v>4972</v>
      </c>
      <c r="C2888" s="275"/>
      <c r="D2888" s="275" t="s">
        <v>4935</v>
      </c>
      <c r="E2888" s="278"/>
      <c r="F2888" s="275">
        <v>0.12</v>
      </c>
      <c r="G2888" s="275"/>
      <c r="H2888" s="275">
        <f t="shared" si="0"/>
        <v>0.1716</v>
      </c>
      <c r="I2888" s="275"/>
      <c r="J2888" s="275"/>
      <c r="K2888" s="275" t="s">
        <v>106</v>
      </c>
    </row>
    <row r="2889" ht="14.25" spans="1:11">
      <c r="A2889" s="269">
        <v>2887</v>
      </c>
      <c r="B2889" s="275" t="s">
        <v>4972</v>
      </c>
      <c r="C2889" s="275"/>
      <c r="D2889" s="275" t="s">
        <v>4936</v>
      </c>
      <c r="E2889" s="280"/>
      <c r="F2889" s="275">
        <v>0.24</v>
      </c>
      <c r="G2889" s="275"/>
      <c r="H2889" s="275">
        <f t="shared" si="0"/>
        <v>0.3432</v>
      </c>
      <c r="I2889" s="275"/>
      <c r="J2889" s="275"/>
      <c r="K2889" s="275" t="s">
        <v>106</v>
      </c>
    </row>
    <row r="2890" ht="14.25" spans="1:11">
      <c r="A2890" s="269">
        <v>2888</v>
      </c>
      <c r="B2890" s="275" t="s">
        <v>4972</v>
      </c>
      <c r="C2890" s="275"/>
      <c r="D2890" s="275" t="s">
        <v>4937</v>
      </c>
      <c r="E2890" s="275" t="s">
        <v>4982</v>
      </c>
      <c r="F2890" s="275">
        <v>0.38</v>
      </c>
      <c r="G2890" s="275"/>
      <c r="H2890" s="275">
        <f t="shared" si="0"/>
        <v>0.5434</v>
      </c>
      <c r="I2890" s="275"/>
      <c r="J2890" s="275"/>
      <c r="K2890" s="275" t="s">
        <v>106</v>
      </c>
    </row>
    <row r="2891" ht="14.25" spans="1:11">
      <c r="A2891" s="269">
        <v>2889</v>
      </c>
      <c r="B2891" s="275" t="s">
        <v>4972</v>
      </c>
      <c r="C2891" s="275"/>
      <c r="D2891" s="275" t="s">
        <v>4941</v>
      </c>
      <c r="E2891" s="275" t="s">
        <v>4982</v>
      </c>
      <c r="F2891" s="275">
        <v>0.52</v>
      </c>
      <c r="G2891" s="275"/>
      <c r="H2891" s="275">
        <f t="shared" si="0"/>
        <v>0.7436</v>
      </c>
      <c r="I2891" s="275"/>
      <c r="J2891" s="275"/>
      <c r="K2891" s="275" t="s">
        <v>106</v>
      </c>
    </row>
    <row r="2892" ht="14.25" spans="1:11">
      <c r="A2892" s="269">
        <v>2890</v>
      </c>
      <c r="B2892" s="275" t="s">
        <v>4972</v>
      </c>
      <c r="C2892" s="275"/>
      <c r="D2892" s="275" t="s">
        <v>4983</v>
      </c>
      <c r="E2892" s="275" t="s">
        <v>4982</v>
      </c>
      <c r="F2892" s="275">
        <v>0.61</v>
      </c>
      <c r="G2892" s="275"/>
      <c r="H2892" s="275">
        <f t="shared" si="0"/>
        <v>0.8723</v>
      </c>
      <c r="I2892" s="275"/>
      <c r="J2892" s="275"/>
      <c r="K2892" s="275" t="s">
        <v>106</v>
      </c>
    </row>
    <row r="2893" ht="14.25" spans="1:11">
      <c r="A2893" s="269">
        <v>2891</v>
      </c>
      <c r="B2893" s="275" t="s">
        <v>4972</v>
      </c>
      <c r="C2893" s="275"/>
      <c r="D2893" s="275" t="s">
        <v>4942</v>
      </c>
      <c r="E2893" s="275" t="s">
        <v>4984</v>
      </c>
      <c r="F2893" s="275">
        <v>0.55</v>
      </c>
      <c r="G2893" s="275"/>
      <c r="H2893" s="275">
        <f t="shared" si="0"/>
        <v>0.7865</v>
      </c>
      <c r="I2893" s="275"/>
      <c r="J2893" s="275"/>
      <c r="K2893" s="275" t="s">
        <v>106</v>
      </c>
    </row>
    <row r="2894" ht="14.25" spans="1:11">
      <c r="A2894" s="269">
        <v>2892</v>
      </c>
      <c r="B2894" s="275" t="s">
        <v>4972</v>
      </c>
      <c r="C2894" s="275"/>
      <c r="D2894" s="275" t="s">
        <v>4942</v>
      </c>
      <c r="E2894" s="275" t="s">
        <v>4984</v>
      </c>
      <c r="F2894" s="275">
        <v>1.05</v>
      </c>
      <c r="G2894" s="275"/>
      <c r="H2894" s="275">
        <f t="shared" si="0"/>
        <v>1.5015</v>
      </c>
      <c r="I2894" s="275"/>
      <c r="J2894" s="275"/>
      <c r="K2894" s="275" t="s">
        <v>106</v>
      </c>
    </row>
    <row r="2895" ht="14.25" spans="1:11">
      <c r="A2895" s="269">
        <v>2893</v>
      </c>
      <c r="B2895" s="275" t="s">
        <v>4972</v>
      </c>
      <c r="C2895" s="275"/>
      <c r="D2895" s="275" t="s">
        <v>4949</v>
      </c>
      <c r="E2895" s="277" t="s">
        <v>4985</v>
      </c>
      <c r="F2895" s="275">
        <v>4.6</v>
      </c>
      <c r="G2895" s="275"/>
      <c r="H2895" s="275">
        <f t="shared" si="0"/>
        <v>6.578</v>
      </c>
      <c r="I2895" s="275"/>
      <c r="J2895" s="275"/>
      <c r="K2895" s="275" t="s">
        <v>106</v>
      </c>
    </row>
    <row r="2896" ht="14.25" spans="1:11">
      <c r="A2896" s="269">
        <v>2894</v>
      </c>
      <c r="B2896" s="275" t="s">
        <v>4972</v>
      </c>
      <c r="C2896" s="275"/>
      <c r="D2896" s="275" t="s">
        <v>4950</v>
      </c>
      <c r="E2896" s="278"/>
      <c r="F2896" s="275">
        <v>6.9</v>
      </c>
      <c r="G2896" s="275"/>
      <c r="H2896" s="275">
        <f t="shared" si="0"/>
        <v>9.867</v>
      </c>
      <c r="I2896" s="275"/>
      <c r="J2896" s="275"/>
      <c r="K2896" s="275" t="s">
        <v>106</v>
      </c>
    </row>
    <row r="2897" ht="14.25" spans="1:11">
      <c r="A2897" s="269">
        <v>2895</v>
      </c>
      <c r="B2897" s="275" t="s">
        <v>4972</v>
      </c>
      <c r="C2897" s="275"/>
      <c r="D2897" s="275" t="s">
        <v>4951</v>
      </c>
      <c r="E2897" s="278"/>
      <c r="F2897" s="275">
        <v>9.2</v>
      </c>
      <c r="G2897" s="275"/>
      <c r="H2897" s="275">
        <f t="shared" si="0"/>
        <v>13.156</v>
      </c>
      <c r="I2897" s="275"/>
      <c r="J2897" s="275"/>
      <c r="K2897" s="275" t="s">
        <v>106</v>
      </c>
    </row>
    <row r="2898" ht="14.25" spans="1:11">
      <c r="A2898" s="269">
        <v>2896</v>
      </c>
      <c r="B2898" s="275" t="s">
        <v>4972</v>
      </c>
      <c r="C2898" s="275"/>
      <c r="D2898" s="275" t="s">
        <v>4952</v>
      </c>
      <c r="E2898" s="278"/>
      <c r="F2898" s="275">
        <v>10.35</v>
      </c>
      <c r="G2898" s="275"/>
      <c r="H2898" s="275">
        <f t="shared" si="0"/>
        <v>14.8005</v>
      </c>
      <c r="I2898" s="275"/>
      <c r="J2898" s="275"/>
      <c r="K2898" s="275" t="s">
        <v>106</v>
      </c>
    </row>
    <row r="2899" ht="14.25" spans="1:11">
      <c r="A2899" s="269">
        <v>2897</v>
      </c>
      <c r="B2899" s="275" t="s">
        <v>4972</v>
      </c>
      <c r="C2899" s="275"/>
      <c r="D2899" s="275" t="s">
        <v>4986</v>
      </c>
      <c r="E2899" s="278"/>
      <c r="F2899" s="275">
        <v>13.8</v>
      </c>
      <c r="G2899" s="275"/>
      <c r="H2899" s="275">
        <f t="shared" si="0"/>
        <v>19.734</v>
      </c>
      <c r="I2899" s="275"/>
      <c r="J2899" s="275"/>
      <c r="K2899" s="275" t="s">
        <v>106</v>
      </c>
    </row>
    <row r="2900" ht="14.25" spans="1:11">
      <c r="A2900" s="269">
        <v>2898</v>
      </c>
      <c r="B2900" s="275" t="s">
        <v>4972</v>
      </c>
      <c r="C2900" s="275"/>
      <c r="D2900" s="275" t="s">
        <v>4953</v>
      </c>
      <c r="E2900" s="278"/>
      <c r="F2900" s="275">
        <v>5.12</v>
      </c>
      <c r="G2900" s="275"/>
      <c r="H2900" s="275">
        <f t="shared" si="0"/>
        <v>7.3216</v>
      </c>
      <c r="I2900" s="275"/>
      <c r="J2900" s="275"/>
      <c r="K2900" s="275" t="s">
        <v>106</v>
      </c>
    </row>
    <row r="2901" ht="14.25" spans="1:11">
      <c r="A2901" s="269">
        <v>2899</v>
      </c>
      <c r="B2901" s="275" t="s">
        <v>4972</v>
      </c>
      <c r="C2901" s="275"/>
      <c r="D2901" s="275" t="s">
        <v>4954</v>
      </c>
      <c r="E2901" s="278"/>
      <c r="F2901" s="275">
        <v>7.68</v>
      </c>
      <c r="G2901" s="275"/>
      <c r="H2901" s="275">
        <f t="shared" si="0"/>
        <v>10.9824</v>
      </c>
      <c r="I2901" s="275"/>
      <c r="J2901" s="275"/>
      <c r="K2901" s="275" t="s">
        <v>106</v>
      </c>
    </row>
    <row r="2902" ht="14.25" spans="1:11">
      <c r="A2902" s="269">
        <v>2900</v>
      </c>
      <c r="B2902" s="275" t="s">
        <v>4972</v>
      </c>
      <c r="C2902" s="275"/>
      <c r="D2902" s="275" t="s">
        <v>4955</v>
      </c>
      <c r="E2902" s="278"/>
      <c r="F2902" s="275">
        <v>10.24</v>
      </c>
      <c r="G2902" s="275"/>
      <c r="H2902" s="275">
        <f t="shared" si="0"/>
        <v>14.6432</v>
      </c>
      <c r="I2902" s="275"/>
      <c r="J2902" s="275"/>
      <c r="K2902" s="275" t="s">
        <v>106</v>
      </c>
    </row>
    <row r="2903" ht="14.25" spans="1:11">
      <c r="A2903" s="269">
        <v>2901</v>
      </c>
      <c r="B2903" s="275" t="s">
        <v>4972</v>
      </c>
      <c r="C2903" s="275"/>
      <c r="D2903" s="275" t="s">
        <v>4956</v>
      </c>
      <c r="E2903" s="278"/>
      <c r="F2903" s="275">
        <v>11.52</v>
      </c>
      <c r="G2903" s="275"/>
      <c r="H2903" s="275">
        <f t="shared" si="0"/>
        <v>16.4736</v>
      </c>
      <c r="I2903" s="275"/>
      <c r="J2903" s="275"/>
      <c r="K2903" s="275" t="s">
        <v>106</v>
      </c>
    </row>
    <row r="2904" ht="14.25" spans="1:11">
      <c r="A2904" s="269">
        <v>2902</v>
      </c>
      <c r="B2904" s="275" t="s">
        <v>4972</v>
      </c>
      <c r="C2904" s="275"/>
      <c r="D2904" s="275" t="s">
        <v>4987</v>
      </c>
      <c r="E2904" s="280"/>
      <c r="F2904" s="275">
        <v>15.36</v>
      </c>
      <c r="G2904" s="275"/>
      <c r="H2904" s="275">
        <f t="shared" si="0"/>
        <v>21.9648</v>
      </c>
      <c r="I2904" s="275"/>
      <c r="J2904" s="275"/>
      <c r="K2904" s="275" t="s">
        <v>106</v>
      </c>
    </row>
    <row r="2905" ht="14.25" spans="1:11">
      <c r="A2905" s="269">
        <v>2903</v>
      </c>
      <c r="B2905" s="275" t="s">
        <v>4972</v>
      </c>
      <c r="C2905" s="275"/>
      <c r="D2905" s="275" t="s">
        <v>4988</v>
      </c>
      <c r="E2905" s="275" t="s">
        <v>4989</v>
      </c>
      <c r="F2905" s="275">
        <v>1.4</v>
      </c>
      <c r="G2905" s="275"/>
      <c r="H2905" s="275">
        <f t="shared" si="0"/>
        <v>2.002</v>
      </c>
      <c r="I2905" s="275"/>
      <c r="J2905" s="275"/>
      <c r="K2905" s="275" t="s">
        <v>106</v>
      </c>
    </row>
    <row r="2906" ht="14.25" spans="1:11">
      <c r="A2906" s="269">
        <v>2904</v>
      </c>
      <c r="B2906" s="275" t="s">
        <v>4972</v>
      </c>
      <c r="C2906" s="275"/>
      <c r="D2906" s="275" t="s">
        <v>4990</v>
      </c>
      <c r="E2906" s="275" t="s">
        <v>4991</v>
      </c>
      <c r="F2906" s="275">
        <v>2.6</v>
      </c>
      <c r="G2906" s="275"/>
      <c r="H2906" s="275">
        <f t="shared" si="0"/>
        <v>3.718</v>
      </c>
      <c r="I2906" s="275"/>
      <c r="J2906" s="275"/>
      <c r="K2906" s="275" t="s">
        <v>106</v>
      </c>
    </row>
    <row r="2907" ht="14.25" spans="1:11">
      <c r="A2907" s="269">
        <v>2905</v>
      </c>
      <c r="B2907" s="275" t="s">
        <v>4972</v>
      </c>
      <c r="C2907" s="275"/>
      <c r="D2907" s="275" t="s">
        <v>4990</v>
      </c>
      <c r="E2907" s="275" t="s">
        <v>4991</v>
      </c>
      <c r="F2907" s="275">
        <v>3.5</v>
      </c>
      <c r="G2907" s="275"/>
      <c r="H2907" s="275">
        <f t="shared" si="0"/>
        <v>5.005</v>
      </c>
      <c r="I2907" s="275"/>
      <c r="J2907" s="275"/>
      <c r="K2907" s="275" t="s">
        <v>106</v>
      </c>
    </row>
    <row r="2908" ht="14.25" spans="1:11">
      <c r="A2908" s="269">
        <v>2906</v>
      </c>
      <c r="B2908" s="275" t="s">
        <v>4972</v>
      </c>
      <c r="C2908" s="275"/>
      <c r="D2908" s="275" t="s">
        <v>4990</v>
      </c>
      <c r="E2908" s="275" t="s">
        <v>4991</v>
      </c>
      <c r="F2908" s="275">
        <v>3.9</v>
      </c>
      <c r="G2908" s="275"/>
      <c r="H2908" s="275">
        <f t="shared" si="0"/>
        <v>5.577</v>
      </c>
      <c r="I2908" s="275"/>
      <c r="J2908" s="275"/>
      <c r="K2908" s="275" t="s">
        <v>106</v>
      </c>
    </row>
    <row r="2909" ht="14.25" spans="1:11">
      <c r="A2909" s="269">
        <v>2907</v>
      </c>
      <c r="B2909" s="275" t="s">
        <v>4972</v>
      </c>
      <c r="C2909" s="275"/>
      <c r="D2909" s="275" t="s">
        <v>4957</v>
      </c>
      <c r="E2909" s="275" t="s">
        <v>4992</v>
      </c>
      <c r="F2909" s="275">
        <v>0.09</v>
      </c>
      <c r="G2909" s="275"/>
      <c r="H2909" s="275">
        <f t="shared" si="0"/>
        <v>0.1287</v>
      </c>
      <c r="I2909" s="275"/>
      <c r="J2909" s="275"/>
      <c r="K2909" s="275" t="s">
        <v>106</v>
      </c>
    </row>
    <row r="2910" ht="14.25" spans="1:11">
      <c r="A2910" s="269">
        <v>2908</v>
      </c>
      <c r="B2910" s="275" t="s">
        <v>4972</v>
      </c>
      <c r="C2910" s="275"/>
      <c r="D2910" s="275" t="s">
        <v>4958</v>
      </c>
      <c r="E2910" s="275" t="s">
        <v>4992</v>
      </c>
      <c r="F2910" s="275">
        <v>0.17</v>
      </c>
      <c r="G2910" s="275"/>
      <c r="H2910" s="275">
        <f t="shared" si="0"/>
        <v>0.2431</v>
      </c>
      <c r="I2910" s="275"/>
      <c r="J2910" s="275"/>
      <c r="K2910" s="275" t="s">
        <v>106</v>
      </c>
    </row>
    <row r="2911" ht="14.25" spans="1:11">
      <c r="A2911" s="269">
        <v>2909</v>
      </c>
      <c r="B2911" s="275" t="s">
        <v>4972</v>
      </c>
      <c r="C2911" s="275"/>
      <c r="D2911" s="275" t="s">
        <v>4959</v>
      </c>
      <c r="E2911" s="275" t="s">
        <v>4992</v>
      </c>
      <c r="F2911" s="275">
        <v>0.05</v>
      </c>
      <c r="G2911" s="275"/>
      <c r="H2911" s="275">
        <f t="shared" si="0"/>
        <v>0.0715</v>
      </c>
      <c r="I2911" s="275"/>
      <c r="J2911" s="275"/>
      <c r="K2911" s="275" t="s">
        <v>106</v>
      </c>
    </row>
    <row r="2912" ht="14.25" spans="1:11">
      <c r="A2912" s="269">
        <v>2910</v>
      </c>
      <c r="B2912" s="275" t="s">
        <v>4972</v>
      </c>
      <c r="C2912" s="275"/>
      <c r="D2912" s="275" t="s">
        <v>4960</v>
      </c>
      <c r="E2912" s="275" t="s">
        <v>4992</v>
      </c>
      <c r="F2912" s="275">
        <v>0.09</v>
      </c>
      <c r="G2912" s="275"/>
      <c r="H2912" s="275">
        <f t="shared" si="0"/>
        <v>0.1287</v>
      </c>
      <c r="I2912" s="275"/>
      <c r="J2912" s="275"/>
      <c r="K2912" s="275" t="s">
        <v>106</v>
      </c>
    </row>
    <row r="2913" ht="14.25" spans="1:11">
      <c r="A2913" s="269">
        <v>2911</v>
      </c>
      <c r="B2913" s="275" t="s">
        <v>4972</v>
      </c>
      <c r="C2913" s="275"/>
      <c r="D2913" s="275" t="s">
        <v>4961</v>
      </c>
      <c r="E2913" s="275" t="s">
        <v>4992</v>
      </c>
      <c r="F2913" s="275">
        <v>0.01</v>
      </c>
      <c r="G2913" s="275"/>
      <c r="H2913" s="275">
        <f t="shared" si="0"/>
        <v>0.0143</v>
      </c>
      <c r="I2913" s="275"/>
      <c r="J2913" s="275"/>
      <c r="K2913" s="275" t="s">
        <v>106</v>
      </c>
    </row>
    <row r="2914" ht="14.25" spans="1:11">
      <c r="A2914" s="269">
        <v>2912</v>
      </c>
      <c r="B2914" s="275" t="s">
        <v>4972</v>
      </c>
      <c r="C2914" s="275"/>
      <c r="D2914" s="275" t="s">
        <v>4962</v>
      </c>
      <c r="E2914" s="275" t="s">
        <v>4992</v>
      </c>
      <c r="F2914" s="275">
        <v>0.11</v>
      </c>
      <c r="G2914" s="275"/>
      <c r="H2914" s="275">
        <f t="shared" si="0"/>
        <v>0.1573</v>
      </c>
      <c r="I2914" s="275"/>
      <c r="J2914" s="275"/>
      <c r="K2914" s="275" t="s">
        <v>106</v>
      </c>
    </row>
    <row r="2915" ht="14.25" spans="1:11">
      <c r="A2915" s="269">
        <v>2913</v>
      </c>
      <c r="B2915" s="275" t="s">
        <v>4972</v>
      </c>
      <c r="C2915" s="275"/>
      <c r="D2915" s="275" t="s">
        <v>4963</v>
      </c>
      <c r="E2915" s="275" t="s">
        <v>4993</v>
      </c>
      <c r="F2915" s="275">
        <v>0.2</v>
      </c>
      <c r="G2915" s="275"/>
      <c r="H2915" s="275">
        <f t="shared" si="0"/>
        <v>0.286</v>
      </c>
      <c r="I2915" s="275"/>
      <c r="J2915" s="275"/>
      <c r="K2915" s="275" t="s">
        <v>106</v>
      </c>
    </row>
    <row r="2916" ht="14.25" spans="1:11">
      <c r="A2916" s="269">
        <v>2914</v>
      </c>
      <c r="B2916" s="275" t="s">
        <v>4972</v>
      </c>
      <c r="C2916" s="275"/>
      <c r="D2916" s="275" t="s">
        <v>4964</v>
      </c>
      <c r="E2916" s="275" t="s">
        <v>4993</v>
      </c>
      <c r="F2916" s="275">
        <v>1.4</v>
      </c>
      <c r="G2916" s="275"/>
      <c r="H2916" s="275">
        <f t="shared" si="0"/>
        <v>2.002</v>
      </c>
      <c r="I2916" s="275"/>
      <c r="J2916" s="275"/>
      <c r="K2916" s="275" t="s">
        <v>106</v>
      </c>
    </row>
    <row r="2917" ht="14.25" spans="1:11">
      <c r="A2917" s="269">
        <v>2915</v>
      </c>
      <c r="B2917" s="275" t="s">
        <v>4972</v>
      </c>
      <c r="C2917" s="275"/>
      <c r="D2917" s="275" t="s">
        <v>4965</v>
      </c>
      <c r="E2917" s="275" t="s">
        <v>4994</v>
      </c>
      <c r="F2917" s="275">
        <v>2</v>
      </c>
      <c r="G2917" s="275"/>
      <c r="H2917" s="275">
        <f t="shared" si="0"/>
        <v>2.86</v>
      </c>
      <c r="I2917" s="275"/>
      <c r="J2917" s="275"/>
      <c r="K2917" s="275" t="s">
        <v>106</v>
      </c>
    </row>
    <row r="2918" ht="14.25" spans="1:11">
      <c r="A2918" s="269">
        <v>2916</v>
      </c>
      <c r="B2918" s="275" t="s">
        <v>4972</v>
      </c>
      <c r="C2918" s="275"/>
      <c r="D2918" s="275" t="s">
        <v>4966</v>
      </c>
      <c r="E2918" s="275" t="s">
        <v>4994</v>
      </c>
      <c r="F2918" s="275">
        <v>4.6</v>
      </c>
      <c r="G2918" s="275"/>
      <c r="H2918" s="275">
        <f t="shared" si="0"/>
        <v>6.578</v>
      </c>
      <c r="I2918" s="275"/>
      <c r="J2918" s="275"/>
      <c r="K2918" s="275" t="s">
        <v>106</v>
      </c>
    </row>
    <row r="2919" ht="14.25" spans="1:11">
      <c r="A2919" s="269">
        <v>2917</v>
      </c>
      <c r="B2919" s="275" t="s">
        <v>4972</v>
      </c>
      <c r="C2919" s="275"/>
      <c r="D2919" s="275" t="s">
        <v>4995</v>
      </c>
      <c r="E2919" s="275" t="s">
        <v>4996</v>
      </c>
      <c r="F2919" s="275">
        <v>0.38</v>
      </c>
      <c r="G2919" s="275"/>
      <c r="H2919" s="275">
        <f t="shared" si="0"/>
        <v>0.5434</v>
      </c>
      <c r="I2919" s="275"/>
      <c r="J2919" s="275"/>
      <c r="K2919" s="275" t="s">
        <v>106</v>
      </c>
    </row>
    <row r="2920" ht="14.25" spans="1:11">
      <c r="A2920" s="269">
        <v>2918</v>
      </c>
      <c r="B2920" s="275" t="s">
        <v>4972</v>
      </c>
      <c r="C2920" s="275"/>
      <c r="D2920" s="275" t="s">
        <v>4997</v>
      </c>
      <c r="E2920" s="275" t="s">
        <v>4996</v>
      </c>
      <c r="F2920" s="275">
        <v>0.68</v>
      </c>
      <c r="G2920" s="275"/>
      <c r="H2920" s="275">
        <f t="shared" si="0"/>
        <v>0.9724</v>
      </c>
      <c r="I2920" s="275"/>
      <c r="J2920" s="275"/>
      <c r="K2920" s="275" t="s">
        <v>106</v>
      </c>
    </row>
    <row r="2921" ht="14.25" spans="1:11">
      <c r="A2921" s="269">
        <v>2919</v>
      </c>
      <c r="B2921" s="275" t="s">
        <v>4972</v>
      </c>
      <c r="C2921" s="275"/>
      <c r="D2921" s="275" t="s">
        <v>4998</v>
      </c>
      <c r="E2921" s="275" t="s">
        <v>4999</v>
      </c>
      <c r="F2921" s="275">
        <v>0.23</v>
      </c>
      <c r="G2921" s="275"/>
      <c r="H2921" s="275">
        <f t="shared" si="0"/>
        <v>0.3289</v>
      </c>
      <c r="I2921" s="275"/>
      <c r="J2921" s="275"/>
      <c r="K2921" s="275" t="s">
        <v>106</v>
      </c>
    </row>
    <row r="2922" ht="14.25" spans="1:11">
      <c r="A2922" s="269">
        <v>2920</v>
      </c>
      <c r="B2922" s="275" t="s">
        <v>4972</v>
      </c>
      <c r="C2922" s="275"/>
      <c r="D2922" s="275" t="s">
        <v>5000</v>
      </c>
      <c r="E2922" s="275" t="s">
        <v>4999</v>
      </c>
      <c r="F2922" s="275">
        <v>0.54</v>
      </c>
      <c r="G2922" s="275"/>
      <c r="H2922" s="275">
        <f t="shared" si="0"/>
        <v>0.7722</v>
      </c>
      <c r="I2922" s="275"/>
      <c r="J2922" s="275"/>
      <c r="K2922" s="275" t="s">
        <v>106</v>
      </c>
    </row>
    <row r="2923" ht="14.25" spans="1:11">
      <c r="A2923" s="269">
        <v>2921</v>
      </c>
      <c r="B2923" s="275" t="s">
        <v>4972</v>
      </c>
      <c r="C2923" s="275"/>
      <c r="D2923" s="275" t="s">
        <v>5001</v>
      </c>
      <c r="E2923" s="275" t="s">
        <v>5002</v>
      </c>
      <c r="F2923" s="275">
        <v>0.38</v>
      </c>
      <c r="G2923" s="275"/>
      <c r="H2923" s="275">
        <f t="shared" si="0"/>
        <v>0.5434</v>
      </c>
      <c r="I2923" s="275"/>
      <c r="J2923" s="275"/>
      <c r="K2923" s="275" t="s">
        <v>106</v>
      </c>
    </row>
    <row r="2924" ht="14.25" spans="1:11">
      <c r="A2924" s="269">
        <v>2922</v>
      </c>
      <c r="B2924" s="275" t="s">
        <v>4972</v>
      </c>
      <c r="C2924" s="275"/>
      <c r="D2924" s="275" t="s">
        <v>5003</v>
      </c>
      <c r="E2924" s="275" t="s">
        <v>5002</v>
      </c>
      <c r="F2924" s="275">
        <v>0.28</v>
      </c>
      <c r="G2924" s="275"/>
      <c r="H2924" s="275">
        <f t="shared" si="0"/>
        <v>0.4004</v>
      </c>
      <c r="I2924" s="275"/>
      <c r="J2924" s="275"/>
      <c r="K2924" s="275" t="s">
        <v>106</v>
      </c>
    </row>
    <row r="2925" ht="14.25" spans="1:11">
      <c r="A2925" s="269">
        <v>2923</v>
      </c>
      <c r="B2925" s="275" t="s">
        <v>4972</v>
      </c>
      <c r="C2925" s="275"/>
      <c r="D2925" s="275" t="s">
        <v>5004</v>
      </c>
      <c r="E2925" s="275" t="s">
        <v>5005</v>
      </c>
      <c r="F2925" s="275">
        <v>4.9</v>
      </c>
      <c r="G2925" s="275"/>
      <c r="H2925" s="275">
        <f t="shared" si="0"/>
        <v>7.007</v>
      </c>
      <c r="I2925" s="275"/>
      <c r="J2925" s="275"/>
      <c r="K2925" s="275" t="s">
        <v>106</v>
      </c>
    </row>
    <row r="2926" ht="14.25" spans="1:11">
      <c r="A2926" s="269">
        <v>2924</v>
      </c>
      <c r="B2926" s="275" t="s">
        <v>4972</v>
      </c>
      <c r="C2926" s="275"/>
      <c r="D2926" s="275" t="s">
        <v>5006</v>
      </c>
      <c r="E2926" s="275" t="s">
        <v>5005</v>
      </c>
      <c r="F2926" s="275">
        <v>2.8</v>
      </c>
      <c r="G2926" s="275"/>
      <c r="H2926" s="275">
        <f t="shared" ref="H2926:H2935" si="1">F2926*1.43</f>
        <v>4.004</v>
      </c>
      <c r="I2926" s="275"/>
      <c r="J2926" s="275"/>
      <c r="K2926" s="275" t="s">
        <v>106</v>
      </c>
    </row>
    <row r="2927" ht="14.25" spans="1:11">
      <c r="A2927" s="269">
        <v>2925</v>
      </c>
      <c r="B2927" s="275" t="s">
        <v>4972</v>
      </c>
      <c r="C2927" s="275"/>
      <c r="D2927" s="275" t="s">
        <v>5007</v>
      </c>
      <c r="E2927" s="275" t="s">
        <v>5005</v>
      </c>
      <c r="F2927" s="275">
        <v>1.75</v>
      </c>
      <c r="G2927" s="275"/>
      <c r="H2927" s="275">
        <f t="shared" si="1"/>
        <v>2.5025</v>
      </c>
      <c r="I2927" s="275"/>
      <c r="J2927" s="275"/>
      <c r="K2927" s="275"/>
    </row>
    <row r="2928" ht="14.25" spans="1:11">
      <c r="A2928" s="269">
        <v>2926</v>
      </c>
      <c r="B2928" s="275" t="s">
        <v>4972</v>
      </c>
      <c r="C2928" s="275"/>
      <c r="D2928" s="275" t="s">
        <v>5008</v>
      </c>
      <c r="E2928" s="275" t="s">
        <v>5005</v>
      </c>
      <c r="F2928" s="275">
        <v>4.75</v>
      </c>
      <c r="G2928" s="275"/>
      <c r="H2928" s="275">
        <f t="shared" si="1"/>
        <v>6.7925</v>
      </c>
      <c r="I2928" s="275"/>
      <c r="J2928" s="275"/>
      <c r="K2928" s="275"/>
    </row>
    <row r="2929" ht="14.25" spans="1:11">
      <c r="A2929" s="269">
        <v>2927</v>
      </c>
      <c r="B2929" s="275" t="s">
        <v>4972</v>
      </c>
      <c r="C2929" s="275"/>
      <c r="D2929" s="275" t="s">
        <v>5009</v>
      </c>
      <c r="E2929" s="275" t="s">
        <v>5010</v>
      </c>
      <c r="F2929" s="275">
        <v>1.35</v>
      </c>
      <c r="G2929" s="275"/>
      <c r="H2929" s="275">
        <f t="shared" si="1"/>
        <v>1.9305</v>
      </c>
      <c r="I2929" s="275"/>
      <c r="J2929" s="275"/>
      <c r="K2929" s="275" t="s">
        <v>106</v>
      </c>
    </row>
    <row r="2930" ht="14.25" spans="1:11">
      <c r="A2930" s="269">
        <v>2928</v>
      </c>
      <c r="B2930" s="275" t="s">
        <v>4972</v>
      </c>
      <c r="C2930" s="275"/>
      <c r="D2930" s="275" t="s">
        <v>5011</v>
      </c>
      <c r="E2930" s="275" t="s">
        <v>5010</v>
      </c>
      <c r="F2930" s="275">
        <v>3.5</v>
      </c>
      <c r="G2930" s="275"/>
      <c r="H2930" s="275">
        <f t="shared" si="1"/>
        <v>5.005</v>
      </c>
      <c r="I2930" s="275"/>
      <c r="J2930" s="275"/>
      <c r="K2930" s="275" t="s">
        <v>106</v>
      </c>
    </row>
    <row r="2931" ht="14.25" spans="1:11">
      <c r="A2931" s="269">
        <v>2929</v>
      </c>
      <c r="B2931" s="275" t="s">
        <v>4972</v>
      </c>
      <c r="C2931" s="275"/>
      <c r="D2931" s="275" t="s">
        <v>5012</v>
      </c>
      <c r="E2931" s="275" t="s">
        <v>5013</v>
      </c>
      <c r="F2931" s="275">
        <v>11.2</v>
      </c>
      <c r="G2931" s="275"/>
      <c r="H2931" s="275">
        <f t="shared" si="1"/>
        <v>16.016</v>
      </c>
      <c r="I2931" s="275"/>
      <c r="J2931" s="275"/>
      <c r="K2931" s="275" t="s">
        <v>106</v>
      </c>
    </row>
    <row r="2932" ht="14.25" spans="1:11">
      <c r="A2932" s="269">
        <v>2930</v>
      </c>
      <c r="B2932" s="275" t="s">
        <v>4972</v>
      </c>
      <c r="C2932" s="275"/>
      <c r="D2932" s="275" t="s">
        <v>5014</v>
      </c>
      <c r="E2932" s="275" t="s">
        <v>5013</v>
      </c>
      <c r="F2932" s="275">
        <v>13.2</v>
      </c>
      <c r="G2932" s="275"/>
      <c r="H2932" s="275">
        <f t="shared" si="1"/>
        <v>18.876</v>
      </c>
      <c r="I2932" s="275"/>
      <c r="J2932" s="275"/>
      <c r="K2932" s="275" t="s">
        <v>106</v>
      </c>
    </row>
    <row r="2933" ht="14.25" spans="1:11">
      <c r="A2933" s="269">
        <v>2931</v>
      </c>
      <c r="B2933" s="275" t="s">
        <v>4972</v>
      </c>
      <c r="C2933" s="275"/>
      <c r="D2933" s="275" t="s">
        <v>5015</v>
      </c>
      <c r="E2933" s="275" t="s">
        <v>5016</v>
      </c>
      <c r="F2933" s="275">
        <v>2.5</v>
      </c>
      <c r="G2933" s="275"/>
      <c r="H2933" s="275">
        <f t="shared" si="1"/>
        <v>3.575</v>
      </c>
      <c r="I2933" s="275"/>
      <c r="J2933" s="275"/>
      <c r="K2933" s="275" t="s">
        <v>106</v>
      </c>
    </row>
    <row r="2934" ht="14.25" spans="1:11">
      <c r="A2934" s="269">
        <v>2932</v>
      </c>
      <c r="B2934" s="275" t="s">
        <v>4972</v>
      </c>
      <c r="C2934" s="275"/>
      <c r="D2934" s="275" t="s">
        <v>5017</v>
      </c>
      <c r="E2934" s="275" t="s">
        <v>5018</v>
      </c>
      <c r="F2934" s="275">
        <v>4.5</v>
      </c>
      <c r="G2934" s="275"/>
      <c r="H2934" s="275">
        <f t="shared" si="1"/>
        <v>6.435</v>
      </c>
      <c r="I2934" s="275"/>
      <c r="J2934" s="275"/>
      <c r="K2934" s="275" t="s">
        <v>106</v>
      </c>
    </row>
    <row r="2935" ht="14.25" spans="1:11">
      <c r="A2935" s="269">
        <v>2933</v>
      </c>
      <c r="B2935" s="275" t="s">
        <v>4972</v>
      </c>
      <c r="C2935" s="275"/>
      <c r="D2935" s="275" t="s">
        <v>5019</v>
      </c>
      <c r="E2935" s="275" t="s">
        <v>5018</v>
      </c>
      <c r="F2935" s="275">
        <v>16.5</v>
      </c>
      <c r="G2935" s="275"/>
      <c r="H2935" s="275">
        <f t="shared" si="1"/>
        <v>23.595</v>
      </c>
      <c r="I2935" s="275"/>
      <c r="J2935" s="275"/>
      <c r="K2935" s="275" t="s">
        <v>106</v>
      </c>
    </row>
    <row r="2936" ht="28.5" spans="1:11">
      <c r="A2936" s="269">
        <v>2934</v>
      </c>
      <c r="B2936" s="281" t="s">
        <v>1490</v>
      </c>
      <c r="C2936" s="281"/>
      <c r="D2936" s="281" t="s">
        <v>5020</v>
      </c>
      <c r="E2936" s="281" t="s">
        <v>5021</v>
      </c>
      <c r="F2936" s="281">
        <v>39.56</v>
      </c>
      <c r="G2936" s="281" t="s">
        <v>5022</v>
      </c>
      <c r="H2936" s="281">
        <v>79.6</v>
      </c>
      <c r="I2936" s="281">
        <v>1</v>
      </c>
      <c r="J2936" s="281">
        <v>79.6</v>
      </c>
      <c r="K2936" s="281" t="s">
        <v>106</v>
      </c>
    </row>
    <row r="2937" ht="28.5" spans="1:11">
      <c r="A2937" s="269">
        <v>2935</v>
      </c>
      <c r="B2937" s="281" t="s">
        <v>1490</v>
      </c>
      <c r="C2937" s="281"/>
      <c r="D2937" s="281" t="s">
        <v>5020</v>
      </c>
      <c r="E2937" s="281" t="s">
        <v>5023</v>
      </c>
      <c r="F2937" s="281">
        <v>42</v>
      </c>
      <c r="G2937" s="281" t="s">
        <v>5024</v>
      </c>
      <c r="H2937" s="281">
        <v>88</v>
      </c>
      <c r="I2937" s="281">
        <v>0</v>
      </c>
      <c r="J2937" s="281">
        <v>0</v>
      </c>
      <c r="K2937" s="281" t="s">
        <v>106</v>
      </c>
    </row>
    <row r="2938" ht="28.5" spans="1:11">
      <c r="A2938" s="269">
        <v>2936</v>
      </c>
      <c r="B2938" s="281" t="s">
        <v>1490</v>
      </c>
      <c r="C2938" s="281"/>
      <c r="D2938" s="281" t="s">
        <v>5025</v>
      </c>
      <c r="E2938" s="281" t="s">
        <v>5026</v>
      </c>
      <c r="F2938" s="281">
        <v>44</v>
      </c>
      <c r="G2938" s="281" t="s">
        <v>5022</v>
      </c>
      <c r="H2938" s="281">
        <v>72</v>
      </c>
      <c r="I2938" s="281">
        <v>0</v>
      </c>
      <c r="J2938" s="281">
        <v>0</v>
      </c>
      <c r="K2938" s="281" t="s">
        <v>106</v>
      </c>
    </row>
    <row r="2939" ht="14.25" spans="1:11">
      <c r="A2939" s="269">
        <v>2937</v>
      </c>
      <c r="B2939" s="275" t="s">
        <v>1164</v>
      </c>
      <c r="C2939" s="275" t="s">
        <v>1165</v>
      </c>
      <c r="D2939" s="275" t="s">
        <v>5027</v>
      </c>
      <c r="E2939" s="275" t="s">
        <v>5028</v>
      </c>
      <c r="F2939" s="275">
        <v>3.7</v>
      </c>
      <c r="G2939" s="275" t="s">
        <v>5029</v>
      </c>
      <c r="H2939" s="275">
        <v>6.2</v>
      </c>
      <c r="I2939" s="275" t="s">
        <v>1011</v>
      </c>
      <c r="J2939" s="275" t="s">
        <v>1011</v>
      </c>
      <c r="K2939" s="275" t="s">
        <v>106</v>
      </c>
    </row>
    <row r="2940" ht="14.25" spans="1:11">
      <c r="A2940" s="269">
        <v>2938</v>
      </c>
      <c r="B2940" s="275" t="s">
        <v>1164</v>
      </c>
      <c r="C2940" s="275" t="s">
        <v>1165</v>
      </c>
      <c r="D2940" s="275" t="s">
        <v>5030</v>
      </c>
      <c r="E2940" s="275" t="s">
        <v>5028</v>
      </c>
      <c r="F2940" s="275">
        <v>5.6</v>
      </c>
      <c r="G2940" s="275" t="s">
        <v>5029</v>
      </c>
      <c r="H2940" s="275">
        <v>9.35</v>
      </c>
      <c r="I2940" s="275" t="s">
        <v>1011</v>
      </c>
      <c r="J2940" s="275" t="s">
        <v>1011</v>
      </c>
      <c r="K2940" s="275" t="s">
        <v>106</v>
      </c>
    </row>
    <row r="2941" ht="14.25" spans="1:11">
      <c r="A2941" s="269">
        <v>2939</v>
      </c>
      <c r="B2941" s="275" t="s">
        <v>1164</v>
      </c>
      <c r="C2941" s="275" t="s">
        <v>1165</v>
      </c>
      <c r="D2941" s="275" t="s">
        <v>5031</v>
      </c>
      <c r="E2941" s="275" t="s">
        <v>5032</v>
      </c>
      <c r="F2941" s="275">
        <v>10.88</v>
      </c>
      <c r="G2941" s="275" t="s">
        <v>5029</v>
      </c>
      <c r="H2941" s="275">
        <v>18.5</v>
      </c>
      <c r="I2941" s="275" t="s">
        <v>1011</v>
      </c>
      <c r="J2941" s="275" t="s">
        <v>1011</v>
      </c>
      <c r="K2941" s="275" t="s">
        <v>106</v>
      </c>
    </row>
    <row r="2942" ht="14.25" spans="1:11">
      <c r="A2942" s="269">
        <v>2940</v>
      </c>
      <c r="B2942" s="275" t="s">
        <v>1164</v>
      </c>
      <c r="C2942" s="275" t="s">
        <v>1165</v>
      </c>
      <c r="D2942" s="275" t="s">
        <v>5033</v>
      </c>
      <c r="E2942" s="275" t="s">
        <v>5032</v>
      </c>
      <c r="F2942" s="275">
        <v>14.8</v>
      </c>
      <c r="G2942" s="275" t="s">
        <v>5034</v>
      </c>
      <c r="H2942" s="275">
        <v>24.7</v>
      </c>
      <c r="I2942" s="275" t="s">
        <v>1011</v>
      </c>
      <c r="J2942" s="275" t="s">
        <v>1011</v>
      </c>
      <c r="K2942" s="275" t="s">
        <v>106</v>
      </c>
    </row>
    <row r="2943" ht="14.25" spans="1:11">
      <c r="A2943" s="269">
        <v>2941</v>
      </c>
      <c r="B2943" s="275" t="s">
        <v>1164</v>
      </c>
      <c r="C2943" s="275" t="s">
        <v>1165</v>
      </c>
      <c r="D2943" s="275" t="s">
        <v>5035</v>
      </c>
      <c r="E2943" s="275" t="s">
        <v>5036</v>
      </c>
      <c r="F2943" s="275">
        <v>19.8</v>
      </c>
      <c r="G2943" s="275" t="s">
        <v>5034</v>
      </c>
      <c r="H2943" s="275">
        <v>33</v>
      </c>
      <c r="I2943" s="275" t="s">
        <v>1011</v>
      </c>
      <c r="J2943" s="275" t="s">
        <v>1011</v>
      </c>
      <c r="K2943" s="275" t="s">
        <v>106</v>
      </c>
    </row>
    <row r="2944" ht="14.25" spans="1:11">
      <c r="A2944" s="269">
        <v>2942</v>
      </c>
      <c r="B2944" s="275" t="s">
        <v>1164</v>
      </c>
      <c r="C2944" s="275" t="s">
        <v>1165</v>
      </c>
      <c r="D2944" s="275" t="s">
        <v>5037</v>
      </c>
      <c r="E2944" s="275" t="s">
        <v>5036</v>
      </c>
      <c r="F2944" s="275">
        <v>30.2</v>
      </c>
      <c r="G2944" s="275" t="s">
        <v>5034</v>
      </c>
      <c r="H2944" s="275">
        <v>51.35</v>
      </c>
      <c r="I2944" s="275" t="s">
        <v>1011</v>
      </c>
      <c r="J2944" s="275" t="s">
        <v>1011</v>
      </c>
      <c r="K2944" s="275" t="s">
        <v>106</v>
      </c>
    </row>
    <row r="2945" ht="14.25" spans="1:11">
      <c r="A2945" s="269">
        <v>2943</v>
      </c>
      <c r="B2945" s="275" t="s">
        <v>1164</v>
      </c>
      <c r="C2945" s="275" t="s">
        <v>1165</v>
      </c>
      <c r="D2945" s="275" t="s">
        <v>5038</v>
      </c>
      <c r="E2945" s="275" t="s">
        <v>5039</v>
      </c>
      <c r="F2945" s="275">
        <v>3.6</v>
      </c>
      <c r="G2945" s="275" t="s">
        <v>5034</v>
      </c>
      <c r="H2945" s="275">
        <v>6.5</v>
      </c>
      <c r="I2945" s="275" t="s">
        <v>1011</v>
      </c>
      <c r="J2945" s="275" t="s">
        <v>1011</v>
      </c>
      <c r="K2945" s="275" t="s">
        <v>106</v>
      </c>
    </row>
    <row r="2946" ht="14.25" spans="1:11">
      <c r="A2946" s="269">
        <v>2944</v>
      </c>
      <c r="B2946" s="275" t="s">
        <v>1164</v>
      </c>
      <c r="C2946" s="275" t="s">
        <v>1165</v>
      </c>
      <c r="D2946" s="275" t="s">
        <v>5040</v>
      </c>
      <c r="E2946" s="275" t="s">
        <v>5041</v>
      </c>
      <c r="F2946" s="275">
        <v>6.2</v>
      </c>
      <c r="G2946" s="275" t="s">
        <v>5034</v>
      </c>
      <c r="H2946" s="275">
        <v>10.52</v>
      </c>
      <c r="I2946" s="275" t="s">
        <v>1011</v>
      </c>
      <c r="J2946" s="275" t="s">
        <v>1011</v>
      </c>
      <c r="K2946" s="275" t="s">
        <v>106</v>
      </c>
    </row>
    <row r="2947" ht="14.25" spans="1:11">
      <c r="A2947" s="269">
        <v>2945</v>
      </c>
      <c r="B2947" s="275" t="s">
        <v>1164</v>
      </c>
      <c r="C2947" s="275" t="s">
        <v>1165</v>
      </c>
      <c r="D2947" s="275" t="s">
        <v>5042</v>
      </c>
      <c r="E2947" s="275" t="s">
        <v>5043</v>
      </c>
      <c r="F2947" s="275">
        <v>6.6</v>
      </c>
      <c r="G2947" s="275" t="s">
        <v>5034</v>
      </c>
      <c r="H2947" s="275">
        <v>11.5</v>
      </c>
      <c r="I2947" s="275" t="s">
        <v>1011</v>
      </c>
      <c r="J2947" s="275" t="s">
        <v>1011</v>
      </c>
      <c r="K2947" s="275" t="s">
        <v>106</v>
      </c>
    </row>
    <row r="2948" ht="14.25" spans="1:11">
      <c r="A2948" s="269">
        <v>2946</v>
      </c>
      <c r="B2948" s="275" t="s">
        <v>1164</v>
      </c>
      <c r="C2948" s="275" t="s">
        <v>1165</v>
      </c>
      <c r="D2948" s="275" t="s">
        <v>5044</v>
      </c>
      <c r="E2948" s="275" t="s">
        <v>5045</v>
      </c>
      <c r="F2948" s="275">
        <v>16</v>
      </c>
      <c r="G2948" s="275" t="s">
        <v>5034</v>
      </c>
      <c r="H2948" s="275">
        <v>26.85</v>
      </c>
      <c r="I2948" s="275" t="s">
        <v>1011</v>
      </c>
      <c r="J2948" s="275" t="s">
        <v>1011</v>
      </c>
      <c r="K2948" s="275" t="s">
        <v>106</v>
      </c>
    </row>
    <row r="2949" ht="14.25" spans="1:11">
      <c r="A2949" s="269">
        <v>2947</v>
      </c>
      <c r="B2949" s="275" t="s">
        <v>1164</v>
      </c>
      <c r="C2949" s="275" t="s">
        <v>1165</v>
      </c>
      <c r="D2949" s="275" t="s">
        <v>5046</v>
      </c>
      <c r="E2949" s="275" t="s">
        <v>5047</v>
      </c>
      <c r="F2949" s="275">
        <v>1.56</v>
      </c>
      <c r="G2949" s="275" t="s">
        <v>5024</v>
      </c>
      <c r="H2949" s="275">
        <v>1.6</v>
      </c>
      <c r="I2949" s="275" t="s">
        <v>1011</v>
      </c>
      <c r="J2949" s="275" t="s">
        <v>1011</v>
      </c>
      <c r="K2949" s="275" t="s">
        <v>106</v>
      </c>
    </row>
    <row r="2950" ht="14.25" spans="1:11">
      <c r="A2950" s="269">
        <v>2948</v>
      </c>
      <c r="B2950" s="275" t="s">
        <v>1164</v>
      </c>
      <c r="C2950" s="275" t="s">
        <v>1165</v>
      </c>
      <c r="D2950" s="275" t="s">
        <v>5048</v>
      </c>
      <c r="E2950" s="275" t="s">
        <v>5049</v>
      </c>
      <c r="F2950" s="275">
        <v>1.58</v>
      </c>
      <c r="G2950" s="275" t="s">
        <v>5024</v>
      </c>
      <c r="H2950" s="275">
        <v>2</v>
      </c>
      <c r="I2950" s="275" t="s">
        <v>1011</v>
      </c>
      <c r="J2950" s="275" t="s">
        <v>1011</v>
      </c>
      <c r="K2950" s="275" t="s">
        <v>106</v>
      </c>
    </row>
    <row r="2951" ht="14.25" spans="1:11">
      <c r="A2951" s="269">
        <v>2949</v>
      </c>
      <c r="B2951" s="275" t="s">
        <v>1164</v>
      </c>
      <c r="C2951" s="275" t="s">
        <v>1165</v>
      </c>
      <c r="D2951" s="275" t="s">
        <v>5050</v>
      </c>
      <c r="E2951" s="275" t="s">
        <v>5051</v>
      </c>
      <c r="F2951" s="275">
        <v>0.32</v>
      </c>
      <c r="G2951" s="275" t="s">
        <v>5024</v>
      </c>
      <c r="H2951" s="275">
        <v>0.4</v>
      </c>
      <c r="I2951" s="275" t="s">
        <v>1011</v>
      </c>
      <c r="J2951" s="275" t="s">
        <v>1011</v>
      </c>
      <c r="K2951" s="275" t="s">
        <v>106</v>
      </c>
    </row>
    <row r="2952" ht="14.25" spans="1:11">
      <c r="A2952" s="269">
        <v>2950</v>
      </c>
      <c r="B2952" s="275" t="s">
        <v>1164</v>
      </c>
      <c r="C2952" s="275" t="s">
        <v>1165</v>
      </c>
      <c r="D2952" s="275" t="s">
        <v>5052</v>
      </c>
      <c r="E2952" s="275" t="s">
        <v>5051</v>
      </c>
      <c r="F2952" s="275">
        <v>1.5</v>
      </c>
      <c r="G2952" s="275" t="s">
        <v>5024</v>
      </c>
      <c r="H2952" s="275">
        <v>1.9</v>
      </c>
      <c r="I2952" s="275" t="s">
        <v>1011</v>
      </c>
      <c r="J2952" s="275" t="s">
        <v>1011</v>
      </c>
      <c r="K2952" s="275" t="s">
        <v>106</v>
      </c>
    </row>
    <row r="2953" ht="14.25" spans="1:11">
      <c r="A2953" s="269">
        <v>2951</v>
      </c>
      <c r="B2953" s="275" t="s">
        <v>1164</v>
      </c>
      <c r="C2953" s="275" t="s">
        <v>1165</v>
      </c>
      <c r="D2953" s="275" t="s">
        <v>5053</v>
      </c>
      <c r="E2953" s="275" t="s">
        <v>5054</v>
      </c>
      <c r="F2953" s="275">
        <v>1.3</v>
      </c>
      <c r="G2953" s="275" t="s">
        <v>5024</v>
      </c>
      <c r="H2953" s="275">
        <v>1.7</v>
      </c>
      <c r="I2953" s="275" t="s">
        <v>1011</v>
      </c>
      <c r="J2953" s="275" t="s">
        <v>1011</v>
      </c>
      <c r="K2953" s="275" t="s">
        <v>106</v>
      </c>
    </row>
    <row r="2954" ht="14.25" spans="1:11">
      <c r="A2954" s="269">
        <v>2952</v>
      </c>
      <c r="B2954" s="275" t="s">
        <v>1164</v>
      </c>
      <c r="C2954" s="275" t="s">
        <v>1165</v>
      </c>
      <c r="D2954" s="275" t="s">
        <v>5055</v>
      </c>
      <c r="E2954" s="275" t="s">
        <v>5056</v>
      </c>
      <c r="F2954" s="275">
        <v>0.95</v>
      </c>
      <c r="G2954" s="275" t="s">
        <v>5024</v>
      </c>
      <c r="H2954" s="275">
        <v>1.2</v>
      </c>
      <c r="I2954" s="275" t="s">
        <v>1011</v>
      </c>
      <c r="J2954" s="275" t="s">
        <v>1011</v>
      </c>
      <c r="K2954" s="275" t="s">
        <v>106</v>
      </c>
    </row>
    <row r="2955" ht="14.25" spans="1:11">
      <c r="A2955" s="269">
        <v>2953</v>
      </c>
      <c r="B2955" s="275" t="s">
        <v>1164</v>
      </c>
      <c r="C2955" s="275" t="s">
        <v>1165</v>
      </c>
      <c r="D2955" s="275" t="s">
        <v>5057</v>
      </c>
      <c r="E2955" s="275" t="s">
        <v>5058</v>
      </c>
      <c r="F2955" s="275">
        <v>18</v>
      </c>
      <c r="G2955" s="275" t="s">
        <v>5024</v>
      </c>
      <c r="H2955" s="275">
        <v>24</v>
      </c>
      <c r="I2955" s="275" t="s">
        <v>1011</v>
      </c>
      <c r="J2955" s="275" t="s">
        <v>1011</v>
      </c>
      <c r="K2955" s="275" t="s">
        <v>106</v>
      </c>
    </row>
    <row r="2956" ht="14.25" spans="1:11">
      <c r="A2956" s="269">
        <v>2954</v>
      </c>
      <c r="B2956" s="275" t="s">
        <v>1164</v>
      </c>
      <c r="C2956" s="275" t="s">
        <v>1165</v>
      </c>
      <c r="D2956" s="275" t="s">
        <v>5059</v>
      </c>
      <c r="E2956" s="275" t="s">
        <v>5060</v>
      </c>
      <c r="F2956" s="275">
        <v>5.6</v>
      </c>
      <c r="G2956" s="275" t="s">
        <v>5024</v>
      </c>
      <c r="H2956" s="275">
        <v>8.5</v>
      </c>
      <c r="I2956" s="275" t="s">
        <v>1011</v>
      </c>
      <c r="J2956" s="275" t="s">
        <v>1011</v>
      </c>
      <c r="K2956" s="275" t="s">
        <v>106</v>
      </c>
    </row>
    <row r="2957" ht="14.25" spans="1:11">
      <c r="A2957" s="269">
        <v>2955</v>
      </c>
      <c r="B2957" s="275" t="s">
        <v>1164</v>
      </c>
      <c r="C2957" s="275" t="s">
        <v>1165</v>
      </c>
      <c r="D2957" s="275" t="s">
        <v>5061</v>
      </c>
      <c r="E2957" s="275" t="s">
        <v>5060</v>
      </c>
      <c r="F2957" s="275">
        <v>3.8</v>
      </c>
      <c r="G2957" s="275" t="s">
        <v>5024</v>
      </c>
      <c r="H2957" s="275">
        <v>5</v>
      </c>
      <c r="I2957" s="275" t="s">
        <v>1011</v>
      </c>
      <c r="J2957" s="275" t="s">
        <v>1011</v>
      </c>
      <c r="K2957" s="275" t="s">
        <v>106</v>
      </c>
    </row>
    <row r="2958" ht="14.25" spans="1:11">
      <c r="A2958" s="269">
        <v>2956</v>
      </c>
      <c r="B2958" s="275" t="s">
        <v>1164</v>
      </c>
      <c r="C2958" s="275" t="s">
        <v>1165</v>
      </c>
      <c r="D2958" s="275" t="s">
        <v>5062</v>
      </c>
      <c r="E2958" s="275" t="s">
        <v>5063</v>
      </c>
      <c r="F2958" s="275">
        <v>3.2</v>
      </c>
      <c r="G2958" s="275" t="s">
        <v>5024</v>
      </c>
      <c r="H2958" s="275">
        <v>5.1</v>
      </c>
      <c r="I2958" s="275" t="s">
        <v>1011</v>
      </c>
      <c r="J2958" s="275" t="s">
        <v>1011</v>
      </c>
      <c r="K2958" s="275" t="s">
        <v>106</v>
      </c>
    </row>
    <row r="2959" ht="14.25" spans="1:11">
      <c r="A2959" s="269">
        <v>2957</v>
      </c>
      <c r="B2959" s="275" t="s">
        <v>1164</v>
      </c>
      <c r="C2959" s="275" t="s">
        <v>1165</v>
      </c>
      <c r="D2959" s="275" t="s">
        <v>5064</v>
      </c>
      <c r="E2959" s="275" t="s">
        <v>5065</v>
      </c>
      <c r="F2959" s="275">
        <v>1.65</v>
      </c>
      <c r="G2959" s="275" t="s">
        <v>5024</v>
      </c>
      <c r="H2959" s="275">
        <v>2.1</v>
      </c>
      <c r="I2959" s="275" t="s">
        <v>1011</v>
      </c>
      <c r="J2959" s="275" t="s">
        <v>1011</v>
      </c>
      <c r="K2959" s="275" t="s">
        <v>106</v>
      </c>
    </row>
    <row r="2960" ht="14.25" spans="1:11">
      <c r="A2960" s="269">
        <v>2958</v>
      </c>
      <c r="B2960" s="275" t="s">
        <v>1164</v>
      </c>
      <c r="C2960" s="275" t="s">
        <v>1165</v>
      </c>
      <c r="D2960" s="275" t="s">
        <v>5066</v>
      </c>
      <c r="E2960" s="275" t="s">
        <v>5067</v>
      </c>
      <c r="F2960" s="275">
        <v>1.95</v>
      </c>
      <c r="G2960" s="275" t="s">
        <v>5024</v>
      </c>
      <c r="H2960" s="275">
        <v>2.5</v>
      </c>
      <c r="I2960" s="275" t="s">
        <v>1011</v>
      </c>
      <c r="J2960" s="275" t="s">
        <v>1011</v>
      </c>
      <c r="K2960" s="275" t="s">
        <v>106</v>
      </c>
    </row>
    <row r="2961" ht="14.25" spans="1:11">
      <c r="A2961" s="269">
        <v>2959</v>
      </c>
      <c r="B2961" s="275" t="s">
        <v>1164</v>
      </c>
      <c r="C2961" s="275" t="s">
        <v>1165</v>
      </c>
      <c r="D2961" s="275" t="s">
        <v>5068</v>
      </c>
      <c r="E2961" s="275" t="s">
        <v>5069</v>
      </c>
      <c r="F2961" s="275">
        <v>25</v>
      </c>
      <c r="G2961" s="275" t="s">
        <v>5024</v>
      </c>
      <c r="H2961" s="275">
        <v>31.25</v>
      </c>
      <c r="I2961" s="275" t="s">
        <v>1011</v>
      </c>
      <c r="J2961" s="275" t="s">
        <v>1011</v>
      </c>
      <c r="K2961" s="275" t="s">
        <v>106</v>
      </c>
    </row>
    <row r="2962" ht="14.25" spans="1:11">
      <c r="A2962" s="269">
        <v>2960</v>
      </c>
      <c r="B2962" s="275" t="s">
        <v>1164</v>
      </c>
      <c r="C2962" s="275" t="s">
        <v>1165</v>
      </c>
      <c r="D2962" s="275" t="s">
        <v>5070</v>
      </c>
      <c r="E2962" s="275" t="s">
        <v>5071</v>
      </c>
      <c r="F2962" s="275">
        <v>3.28</v>
      </c>
      <c r="G2962" s="275" t="s">
        <v>5024</v>
      </c>
      <c r="H2962" s="275">
        <v>4.1</v>
      </c>
      <c r="I2962" s="275" t="s">
        <v>1011</v>
      </c>
      <c r="J2962" s="275" t="s">
        <v>1011</v>
      </c>
      <c r="K2962" s="275" t="s">
        <v>106</v>
      </c>
    </row>
    <row r="2963" ht="14.25" spans="1:11">
      <c r="A2963" s="269">
        <v>2961</v>
      </c>
      <c r="B2963" s="275" t="s">
        <v>737</v>
      </c>
      <c r="C2963" s="275" t="s">
        <v>5072</v>
      </c>
      <c r="D2963" s="275" t="s">
        <v>5073</v>
      </c>
      <c r="E2963" s="275" t="s">
        <v>5074</v>
      </c>
      <c r="F2963" s="275">
        <v>0.32</v>
      </c>
      <c r="G2963" s="275">
        <v>2015.4</v>
      </c>
      <c r="H2963" s="275">
        <v>0.69</v>
      </c>
      <c r="I2963" s="275">
        <v>4</v>
      </c>
      <c r="J2963" s="275">
        <v>2.8</v>
      </c>
      <c r="K2963" s="275" t="s">
        <v>319</v>
      </c>
    </row>
    <row r="2964" ht="14.25" spans="1:11">
      <c r="A2964" s="269">
        <v>2962</v>
      </c>
      <c r="B2964" s="275" t="s">
        <v>737</v>
      </c>
      <c r="C2964" s="275" t="s">
        <v>5072</v>
      </c>
      <c r="D2964" s="275" t="s">
        <v>5075</v>
      </c>
      <c r="E2964" s="275" t="s">
        <v>5074</v>
      </c>
      <c r="F2964" s="275">
        <v>0.65</v>
      </c>
      <c r="G2964" s="275">
        <v>2015.4</v>
      </c>
      <c r="H2964" s="275">
        <v>0.9599</v>
      </c>
      <c r="I2964" s="275">
        <v>26</v>
      </c>
      <c r="J2964" s="275">
        <v>17.28</v>
      </c>
      <c r="K2964" s="275" t="s">
        <v>319</v>
      </c>
    </row>
    <row r="2965" ht="14.25" spans="1:11">
      <c r="A2965" s="269">
        <v>2963</v>
      </c>
      <c r="B2965" s="275" t="s">
        <v>737</v>
      </c>
      <c r="C2965" s="275" t="s">
        <v>5072</v>
      </c>
      <c r="D2965" s="275" t="s">
        <v>5076</v>
      </c>
      <c r="E2965" s="275" t="s">
        <v>5074</v>
      </c>
      <c r="F2965" s="275">
        <v>1</v>
      </c>
      <c r="G2965" s="275">
        <v>2015.4</v>
      </c>
      <c r="H2965" s="275">
        <v>1.9999</v>
      </c>
      <c r="I2965" s="275">
        <v>17</v>
      </c>
      <c r="J2965" s="275">
        <v>31.8987</v>
      </c>
      <c r="K2965" s="275" t="s">
        <v>106</v>
      </c>
    </row>
    <row r="2966" ht="14.25" spans="1:11">
      <c r="A2966" s="269">
        <v>2964</v>
      </c>
      <c r="B2966" s="275" t="s">
        <v>737</v>
      </c>
      <c r="C2966" s="275" t="s">
        <v>5072</v>
      </c>
      <c r="D2966" s="275" t="s">
        <v>5077</v>
      </c>
      <c r="E2966" s="275" t="s">
        <v>5074</v>
      </c>
      <c r="F2966" s="275">
        <v>13.4</v>
      </c>
      <c r="G2966" s="275">
        <v>2015.4</v>
      </c>
      <c r="H2966" s="275">
        <v>30</v>
      </c>
      <c r="I2966" s="275">
        <v>2</v>
      </c>
      <c r="J2966" s="275">
        <v>37.5</v>
      </c>
      <c r="K2966" s="275" t="s">
        <v>106</v>
      </c>
    </row>
    <row r="2967" ht="14.25" spans="1:11">
      <c r="A2967" s="269">
        <v>2965</v>
      </c>
      <c r="B2967" s="275" t="s">
        <v>737</v>
      </c>
      <c r="C2967" s="275" t="s">
        <v>5072</v>
      </c>
      <c r="D2967" s="275" t="s">
        <v>5078</v>
      </c>
      <c r="E2967" s="275" t="s">
        <v>5079</v>
      </c>
      <c r="F2967" s="275">
        <v>0.44</v>
      </c>
      <c r="G2967" s="275">
        <v>2015.5</v>
      </c>
      <c r="H2967" s="275">
        <v>0.69</v>
      </c>
      <c r="I2967" s="275">
        <v>5</v>
      </c>
      <c r="J2967" s="275">
        <v>4.32</v>
      </c>
      <c r="K2967" s="275" t="s">
        <v>106</v>
      </c>
    </row>
    <row r="2968" ht="14.25" spans="1:11">
      <c r="A2968" s="269">
        <v>2966</v>
      </c>
      <c r="B2968" s="275" t="s">
        <v>737</v>
      </c>
      <c r="C2968" s="275" t="s">
        <v>5072</v>
      </c>
      <c r="D2968" s="275" t="s">
        <v>5080</v>
      </c>
      <c r="E2968" s="275" t="s">
        <v>5079</v>
      </c>
      <c r="F2968" s="275">
        <v>1</v>
      </c>
      <c r="G2968" s="275">
        <v>2015.5</v>
      </c>
      <c r="H2968" s="275">
        <v>1.68</v>
      </c>
      <c r="I2968" s="275">
        <v>12</v>
      </c>
      <c r="J2968" s="275">
        <v>20.9</v>
      </c>
      <c r="K2968" s="275" t="s">
        <v>106</v>
      </c>
    </row>
    <row r="2969" ht="14.25" spans="1:11">
      <c r="A2969" s="269">
        <v>2967</v>
      </c>
      <c r="B2969" s="275" t="s">
        <v>737</v>
      </c>
      <c r="C2969" s="275" t="s">
        <v>5072</v>
      </c>
      <c r="D2969" s="275" t="s">
        <v>5081</v>
      </c>
      <c r="E2969" s="275" t="s">
        <v>5079</v>
      </c>
      <c r="F2969" s="275">
        <v>0.007</v>
      </c>
      <c r="G2969" s="275">
        <v>2015.5</v>
      </c>
      <c r="H2969" s="275">
        <v>0.013</v>
      </c>
      <c r="I2969" s="275">
        <v>680</v>
      </c>
      <c r="J2969" s="275">
        <v>6.122</v>
      </c>
      <c r="K2969" s="275" t="s">
        <v>106</v>
      </c>
    </row>
    <row r="2970" ht="14.25" spans="1:11">
      <c r="A2970" s="269">
        <v>2968</v>
      </c>
      <c r="B2970" s="275" t="s">
        <v>737</v>
      </c>
      <c r="C2970" s="275" t="s">
        <v>5072</v>
      </c>
      <c r="D2970" s="275" t="s">
        <v>5082</v>
      </c>
      <c r="E2970" s="275" t="s">
        <v>5083</v>
      </c>
      <c r="F2970" s="275">
        <v>1.8</v>
      </c>
      <c r="G2970" s="282">
        <v>2015.1</v>
      </c>
      <c r="H2970" s="275">
        <v>2.5</v>
      </c>
      <c r="I2970" s="275">
        <v>5</v>
      </c>
      <c r="J2970" s="275">
        <v>14</v>
      </c>
      <c r="K2970" s="275" t="s">
        <v>319</v>
      </c>
    </row>
    <row r="2971" ht="14.25" spans="1:11">
      <c r="A2971" s="269">
        <v>2969</v>
      </c>
      <c r="B2971" s="275" t="s">
        <v>737</v>
      </c>
      <c r="C2971" s="275" t="s">
        <v>5072</v>
      </c>
      <c r="D2971" s="275" t="s">
        <v>5084</v>
      </c>
      <c r="E2971" s="275" t="s">
        <v>5085</v>
      </c>
      <c r="F2971" s="275">
        <v>8.3</v>
      </c>
      <c r="G2971" s="275">
        <v>2016.7</v>
      </c>
      <c r="H2971" s="275">
        <v>13.2</v>
      </c>
      <c r="I2971" s="275">
        <v>1</v>
      </c>
      <c r="J2971" s="275">
        <v>12.5</v>
      </c>
      <c r="K2971" s="275" t="s">
        <v>106</v>
      </c>
    </row>
    <row r="2972" ht="14.25" spans="1:11">
      <c r="A2972" s="269">
        <v>2970</v>
      </c>
      <c r="B2972" s="275" t="s">
        <v>737</v>
      </c>
      <c r="C2972" s="275" t="s">
        <v>5072</v>
      </c>
      <c r="D2972" s="275" t="s">
        <v>5086</v>
      </c>
      <c r="E2972" s="275" t="s">
        <v>5087</v>
      </c>
      <c r="F2972" s="275">
        <v>8.5</v>
      </c>
      <c r="G2972" s="275">
        <v>2015.11</v>
      </c>
      <c r="H2972" s="275">
        <v>15</v>
      </c>
      <c r="I2972" s="275">
        <v>1</v>
      </c>
      <c r="J2972" s="275">
        <v>8.5</v>
      </c>
      <c r="K2972" s="275" t="s">
        <v>106</v>
      </c>
    </row>
    <row r="2973" ht="14.25" spans="1:11">
      <c r="A2973" s="269">
        <v>2971</v>
      </c>
      <c r="B2973" s="275" t="s">
        <v>737</v>
      </c>
      <c r="C2973" s="275" t="s">
        <v>5072</v>
      </c>
      <c r="D2973" s="275" t="s">
        <v>5088</v>
      </c>
      <c r="E2973" s="275" t="s">
        <v>5089</v>
      </c>
      <c r="F2973" s="275">
        <v>5</v>
      </c>
      <c r="G2973" s="275">
        <v>2015.9</v>
      </c>
      <c r="H2973" s="275">
        <v>9.75</v>
      </c>
      <c r="I2973" s="275">
        <v>1</v>
      </c>
      <c r="J2973" s="275">
        <v>7.162</v>
      </c>
      <c r="K2973" s="275" t="s">
        <v>106</v>
      </c>
    </row>
    <row r="2974" ht="14.25" spans="1:11">
      <c r="A2974" s="269">
        <v>2972</v>
      </c>
      <c r="B2974" s="275" t="s">
        <v>737</v>
      </c>
      <c r="C2974" s="275" t="s">
        <v>5072</v>
      </c>
      <c r="D2974" s="275" t="s">
        <v>5090</v>
      </c>
      <c r="E2974" s="275" t="s">
        <v>5091</v>
      </c>
      <c r="F2974" s="275">
        <v>0.83</v>
      </c>
      <c r="G2974" s="275">
        <v>2016.4</v>
      </c>
      <c r="H2974" s="275">
        <v>1.28</v>
      </c>
      <c r="I2974" s="275">
        <v>4</v>
      </c>
      <c r="J2974" s="275">
        <v>7.264</v>
      </c>
      <c r="K2974" s="275" t="s">
        <v>106</v>
      </c>
    </row>
    <row r="2975" ht="42.75" spans="1:11">
      <c r="A2975" s="269">
        <v>2973</v>
      </c>
      <c r="B2975" s="275" t="s">
        <v>737</v>
      </c>
      <c r="C2975" s="275" t="s">
        <v>5092</v>
      </c>
      <c r="D2975" s="283" t="s">
        <v>5093</v>
      </c>
      <c r="E2975" s="275" t="s">
        <v>5094</v>
      </c>
      <c r="F2975" s="284">
        <v>0.45</v>
      </c>
      <c r="G2975" s="275">
        <v>2015.12</v>
      </c>
      <c r="H2975" s="275">
        <v>1.5</v>
      </c>
      <c r="I2975" s="275">
        <v>2</v>
      </c>
      <c r="J2975" s="275">
        <v>3</v>
      </c>
      <c r="K2975" s="275" t="s">
        <v>106</v>
      </c>
    </row>
    <row r="2976" ht="28.5" spans="1:11">
      <c r="A2976" s="269">
        <v>2974</v>
      </c>
      <c r="B2976" s="275" t="s">
        <v>737</v>
      </c>
      <c r="C2976" s="275" t="s">
        <v>5092</v>
      </c>
      <c r="D2976" s="283" t="s">
        <v>5095</v>
      </c>
      <c r="E2976" s="275" t="s">
        <v>5096</v>
      </c>
      <c r="F2976" s="284">
        <v>0.2999</v>
      </c>
      <c r="G2976" s="275">
        <v>2015.12</v>
      </c>
      <c r="H2976" s="275">
        <v>0.5</v>
      </c>
      <c r="I2976" s="275">
        <v>10</v>
      </c>
      <c r="J2976" s="275">
        <v>5</v>
      </c>
      <c r="K2976" s="275" t="s">
        <v>106</v>
      </c>
    </row>
    <row r="2977" ht="28.5" spans="1:11">
      <c r="A2977" s="269">
        <v>2975</v>
      </c>
      <c r="B2977" s="275" t="s">
        <v>737</v>
      </c>
      <c r="C2977" s="275" t="s">
        <v>5092</v>
      </c>
      <c r="D2977" s="283" t="s">
        <v>5097</v>
      </c>
      <c r="E2977" s="275" t="s">
        <v>5096</v>
      </c>
      <c r="F2977" s="284">
        <v>0.7999</v>
      </c>
      <c r="G2977" s="275">
        <v>2015.12</v>
      </c>
      <c r="H2977" s="275">
        <v>1.2</v>
      </c>
      <c r="I2977" s="275">
        <v>2</v>
      </c>
      <c r="J2977" s="275">
        <v>2.4</v>
      </c>
      <c r="K2977" s="275" t="s">
        <v>106</v>
      </c>
    </row>
    <row r="2978" ht="28.5" spans="1:11">
      <c r="A2978" s="269">
        <v>2976</v>
      </c>
      <c r="B2978" s="275" t="s">
        <v>737</v>
      </c>
      <c r="C2978" s="275" t="s">
        <v>5092</v>
      </c>
      <c r="D2978" s="283" t="s">
        <v>5098</v>
      </c>
      <c r="E2978" s="275" t="s">
        <v>5099</v>
      </c>
      <c r="F2978" s="284">
        <v>7.8</v>
      </c>
      <c r="G2978" s="275">
        <v>2015.12</v>
      </c>
      <c r="H2978" s="275">
        <v>10.5</v>
      </c>
      <c r="I2978" s="275">
        <v>0</v>
      </c>
      <c r="J2978" s="275">
        <v>0</v>
      </c>
      <c r="K2978" s="275" t="s">
        <v>106</v>
      </c>
    </row>
    <row r="2979" ht="28.5" spans="1:11">
      <c r="A2979" s="269">
        <v>2977</v>
      </c>
      <c r="B2979" s="275" t="s">
        <v>737</v>
      </c>
      <c r="C2979" s="275" t="s">
        <v>5092</v>
      </c>
      <c r="D2979" s="283" t="s">
        <v>5100</v>
      </c>
      <c r="E2979" s="275" t="s">
        <v>5101</v>
      </c>
      <c r="F2979" s="275">
        <v>9.5</v>
      </c>
      <c r="G2979" s="275">
        <v>2015.12</v>
      </c>
      <c r="H2979" s="275">
        <v>14.9</v>
      </c>
      <c r="I2979" s="275">
        <v>0</v>
      </c>
      <c r="J2979" s="275">
        <v>0</v>
      </c>
      <c r="K2979" s="275" t="s">
        <v>106</v>
      </c>
    </row>
    <row r="2980" ht="14.25" spans="1:11">
      <c r="A2980" s="269">
        <v>2978</v>
      </c>
      <c r="B2980" s="275" t="s">
        <v>737</v>
      </c>
      <c r="C2980" s="275" t="s">
        <v>5092</v>
      </c>
      <c r="D2980" s="283" t="s">
        <v>5102</v>
      </c>
      <c r="E2980" s="275" t="s">
        <v>5103</v>
      </c>
      <c r="F2980" s="284">
        <v>13.5</v>
      </c>
      <c r="G2980" s="275">
        <v>2015.11</v>
      </c>
      <c r="H2980" s="284">
        <v>21</v>
      </c>
      <c r="I2980" s="275">
        <v>1</v>
      </c>
      <c r="J2980" s="275">
        <v>21</v>
      </c>
      <c r="K2980" s="275" t="s">
        <v>106</v>
      </c>
    </row>
    <row r="2981" ht="14.25" spans="1:11">
      <c r="A2981" s="269">
        <v>2979</v>
      </c>
      <c r="B2981" s="275" t="s">
        <v>737</v>
      </c>
      <c r="C2981" s="275" t="s">
        <v>5092</v>
      </c>
      <c r="D2981" s="283" t="s">
        <v>5104</v>
      </c>
      <c r="E2981" s="275" t="s">
        <v>5103</v>
      </c>
      <c r="F2981" s="284">
        <v>14</v>
      </c>
      <c r="G2981" s="275">
        <v>2015.11</v>
      </c>
      <c r="H2981" s="284">
        <v>22</v>
      </c>
      <c r="I2981" s="275">
        <v>0</v>
      </c>
      <c r="J2981" s="275">
        <v>0</v>
      </c>
      <c r="K2981" s="275" t="s">
        <v>106</v>
      </c>
    </row>
    <row r="2982" ht="28.5" spans="1:11">
      <c r="A2982" s="269">
        <v>2980</v>
      </c>
      <c r="B2982" s="275" t="s">
        <v>737</v>
      </c>
      <c r="C2982" s="275" t="s">
        <v>5092</v>
      </c>
      <c r="D2982" s="283" t="s">
        <v>5105</v>
      </c>
      <c r="E2982" s="275" t="s">
        <v>5103</v>
      </c>
      <c r="F2982" s="284">
        <v>28.2</v>
      </c>
      <c r="G2982" s="275">
        <v>2015.11</v>
      </c>
      <c r="H2982" s="284">
        <v>39.5</v>
      </c>
      <c r="I2982" s="275">
        <v>0</v>
      </c>
      <c r="J2982" s="275">
        <v>0</v>
      </c>
      <c r="K2982" s="275" t="s">
        <v>106</v>
      </c>
    </row>
    <row r="2983" ht="28.5" spans="1:11">
      <c r="A2983" s="269">
        <v>2981</v>
      </c>
      <c r="B2983" s="275" t="s">
        <v>737</v>
      </c>
      <c r="C2983" s="275" t="s">
        <v>5092</v>
      </c>
      <c r="D2983" s="283" t="s">
        <v>5106</v>
      </c>
      <c r="E2983" s="275" t="s">
        <v>5103</v>
      </c>
      <c r="F2983" s="284">
        <v>22.24</v>
      </c>
      <c r="G2983" s="275">
        <v>2015.11</v>
      </c>
      <c r="H2983" s="284">
        <v>34.2</v>
      </c>
      <c r="I2983" s="275">
        <v>0</v>
      </c>
      <c r="J2983" s="275">
        <v>0</v>
      </c>
      <c r="K2983" s="275" t="s">
        <v>106</v>
      </c>
    </row>
    <row r="2984" ht="28.5" spans="1:11">
      <c r="A2984" s="269">
        <v>2982</v>
      </c>
      <c r="B2984" s="275" t="s">
        <v>737</v>
      </c>
      <c r="C2984" s="275" t="s">
        <v>5092</v>
      </c>
      <c r="D2984" s="283" t="s">
        <v>5107</v>
      </c>
      <c r="E2984" s="275" t="s">
        <v>5103</v>
      </c>
      <c r="F2984" s="284">
        <v>22.11</v>
      </c>
      <c r="G2984" s="275">
        <v>2015.11</v>
      </c>
      <c r="H2984" s="284">
        <v>33.6</v>
      </c>
      <c r="I2984" s="275">
        <v>0</v>
      </c>
      <c r="J2984" s="275">
        <v>0</v>
      </c>
      <c r="K2984" s="275" t="s">
        <v>106</v>
      </c>
    </row>
    <row r="2985" ht="28.5" spans="1:11">
      <c r="A2985" s="269">
        <v>2983</v>
      </c>
      <c r="B2985" s="275" t="s">
        <v>737</v>
      </c>
      <c r="C2985" s="275" t="s">
        <v>5092</v>
      </c>
      <c r="D2985" s="283" t="s">
        <v>5108</v>
      </c>
      <c r="E2985" s="275" t="s">
        <v>5103</v>
      </c>
      <c r="F2985" s="284">
        <v>22.2</v>
      </c>
      <c r="G2985" s="275">
        <v>2015.11</v>
      </c>
      <c r="H2985" s="284">
        <v>34.2</v>
      </c>
      <c r="I2985" s="275">
        <v>0</v>
      </c>
      <c r="J2985" s="275">
        <v>0</v>
      </c>
      <c r="K2985" s="275" t="s">
        <v>106</v>
      </c>
    </row>
    <row r="2986" ht="28.5" spans="1:11">
      <c r="A2986" s="269">
        <v>2984</v>
      </c>
      <c r="B2986" s="275" t="s">
        <v>737</v>
      </c>
      <c r="C2986" s="275" t="s">
        <v>5092</v>
      </c>
      <c r="D2986" s="285" t="s">
        <v>5109</v>
      </c>
      <c r="E2986" s="275" t="s">
        <v>5103</v>
      </c>
      <c r="F2986" s="275">
        <v>0.5</v>
      </c>
      <c r="G2986" s="275">
        <v>2015.11</v>
      </c>
      <c r="H2986" s="275">
        <v>1.5</v>
      </c>
      <c r="I2986" s="275">
        <v>1</v>
      </c>
      <c r="J2986" s="275">
        <v>1.5</v>
      </c>
      <c r="K2986" s="275" t="s">
        <v>106</v>
      </c>
    </row>
    <row r="2987" ht="14.25" spans="1:11">
      <c r="A2987" s="269">
        <v>2985</v>
      </c>
      <c r="B2987" s="275" t="s">
        <v>5110</v>
      </c>
      <c r="C2987" s="275"/>
      <c r="D2987" s="275" t="s">
        <v>5111</v>
      </c>
      <c r="E2987" s="275" t="s">
        <v>5112</v>
      </c>
      <c r="F2987" s="275">
        <v>1.65</v>
      </c>
      <c r="G2987" s="275">
        <v>2014</v>
      </c>
      <c r="H2987" s="275">
        <v>2.5</v>
      </c>
      <c r="I2987" s="275"/>
      <c r="J2987" s="275"/>
      <c r="K2987" s="275" t="s">
        <v>106</v>
      </c>
    </row>
    <row r="2988" ht="14.25" spans="1:11">
      <c r="A2988" s="269">
        <v>2986</v>
      </c>
      <c r="B2988" s="275" t="s">
        <v>5110</v>
      </c>
      <c r="C2988" s="275" t="s">
        <v>5113</v>
      </c>
      <c r="D2988" s="275" t="s">
        <v>5114</v>
      </c>
      <c r="E2988" s="275" t="s">
        <v>5115</v>
      </c>
      <c r="F2988" s="275">
        <v>0.8</v>
      </c>
      <c r="G2988" s="275">
        <v>2014</v>
      </c>
      <c r="H2988" s="275">
        <v>1.5</v>
      </c>
      <c r="I2988" s="275"/>
      <c r="J2988" s="275"/>
      <c r="K2988" s="275" t="s">
        <v>106</v>
      </c>
    </row>
    <row r="2989" ht="14.25" spans="1:11">
      <c r="A2989" s="269">
        <v>2987</v>
      </c>
      <c r="B2989" s="275" t="s">
        <v>5110</v>
      </c>
      <c r="C2989" s="275" t="s">
        <v>5116</v>
      </c>
      <c r="D2989" s="275" t="s">
        <v>5117</v>
      </c>
      <c r="E2989" s="275" t="s">
        <v>5118</v>
      </c>
      <c r="F2989" s="275">
        <v>0.65</v>
      </c>
      <c r="G2989" s="275">
        <v>2014</v>
      </c>
      <c r="H2989" s="275">
        <v>1.2</v>
      </c>
      <c r="I2989" s="275"/>
      <c r="J2989" s="275"/>
      <c r="K2989" s="275" t="s">
        <v>106</v>
      </c>
    </row>
    <row r="2990" ht="14.25" spans="1:11">
      <c r="A2990" s="269">
        <v>2988</v>
      </c>
      <c r="B2990" s="275" t="s">
        <v>5110</v>
      </c>
      <c r="C2990" s="275" t="s">
        <v>5119</v>
      </c>
      <c r="D2990" s="275" t="s">
        <v>5120</v>
      </c>
      <c r="E2990" s="275" t="s">
        <v>5121</v>
      </c>
      <c r="F2990" s="275">
        <v>0.2</v>
      </c>
      <c r="G2990" s="275">
        <v>2015</v>
      </c>
      <c r="H2990" s="275">
        <v>0.143</v>
      </c>
      <c r="I2990" s="275"/>
      <c r="J2990" s="275"/>
      <c r="K2990" s="275" t="s">
        <v>106</v>
      </c>
    </row>
    <row r="2991" ht="14.25" spans="1:11">
      <c r="A2991" s="269">
        <v>2989</v>
      </c>
      <c r="B2991" s="275" t="s">
        <v>5110</v>
      </c>
      <c r="C2991" s="275" t="s">
        <v>5122</v>
      </c>
      <c r="D2991" s="275" t="s">
        <v>5123</v>
      </c>
      <c r="E2991" s="275" t="s">
        <v>5124</v>
      </c>
      <c r="F2991" s="275">
        <v>0.9</v>
      </c>
      <c r="G2991" s="275">
        <v>2015</v>
      </c>
      <c r="H2991" s="275">
        <v>1.1</v>
      </c>
      <c r="I2991" s="275"/>
      <c r="J2991" s="275"/>
      <c r="K2991" s="275" t="s">
        <v>106</v>
      </c>
    </row>
    <row r="2992" ht="14.25" spans="1:11">
      <c r="A2992" s="269">
        <v>2990</v>
      </c>
      <c r="B2992" s="275" t="s">
        <v>5110</v>
      </c>
      <c r="C2992" s="275" t="s">
        <v>5122</v>
      </c>
      <c r="D2992" s="275" t="s">
        <v>5125</v>
      </c>
      <c r="E2992" s="275" t="s">
        <v>5124</v>
      </c>
      <c r="F2992" s="275">
        <v>0.138</v>
      </c>
      <c r="G2992" s="275">
        <v>2015</v>
      </c>
      <c r="H2992" s="275">
        <v>0.185</v>
      </c>
      <c r="I2992" s="275"/>
      <c r="J2992" s="275"/>
      <c r="K2992" s="275" t="s">
        <v>106</v>
      </c>
    </row>
    <row r="2993" ht="14.25" spans="1:11">
      <c r="A2993" s="269">
        <v>2991</v>
      </c>
      <c r="B2993" s="275" t="s">
        <v>5110</v>
      </c>
      <c r="C2993" s="275" t="s">
        <v>5122</v>
      </c>
      <c r="D2993" s="286" t="s">
        <v>5126</v>
      </c>
      <c r="E2993" s="275" t="s">
        <v>5127</v>
      </c>
      <c r="F2993" s="287">
        <v>0.07</v>
      </c>
      <c r="G2993" s="287">
        <v>2015</v>
      </c>
      <c r="H2993" s="287">
        <v>0.16</v>
      </c>
      <c r="I2993" s="275"/>
      <c r="J2993" s="275"/>
      <c r="K2993" s="275" t="s">
        <v>106</v>
      </c>
    </row>
    <row r="2994" ht="28.5" spans="1:11">
      <c r="A2994" s="269">
        <v>2992</v>
      </c>
      <c r="B2994" s="275" t="s">
        <v>5110</v>
      </c>
      <c r="C2994" s="275" t="s">
        <v>5122</v>
      </c>
      <c r="D2994" s="286" t="s">
        <v>5128</v>
      </c>
      <c r="E2994" s="275" t="s">
        <v>5127</v>
      </c>
      <c r="F2994" s="275">
        <v>0.26</v>
      </c>
      <c r="G2994" s="275">
        <v>2015</v>
      </c>
      <c r="H2994" s="275">
        <v>0.5</v>
      </c>
      <c r="I2994" s="275"/>
      <c r="J2994" s="275"/>
      <c r="K2994" s="275" t="s">
        <v>106</v>
      </c>
    </row>
    <row r="2995" ht="14.25" spans="1:11">
      <c r="A2995" s="269">
        <v>2993</v>
      </c>
      <c r="B2995" s="275" t="s">
        <v>5110</v>
      </c>
      <c r="C2995" s="275" t="s">
        <v>5122</v>
      </c>
      <c r="D2995" s="275" t="s">
        <v>5129</v>
      </c>
      <c r="E2995" s="275" t="s">
        <v>5130</v>
      </c>
      <c r="F2995" s="275">
        <v>8.2</v>
      </c>
      <c r="G2995" s="275">
        <v>2015</v>
      </c>
      <c r="H2995" s="275">
        <v>13</v>
      </c>
      <c r="I2995" s="275"/>
      <c r="J2995" s="275"/>
      <c r="K2995" s="275" t="s">
        <v>106</v>
      </c>
    </row>
    <row r="2996" ht="14.25" spans="1:11">
      <c r="A2996" s="269">
        <v>2994</v>
      </c>
      <c r="B2996" s="275" t="s">
        <v>5110</v>
      </c>
      <c r="C2996" s="275" t="s">
        <v>5131</v>
      </c>
      <c r="D2996" s="275" t="s">
        <v>5132</v>
      </c>
      <c r="E2996" s="275" t="s">
        <v>5133</v>
      </c>
      <c r="F2996" s="275">
        <v>1.8</v>
      </c>
      <c r="G2996" s="275">
        <v>2015</v>
      </c>
      <c r="H2996" s="275">
        <v>2.7</v>
      </c>
      <c r="I2996" s="275"/>
      <c r="J2996" s="275"/>
      <c r="K2996" s="275" t="s">
        <v>106</v>
      </c>
    </row>
    <row r="2997" ht="14.25" spans="1:11">
      <c r="A2997" s="269">
        <v>2995</v>
      </c>
      <c r="B2997" s="275" t="s">
        <v>5110</v>
      </c>
      <c r="C2997" s="275" t="s">
        <v>5131</v>
      </c>
      <c r="D2997" s="275" t="s">
        <v>5134</v>
      </c>
      <c r="E2997" s="275" t="s">
        <v>5135</v>
      </c>
      <c r="F2997" s="275">
        <v>0.31</v>
      </c>
      <c r="G2997" s="275">
        <v>2014</v>
      </c>
      <c r="H2997" s="275">
        <v>0.42</v>
      </c>
      <c r="I2997" s="275"/>
      <c r="J2997" s="275"/>
      <c r="K2997" s="275" t="s">
        <v>106</v>
      </c>
    </row>
    <row r="2998" ht="14.25" spans="1:11">
      <c r="A2998" s="269">
        <v>2996</v>
      </c>
      <c r="B2998" s="275" t="s">
        <v>5110</v>
      </c>
      <c r="C2998" s="275" t="s">
        <v>5131</v>
      </c>
      <c r="D2998" s="275" t="s">
        <v>5136</v>
      </c>
      <c r="E2998" s="275" t="s">
        <v>5137</v>
      </c>
      <c r="F2998" s="275">
        <v>0.44</v>
      </c>
      <c r="G2998" s="275">
        <v>2014</v>
      </c>
      <c r="H2998" s="275">
        <v>0.67</v>
      </c>
      <c r="I2998" s="275"/>
      <c r="J2998" s="275"/>
      <c r="K2998" s="275" t="s">
        <v>106</v>
      </c>
    </row>
    <row r="2999" ht="14.25" spans="1:11">
      <c r="A2999" s="269">
        <v>2997</v>
      </c>
      <c r="B2999" s="275" t="s">
        <v>5110</v>
      </c>
      <c r="C2999" s="275" t="s">
        <v>5138</v>
      </c>
      <c r="D2999" s="275" t="s">
        <v>5139</v>
      </c>
      <c r="E2999" s="288" t="s">
        <v>5140</v>
      </c>
      <c r="F2999" s="275">
        <v>0.486</v>
      </c>
      <c r="G2999" s="275">
        <v>2014</v>
      </c>
      <c r="H2999" s="275">
        <v>0.8</v>
      </c>
      <c r="I2999" s="275"/>
      <c r="J2999" s="275"/>
      <c r="K2999" s="275" t="s">
        <v>106</v>
      </c>
    </row>
    <row r="3000" ht="14.25" spans="1:11">
      <c r="A3000" s="269">
        <v>2998</v>
      </c>
      <c r="B3000" s="275" t="s">
        <v>5110</v>
      </c>
      <c r="C3000" s="275" t="s">
        <v>5138</v>
      </c>
      <c r="D3000" s="275" t="s">
        <v>5141</v>
      </c>
      <c r="E3000" s="288" t="s">
        <v>5140</v>
      </c>
      <c r="F3000" s="275">
        <v>0.23</v>
      </c>
      <c r="G3000" s="275">
        <v>2014</v>
      </c>
      <c r="H3000" s="275">
        <v>0.4</v>
      </c>
      <c r="I3000" s="275"/>
      <c r="J3000" s="275"/>
      <c r="K3000" s="275" t="s">
        <v>106</v>
      </c>
    </row>
    <row r="3001" ht="14.25" spans="1:11">
      <c r="A3001" s="269">
        <v>2999</v>
      </c>
      <c r="B3001" s="275" t="s">
        <v>5110</v>
      </c>
      <c r="C3001" s="275" t="s">
        <v>5142</v>
      </c>
      <c r="D3001" s="275" t="s">
        <v>5132</v>
      </c>
      <c r="E3001" s="275" t="s">
        <v>5140</v>
      </c>
      <c r="F3001" s="275">
        <v>1.83</v>
      </c>
      <c r="G3001" s="275">
        <v>2015</v>
      </c>
      <c r="H3001" s="275">
        <v>3.6</v>
      </c>
      <c r="I3001" s="275"/>
      <c r="J3001" s="275"/>
      <c r="K3001" s="275" t="s">
        <v>106</v>
      </c>
    </row>
    <row r="3002" ht="14.25" spans="1:11">
      <c r="A3002" s="269">
        <v>3000</v>
      </c>
      <c r="B3002" s="289" t="s">
        <v>839</v>
      </c>
      <c r="C3002" s="289" t="s">
        <v>840</v>
      </c>
      <c r="D3002" s="289" t="s">
        <v>5143</v>
      </c>
      <c r="E3002" s="289" t="s">
        <v>5144</v>
      </c>
      <c r="F3002" s="289">
        <v>0.84</v>
      </c>
      <c r="G3002" s="290">
        <v>42278</v>
      </c>
      <c r="H3002" s="289">
        <v>1.15</v>
      </c>
      <c r="I3002" s="289">
        <v>2</v>
      </c>
      <c r="J3002" s="289">
        <f t="shared" ref="J3002:J3016" si="2">H3002*I3002</f>
        <v>2.3</v>
      </c>
      <c r="K3002" s="289" t="s">
        <v>106</v>
      </c>
    </row>
    <row r="3003" ht="14.25" spans="1:11">
      <c r="A3003" s="269">
        <v>3001</v>
      </c>
      <c r="B3003" s="289" t="s">
        <v>839</v>
      </c>
      <c r="C3003" s="289" t="s">
        <v>840</v>
      </c>
      <c r="D3003" s="289" t="s">
        <v>5145</v>
      </c>
      <c r="E3003" s="289" t="s">
        <v>5144</v>
      </c>
      <c r="F3003" s="289">
        <v>0.52</v>
      </c>
      <c r="G3003" s="290">
        <v>42279</v>
      </c>
      <c r="H3003" s="289">
        <v>0.71</v>
      </c>
      <c r="I3003" s="289">
        <v>2</v>
      </c>
      <c r="J3003" s="289">
        <f t="shared" si="2"/>
        <v>1.42</v>
      </c>
      <c r="K3003" s="289" t="s">
        <v>106</v>
      </c>
    </row>
    <row r="3004" ht="14.25" spans="1:11">
      <c r="A3004" s="269">
        <v>3002</v>
      </c>
      <c r="B3004" s="289" t="s">
        <v>839</v>
      </c>
      <c r="C3004" s="289" t="s">
        <v>840</v>
      </c>
      <c r="D3004" s="289" t="s">
        <v>5146</v>
      </c>
      <c r="E3004" s="289" t="s">
        <v>5147</v>
      </c>
      <c r="F3004" s="289">
        <v>0.236</v>
      </c>
      <c r="G3004" s="290">
        <v>42280</v>
      </c>
      <c r="H3004" s="289">
        <v>0.33</v>
      </c>
      <c r="I3004" s="289">
        <v>8</v>
      </c>
      <c r="J3004" s="289">
        <f t="shared" si="2"/>
        <v>2.64</v>
      </c>
      <c r="K3004" s="289" t="s">
        <v>106</v>
      </c>
    </row>
    <row r="3005" ht="14.25" spans="1:11">
      <c r="A3005" s="269">
        <v>3003</v>
      </c>
      <c r="B3005" s="289" t="s">
        <v>839</v>
      </c>
      <c r="C3005" s="289" t="s">
        <v>840</v>
      </c>
      <c r="D3005" s="289" t="s">
        <v>5148</v>
      </c>
      <c r="E3005" s="289" t="s">
        <v>5147</v>
      </c>
      <c r="F3005" s="289">
        <v>0.238</v>
      </c>
      <c r="G3005" s="290">
        <v>42281</v>
      </c>
      <c r="H3005" s="289">
        <v>0.33</v>
      </c>
      <c r="I3005" s="289">
        <v>8</v>
      </c>
      <c r="J3005" s="289">
        <f t="shared" si="2"/>
        <v>2.64</v>
      </c>
      <c r="K3005" s="289" t="s">
        <v>106</v>
      </c>
    </row>
    <row r="3006" ht="14.25" spans="1:11">
      <c r="A3006" s="269">
        <v>3004</v>
      </c>
      <c r="B3006" s="289" t="s">
        <v>839</v>
      </c>
      <c r="C3006" s="289" t="s">
        <v>840</v>
      </c>
      <c r="D3006" s="289" t="s">
        <v>5149</v>
      </c>
      <c r="E3006" s="289" t="s">
        <v>5147</v>
      </c>
      <c r="F3006" s="289">
        <v>1.25</v>
      </c>
      <c r="G3006" s="290">
        <v>42282</v>
      </c>
      <c r="H3006" s="289">
        <v>1.7</v>
      </c>
      <c r="I3006" s="289">
        <v>1</v>
      </c>
      <c r="J3006" s="289">
        <f t="shared" si="2"/>
        <v>1.7</v>
      </c>
      <c r="K3006" s="289" t="s">
        <v>106</v>
      </c>
    </row>
    <row r="3007" ht="14.25" spans="1:11">
      <c r="A3007" s="269">
        <v>3005</v>
      </c>
      <c r="B3007" s="289" t="s">
        <v>839</v>
      </c>
      <c r="C3007" s="289" t="s">
        <v>840</v>
      </c>
      <c r="D3007" s="289" t="s">
        <v>5150</v>
      </c>
      <c r="E3007" s="289" t="s">
        <v>5151</v>
      </c>
      <c r="F3007" s="289">
        <v>1.36</v>
      </c>
      <c r="G3007" s="290">
        <v>42283</v>
      </c>
      <c r="H3007" s="289">
        <v>1.9</v>
      </c>
      <c r="I3007" s="289">
        <v>1</v>
      </c>
      <c r="J3007" s="289">
        <f t="shared" si="2"/>
        <v>1.9</v>
      </c>
      <c r="K3007" s="289" t="s">
        <v>106</v>
      </c>
    </row>
    <row r="3008" ht="14.25" spans="1:11">
      <c r="A3008" s="269">
        <v>3006</v>
      </c>
      <c r="B3008" s="289" t="s">
        <v>839</v>
      </c>
      <c r="C3008" s="289" t="s">
        <v>840</v>
      </c>
      <c r="D3008" s="289" t="s">
        <v>5152</v>
      </c>
      <c r="E3008" s="289" t="s">
        <v>5153</v>
      </c>
      <c r="F3008" s="289">
        <f t="shared" ref="F3008:F3016" si="3">H3008*0.65</f>
        <v>0.897</v>
      </c>
      <c r="G3008" s="290">
        <v>42284</v>
      </c>
      <c r="H3008" s="289">
        <v>1.38</v>
      </c>
      <c r="I3008" s="289">
        <v>1</v>
      </c>
      <c r="J3008" s="289">
        <f t="shared" si="2"/>
        <v>1.38</v>
      </c>
      <c r="K3008" s="289" t="s">
        <v>106</v>
      </c>
    </row>
    <row r="3009" ht="85.5" spans="1:11">
      <c r="A3009" s="269">
        <v>3007</v>
      </c>
      <c r="B3009" s="289" t="s">
        <v>839</v>
      </c>
      <c r="C3009" s="289" t="s">
        <v>840</v>
      </c>
      <c r="D3009" s="291" t="s">
        <v>5154</v>
      </c>
      <c r="E3009" s="289" t="s">
        <v>5153</v>
      </c>
      <c r="F3009" s="289">
        <f t="shared" si="3"/>
        <v>0.585</v>
      </c>
      <c r="G3009" s="290">
        <v>42285</v>
      </c>
      <c r="H3009" s="289">
        <v>0.9</v>
      </c>
      <c r="I3009" s="289">
        <v>1</v>
      </c>
      <c r="J3009" s="289">
        <f t="shared" si="2"/>
        <v>0.9</v>
      </c>
      <c r="K3009" s="289" t="s">
        <v>106</v>
      </c>
    </row>
    <row r="3010" ht="14.25" spans="1:11">
      <c r="A3010" s="269">
        <v>3008</v>
      </c>
      <c r="B3010" s="289" t="s">
        <v>839</v>
      </c>
      <c r="C3010" s="289" t="s">
        <v>840</v>
      </c>
      <c r="D3010" s="289" t="s">
        <v>5155</v>
      </c>
      <c r="E3010" s="289" t="s">
        <v>5153</v>
      </c>
      <c r="F3010" s="289">
        <f t="shared" si="3"/>
        <v>0.143</v>
      </c>
      <c r="G3010" s="290">
        <v>42286</v>
      </c>
      <c r="H3010" s="289">
        <v>0.22</v>
      </c>
      <c r="I3010" s="289">
        <v>1</v>
      </c>
      <c r="J3010" s="289">
        <f t="shared" si="2"/>
        <v>0.22</v>
      </c>
      <c r="K3010" s="289" t="s">
        <v>106</v>
      </c>
    </row>
    <row r="3011" ht="14.25" spans="1:11">
      <c r="A3011" s="269">
        <v>3009</v>
      </c>
      <c r="B3011" s="289" t="s">
        <v>839</v>
      </c>
      <c r="C3011" s="289" t="s">
        <v>840</v>
      </c>
      <c r="D3011" s="289" t="s">
        <v>5156</v>
      </c>
      <c r="E3011" s="289" t="s">
        <v>5153</v>
      </c>
      <c r="F3011" s="289">
        <f t="shared" si="3"/>
        <v>0.4225</v>
      </c>
      <c r="G3011" s="290">
        <v>42287</v>
      </c>
      <c r="H3011" s="289">
        <v>0.65</v>
      </c>
      <c r="I3011" s="289">
        <v>1</v>
      </c>
      <c r="J3011" s="289">
        <f t="shared" si="2"/>
        <v>0.65</v>
      </c>
      <c r="K3011" s="289" t="s">
        <v>106</v>
      </c>
    </row>
    <row r="3012" ht="14.25" spans="1:11">
      <c r="A3012" s="269">
        <v>3010</v>
      </c>
      <c r="B3012" s="289" t="s">
        <v>839</v>
      </c>
      <c r="C3012" s="289" t="s">
        <v>840</v>
      </c>
      <c r="D3012" s="289" t="s">
        <v>5157</v>
      </c>
      <c r="E3012" s="289" t="s">
        <v>5153</v>
      </c>
      <c r="F3012" s="289">
        <f t="shared" si="3"/>
        <v>0.1872</v>
      </c>
      <c r="G3012" s="290">
        <v>42288</v>
      </c>
      <c r="H3012" s="289">
        <v>0.288</v>
      </c>
      <c r="I3012" s="289">
        <v>1</v>
      </c>
      <c r="J3012" s="289">
        <f t="shared" si="2"/>
        <v>0.288</v>
      </c>
      <c r="K3012" s="289" t="s">
        <v>106</v>
      </c>
    </row>
    <row r="3013" ht="14.25" spans="1:11">
      <c r="A3013" s="269">
        <v>3011</v>
      </c>
      <c r="B3013" s="289" t="s">
        <v>839</v>
      </c>
      <c r="C3013" s="289" t="s">
        <v>840</v>
      </c>
      <c r="D3013" s="289" t="s">
        <v>5158</v>
      </c>
      <c r="E3013" s="289" t="s">
        <v>5153</v>
      </c>
      <c r="F3013" s="289">
        <f t="shared" si="3"/>
        <v>0.1872</v>
      </c>
      <c r="G3013" s="290">
        <v>42289</v>
      </c>
      <c r="H3013" s="289">
        <v>0.288</v>
      </c>
      <c r="I3013" s="289">
        <v>1</v>
      </c>
      <c r="J3013" s="289">
        <f t="shared" si="2"/>
        <v>0.288</v>
      </c>
      <c r="K3013" s="289" t="s">
        <v>106</v>
      </c>
    </row>
    <row r="3014" ht="14.25" spans="1:11">
      <c r="A3014" s="269">
        <v>3012</v>
      </c>
      <c r="B3014" s="289" t="s">
        <v>839</v>
      </c>
      <c r="C3014" s="289" t="s">
        <v>840</v>
      </c>
      <c r="D3014" s="289" t="s">
        <v>5159</v>
      </c>
      <c r="E3014" s="289" t="s">
        <v>5153</v>
      </c>
      <c r="F3014" s="289">
        <f t="shared" si="3"/>
        <v>0.247</v>
      </c>
      <c r="G3014" s="290">
        <v>42290</v>
      </c>
      <c r="H3014" s="289">
        <v>0.38</v>
      </c>
      <c r="I3014" s="289">
        <v>1</v>
      </c>
      <c r="J3014" s="289">
        <f t="shared" si="2"/>
        <v>0.38</v>
      </c>
      <c r="K3014" s="289" t="s">
        <v>106</v>
      </c>
    </row>
    <row r="3015" ht="14.25" spans="1:11">
      <c r="A3015" s="269">
        <v>3013</v>
      </c>
      <c r="B3015" s="289" t="s">
        <v>839</v>
      </c>
      <c r="C3015" s="289" t="s">
        <v>840</v>
      </c>
      <c r="D3015" s="289" t="s">
        <v>5160</v>
      </c>
      <c r="E3015" s="289" t="s">
        <v>5153</v>
      </c>
      <c r="F3015" s="289">
        <f t="shared" si="3"/>
        <v>0.247</v>
      </c>
      <c r="G3015" s="290">
        <v>42291</v>
      </c>
      <c r="H3015" s="289">
        <v>0.38</v>
      </c>
      <c r="I3015" s="289">
        <v>1</v>
      </c>
      <c r="J3015" s="289">
        <f t="shared" si="2"/>
        <v>0.38</v>
      </c>
      <c r="K3015" s="289" t="s">
        <v>106</v>
      </c>
    </row>
    <row r="3016" ht="14.25" spans="1:11">
      <c r="A3016" s="269">
        <v>3014</v>
      </c>
      <c r="B3016" s="289" t="s">
        <v>839</v>
      </c>
      <c r="C3016" s="289" t="s">
        <v>840</v>
      </c>
      <c r="D3016" s="292" t="s">
        <v>5161</v>
      </c>
      <c r="E3016" s="289" t="s">
        <v>5153</v>
      </c>
      <c r="F3016" s="289">
        <f t="shared" si="3"/>
        <v>0.364</v>
      </c>
      <c r="G3016" s="290">
        <v>42292</v>
      </c>
      <c r="H3016" s="289">
        <v>0.56</v>
      </c>
      <c r="I3016" s="289">
        <v>1</v>
      </c>
      <c r="J3016" s="289">
        <f t="shared" si="2"/>
        <v>0.56</v>
      </c>
      <c r="K3016" s="289" t="s">
        <v>106</v>
      </c>
    </row>
    <row r="3017" ht="42.75" spans="1:11">
      <c r="A3017" s="269">
        <v>3015</v>
      </c>
      <c r="B3017" s="283" t="s">
        <v>1475</v>
      </c>
      <c r="C3017" s="283" t="s">
        <v>1476</v>
      </c>
      <c r="D3017" s="283" t="s">
        <v>5162</v>
      </c>
      <c r="E3017" s="291" t="s">
        <v>5163</v>
      </c>
      <c r="F3017" s="293">
        <v>0.13</v>
      </c>
      <c r="G3017" s="294">
        <v>42339</v>
      </c>
      <c r="H3017" s="293">
        <v>0.23</v>
      </c>
      <c r="I3017" s="283">
        <v>5</v>
      </c>
      <c r="J3017" s="303">
        <v>11500</v>
      </c>
      <c r="K3017" s="283" t="s">
        <v>319</v>
      </c>
    </row>
    <row r="3018" ht="42.75" spans="1:11">
      <c r="A3018" s="269">
        <v>3016</v>
      </c>
      <c r="B3018" s="283" t="s">
        <v>1475</v>
      </c>
      <c r="C3018" s="283" t="s">
        <v>1476</v>
      </c>
      <c r="D3018" s="283" t="s">
        <v>5164</v>
      </c>
      <c r="E3018" s="291" t="s">
        <v>5163</v>
      </c>
      <c r="F3018" s="293">
        <v>0.19</v>
      </c>
      <c r="G3018" s="294">
        <v>42339</v>
      </c>
      <c r="H3018" s="293">
        <v>0.33</v>
      </c>
      <c r="I3018" s="283">
        <v>14</v>
      </c>
      <c r="J3018" s="303">
        <v>44800</v>
      </c>
      <c r="K3018" s="283" t="s">
        <v>319</v>
      </c>
    </row>
    <row r="3019" ht="28.5" spans="1:11">
      <c r="A3019" s="269">
        <v>3017</v>
      </c>
      <c r="B3019" s="283" t="s">
        <v>1475</v>
      </c>
      <c r="C3019" s="283" t="s">
        <v>1476</v>
      </c>
      <c r="D3019" s="283" t="s">
        <v>5165</v>
      </c>
      <c r="E3019" s="291" t="s">
        <v>5166</v>
      </c>
      <c r="F3019" s="293">
        <v>0.34</v>
      </c>
      <c r="G3019" s="294">
        <v>42339</v>
      </c>
      <c r="H3019" s="293">
        <v>0.62</v>
      </c>
      <c r="I3019" s="283">
        <v>6</v>
      </c>
      <c r="J3019" s="303">
        <v>35400</v>
      </c>
      <c r="K3019" s="283" t="s">
        <v>319</v>
      </c>
    </row>
    <row r="3020" ht="28.5" spans="1:11">
      <c r="A3020" s="269">
        <v>3018</v>
      </c>
      <c r="B3020" s="283" t="s">
        <v>1475</v>
      </c>
      <c r="C3020" s="283" t="s">
        <v>1476</v>
      </c>
      <c r="D3020" s="283" t="s">
        <v>5167</v>
      </c>
      <c r="E3020" s="291" t="s">
        <v>5166</v>
      </c>
      <c r="F3020" s="293">
        <v>0.34</v>
      </c>
      <c r="G3020" s="294">
        <v>42339</v>
      </c>
      <c r="H3020" s="293">
        <v>0.62</v>
      </c>
      <c r="I3020" s="283">
        <v>2</v>
      </c>
      <c r="J3020" s="303">
        <v>12000</v>
      </c>
      <c r="K3020" s="283" t="s">
        <v>319</v>
      </c>
    </row>
    <row r="3021" ht="28.5" spans="1:11">
      <c r="A3021" s="269">
        <v>3019</v>
      </c>
      <c r="B3021" s="283" t="s">
        <v>1475</v>
      </c>
      <c r="C3021" s="283" t="s">
        <v>1476</v>
      </c>
      <c r="D3021" s="283" t="s">
        <v>5168</v>
      </c>
      <c r="E3021" s="291" t="s">
        <v>5169</v>
      </c>
      <c r="F3021" s="293">
        <v>0.47</v>
      </c>
      <c r="G3021" s="294">
        <v>42339</v>
      </c>
      <c r="H3021" s="293">
        <v>0.84</v>
      </c>
      <c r="I3021" s="283">
        <v>6</v>
      </c>
      <c r="J3021" s="303">
        <v>48000</v>
      </c>
      <c r="K3021" s="283" t="s">
        <v>319</v>
      </c>
    </row>
    <row r="3022" ht="28.5" spans="1:11">
      <c r="A3022" s="269">
        <v>3020</v>
      </c>
      <c r="B3022" s="283" t="s">
        <v>1475</v>
      </c>
      <c r="C3022" s="283" t="s">
        <v>1476</v>
      </c>
      <c r="D3022" s="283" t="s">
        <v>5170</v>
      </c>
      <c r="E3022" s="291" t="s">
        <v>5169</v>
      </c>
      <c r="F3022" s="293">
        <v>0.47</v>
      </c>
      <c r="G3022" s="294">
        <v>42339</v>
      </c>
      <c r="H3022" s="293">
        <v>0.84</v>
      </c>
      <c r="I3022" s="283">
        <v>8</v>
      </c>
      <c r="J3022" s="303">
        <v>64000</v>
      </c>
      <c r="K3022" s="283" t="s">
        <v>319</v>
      </c>
    </row>
    <row r="3023" ht="42.75" spans="1:11">
      <c r="A3023" s="269">
        <v>3021</v>
      </c>
      <c r="B3023" s="283" t="s">
        <v>1475</v>
      </c>
      <c r="C3023" s="283" t="s">
        <v>1476</v>
      </c>
      <c r="D3023" s="283" t="s">
        <v>5171</v>
      </c>
      <c r="E3023" s="291" t="s">
        <v>5163</v>
      </c>
      <c r="F3023" s="293">
        <v>0.54</v>
      </c>
      <c r="G3023" s="294">
        <v>42339</v>
      </c>
      <c r="H3023" s="293">
        <v>0.96</v>
      </c>
      <c r="I3023" s="283">
        <v>10</v>
      </c>
      <c r="J3023" s="303">
        <v>92000</v>
      </c>
      <c r="K3023" s="283" t="s">
        <v>319</v>
      </c>
    </row>
    <row r="3024" ht="28.5" spans="1:11">
      <c r="A3024" s="269">
        <v>3022</v>
      </c>
      <c r="B3024" s="283" t="s">
        <v>1475</v>
      </c>
      <c r="C3024" s="283" t="s">
        <v>1476</v>
      </c>
      <c r="D3024" s="283" t="s">
        <v>5172</v>
      </c>
      <c r="E3024" s="291" t="s">
        <v>5166</v>
      </c>
      <c r="F3024" s="293">
        <v>0.67</v>
      </c>
      <c r="G3024" s="294">
        <v>42339</v>
      </c>
      <c r="H3024" s="293">
        <v>1.2</v>
      </c>
      <c r="I3024" s="283">
        <v>2</v>
      </c>
      <c r="J3024" s="303">
        <v>24000</v>
      </c>
      <c r="K3024" s="283" t="s">
        <v>319</v>
      </c>
    </row>
    <row r="3025" ht="42.75" spans="1:11">
      <c r="A3025" s="269">
        <v>3023</v>
      </c>
      <c r="B3025" s="283" t="s">
        <v>1475</v>
      </c>
      <c r="C3025" s="283" t="s">
        <v>1476</v>
      </c>
      <c r="D3025" s="283" t="s">
        <v>5173</v>
      </c>
      <c r="E3025" s="291" t="s">
        <v>5174</v>
      </c>
      <c r="F3025" s="293">
        <v>1.21</v>
      </c>
      <c r="G3025" s="294">
        <v>42339</v>
      </c>
      <c r="H3025" s="293">
        <v>2.16</v>
      </c>
      <c r="I3025" s="283">
        <v>2</v>
      </c>
      <c r="J3025" s="303">
        <v>64000</v>
      </c>
      <c r="K3025" s="283" t="s">
        <v>319</v>
      </c>
    </row>
    <row r="3026" ht="42.75" spans="1:11">
      <c r="A3026" s="269">
        <v>3024</v>
      </c>
      <c r="B3026" s="283" t="s">
        <v>1475</v>
      </c>
      <c r="C3026" s="283" t="s">
        <v>1476</v>
      </c>
      <c r="D3026" s="283" t="s">
        <v>5175</v>
      </c>
      <c r="E3026" s="291" t="s">
        <v>5163</v>
      </c>
      <c r="F3026" s="293">
        <v>1.29</v>
      </c>
      <c r="G3026" s="294">
        <v>42339</v>
      </c>
      <c r="H3026" s="293">
        <v>2.3</v>
      </c>
      <c r="I3026" s="283">
        <v>2</v>
      </c>
      <c r="J3026" s="303">
        <v>56000</v>
      </c>
      <c r="K3026" s="283" t="s">
        <v>319</v>
      </c>
    </row>
    <row r="3027" ht="28.5" spans="1:11">
      <c r="A3027" s="269">
        <v>3025</v>
      </c>
      <c r="B3027" s="283" t="s">
        <v>1475</v>
      </c>
      <c r="C3027" s="283" t="s">
        <v>1476</v>
      </c>
      <c r="D3027" s="283" t="s">
        <v>5176</v>
      </c>
      <c r="E3027" s="291" t="s">
        <v>5169</v>
      </c>
      <c r="F3027" s="293">
        <v>1.32</v>
      </c>
      <c r="G3027" s="294">
        <v>42339</v>
      </c>
      <c r="H3027" s="293">
        <v>2.36</v>
      </c>
      <c r="I3027" s="283">
        <v>3</v>
      </c>
      <c r="J3027" s="303">
        <v>80100</v>
      </c>
      <c r="K3027" s="283" t="s">
        <v>319</v>
      </c>
    </row>
    <row r="3028" ht="42.75" spans="1:11">
      <c r="A3028" s="269">
        <v>3026</v>
      </c>
      <c r="B3028" s="283" t="s">
        <v>1475</v>
      </c>
      <c r="C3028" s="283" t="s">
        <v>1476</v>
      </c>
      <c r="D3028" s="283" t="s">
        <v>5177</v>
      </c>
      <c r="E3028" s="291" t="s">
        <v>5163</v>
      </c>
      <c r="F3028" s="293">
        <v>6</v>
      </c>
      <c r="G3028" s="294">
        <v>42339</v>
      </c>
      <c r="H3028" s="293">
        <v>10.72</v>
      </c>
      <c r="I3028" s="283">
        <v>4</v>
      </c>
      <c r="J3028" s="303">
        <v>436000</v>
      </c>
      <c r="K3028" s="283" t="s">
        <v>319</v>
      </c>
    </row>
    <row r="3029" ht="14.25" spans="1:11">
      <c r="A3029" s="269">
        <v>3027</v>
      </c>
      <c r="B3029" s="275" t="s">
        <v>977</v>
      </c>
      <c r="C3029" s="275" t="s">
        <v>5178</v>
      </c>
      <c r="D3029" s="275" t="s">
        <v>5179</v>
      </c>
      <c r="E3029" s="275" t="s">
        <v>5180</v>
      </c>
      <c r="F3029" s="275"/>
      <c r="G3029" s="275"/>
      <c r="H3029" s="275"/>
      <c r="I3029" s="275"/>
      <c r="J3029" s="275"/>
      <c r="K3029" s="275"/>
    </row>
    <row r="3030" ht="28.5" spans="1:11">
      <c r="A3030" s="269">
        <v>3028</v>
      </c>
      <c r="B3030" s="281" t="s">
        <v>1490</v>
      </c>
      <c r="C3030" s="281"/>
      <c r="D3030" s="281" t="s">
        <v>5020</v>
      </c>
      <c r="E3030" s="281" t="s">
        <v>5021</v>
      </c>
      <c r="F3030" s="281">
        <v>39.56</v>
      </c>
      <c r="G3030" s="281" t="s">
        <v>5022</v>
      </c>
      <c r="H3030" s="281">
        <v>79.6</v>
      </c>
      <c r="I3030" s="281">
        <v>1</v>
      </c>
      <c r="J3030" s="281">
        <v>79.6</v>
      </c>
      <c r="K3030" s="281" t="s">
        <v>106</v>
      </c>
    </row>
    <row r="3031" ht="28.5" spans="1:11">
      <c r="A3031" s="269">
        <v>3029</v>
      </c>
      <c r="B3031" s="281" t="s">
        <v>1490</v>
      </c>
      <c r="C3031" s="281"/>
      <c r="D3031" s="281" t="s">
        <v>5020</v>
      </c>
      <c r="E3031" s="281" t="s">
        <v>5023</v>
      </c>
      <c r="F3031" s="281">
        <v>42</v>
      </c>
      <c r="G3031" s="281" t="s">
        <v>5024</v>
      </c>
      <c r="H3031" s="281">
        <v>88</v>
      </c>
      <c r="I3031" s="281">
        <v>0</v>
      </c>
      <c r="J3031" s="281">
        <v>0</v>
      </c>
      <c r="K3031" s="281" t="s">
        <v>106</v>
      </c>
    </row>
    <row r="3032" ht="28.5" spans="1:11">
      <c r="A3032" s="269">
        <v>3030</v>
      </c>
      <c r="B3032" s="281" t="s">
        <v>1490</v>
      </c>
      <c r="C3032" s="281"/>
      <c r="D3032" s="281" t="s">
        <v>5025</v>
      </c>
      <c r="E3032" s="281" t="s">
        <v>5026</v>
      </c>
      <c r="F3032" s="281">
        <v>44</v>
      </c>
      <c r="G3032" s="281" t="s">
        <v>5022</v>
      </c>
      <c r="H3032" s="281">
        <v>72</v>
      </c>
      <c r="I3032" s="281">
        <v>0</v>
      </c>
      <c r="J3032" s="281">
        <v>0</v>
      </c>
      <c r="K3032" s="281" t="s">
        <v>106</v>
      </c>
    </row>
    <row r="3033" ht="42.75" spans="1:11">
      <c r="A3033" s="269">
        <v>3031</v>
      </c>
      <c r="B3033" s="275" t="s">
        <v>1830</v>
      </c>
      <c r="C3033" s="275" t="s">
        <v>5181</v>
      </c>
      <c r="D3033" s="288" t="s">
        <v>5182</v>
      </c>
      <c r="E3033" s="295" t="s">
        <v>5183</v>
      </c>
      <c r="F3033" s="275">
        <v>0.52</v>
      </c>
      <c r="G3033" s="288" t="s">
        <v>5184</v>
      </c>
      <c r="H3033" s="296">
        <f t="shared" ref="H3033:H3036" si="4">F3033/0.9</f>
        <v>0.577777777777778</v>
      </c>
      <c r="I3033" s="275"/>
      <c r="J3033" s="275"/>
      <c r="K3033" s="275" t="s">
        <v>106</v>
      </c>
    </row>
    <row r="3034" ht="42.75" spans="1:11">
      <c r="A3034" s="269">
        <v>3032</v>
      </c>
      <c r="B3034" s="275" t="s">
        <v>1830</v>
      </c>
      <c r="C3034" s="275" t="s">
        <v>5181</v>
      </c>
      <c r="D3034" s="288" t="s">
        <v>5185</v>
      </c>
      <c r="E3034" s="295" t="s">
        <v>5183</v>
      </c>
      <c r="F3034" s="275">
        <v>0.402</v>
      </c>
      <c r="G3034" s="288" t="s">
        <v>5184</v>
      </c>
      <c r="H3034" s="296">
        <f t="shared" si="4"/>
        <v>0.446666666666667</v>
      </c>
      <c r="I3034" s="275"/>
      <c r="J3034" s="275"/>
      <c r="K3034" s="275" t="s">
        <v>106</v>
      </c>
    </row>
    <row r="3035" ht="42.75" spans="1:11">
      <c r="A3035" s="269">
        <v>3033</v>
      </c>
      <c r="B3035" s="275" t="s">
        <v>1830</v>
      </c>
      <c r="C3035" s="275" t="s">
        <v>5181</v>
      </c>
      <c r="D3035" s="288" t="s">
        <v>5186</v>
      </c>
      <c r="E3035" s="295" t="s">
        <v>5187</v>
      </c>
      <c r="F3035" s="275">
        <v>0.49</v>
      </c>
      <c r="G3035" s="288" t="s">
        <v>5184</v>
      </c>
      <c r="H3035" s="296">
        <f t="shared" si="4"/>
        <v>0.544444444444444</v>
      </c>
      <c r="I3035" s="275"/>
      <c r="J3035" s="275"/>
      <c r="K3035" s="275" t="s">
        <v>106</v>
      </c>
    </row>
    <row r="3036" ht="42.75" spans="1:11">
      <c r="A3036" s="269">
        <v>3034</v>
      </c>
      <c r="B3036" s="275" t="s">
        <v>1830</v>
      </c>
      <c r="C3036" s="275" t="s">
        <v>5181</v>
      </c>
      <c r="D3036" s="288" t="s">
        <v>5188</v>
      </c>
      <c r="E3036" s="295" t="s">
        <v>5189</v>
      </c>
      <c r="F3036" s="275">
        <v>0.765</v>
      </c>
      <c r="G3036" s="288" t="s">
        <v>5190</v>
      </c>
      <c r="H3036" s="296">
        <f t="shared" si="4"/>
        <v>0.85</v>
      </c>
      <c r="I3036" s="275">
        <v>21</v>
      </c>
      <c r="J3036" s="275">
        <v>17.85</v>
      </c>
      <c r="K3036" s="275" t="s">
        <v>106</v>
      </c>
    </row>
    <row r="3037" ht="42.75" spans="1:11">
      <c r="A3037" s="269">
        <v>3035</v>
      </c>
      <c r="B3037" s="275" t="s">
        <v>1830</v>
      </c>
      <c r="C3037" s="275" t="s">
        <v>5181</v>
      </c>
      <c r="D3037" s="288" t="s">
        <v>5191</v>
      </c>
      <c r="E3037" s="295" t="s">
        <v>5192</v>
      </c>
      <c r="F3037" s="275">
        <v>0.44</v>
      </c>
      <c r="G3037" s="288" t="s">
        <v>5193</v>
      </c>
      <c r="H3037" s="296">
        <v>0.48</v>
      </c>
      <c r="I3037" s="275">
        <v>71</v>
      </c>
      <c r="J3037" s="275">
        <v>34.08</v>
      </c>
      <c r="K3037" s="275" t="s">
        <v>106</v>
      </c>
    </row>
    <row r="3038" ht="42.75" spans="1:11">
      <c r="A3038" s="269">
        <v>3036</v>
      </c>
      <c r="B3038" s="275" t="s">
        <v>1830</v>
      </c>
      <c r="C3038" s="275" t="s">
        <v>5181</v>
      </c>
      <c r="D3038" s="288" t="s">
        <v>5194</v>
      </c>
      <c r="E3038" s="295" t="s">
        <v>5187</v>
      </c>
      <c r="F3038" s="275">
        <v>0.39</v>
      </c>
      <c r="G3038" s="288" t="s">
        <v>5184</v>
      </c>
      <c r="H3038" s="296">
        <f t="shared" ref="H3038:H3046" si="5">F3038/0.9</f>
        <v>0.433333333333333</v>
      </c>
      <c r="I3038" s="275"/>
      <c r="J3038" s="275"/>
      <c r="K3038" s="275" t="s">
        <v>106</v>
      </c>
    </row>
    <row r="3039" ht="42.75" spans="1:11">
      <c r="A3039" s="269">
        <v>3037</v>
      </c>
      <c r="B3039" s="275" t="s">
        <v>1830</v>
      </c>
      <c r="C3039" s="275" t="s">
        <v>5181</v>
      </c>
      <c r="D3039" s="288" t="s">
        <v>4965</v>
      </c>
      <c r="E3039" s="295" t="s">
        <v>5183</v>
      </c>
      <c r="F3039" s="275">
        <v>1.228</v>
      </c>
      <c r="G3039" s="288" t="s">
        <v>5184</v>
      </c>
      <c r="H3039" s="296">
        <f t="shared" si="5"/>
        <v>1.36444444444444</v>
      </c>
      <c r="I3039" s="275"/>
      <c r="J3039" s="275"/>
      <c r="K3039" s="275" t="s">
        <v>106</v>
      </c>
    </row>
    <row r="3040" ht="57" spans="1:11">
      <c r="A3040" s="269">
        <v>3038</v>
      </c>
      <c r="B3040" s="275" t="s">
        <v>1830</v>
      </c>
      <c r="C3040" s="275" t="s">
        <v>5181</v>
      </c>
      <c r="D3040" s="288" t="s">
        <v>4966</v>
      </c>
      <c r="E3040" s="295" t="s">
        <v>5195</v>
      </c>
      <c r="F3040" s="275">
        <v>1.25</v>
      </c>
      <c r="G3040" s="288" t="s">
        <v>5184</v>
      </c>
      <c r="H3040" s="296">
        <f t="shared" si="5"/>
        <v>1.38888888888889</v>
      </c>
      <c r="I3040" s="275"/>
      <c r="J3040" s="275"/>
      <c r="K3040" s="275" t="s">
        <v>106</v>
      </c>
    </row>
    <row r="3041" ht="42.75" spans="1:11">
      <c r="A3041" s="269">
        <v>3039</v>
      </c>
      <c r="B3041" s="275" t="s">
        <v>1830</v>
      </c>
      <c r="C3041" s="275" t="s">
        <v>5181</v>
      </c>
      <c r="D3041" s="288" t="s">
        <v>5196</v>
      </c>
      <c r="E3041" s="295" t="s">
        <v>5197</v>
      </c>
      <c r="F3041" s="275">
        <v>1.15</v>
      </c>
      <c r="G3041" s="288">
        <v>2015.12</v>
      </c>
      <c r="H3041" s="296">
        <f t="shared" si="5"/>
        <v>1.27777777777778</v>
      </c>
      <c r="I3041" s="275">
        <v>1</v>
      </c>
      <c r="J3041" s="296">
        <v>1.45</v>
      </c>
      <c r="K3041" s="275" t="s">
        <v>106</v>
      </c>
    </row>
    <row r="3042" ht="42.75" spans="1:11">
      <c r="A3042" s="269">
        <v>3040</v>
      </c>
      <c r="B3042" s="275" t="s">
        <v>1830</v>
      </c>
      <c r="C3042" s="275" t="s">
        <v>5181</v>
      </c>
      <c r="D3042" s="288" t="s">
        <v>5198</v>
      </c>
      <c r="E3042" s="295" t="s">
        <v>5199</v>
      </c>
      <c r="F3042" s="275">
        <v>0.55</v>
      </c>
      <c r="G3042" s="288">
        <v>2015.12</v>
      </c>
      <c r="H3042" s="296">
        <f t="shared" si="5"/>
        <v>0.611111111111111</v>
      </c>
      <c r="I3042" s="275">
        <v>1</v>
      </c>
      <c r="J3042" s="296">
        <v>0.68</v>
      </c>
      <c r="K3042" s="275" t="s">
        <v>106</v>
      </c>
    </row>
    <row r="3043" ht="42.75" spans="1:11">
      <c r="A3043" s="269">
        <v>3041</v>
      </c>
      <c r="B3043" s="275" t="s">
        <v>1830</v>
      </c>
      <c r="C3043" s="275" t="s">
        <v>5181</v>
      </c>
      <c r="D3043" s="288" t="s">
        <v>5200</v>
      </c>
      <c r="E3043" s="295" t="s">
        <v>5201</v>
      </c>
      <c r="F3043" s="275">
        <v>1.2</v>
      </c>
      <c r="G3043" s="288">
        <v>2015.12</v>
      </c>
      <c r="H3043" s="296">
        <f t="shared" si="5"/>
        <v>1.33333333333333</v>
      </c>
      <c r="I3043" s="275">
        <v>1</v>
      </c>
      <c r="J3043" s="296">
        <v>1.45</v>
      </c>
      <c r="K3043" s="275" t="s">
        <v>106</v>
      </c>
    </row>
    <row r="3044" ht="71.25" spans="1:11">
      <c r="A3044" s="269">
        <v>3042</v>
      </c>
      <c r="B3044" s="275" t="s">
        <v>1830</v>
      </c>
      <c r="C3044" s="275" t="s">
        <v>5181</v>
      </c>
      <c r="D3044" s="288" t="s">
        <v>5202</v>
      </c>
      <c r="E3044" s="295" t="s">
        <v>5203</v>
      </c>
      <c r="F3044" s="275">
        <v>0.0699</v>
      </c>
      <c r="G3044" s="288" t="s">
        <v>5184</v>
      </c>
      <c r="H3044" s="296">
        <f t="shared" si="5"/>
        <v>0.0776666666666667</v>
      </c>
      <c r="I3044" s="275"/>
      <c r="J3044" s="275"/>
      <c r="K3044" s="275" t="s">
        <v>106</v>
      </c>
    </row>
    <row r="3045" ht="71.25" spans="1:11">
      <c r="A3045" s="269">
        <v>3043</v>
      </c>
      <c r="B3045" s="275" t="s">
        <v>1830</v>
      </c>
      <c r="C3045" s="275" t="s">
        <v>5181</v>
      </c>
      <c r="D3045" s="288" t="s">
        <v>5204</v>
      </c>
      <c r="E3045" s="295" t="s">
        <v>5205</v>
      </c>
      <c r="F3045" s="275">
        <v>0.3</v>
      </c>
      <c r="G3045" s="288" t="s">
        <v>5184</v>
      </c>
      <c r="H3045" s="296">
        <f t="shared" si="5"/>
        <v>0.333333333333333</v>
      </c>
      <c r="I3045" s="275">
        <v>1</v>
      </c>
      <c r="J3045" s="275">
        <v>0.425</v>
      </c>
      <c r="K3045" s="275" t="s">
        <v>106</v>
      </c>
    </row>
    <row r="3046" ht="71.25" spans="1:11">
      <c r="A3046" s="269">
        <v>3044</v>
      </c>
      <c r="B3046" s="275" t="s">
        <v>1830</v>
      </c>
      <c r="C3046" s="275" t="s">
        <v>5181</v>
      </c>
      <c r="D3046" s="288" t="s">
        <v>5206</v>
      </c>
      <c r="E3046" s="295" t="s">
        <v>5205</v>
      </c>
      <c r="F3046" s="275">
        <v>1.4</v>
      </c>
      <c r="G3046" s="288" t="s">
        <v>5184</v>
      </c>
      <c r="H3046" s="296">
        <f t="shared" si="5"/>
        <v>1.55555555555556</v>
      </c>
      <c r="I3046" s="275"/>
      <c r="J3046" s="275"/>
      <c r="K3046" s="275" t="s">
        <v>106</v>
      </c>
    </row>
    <row r="3047" ht="71.25" spans="1:11">
      <c r="A3047" s="269">
        <v>3045</v>
      </c>
      <c r="B3047" s="275" t="s">
        <v>1830</v>
      </c>
      <c r="C3047" s="275" t="s">
        <v>5181</v>
      </c>
      <c r="D3047" s="288" t="s">
        <v>5207</v>
      </c>
      <c r="E3047" s="295" t="s">
        <v>5208</v>
      </c>
      <c r="F3047" s="275">
        <v>0.48</v>
      </c>
      <c r="G3047" s="288" t="s">
        <v>5184</v>
      </c>
      <c r="H3047" s="296">
        <f>F3047/0.8</f>
        <v>0.6</v>
      </c>
      <c r="I3047" s="275"/>
      <c r="J3047" s="275"/>
      <c r="K3047" s="275" t="s">
        <v>106</v>
      </c>
    </row>
    <row r="3048" ht="71.25" spans="1:11">
      <c r="A3048" s="269">
        <v>3046</v>
      </c>
      <c r="B3048" s="275" t="s">
        <v>1830</v>
      </c>
      <c r="C3048" s="275" t="s">
        <v>5181</v>
      </c>
      <c r="D3048" s="288" t="s">
        <v>5209</v>
      </c>
      <c r="E3048" s="295" t="s">
        <v>5208</v>
      </c>
      <c r="F3048" s="275">
        <v>0.088</v>
      </c>
      <c r="G3048" s="288" t="s">
        <v>5184</v>
      </c>
      <c r="H3048" s="296">
        <f>F3048/0.8</f>
        <v>0.11</v>
      </c>
      <c r="I3048" s="275"/>
      <c r="J3048" s="275"/>
      <c r="K3048" s="275" t="s">
        <v>106</v>
      </c>
    </row>
    <row r="3049" ht="71.25" spans="1:11">
      <c r="A3049" s="269">
        <v>3047</v>
      </c>
      <c r="B3049" s="275" t="s">
        <v>1830</v>
      </c>
      <c r="C3049" s="275" t="s">
        <v>5181</v>
      </c>
      <c r="D3049" s="288" t="s">
        <v>5210</v>
      </c>
      <c r="E3049" s="295" t="s">
        <v>5208</v>
      </c>
      <c r="F3049" s="275">
        <v>0.01</v>
      </c>
      <c r="G3049" s="288" t="s">
        <v>5184</v>
      </c>
      <c r="H3049" s="296">
        <v>0.015</v>
      </c>
      <c r="I3049" s="275"/>
      <c r="J3049" s="275"/>
      <c r="K3049" s="275" t="s">
        <v>106</v>
      </c>
    </row>
    <row r="3050" ht="71.25" spans="1:11">
      <c r="A3050" s="269">
        <v>3048</v>
      </c>
      <c r="B3050" s="275" t="s">
        <v>1830</v>
      </c>
      <c r="C3050" s="275" t="s">
        <v>5181</v>
      </c>
      <c r="D3050" s="288" t="s">
        <v>5211</v>
      </c>
      <c r="E3050" s="295" t="s">
        <v>5212</v>
      </c>
      <c r="F3050" s="275">
        <v>0.995</v>
      </c>
      <c r="G3050" s="288" t="s">
        <v>5184</v>
      </c>
      <c r="H3050" s="296">
        <f>F3050/0.7</f>
        <v>1.42142857142857</v>
      </c>
      <c r="I3050" s="275"/>
      <c r="J3050" s="275"/>
      <c r="K3050" s="275" t="s">
        <v>106</v>
      </c>
    </row>
    <row r="3051" ht="85.5" spans="1:11">
      <c r="A3051" s="269">
        <v>3049</v>
      </c>
      <c r="B3051" s="275" t="s">
        <v>1830</v>
      </c>
      <c r="C3051" s="275" t="s">
        <v>5181</v>
      </c>
      <c r="D3051" s="288" t="s">
        <v>5213</v>
      </c>
      <c r="E3051" s="295" t="s">
        <v>5214</v>
      </c>
      <c r="F3051" s="275" t="s">
        <v>5215</v>
      </c>
      <c r="G3051" s="288" t="s">
        <v>5184</v>
      </c>
      <c r="H3051" s="296">
        <f>0.7/0.7</f>
        <v>1</v>
      </c>
      <c r="I3051" s="275"/>
      <c r="J3051" s="275"/>
      <c r="K3051" s="275" t="s">
        <v>106</v>
      </c>
    </row>
    <row r="3052" ht="71.25" spans="1:11">
      <c r="A3052" s="269">
        <v>3050</v>
      </c>
      <c r="B3052" s="289" t="s">
        <v>1830</v>
      </c>
      <c r="C3052" s="289" t="s">
        <v>5181</v>
      </c>
      <c r="D3052" s="291" t="s">
        <v>5216</v>
      </c>
      <c r="E3052" s="297" t="s">
        <v>5217</v>
      </c>
      <c r="F3052" s="298">
        <v>19.38</v>
      </c>
      <c r="G3052" s="299">
        <v>2015.12</v>
      </c>
      <c r="H3052" s="298">
        <v>25.3876</v>
      </c>
      <c r="I3052" s="299">
        <v>1</v>
      </c>
      <c r="J3052" s="299">
        <v>253876</v>
      </c>
      <c r="K3052" s="299" t="s">
        <v>106</v>
      </c>
    </row>
    <row r="3053" ht="57" spans="1:11">
      <c r="A3053" s="269">
        <v>3051</v>
      </c>
      <c r="B3053" s="275" t="s">
        <v>1830</v>
      </c>
      <c r="C3053" s="275" t="s">
        <v>5181</v>
      </c>
      <c r="D3053" s="288" t="s">
        <v>5218</v>
      </c>
      <c r="E3053" s="295" t="s">
        <v>5219</v>
      </c>
      <c r="F3053" s="278"/>
      <c r="G3053" s="278"/>
      <c r="H3053" s="300"/>
      <c r="I3053" s="278"/>
      <c r="J3053" s="278"/>
      <c r="K3053" s="278"/>
    </row>
    <row r="3054" ht="71.25" spans="1:11">
      <c r="A3054" s="269">
        <v>3052</v>
      </c>
      <c r="B3054" s="275" t="s">
        <v>1830</v>
      </c>
      <c r="C3054" s="275" t="s">
        <v>5181</v>
      </c>
      <c r="D3054" s="288" t="s">
        <v>5220</v>
      </c>
      <c r="E3054" s="295" t="s">
        <v>5221</v>
      </c>
      <c r="F3054" s="278"/>
      <c r="G3054" s="278"/>
      <c r="H3054" s="300"/>
      <c r="I3054" s="278"/>
      <c r="J3054" s="278"/>
      <c r="K3054" s="278"/>
    </row>
    <row r="3055" ht="71.25" spans="1:11">
      <c r="A3055" s="269">
        <v>3053</v>
      </c>
      <c r="B3055" s="275" t="s">
        <v>1830</v>
      </c>
      <c r="C3055" s="275" t="s">
        <v>5181</v>
      </c>
      <c r="D3055" s="288" t="s">
        <v>5222</v>
      </c>
      <c r="E3055" s="295" t="s">
        <v>5223</v>
      </c>
      <c r="F3055" s="278"/>
      <c r="G3055" s="278"/>
      <c r="H3055" s="300"/>
      <c r="I3055" s="278"/>
      <c r="J3055" s="278"/>
      <c r="K3055" s="278"/>
    </row>
    <row r="3056" ht="71.25" spans="1:11">
      <c r="A3056" s="269">
        <v>3054</v>
      </c>
      <c r="B3056" s="275" t="s">
        <v>1830</v>
      </c>
      <c r="C3056" s="275" t="s">
        <v>5181</v>
      </c>
      <c r="D3056" s="288" t="s">
        <v>5224</v>
      </c>
      <c r="E3056" s="295" t="s">
        <v>5225</v>
      </c>
      <c r="F3056" s="278"/>
      <c r="G3056" s="278"/>
      <c r="H3056" s="300"/>
      <c r="I3056" s="278"/>
      <c r="J3056" s="278"/>
      <c r="K3056" s="278"/>
    </row>
    <row r="3057" ht="57" spans="1:11">
      <c r="A3057" s="269">
        <v>3055</v>
      </c>
      <c r="B3057" s="275" t="s">
        <v>1830</v>
      </c>
      <c r="C3057" s="275" t="s">
        <v>5181</v>
      </c>
      <c r="D3057" s="288" t="s">
        <v>5226</v>
      </c>
      <c r="E3057" s="295" t="s">
        <v>5227</v>
      </c>
      <c r="F3057" s="278"/>
      <c r="G3057" s="278"/>
      <c r="H3057" s="300"/>
      <c r="I3057" s="278"/>
      <c r="J3057" s="278"/>
      <c r="K3057" s="278"/>
    </row>
    <row r="3058" ht="71.25" spans="1:11">
      <c r="A3058" s="269">
        <v>3056</v>
      </c>
      <c r="B3058" s="275" t="s">
        <v>1830</v>
      </c>
      <c r="C3058" s="275" t="s">
        <v>5181</v>
      </c>
      <c r="D3058" s="288" t="s">
        <v>5228</v>
      </c>
      <c r="E3058" s="295" t="s">
        <v>5229</v>
      </c>
      <c r="F3058" s="278"/>
      <c r="G3058" s="278"/>
      <c r="H3058" s="300"/>
      <c r="I3058" s="278"/>
      <c r="J3058" s="278"/>
      <c r="K3058" s="278"/>
    </row>
    <row r="3059" ht="71.25" spans="1:11">
      <c r="A3059" s="269">
        <v>3057</v>
      </c>
      <c r="B3059" s="275" t="s">
        <v>1830</v>
      </c>
      <c r="C3059" s="275" t="s">
        <v>5181</v>
      </c>
      <c r="D3059" s="288" t="s">
        <v>5230</v>
      </c>
      <c r="E3059" s="295" t="s">
        <v>5231</v>
      </c>
      <c r="F3059" s="278"/>
      <c r="G3059" s="278"/>
      <c r="H3059" s="300"/>
      <c r="I3059" s="278"/>
      <c r="J3059" s="278"/>
      <c r="K3059" s="278"/>
    </row>
    <row r="3060" ht="71.25" spans="1:11">
      <c r="A3060" s="269">
        <v>3058</v>
      </c>
      <c r="B3060" s="275" t="s">
        <v>1830</v>
      </c>
      <c r="C3060" s="275" t="s">
        <v>5181</v>
      </c>
      <c r="D3060" s="288" t="s">
        <v>5232</v>
      </c>
      <c r="E3060" s="295" t="s">
        <v>5233</v>
      </c>
      <c r="F3060" s="278"/>
      <c r="G3060" s="278"/>
      <c r="H3060" s="300"/>
      <c r="I3060" s="278"/>
      <c r="J3060" s="278"/>
      <c r="K3060" s="278"/>
    </row>
    <row r="3061" ht="57" spans="1:11">
      <c r="A3061" s="269">
        <v>3059</v>
      </c>
      <c r="B3061" s="275" t="s">
        <v>1830</v>
      </c>
      <c r="C3061" s="275" t="s">
        <v>5181</v>
      </c>
      <c r="D3061" s="288" t="s">
        <v>5234</v>
      </c>
      <c r="E3061" s="295" t="s">
        <v>5235</v>
      </c>
      <c r="F3061" s="278"/>
      <c r="G3061" s="278"/>
      <c r="H3061" s="300"/>
      <c r="I3061" s="278"/>
      <c r="J3061" s="278"/>
      <c r="K3061" s="278"/>
    </row>
    <row r="3062" ht="57" spans="1:11">
      <c r="A3062" s="269">
        <v>3060</v>
      </c>
      <c r="B3062" s="275" t="s">
        <v>1830</v>
      </c>
      <c r="C3062" s="275" t="s">
        <v>5181</v>
      </c>
      <c r="D3062" s="288" t="s">
        <v>5236</v>
      </c>
      <c r="E3062" s="295" t="s">
        <v>5237</v>
      </c>
      <c r="F3062" s="278"/>
      <c r="G3062" s="278"/>
      <c r="H3062" s="300"/>
      <c r="I3062" s="278"/>
      <c r="J3062" s="278"/>
      <c r="K3062" s="278"/>
    </row>
    <row r="3063" ht="57" spans="1:11">
      <c r="A3063" s="269">
        <v>3061</v>
      </c>
      <c r="B3063" s="275" t="s">
        <v>1830</v>
      </c>
      <c r="C3063" s="275" t="s">
        <v>5181</v>
      </c>
      <c r="D3063" s="288" t="s">
        <v>5238</v>
      </c>
      <c r="E3063" s="295" t="s">
        <v>5239</v>
      </c>
      <c r="F3063" s="278"/>
      <c r="G3063" s="278"/>
      <c r="H3063" s="300"/>
      <c r="I3063" s="278"/>
      <c r="J3063" s="278"/>
      <c r="K3063" s="278"/>
    </row>
    <row r="3064" ht="71.25" spans="1:11">
      <c r="A3064" s="269">
        <v>3062</v>
      </c>
      <c r="B3064" s="275" t="s">
        <v>1830</v>
      </c>
      <c r="C3064" s="275" t="s">
        <v>5181</v>
      </c>
      <c r="D3064" s="288" t="s">
        <v>5240</v>
      </c>
      <c r="E3064" s="295" t="s">
        <v>5241</v>
      </c>
      <c r="F3064" s="278"/>
      <c r="G3064" s="278"/>
      <c r="H3064" s="300"/>
      <c r="I3064" s="278"/>
      <c r="J3064" s="278"/>
      <c r="K3064" s="278"/>
    </row>
    <row r="3065" ht="57" spans="1:11">
      <c r="A3065" s="269">
        <v>3063</v>
      </c>
      <c r="B3065" s="275" t="s">
        <v>1830</v>
      </c>
      <c r="C3065" s="275" t="s">
        <v>5181</v>
      </c>
      <c r="D3065" s="288" t="s">
        <v>5242</v>
      </c>
      <c r="E3065" s="295" t="s">
        <v>5243</v>
      </c>
      <c r="F3065" s="278"/>
      <c r="G3065" s="278"/>
      <c r="H3065" s="300"/>
      <c r="I3065" s="278"/>
      <c r="J3065" s="278"/>
      <c r="K3065" s="278"/>
    </row>
    <row r="3066" ht="71.25" spans="1:11">
      <c r="A3066" s="269">
        <v>3064</v>
      </c>
      <c r="B3066" s="275" t="s">
        <v>1830</v>
      </c>
      <c r="C3066" s="275" t="s">
        <v>5181</v>
      </c>
      <c r="D3066" s="288" t="s">
        <v>5244</v>
      </c>
      <c r="E3066" s="295" t="s">
        <v>5245</v>
      </c>
      <c r="F3066" s="278"/>
      <c r="G3066" s="278"/>
      <c r="H3066" s="300"/>
      <c r="I3066" s="278"/>
      <c r="J3066" s="278"/>
      <c r="K3066" s="278"/>
    </row>
    <row r="3067" ht="71.25" spans="1:11">
      <c r="A3067" s="269">
        <v>3065</v>
      </c>
      <c r="B3067" s="275" t="s">
        <v>1830</v>
      </c>
      <c r="C3067" s="275" t="s">
        <v>5181</v>
      </c>
      <c r="D3067" s="288" t="s">
        <v>5246</v>
      </c>
      <c r="E3067" s="295" t="s">
        <v>5245</v>
      </c>
      <c r="F3067" s="278"/>
      <c r="G3067" s="278"/>
      <c r="H3067" s="300"/>
      <c r="I3067" s="278"/>
      <c r="J3067" s="278"/>
      <c r="K3067" s="278"/>
    </row>
    <row r="3068" ht="57" spans="1:11">
      <c r="A3068" s="269">
        <v>3066</v>
      </c>
      <c r="B3068" s="275" t="s">
        <v>1830</v>
      </c>
      <c r="C3068" s="275" t="s">
        <v>5181</v>
      </c>
      <c r="D3068" s="288" t="s">
        <v>5247</v>
      </c>
      <c r="E3068" s="295" t="s">
        <v>5248</v>
      </c>
      <c r="F3068" s="280"/>
      <c r="G3068" s="280"/>
      <c r="H3068" s="301"/>
      <c r="I3068" s="280"/>
      <c r="J3068" s="280"/>
      <c r="K3068" s="280"/>
    </row>
    <row r="3069" ht="42.75" spans="1:11">
      <c r="A3069" s="269">
        <v>3067</v>
      </c>
      <c r="B3069" s="275" t="s">
        <v>1830</v>
      </c>
      <c r="C3069" s="275" t="s">
        <v>5181</v>
      </c>
      <c r="D3069" s="302" t="s">
        <v>5249</v>
      </c>
      <c r="E3069" s="302" t="s">
        <v>5250</v>
      </c>
      <c r="F3069" s="275">
        <v>1.9</v>
      </c>
      <c r="G3069" s="275">
        <v>2015.12</v>
      </c>
      <c r="H3069" s="296">
        <f t="shared" ref="H3069:H3096" si="6">F3069/0.8</f>
        <v>2.375</v>
      </c>
      <c r="I3069" s="304">
        <v>1</v>
      </c>
      <c r="J3069" s="275">
        <v>2.28</v>
      </c>
      <c r="K3069" s="275" t="s">
        <v>106</v>
      </c>
    </row>
    <row r="3070" ht="42.75" spans="1:11">
      <c r="A3070" s="269">
        <v>3068</v>
      </c>
      <c r="B3070" s="275" t="s">
        <v>1830</v>
      </c>
      <c r="C3070" s="275" t="s">
        <v>5181</v>
      </c>
      <c r="D3070" s="302" t="s">
        <v>5251</v>
      </c>
      <c r="E3070" s="302" t="s">
        <v>5250</v>
      </c>
      <c r="F3070" s="275">
        <v>1.3</v>
      </c>
      <c r="G3070" s="275">
        <v>2015.12</v>
      </c>
      <c r="H3070" s="296">
        <f t="shared" si="6"/>
        <v>1.625</v>
      </c>
      <c r="I3070" s="304">
        <v>1</v>
      </c>
      <c r="J3070" s="275">
        <v>0.688</v>
      </c>
      <c r="K3070" s="275" t="s">
        <v>106</v>
      </c>
    </row>
    <row r="3071" ht="42.75" spans="1:11">
      <c r="A3071" s="269">
        <v>3069</v>
      </c>
      <c r="B3071" s="275" t="s">
        <v>1830</v>
      </c>
      <c r="C3071" s="275" t="s">
        <v>5181</v>
      </c>
      <c r="D3071" s="302" t="s">
        <v>5252</v>
      </c>
      <c r="E3071" s="302" t="s">
        <v>5250</v>
      </c>
      <c r="F3071" s="275">
        <v>0.34</v>
      </c>
      <c r="G3071" s="275">
        <v>2015.12</v>
      </c>
      <c r="H3071" s="296">
        <f t="shared" si="6"/>
        <v>0.425</v>
      </c>
      <c r="I3071" s="304">
        <v>24</v>
      </c>
      <c r="J3071" s="275">
        <v>9.24</v>
      </c>
      <c r="K3071" s="275" t="s">
        <v>106</v>
      </c>
    </row>
    <row r="3072" ht="42.75" spans="1:11">
      <c r="A3072" s="269">
        <v>3070</v>
      </c>
      <c r="B3072" s="275" t="s">
        <v>1830</v>
      </c>
      <c r="C3072" s="275" t="s">
        <v>5181</v>
      </c>
      <c r="D3072" s="302" t="s">
        <v>5253</v>
      </c>
      <c r="E3072" s="302" t="s">
        <v>5250</v>
      </c>
      <c r="F3072" s="275">
        <v>0.075</v>
      </c>
      <c r="G3072" s="275">
        <v>2015.12</v>
      </c>
      <c r="H3072" s="296">
        <f t="shared" si="6"/>
        <v>0.09375</v>
      </c>
      <c r="I3072" s="304">
        <v>3</v>
      </c>
      <c r="J3072" s="275">
        <v>0.894</v>
      </c>
      <c r="K3072" s="275" t="s">
        <v>106</v>
      </c>
    </row>
    <row r="3073" ht="42.75" spans="1:11">
      <c r="A3073" s="269">
        <v>3071</v>
      </c>
      <c r="B3073" s="275" t="s">
        <v>1830</v>
      </c>
      <c r="C3073" s="275" t="s">
        <v>5181</v>
      </c>
      <c r="D3073" s="302" t="s">
        <v>5254</v>
      </c>
      <c r="E3073" s="302" t="s">
        <v>5250</v>
      </c>
      <c r="F3073" s="275">
        <v>0.0055</v>
      </c>
      <c r="G3073" s="275">
        <v>2015.12</v>
      </c>
      <c r="H3073" s="296">
        <f t="shared" si="6"/>
        <v>0.006875</v>
      </c>
      <c r="I3073" s="304">
        <v>20</v>
      </c>
      <c r="J3073" s="275">
        <v>0.13</v>
      </c>
      <c r="K3073" s="275" t="s">
        <v>106</v>
      </c>
    </row>
    <row r="3074" ht="42.75" spans="1:11">
      <c r="A3074" s="269">
        <v>3072</v>
      </c>
      <c r="B3074" s="275" t="s">
        <v>1830</v>
      </c>
      <c r="C3074" s="275" t="s">
        <v>5181</v>
      </c>
      <c r="D3074" s="302" t="s">
        <v>5255</v>
      </c>
      <c r="E3074" s="302" t="s">
        <v>5250</v>
      </c>
      <c r="F3074" s="275">
        <v>0.014</v>
      </c>
      <c r="G3074" s="275">
        <v>2015.12</v>
      </c>
      <c r="H3074" s="296">
        <f t="shared" si="6"/>
        <v>0.0175</v>
      </c>
      <c r="I3074" s="304">
        <v>5</v>
      </c>
      <c r="J3074" s="275">
        <v>0.0825</v>
      </c>
      <c r="K3074" s="275" t="s">
        <v>106</v>
      </c>
    </row>
    <row r="3075" ht="42.75" spans="1:11">
      <c r="A3075" s="269">
        <v>3073</v>
      </c>
      <c r="B3075" s="275" t="s">
        <v>1830</v>
      </c>
      <c r="C3075" s="275" t="s">
        <v>5181</v>
      </c>
      <c r="D3075" s="302" t="s">
        <v>5256</v>
      </c>
      <c r="E3075" s="302" t="s">
        <v>5250</v>
      </c>
      <c r="F3075" s="275">
        <v>0.085</v>
      </c>
      <c r="G3075" s="275">
        <v>2015.12</v>
      </c>
      <c r="H3075" s="296">
        <f t="shared" si="6"/>
        <v>0.10625</v>
      </c>
      <c r="I3075" s="304">
        <v>2</v>
      </c>
      <c r="J3075" s="275">
        <v>0.32</v>
      </c>
      <c r="K3075" s="275" t="s">
        <v>106</v>
      </c>
    </row>
    <row r="3076" ht="42.75" spans="1:11">
      <c r="A3076" s="269">
        <v>3074</v>
      </c>
      <c r="B3076" s="275" t="s">
        <v>1830</v>
      </c>
      <c r="C3076" s="275" t="s">
        <v>5181</v>
      </c>
      <c r="D3076" s="302" t="s">
        <v>5257</v>
      </c>
      <c r="E3076" s="302" t="s">
        <v>5250</v>
      </c>
      <c r="F3076" s="275">
        <v>0.088</v>
      </c>
      <c r="G3076" s="275">
        <v>2015.12</v>
      </c>
      <c r="H3076" s="296">
        <f t="shared" si="6"/>
        <v>0.11</v>
      </c>
      <c r="I3076" s="304">
        <v>3</v>
      </c>
      <c r="J3076" s="275">
        <v>0.324</v>
      </c>
      <c r="K3076" s="275" t="s">
        <v>106</v>
      </c>
    </row>
    <row r="3077" ht="42.75" spans="1:11">
      <c r="A3077" s="269">
        <v>3075</v>
      </c>
      <c r="B3077" s="275" t="s">
        <v>1830</v>
      </c>
      <c r="C3077" s="275" t="s">
        <v>5181</v>
      </c>
      <c r="D3077" s="302" t="s">
        <v>5258</v>
      </c>
      <c r="E3077" s="302" t="s">
        <v>5250</v>
      </c>
      <c r="F3077" s="275">
        <v>0.026</v>
      </c>
      <c r="G3077" s="275">
        <v>2015.12</v>
      </c>
      <c r="H3077" s="296">
        <f t="shared" si="6"/>
        <v>0.0325</v>
      </c>
      <c r="I3077" s="304">
        <v>5</v>
      </c>
      <c r="J3077" s="275">
        <v>0.194</v>
      </c>
      <c r="K3077" s="275" t="s">
        <v>106</v>
      </c>
    </row>
    <row r="3078" ht="42.75" spans="1:11">
      <c r="A3078" s="269">
        <v>3076</v>
      </c>
      <c r="B3078" s="275" t="s">
        <v>1830</v>
      </c>
      <c r="C3078" s="275" t="s">
        <v>5181</v>
      </c>
      <c r="D3078" s="302" t="s">
        <v>5259</v>
      </c>
      <c r="E3078" s="302" t="s">
        <v>5250</v>
      </c>
      <c r="F3078" s="275">
        <v>0.038</v>
      </c>
      <c r="G3078" s="275">
        <v>2015.12</v>
      </c>
      <c r="H3078" s="296">
        <f t="shared" si="6"/>
        <v>0.0475</v>
      </c>
      <c r="I3078" s="304">
        <v>1</v>
      </c>
      <c r="J3078" s="275">
        <v>0.075</v>
      </c>
      <c r="K3078" s="275" t="s">
        <v>106</v>
      </c>
    </row>
    <row r="3079" ht="42.75" spans="1:11">
      <c r="A3079" s="269">
        <v>3077</v>
      </c>
      <c r="B3079" s="275" t="s">
        <v>1830</v>
      </c>
      <c r="C3079" s="275" t="s">
        <v>5181</v>
      </c>
      <c r="D3079" s="302" t="s">
        <v>5260</v>
      </c>
      <c r="E3079" s="302" t="s">
        <v>5250</v>
      </c>
      <c r="F3079" s="275">
        <v>0.045</v>
      </c>
      <c r="G3079" s="275">
        <v>2015.12</v>
      </c>
      <c r="H3079" s="296">
        <f t="shared" si="6"/>
        <v>0.05625</v>
      </c>
      <c r="I3079" s="304">
        <v>1</v>
      </c>
      <c r="J3079" s="275">
        <v>0.085</v>
      </c>
      <c r="K3079" s="275" t="s">
        <v>106</v>
      </c>
    </row>
    <row r="3080" ht="42.75" spans="1:11">
      <c r="A3080" s="269">
        <v>3078</v>
      </c>
      <c r="B3080" s="275" t="s">
        <v>1830</v>
      </c>
      <c r="C3080" s="275" t="s">
        <v>5181</v>
      </c>
      <c r="D3080" s="302" t="s">
        <v>5261</v>
      </c>
      <c r="E3080" s="302" t="s">
        <v>5250</v>
      </c>
      <c r="F3080" s="275">
        <v>0.18</v>
      </c>
      <c r="G3080" s="275">
        <v>2015.12</v>
      </c>
      <c r="H3080" s="296">
        <f t="shared" si="6"/>
        <v>0.225</v>
      </c>
      <c r="I3080" s="304">
        <v>2</v>
      </c>
      <c r="J3080" s="275">
        <v>0.36</v>
      </c>
      <c r="K3080" s="275" t="s">
        <v>106</v>
      </c>
    </row>
    <row r="3081" ht="42.75" spans="1:11">
      <c r="A3081" s="269">
        <v>3079</v>
      </c>
      <c r="B3081" s="275" t="s">
        <v>1830</v>
      </c>
      <c r="C3081" s="275" t="s">
        <v>5181</v>
      </c>
      <c r="D3081" s="302" t="s">
        <v>5262</v>
      </c>
      <c r="E3081" s="302" t="s">
        <v>5250</v>
      </c>
      <c r="F3081" s="275">
        <v>0.028</v>
      </c>
      <c r="G3081" s="275">
        <v>2015.12</v>
      </c>
      <c r="H3081" s="296">
        <f t="shared" si="6"/>
        <v>0.035</v>
      </c>
      <c r="I3081" s="304">
        <v>2</v>
      </c>
      <c r="J3081" s="275">
        <v>0.12</v>
      </c>
      <c r="K3081" s="275" t="s">
        <v>106</v>
      </c>
    </row>
    <row r="3082" ht="42.75" spans="1:11">
      <c r="A3082" s="269">
        <v>3080</v>
      </c>
      <c r="B3082" s="275" t="s">
        <v>1830</v>
      </c>
      <c r="C3082" s="275" t="s">
        <v>5181</v>
      </c>
      <c r="D3082" s="302" t="s">
        <v>5263</v>
      </c>
      <c r="E3082" s="302" t="s">
        <v>5250</v>
      </c>
      <c r="F3082" s="275">
        <v>0.0055</v>
      </c>
      <c r="G3082" s="275">
        <v>2015.12</v>
      </c>
      <c r="H3082" s="296">
        <f t="shared" si="6"/>
        <v>0.006875</v>
      </c>
      <c r="I3082" s="304">
        <v>40</v>
      </c>
      <c r="J3082" s="275">
        <v>0.4</v>
      </c>
      <c r="K3082" s="275" t="s">
        <v>106</v>
      </c>
    </row>
    <row r="3083" ht="42.75" spans="1:11">
      <c r="A3083" s="269">
        <v>3081</v>
      </c>
      <c r="B3083" s="275" t="s">
        <v>1830</v>
      </c>
      <c r="C3083" s="275" t="s">
        <v>5181</v>
      </c>
      <c r="D3083" s="302" t="s">
        <v>5264</v>
      </c>
      <c r="E3083" s="302" t="s">
        <v>5250</v>
      </c>
      <c r="F3083" s="275">
        <v>0.012</v>
      </c>
      <c r="G3083" s="275">
        <v>2015.12</v>
      </c>
      <c r="H3083" s="296">
        <f t="shared" si="6"/>
        <v>0.015</v>
      </c>
      <c r="I3083" s="304">
        <v>2</v>
      </c>
      <c r="J3083" s="275">
        <v>0.04</v>
      </c>
      <c r="K3083" s="275" t="s">
        <v>106</v>
      </c>
    </row>
    <row r="3084" ht="42.75" spans="1:11">
      <c r="A3084" s="269">
        <v>3082</v>
      </c>
      <c r="B3084" s="275" t="s">
        <v>1830</v>
      </c>
      <c r="C3084" s="275" t="s">
        <v>5181</v>
      </c>
      <c r="D3084" s="302" t="s">
        <v>5265</v>
      </c>
      <c r="E3084" s="302" t="s">
        <v>5250</v>
      </c>
      <c r="F3084" s="275">
        <v>0.035</v>
      </c>
      <c r="G3084" s="275">
        <v>2015.12</v>
      </c>
      <c r="H3084" s="296">
        <f t="shared" si="6"/>
        <v>0.04375</v>
      </c>
      <c r="I3084" s="304">
        <v>1</v>
      </c>
      <c r="J3084" s="275">
        <v>0.099</v>
      </c>
      <c r="K3084" s="275" t="s">
        <v>106</v>
      </c>
    </row>
    <row r="3085" ht="42.75" spans="1:11">
      <c r="A3085" s="269">
        <v>3083</v>
      </c>
      <c r="B3085" s="275" t="s">
        <v>1830</v>
      </c>
      <c r="C3085" s="275" t="s">
        <v>5181</v>
      </c>
      <c r="D3085" s="302" t="s">
        <v>5266</v>
      </c>
      <c r="E3085" s="302" t="s">
        <v>5267</v>
      </c>
      <c r="F3085" s="275">
        <v>0.38</v>
      </c>
      <c r="G3085" s="275">
        <v>2015.12</v>
      </c>
      <c r="H3085" s="296">
        <f t="shared" si="6"/>
        <v>0.475</v>
      </c>
      <c r="I3085" s="304">
        <v>2</v>
      </c>
      <c r="J3085" s="275">
        <v>2.4</v>
      </c>
      <c r="K3085" s="275" t="s">
        <v>106</v>
      </c>
    </row>
    <row r="3086" ht="42.75" spans="1:11">
      <c r="A3086" s="269">
        <v>3084</v>
      </c>
      <c r="B3086" s="275" t="s">
        <v>1830</v>
      </c>
      <c r="C3086" s="275" t="s">
        <v>5181</v>
      </c>
      <c r="D3086" s="302" t="s">
        <v>5268</v>
      </c>
      <c r="E3086" s="302" t="s">
        <v>5267</v>
      </c>
      <c r="F3086" s="275">
        <v>0.24</v>
      </c>
      <c r="G3086" s="275">
        <v>2015.12</v>
      </c>
      <c r="H3086" s="296">
        <f t="shared" si="6"/>
        <v>0.3</v>
      </c>
      <c r="I3086" s="304">
        <v>2</v>
      </c>
      <c r="J3086" s="275">
        <v>1.9</v>
      </c>
      <c r="K3086" s="275" t="s">
        <v>106</v>
      </c>
    </row>
    <row r="3087" ht="42.75" spans="1:11">
      <c r="A3087" s="269">
        <v>3085</v>
      </c>
      <c r="B3087" s="275" t="s">
        <v>1830</v>
      </c>
      <c r="C3087" s="275" t="s">
        <v>5181</v>
      </c>
      <c r="D3087" s="302" t="s">
        <v>5269</v>
      </c>
      <c r="E3087" s="302" t="s">
        <v>5267</v>
      </c>
      <c r="F3087" s="275">
        <v>0.305</v>
      </c>
      <c r="G3087" s="275">
        <v>2015.12</v>
      </c>
      <c r="H3087" s="296">
        <f t="shared" si="6"/>
        <v>0.38125</v>
      </c>
      <c r="I3087" s="304">
        <v>1</v>
      </c>
      <c r="J3087" s="275">
        <v>0.42</v>
      </c>
      <c r="K3087" s="275" t="s">
        <v>106</v>
      </c>
    </row>
    <row r="3088" ht="42.75" spans="1:11">
      <c r="A3088" s="269">
        <v>3086</v>
      </c>
      <c r="B3088" s="275" t="s">
        <v>1830</v>
      </c>
      <c r="C3088" s="275" t="s">
        <v>5181</v>
      </c>
      <c r="D3088" s="302" t="s">
        <v>5269</v>
      </c>
      <c r="E3088" s="302" t="s">
        <v>5267</v>
      </c>
      <c r="F3088" s="275">
        <v>0.405</v>
      </c>
      <c r="G3088" s="275">
        <v>2015.12</v>
      </c>
      <c r="H3088" s="296">
        <f t="shared" si="6"/>
        <v>0.50625</v>
      </c>
      <c r="I3088" s="304">
        <v>1</v>
      </c>
      <c r="J3088" s="275">
        <v>0.68</v>
      </c>
      <c r="K3088" s="275" t="s">
        <v>106</v>
      </c>
    </row>
    <row r="3089" ht="42.75" spans="1:11">
      <c r="A3089" s="269">
        <v>3087</v>
      </c>
      <c r="B3089" s="275" t="s">
        <v>1830</v>
      </c>
      <c r="C3089" s="275" t="s">
        <v>5181</v>
      </c>
      <c r="D3089" s="302" t="s">
        <v>5270</v>
      </c>
      <c r="E3089" s="302" t="s">
        <v>5267</v>
      </c>
      <c r="F3089" s="275">
        <v>0.25</v>
      </c>
      <c r="G3089" s="275">
        <v>2015.12</v>
      </c>
      <c r="H3089" s="296">
        <f t="shared" si="6"/>
        <v>0.3125</v>
      </c>
      <c r="I3089" s="304">
        <v>1</v>
      </c>
      <c r="J3089" s="275">
        <v>0.688</v>
      </c>
      <c r="K3089" s="275" t="s">
        <v>106</v>
      </c>
    </row>
    <row r="3090" ht="42.75" spans="1:11">
      <c r="A3090" s="269">
        <v>3088</v>
      </c>
      <c r="B3090" s="275" t="s">
        <v>1830</v>
      </c>
      <c r="C3090" s="275" t="s">
        <v>5181</v>
      </c>
      <c r="D3090" s="302" t="s">
        <v>5271</v>
      </c>
      <c r="E3090" s="302" t="s">
        <v>5267</v>
      </c>
      <c r="F3090" s="275">
        <v>0.186</v>
      </c>
      <c r="G3090" s="275">
        <v>2015.12</v>
      </c>
      <c r="H3090" s="296">
        <f t="shared" si="6"/>
        <v>0.2325</v>
      </c>
      <c r="I3090" s="304">
        <v>1</v>
      </c>
      <c r="J3090" s="275">
        <v>0.22</v>
      </c>
      <c r="K3090" s="275" t="s">
        <v>106</v>
      </c>
    </row>
    <row r="3091" ht="42.75" spans="1:11">
      <c r="A3091" s="269">
        <v>3089</v>
      </c>
      <c r="B3091" s="275" t="s">
        <v>1830</v>
      </c>
      <c r="C3091" s="275" t="s">
        <v>5181</v>
      </c>
      <c r="D3091" s="302" t="s">
        <v>5272</v>
      </c>
      <c r="E3091" s="302" t="s">
        <v>5267</v>
      </c>
      <c r="F3091" s="275">
        <v>0.28</v>
      </c>
      <c r="G3091" s="275">
        <v>2015.12</v>
      </c>
      <c r="H3091" s="296">
        <f t="shared" si="6"/>
        <v>0.35</v>
      </c>
      <c r="I3091" s="304">
        <v>1</v>
      </c>
      <c r="J3091" s="275">
        <v>0.38</v>
      </c>
      <c r="K3091" s="275" t="s">
        <v>106</v>
      </c>
    </row>
    <row r="3092" ht="42.75" spans="1:11">
      <c r="A3092" s="269">
        <v>3090</v>
      </c>
      <c r="B3092" s="275" t="s">
        <v>1830</v>
      </c>
      <c r="C3092" s="275" t="s">
        <v>5181</v>
      </c>
      <c r="D3092" s="302" t="s">
        <v>5273</v>
      </c>
      <c r="E3092" s="302" t="s">
        <v>5267</v>
      </c>
      <c r="F3092" s="275">
        <v>0.186</v>
      </c>
      <c r="G3092" s="275">
        <v>2015.12</v>
      </c>
      <c r="H3092" s="296">
        <f t="shared" si="6"/>
        <v>0.2325</v>
      </c>
      <c r="I3092" s="304">
        <v>1</v>
      </c>
      <c r="J3092" s="275">
        <v>0.25</v>
      </c>
      <c r="K3092" s="275" t="s">
        <v>106</v>
      </c>
    </row>
    <row r="3093" ht="42.75" spans="1:11">
      <c r="A3093" s="269">
        <v>3091</v>
      </c>
      <c r="B3093" s="275" t="s">
        <v>1830</v>
      </c>
      <c r="C3093" s="275" t="s">
        <v>5181</v>
      </c>
      <c r="D3093" s="302" t="s">
        <v>5274</v>
      </c>
      <c r="E3093" s="302" t="s">
        <v>5267</v>
      </c>
      <c r="F3093" s="275">
        <v>0.336</v>
      </c>
      <c r="G3093" s="275">
        <v>2015.12</v>
      </c>
      <c r="H3093" s="296">
        <f t="shared" si="6"/>
        <v>0.42</v>
      </c>
      <c r="I3093" s="304">
        <v>2</v>
      </c>
      <c r="J3093" s="275">
        <v>0.44</v>
      </c>
      <c r="K3093" s="275" t="s">
        <v>106</v>
      </c>
    </row>
    <row r="3094" ht="42.75" spans="1:11">
      <c r="A3094" s="269">
        <v>3092</v>
      </c>
      <c r="B3094" s="275" t="s">
        <v>1830</v>
      </c>
      <c r="C3094" s="275" t="s">
        <v>5181</v>
      </c>
      <c r="D3094" s="302" t="s">
        <v>5275</v>
      </c>
      <c r="E3094" s="302" t="s">
        <v>5267</v>
      </c>
      <c r="F3094" s="275">
        <v>0.07</v>
      </c>
      <c r="G3094" s="275">
        <v>2015.12</v>
      </c>
      <c r="H3094" s="296">
        <f t="shared" si="6"/>
        <v>0.0875</v>
      </c>
      <c r="I3094" s="304">
        <v>1</v>
      </c>
      <c r="J3094" s="275">
        <v>0.075</v>
      </c>
      <c r="K3094" s="275" t="s">
        <v>106</v>
      </c>
    </row>
    <row r="3095" ht="42.75" spans="1:11">
      <c r="A3095" s="269">
        <v>3093</v>
      </c>
      <c r="B3095" s="275" t="s">
        <v>1830</v>
      </c>
      <c r="C3095" s="275" t="s">
        <v>5181</v>
      </c>
      <c r="D3095" s="302" t="s">
        <v>5276</v>
      </c>
      <c r="E3095" s="302" t="s">
        <v>5267</v>
      </c>
      <c r="F3095" s="275">
        <v>0.026</v>
      </c>
      <c r="G3095" s="275">
        <v>2015.12</v>
      </c>
      <c r="H3095" s="296">
        <f t="shared" si="6"/>
        <v>0.0325</v>
      </c>
      <c r="I3095" s="304">
        <v>2</v>
      </c>
      <c r="J3095" s="275">
        <v>0.136</v>
      </c>
      <c r="K3095" s="275" t="s">
        <v>106</v>
      </c>
    </row>
    <row r="3096" ht="42.75" spans="1:11">
      <c r="A3096" s="269">
        <v>3094</v>
      </c>
      <c r="B3096" s="275" t="s">
        <v>1830</v>
      </c>
      <c r="C3096" s="275" t="s">
        <v>5181</v>
      </c>
      <c r="D3096" s="302" t="s">
        <v>5277</v>
      </c>
      <c r="E3096" s="302" t="s">
        <v>5267</v>
      </c>
      <c r="F3096" s="275">
        <v>0.276</v>
      </c>
      <c r="G3096" s="275">
        <v>2015.12</v>
      </c>
      <c r="H3096" s="296">
        <f t="shared" si="6"/>
        <v>0.345</v>
      </c>
      <c r="I3096" s="304">
        <v>2</v>
      </c>
      <c r="J3096" s="275">
        <v>0.49</v>
      </c>
      <c r="K3096" s="275" t="s">
        <v>106</v>
      </c>
    </row>
    <row r="3097" ht="42.75" spans="1:11">
      <c r="A3097" s="269">
        <v>3095</v>
      </c>
      <c r="B3097" s="275" t="s">
        <v>1830</v>
      </c>
      <c r="C3097" s="275" t="s">
        <v>5181</v>
      </c>
      <c r="D3097" s="302" t="s">
        <v>5278</v>
      </c>
      <c r="E3097" s="302" t="s">
        <v>5267</v>
      </c>
      <c r="F3097" s="275">
        <v>0.16</v>
      </c>
      <c r="G3097" s="275">
        <v>2015.12</v>
      </c>
      <c r="H3097" s="296">
        <f t="shared" ref="H3097:H3102" si="7">F3093/0.8</f>
        <v>0.42</v>
      </c>
      <c r="I3097" s="304">
        <v>2</v>
      </c>
      <c r="J3097" s="275">
        <v>0.48</v>
      </c>
      <c r="K3097" s="275" t="s">
        <v>106</v>
      </c>
    </row>
    <row r="3098" ht="42.75" spans="1:11">
      <c r="A3098" s="269">
        <v>3096</v>
      </c>
      <c r="B3098" s="275" t="s">
        <v>1830</v>
      </c>
      <c r="C3098" s="275" t="s">
        <v>5181</v>
      </c>
      <c r="D3098" s="302" t="s">
        <v>5279</v>
      </c>
      <c r="E3098" s="302" t="s">
        <v>5267</v>
      </c>
      <c r="F3098" s="275">
        <v>0.02</v>
      </c>
      <c r="G3098" s="275">
        <v>2015.12</v>
      </c>
      <c r="H3098" s="296">
        <f t="shared" si="7"/>
        <v>0.0875</v>
      </c>
      <c r="I3098" s="304">
        <v>1</v>
      </c>
      <c r="J3098" s="275">
        <v>0.118</v>
      </c>
      <c r="K3098" s="275" t="s">
        <v>106</v>
      </c>
    </row>
    <row r="3099" ht="42.75" spans="1:11">
      <c r="A3099" s="269">
        <v>3097</v>
      </c>
      <c r="B3099" s="275" t="s">
        <v>1830</v>
      </c>
      <c r="C3099" s="275" t="s">
        <v>5181</v>
      </c>
      <c r="D3099" s="302" t="s">
        <v>5280</v>
      </c>
      <c r="E3099" s="302" t="s">
        <v>5267</v>
      </c>
      <c r="F3099" s="275">
        <v>1.92</v>
      </c>
      <c r="G3099" s="275">
        <v>2015.12</v>
      </c>
      <c r="H3099" s="296">
        <f t="shared" si="7"/>
        <v>0.0325</v>
      </c>
      <c r="I3099" s="304">
        <v>24</v>
      </c>
      <c r="J3099" s="275">
        <v>2.04</v>
      </c>
      <c r="K3099" s="275" t="s">
        <v>106</v>
      </c>
    </row>
    <row r="3100" ht="42.75" spans="1:11">
      <c r="A3100" s="269">
        <v>3098</v>
      </c>
      <c r="B3100" s="275" t="s">
        <v>1830</v>
      </c>
      <c r="C3100" s="275" t="s">
        <v>5181</v>
      </c>
      <c r="D3100" s="302" t="s">
        <v>5281</v>
      </c>
      <c r="E3100" s="302" t="s">
        <v>5267</v>
      </c>
      <c r="F3100" s="275">
        <v>0.286</v>
      </c>
      <c r="G3100" s="275">
        <v>2015.12</v>
      </c>
      <c r="H3100" s="296">
        <f t="shared" si="7"/>
        <v>0.345</v>
      </c>
      <c r="I3100" s="304">
        <v>1</v>
      </c>
      <c r="J3100" s="275">
        <v>0.368</v>
      </c>
      <c r="K3100" s="275" t="s">
        <v>106</v>
      </c>
    </row>
    <row r="3101" ht="42.75" spans="1:11">
      <c r="A3101" s="269">
        <v>3099</v>
      </c>
      <c r="B3101" s="275" t="s">
        <v>1830</v>
      </c>
      <c r="C3101" s="275" t="s">
        <v>5181</v>
      </c>
      <c r="D3101" s="302" t="s">
        <v>5282</v>
      </c>
      <c r="E3101" s="302" t="s">
        <v>5267</v>
      </c>
      <c r="F3101" s="275">
        <v>0.075</v>
      </c>
      <c r="G3101" s="275">
        <v>2015.12</v>
      </c>
      <c r="H3101" s="296">
        <f t="shared" si="7"/>
        <v>0.2</v>
      </c>
      <c r="I3101" s="304">
        <v>1</v>
      </c>
      <c r="J3101" s="275">
        <v>0.09</v>
      </c>
      <c r="K3101" s="275" t="s">
        <v>106</v>
      </c>
    </row>
    <row r="3102" ht="42.75" spans="1:11">
      <c r="A3102" s="269">
        <v>3100</v>
      </c>
      <c r="B3102" s="275" t="s">
        <v>1830</v>
      </c>
      <c r="C3102" s="275" t="s">
        <v>5181</v>
      </c>
      <c r="D3102" s="302" t="s">
        <v>5283</v>
      </c>
      <c r="E3102" s="302" t="s">
        <v>5267</v>
      </c>
      <c r="F3102" s="275">
        <v>0.24</v>
      </c>
      <c r="G3102" s="275">
        <v>2015.12</v>
      </c>
      <c r="H3102" s="296">
        <f t="shared" si="7"/>
        <v>0.025</v>
      </c>
      <c r="I3102" s="304">
        <v>1</v>
      </c>
      <c r="J3102" s="275">
        <v>0.35</v>
      </c>
      <c r="K3102" s="275" t="s">
        <v>106</v>
      </c>
    </row>
    <row r="3103" ht="42.75" spans="1:11">
      <c r="A3103" s="269">
        <v>3101</v>
      </c>
      <c r="B3103" s="275" t="s">
        <v>1830</v>
      </c>
      <c r="C3103" s="275" t="s">
        <v>5181</v>
      </c>
      <c r="D3103" s="302" t="s">
        <v>5284</v>
      </c>
      <c r="E3103" s="302" t="s">
        <v>5267</v>
      </c>
      <c r="F3103" s="275">
        <v>0.072</v>
      </c>
      <c r="G3103" s="275">
        <v>2015.12</v>
      </c>
      <c r="H3103" s="296">
        <f t="shared" ref="H3103:H3124" si="8">F3103/0.8</f>
        <v>0.09</v>
      </c>
      <c r="I3103" s="304">
        <v>24</v>
      </c>
      <c r="J3103" s="275">
        <v>0.09</v>
      </c>
      <c r="K3103" s="275" t="s">
        <v>106</v>
      </c>
    </row>
    <row r="3104" ht="42.75" spans="1:11">
      <c r="A3104" s="269">
        <v>3102</v>
      </c>
      <c r="B3104" s="275" t="s">
        <v>1830</v>
      </c>
      <c r="C3104" s="275" t="s">
        <v>5181</v>
      </c>
      <c r="D3104" s="302" t="s">
        <v>5285</v>
      </c>
      <c r="E3104" s="302" t="s">
        <v>5267</v>
      </c>
      <c r="F3104" s="275">
        <v>0.01</v>
      </c>
      <c r="G3104" s="275">
        <v>2015.12</v>
      </c>
      <c r="H3104" s="296">
        <f t="shared" si="8"/>
        <v>0.0125</v>
      </c>
      <c r="I3104" s="304">
        <v>1</v>
      </c>
      <c r="J3104" s="275">
        <v>0.0125</v>
      </c>
      <c r="K3104" s="275" t="s">
        <v>106</v>
      </c>
    </row>
    <row r="3105" ht="42.75" spans="1:11">
      <c r="A3105" s="269">
        <v>3103</v>
      </c>
      <c r="B3105" s="275" t="s">
        <v>1830</v>
      </c>
      <c r="C3105" s="275" t="s">
        <v>5181</v>
      </c>
      <c r="D3105" s="302" t="s">
        <v>5125</v>
      </c>
      <c r="E3105" s="302" t="s">
        <v>5286</v>
      </c>
      <c r="F3105" s="275">
        <v>0.31</v>
      </c>
      <c r="G3105" s="275">
        <v>2015.12</v>
      </c>
      <c r="H3105" s="296">
        <f t="shared" si="8"/>
        <v>0.3875</v>
      </c>
      <c r="I3105" s="304">
        <v>2</v>
      </c>
      <c r="J3105" s="275">
        <v>0.512</v>
      </c>
      <c r="K3105" s="275" t="s">
        <v>106</v>
      </c>
    </row>
    <row r="3106" ht="42.75" spans="1:11">
      <c r="A3106" s="269">
        <v>3104</v>
      </c>
      <c r="B3106" s="275" t="s">
        <v>1830</v>
      </c>
      <c r="C3106" s="275" t="s">
        <v>5181</v>
      </c>
      <c r="D3106" s="302" t="s">
        <v>4959</v>
      </c>
      <c r="E3106" s="302" t="s">
        <v>5286</v>
      </c>
      <c r="F3106" s="275">
        <v>0.21</v>
      </c>
      <c r="G3106" s="275">
        <v>2015.12</v>
      </c>
      <c r="H3106" s="296">
        <f t="shared" si="8"/>
        <v>0.2625</v>
      </c>
      <c r="I3106" s="304">
        <v>3</v>
      </c>
      <c r="J3106" s="275">
        <v>0.255</v>
      </c>
      <c r="K3106" s="275" t="s">
        <v>106</v>
      </c>
    </row>
    <row r="3107" ht="42.75" spans="1:11">
      <c r="A3107" s="269">
        <v>3105</v>
      </c>
      <c r="B3107" s="275" t="s">
        <v>1830</v>
      </c>
      <c r="C3107" s="275" t="s">
        <v>5181</v>
      </c>
      <c r="D3107" s="302" t="s">
        <v>4960</v>
      </c>
      <c r="E3107" s="302" t="s">
        <v>5286</v>
      </c>
      <c r="F3107" s="275">
        <v>0.75</v>
      </c>
      <c r="G3107" s="275">
        <v>2015.12</v>
      </c>
      <c r="H3107" s="296">
        <f t="shared" si="8"/>
        <v>0.9375</v>
      </c>
      <c r="I3107" s="304">
        <v>5</v>
      </c>
      <c r="J3107" s="275">
        <v>1.23</v>
      </c>
      <c r="K3107" s="275" t="s">
        <v>106</v>
      </c>
    </row>
    <row r="3108" ht="42.75" spans="1:11">
      <c r="A3108" s="269">
        <v>3106</v>
      </c>
      <c r="B3108" s="275" t="s">
        <v>1830</v>
      </c>
      <c r="C3108" s="275" t="s">
        <v>5181</v>
      </c>
      <c r="D3108" s="302" t="s">
        <v>4961</v>
      </c>
      <c r="E3108" s="302" t="s">
        <v>5286</v>
      </c>
      <c r="F3108" s="275">
        <v>0.125</v>
      </c>
      <c r="G3108" s="275">
        <v>2015.12</v>
      </c>
      <c r="H3108" s="296">
        <f t="shared" si="8"/>
        <v>0.15625</v>
      </c>
      <c r="I3108" s="304">
        <v>5</v>
      </c>
      <c r="J3108" s="275">
        <v>0.14</v>
      </c>
      <c r="K3108" s="275" t="s">
        <v>106</v>
      </c>
    </row>
    <row r="3109" ht="42.75" spans="1:11">
      <c r="A3109" s="269">
        <v>3107</v>
      </c>
      <c r="B3109" s="275" t="s">
        <v>1830</v>
      </c>
      <c r="C3109" s="275" t="s">
        <v>5181</v>
      </c>
      <c r="D3109" s="302" t="s">
        <v>5134</v>
      </c>
      <c r="E3109" s="302" t="s">
        <v>5287</v>
      </c>
      <c r="F3109" s="275">
        <v>0.12</v>
      </c>
      <c r="G3109" s="275">
        <v>2015.12</v>
      </c>
      <c r="H3109" s="296">
        <f t="shared" si="8"/>
        <v>0.15</v>
      </c>
      <c r="I3109" s="304">
        <v>2</v>
      </c>
      <c r="J3109" s="275">
        <v>0.138</v>
      </c>
      <c r="K3109" s="275" t="s">
        <v>106</v>
      </c>
    </row>
    <row r="3110" ht="42.75" spans="1:11">
      <c r="A3110" s="269">
        <v>3108</v>
      </c>
      <c r="B3110" s="275" t="s">
        <v>1830</v>
      </c>
      <c r="C3110" s="275" t="s">
        <v>5181</v>
      </c>
      <c r="D3110" s="302" t="s">
        <v>5288</v>
      </c>
      <c r="E3110" s="302" t="s">
        <v>5287</v>
      </c>
      <c r="F3110" s="275">
        <v>0.26</v>
      </c>
      <c r="G3110" s="275">
        <v>2015.12</v>
      </c>
      <c r="H3110" s="296">
        <f t="shared" si="8"/>
        <v>0.325</v>
      </c>
      <c r="I3110" s="304">
        <v>2</v>
      </c>
      <c r="J3110" s="275">
        <v>0.296</v>
      </c>
      <c r="K3110" s="275" t="s">
        <v>106</v>
      </c>
    </row>
    <row r="3111" ht="42.75" spans="1:11">
      <c r="A3111" s="269">
        <v>3109</v>
      </c>
      <c r="B3111" s="275" t="s">
        <v>1830</v>
      </c>
      <c r="C3111" s="275" t="s">
        <v>5289</v>
      </c>
      <c r="D3111" s="302" t="s">
        <v>4933</v>
      </c>
      <c r="E3111" s="302" t="s">
        <v>5290</v>
      </c>
      <c r="F3111" s="275">
        <v>0.458</v>
      </c>
      <c r="G3111" s="275">
        <v>2015.12</v>
      </c>
      <c r="H3111" s="296">
        <f t="shared" si="8"/>
        <v>0.5725</v>
      </c>
      <c r="I3111" s="304">
        <v>1</v>
      </c>
      <c r="J3111" s="275">
        <v>0.548</v>
      </c>
      <c r="K3111" s="275" t="s">
        <v>106</v>
      </c>
    </row>
    <row r="3112" ht="42.75" spans="1:11">
      <c r="A3112" s="269">
        <v>3110</v>
      </c>
      <c r="B3112" s="275" t="s">
        <v>1830</v>
      </c>
      <c r="C3112" s="275" t="s">
        <v>5289</v>
      </c>
      <c r="D3112" s="302" t="s">
        <v>5291</v>
      </c>
      <c r="E3112" s="302" t="s">
        <v>5290</v>
      </c>
      <c r="F3112" s="275">
        <v>0.0565</v>
      </c>
      <c r="G3112" s="275">
        <v>2015.12</v>
      </c>
      <c r="H3112" s="296">
        <f t="shared" si="8"/>
        <v>0.070625</v>
      </c>
      <c r="I3112" s="304">
        <v>56</v>
      </c>
      <c r="J3112" s="275">
        <v>3.64</v>
      </c>
      <c r="K3112" s="275" t="s">
        <v>106</v>
      </c>
    </row>
    <row r="3113" ht="42.75" spans="1:11">
      <c r="A3113" s="269">
        <v>3111</v>
      </c>
      <c r="B3113" s="275" t="s">
        <v>1830</v>
      </c>
      <c r="C3113" s="275" t="s">
        <v>5289</v>
      </c>
      <c r="D3113" s="302" t="s">
        <v>5292</v>
      </c>
      <c r="E3113" s="302" t="s">
        <v>5290</v>
      </c>
      <c r="F3113" s="275">
        <v>0.0835</v>
      </c>
      <c r="G3113" s="275">
        <v>2015.12</v>
      </c>
      <c r="H3113" s="296">
        <f t="shared" si="8"/>
        <v>0.104375</v>
      </c>
      <c r="I3113" s="304">
        <v>7</v>
      </c>
      <c r="J3113" s="275">
        <v>0.6475</v>
      </c>
      <c r="K3113" s="275" t="s">
        <v>106</v>
      </c>
    </row>
    <row r="3114" ht="42.75" spans="1:11">
      <c r="A3114" s="269">
        <v>3112</v>
      </c>
      <c r="B3114" s="275" t="s">
        <v>1830</v>
      </c>
      <c r="C3114" s="275" t="s">
        <v>5289</v>
      </c>
      <c r="D3114" s="302" t="s">
        <v>5293</v>
      </c>
      <c r="E3114" s="302" t="s">
        <v>5290</v>
      </c>
      <c r="F3114" s="275">
        <v>0.03</v>
      </c>
      <c r="G3114" s="275">
        <v>2015.12</v>
      </c>
      <c r="H3114" s="296">
        <f t="shared" si="8"/>
        <v>0.0375</v>
      </c>
      <c r="I3114" s="304">
        <v>8</v>
      </c>
      <c r="J3114" s="275">
        <v>0.28</v>
      </c>
      <c r="K3114" s="275" t="s">
        <v>106</v>
      </c>
    </row>
    <row r="3115" ht="42.75" spans="1:11">
      <c r="A3115" s="269">
        <v>3113</v>
      </c>
      <c r="B3115" s="275" t="s">
        <v>1830</v>
      </c>
      <c r="C3115" s="275" t="s">
        <v>5289</v>
      </c>
      <c r="D3115" s="302" t="s">
        <v>5294</v>
      </c>
      <c r="E3115" s="302" t="s">
        <v>5290</v>
      </c>
      <c r="F3115" s="275">
        <v>0.33</v>
      </c>
      <c r="G3115" s="275">
        <v>2015.12</v>
      </c>
      <c r="H3115" s="296">
        <f t="shared" si="8"/>
        <v>0.4125</v>
      </c>
      <c r="I3115" s="304">
        <v>1</v>
      </c>
      <c r="J3115" s="275">
        <v>0.4</v>
      </c>
      <c r="K3115" s="275" t="s">
        <v>106</v>
      </c>
    </row>
    <row r="3116" ht="42.75" spans="1:11">
      <c r="A3116" s="269">
        <v>3114</v>
      </c>
      <c r="B3116" s="275" t="s">
        <v>1830</v>
      </c>
      <c r="C3116" s="275" t="s">
        <v>5289</v>
      </c>
      <c r="D3116" s="302" t="s">
        <v>5295</v>
      </c>
      <c r="E3116" s="302" t="s">
        <v>5290</v>
      </c>
      <c r="F3116" s="275">
        <v>0.0325</v>
      </c>
      <c r="G3116" s="275">
        <v>2015.12</v>
      </c>
      <c r="H3116" s="296">
        <f t="shared" si="8"/>
        <v>0.040625</v>
      </c>
      <c r="I3116" s="304">
        <v>48</v>
      </c>
      <c r="J3116" s="275">
        <v>1.824</v>
      </c>
      <c r="K3116" s="275" t="s">
        <v>106</v>
      </c>
    </row>
    <row r="3117" ht="42.75" spans="1:11">
      <c r="A3117" s="269">
        <v>3115</v>
      </c>
      <c r="B3117" s="275" t="s">
        <v>1830</v>
      </c>
      <c r="C3117" s="275" t="s">
        <v>5289</v>
      </c>
      <c r="D3117" s="302" t="s">
        <v>4934</v>
      </c>
      <c r="E3117" s="302" t="s">
        <v>5290</v>
      </c>
      <c r="F3117" s="275">
        <v>0.0675</v>
      </c>
      <c r="G3117" s="275">
        <v>2015.12</v>
      </c>
      <c r="H3117" s="296">
        <f t="shared" si="8"/>
        <v>0.084375</v>
      </c>
      <c r="I3117" s="304">
        <v>2</v>
      </c>
      <c r="J3117" s="275">
        <v>0.16</v>
      </c>
      <c r="K3117" s="275" t="s">
        <v>106</v>
      </c>
    </row>
    <row r="3118" ht="42.75" spans="1:11">
      <c r="A3118" s="269">
        <v>3116</v>
      </c>
      <c r="B3118" s="275" t="s">
        <v>1830</v>
      </c>
      <c r="C3118" s="275" t="s">
        <v>5289</v>
      </c>
      <c r="D3118" s="302" t="s">
        <v>5296</v>
      </c>
      <c r="E3118" s="302" t="s">
        <v>5290</v>
      </c>
      <c r="F3118" s="275">
        <v>0.068</v>
      </c>
      <c r="G3118" s="275">
        <v>2015.12</v>
      </c>
      <c r="H3118" s="296">
        <f t="shared" si="8"/>
        <v>0.085</v>
      </c>
      <c r="I3118" s="304">
        <v>1</v>
      </c>
      <c r="J3118" s="275">
        <v>0.08</v>
      </c>
      <c r="K3118" s="275" t="s">
        <v>106</v>
      </c>
    </row>
    <row r="3119" ht="42.75" spans="1:11">
      <c r="A3119" s="269">
        <v>3117</v>
      </c>
      <c r="B3119" s="275" t="s">
        <v>1830</v>
      </c>
      <c r="C3119" s="275" t="s">
        <v>5289</v>
      </c>
      <c r="D3119" s="302" t="s">
        <v>4911</v>
      </c>
      <c r="E3119" s="302" t="s">
        <v>5290</v>
      </c>
      <c r="F3119" s="275">
        <v>0.075</v>
      </c>
      <c r="G3119" s="275">
        <v>2015.12</v>
      </c>
      <c r="H3119" s="296">
        <f t="shared" si="8"/>
        <v>0.09375</v>
      </c>
      <c r="I3119" s="304">
        <v>1</v>
      </c>
      <c r="J3119" s="275">
        <v>0.085</v>
      </c>
      <c r="K3119" s="275" t="s">
        <v>106</v>
      </c>
    </row>
    <row r="3120" ht="42.75" spans="1:11">
      <c r="A3120" s="269">
        <v>3118</v>
      </c>
      <c r="B3120" s="275" t="s">
        <v>1830</v>
      </c>
      <c r="C3120" s="275" t="s">
        <v>5289</v>
      </c>
      <c r="D3120" s="302" t="s">
        <v>5297</v>
      </c>
      <c r="E3120" s="302" t="s">
        <v>5290</v>
      </c>
      <c r="F3120" s="275">
        <v>0.105</v>
      </c>
      <c r="G3120" s="275">
        <v>2015.12</v>
      </c>
      <c r="H3120" s="296">
        <f t="shared" si="8"/>
        <v>0.13125</v>
      </c>
      <c r="I3120" s="304">
        <v>1</v>
      </c>
      <c r="J3120" s="275">
        <v>0.12</v>
      </c>
      <c r="K3120" s="275" t="s">
        <v>106</v>
      </c>
    </row>
    <row r="3121" ht="42.75" spans="1:11">
      <c r="A3121" s="269">
        <v>3119</v>
      </c>
      <c r="B3121" s="275" t="s">
        <v>1830</v>
      </c>
      <c r="C3121" s="275" t="s">
        <v>5289</v>
      </c>
      <c r="D3121" s="302" t="s">
        <v>5298</v>
      </c>
      <c r="E3121" s="302" t="s">
        <v>5290</v>
      </c>
      <c r="F3121" s="275">
        <v>0.035</v>
      </c>
      <c r="G3121" s="275">
        <v>2015.12</v>
      </c>
      <c r="H3121" s="296">
        <f t="shared" si="8"/>
        <v>0.04375</v>
      </c>
      <c r="I3121" s="304">
        <v>4</v>
      </c>
      <c r="J3121" s="275">
        <v>0.18</v>
      </c>
      <c r="K3121" s="275" t="s">
        <v>106</v>
      </c>
    </row>
    <row r="3122" ht="42.75" spans="1:11">
      <c r="A3122" s="269">
        <v>3120</v>
      </c>
      <c r="B3122" s="275" t="s">
        <v>1830</v>
      </c>
      <c r="C3122" s="275" t="s">
        <v>5289</v>
      </c>
      <c r="D3122" s="302" t="s">
        <v>5299</v>
      </c>
      <c r="E3122" s="302" t="s">
        <v>5290</v>
      </c>
      <c r="F3122" s="275">
        <v>0.055</v>
      </c>
      <c r="G3122" s="275">
        <v>2015.12</v>
      </c>
      <c r="H3122" s="296">
        <f t="shared" si="8"/>
        <v>0.06875</v>
      </c>
      <c r="I3122" s="304">
        <v>24</v>
      </c>
      <c r="J3122" s="275">
        <v>1.44</v>
      </c>
      <c r="K3122" s="275" t="s">
        <v>106</v>
      </c>
    </row>
    <row r="3123" ht="42.75" spans="1:11">
      <c r="A3123" s="269">
        <v>3121</v>
      </c>
      <c r="B3123" s="275" t="s">
        <v>1830</v>
      </c>
      <c r="C3123" s="275" t="s">
        <v>5289</v>
      </c>
      <c r="D3123" s="302" t="s">
        <v>5300</v>
      </c>
      <c r="E3123" s="302" t="s">
        <v>5290</v>
      </c>
      <c r="F3123" s="275">
        <v>0.345</v>
      </c>
      <c r="G3123" s="275">
        <v>2015.12</v>
      </c>
      <c r="H3123" s="296">
        <f t="shared" si="8"/>
        <v>0.43125</v>
      </c>
      <c r="I3123" s="304">
        <v>1</v>
      </c>
      <c r="J3123" s="275">
        <v>0.408</v>
      </c>
      <c r="K3123" s="275" t="s">
        <v>106</v>
      </c>
    </row>
    <row r="3124" ht="42.75" spans="1:11">
      <c r="A3124" s="269">
        <v>3122</v>
      </c>
      <c r="B3124" s="275" t="s">
        <v>1830</v>
      </c>
      <c r="C3124" s="275" t="s">
        <v>5301</v>
      </c>
      <c r="D3124" s="302" t="s">
        <v>5302</v>
      </c>
      <c r="E3124" s="305" t="s">
        <v>5303</v>
      </c>
      <c r="F3124" s="277">
        <v>6.33</v>
      </c>
      <c r="G3124" s="275">
        <v>2015.12</v>
      </c>
      <c r="H3124" s="306">
        <f t="shared" si="8"/>
        <v>7.9125</v>
      </c>
      <c r="I3124" s="275">
        <v>1</v>
      </c>
      <c r="J3124" s="277">
        <v>10.4432</v>
      </c>
      <c r="K3124" s="275" t="s">
        <v>106</v>
      </c>
    </row>
    <row r="3125" ht="42.75" spans="1:11">
      <c r="A3125" s="269">
        <v>3123</v>
      </c>
      <c r="B3125" s="275" t="s">
        <v>1830</v>
      </c>
      <c r="C3125" s="275" t="s">
        <v>5289</v>
      </c>
      <c r="D3125" s="302" t="s">
        <v>5304</v>
      </c>
      <c r="E3125" s="305" t="s">
        <v>5303</v>
      </c>
      <c r="F3125" s="278"/>
      <c r="G3125" s="275">
        <v>2015.12</v>
      </c>
      <c r="H3125" s="300"/>
      <c r="I3125" s="275">
        <v>1</v>
      </c>
      <c r="J3125" s="278"/>
      <c r="K3125" s="275" t="s">
        <v>106</v>
      </c>
    </row>
    <row r="3126" ht="42.75" spans="1:11">
      <c r="A3126" s="269">
        <v>3124</v>
      </c>
      <c r="B3126" s="275" t="s">
        <v>1830</v>
      </c>
      <c r="C3126" s="275" t="s">
        <v>5289</v>
      </c>
      <c r="D3126" s="302" t="s">
        <v>5304</v>
      </c>
      <c r="E3126" s="305" t="s">
        <v>5303</v>
      </c>
      <c r="F3126" s="278"/>
      <c r="G3126" s="275">
        <v>2015.12</v>
      </c>
      <c r="H3126" s="300"/>
      <c r="I3126" s="275">
        <v>2</v>
      </c>
      <c r="J3126" s="278"/>
      <c r="K3126" s="275" t="s">
        <v>106</v>
      </c>
    </row>
    <row r="3127" ht="42.75" spans="1:11">
      <c r="A3127" s="269">
        <v>3125</v>
      </c>
      <c r="B3127" s="275" t="s">
        <v>1830</v>
      </c>
      <c r="C3127" s="275" t="s">
        <v>5289</v>
      </c>
      <c r="D3127" s="275" t="s">
        <v>5305</v>
      </c>
      <c r="E3127" s="305" t="s">
        <v>5303</v>
      </c>
      <c r="F3127" s="280"/>
      <c r="G3127" s="275">
        <v>2015.12</v>
      </c>
      <c r="H3127" s="301"/>
      <c r="I3127" s="275">
        <v>20</v>
      </c>
      <c r="J3127" s="280"/>
      <c r="K3127" s="275" t="s">
        <v>106</v>
      </c>
    </row>
    <row r="3128" ht="71.25" spans="1:11">
      <c r="A3128" s="269">
        <v>3126</v>
      </c>
      <c r="B3128" s="289" t="s">
        <v>1974</v>
      </c>
      <c r="C3128" s="289" t="s">
        <v>5306</v>
      </c>
      <c r="D3128" s="297" t="s">
        <v>5307</v>
      </c>
      <c r="E3128" s="307" t="s">
        <v>5308</v>
      </c>
      <c r="F3128" s="308">
        <v>6.5637</v>
      </c>
      <c r="G3128" s="289" t="s">
        <v>5022</v>
      </c>
      <c r="H3128" s="309">
        <v>9.37671</v>
      </c>
      <c r="I3128" s="311"/>
      <c r="J3128" s="311"/>
      <c r="K3128" s="289" t="s">
        <v>106</v>
      </c>
    </row>
    <row r="3129" ht="71.25" spans="1:11">
      <c r="A3129" s="269">
        <v>3127</v>
      </c>
      <c r="B3129" s="289" t="s">
        <v>1974</v>
      </c>
      <c r="C3129" s="289" t="s">
        <v>5306</v>
      </c>
      <c r="D3129" s="297" t="s">
        <v>5309</v>
      </c>
      <c r="E3129" s="307" t="s">
        <v>5308</v>
      </c>
      <c r="F3129" s="310">
        <v>8.8605</v>
      </c>
      <c r="G3129" s="289" t="s">
        <v>5022</v>
      </c>
      <c r="H3129" s="309">
        <v>12.65786</v>
      </c>
      <c r="I3129" s="311">
        <v>1</v>
      </c>
      <c r="J3129" s="311">
        <v>8</v>
      </c>
      <c r="K3129" s="289" t="s">
        <v>106</v>
      </c>
    </row>
    <row r="3130" ht="57" spans="1:11">
      <c r="A3130" s="269">
        <v>3128</v>
      </c>
      <c r="B3130" s="289" t="s">
        <v>1974</v>
      </c>
      <c r="C3130" s="289" t="s">
        <v>5306</v>
      </c>
      <c r="D3130" s="297" t="s">
        <v>5310</v>
      </c>
      <c r="E3130" s="307" t="s">
        <v>5311</v>
      </c>
      <c r="F3130" s="310">
        <v>10.6</v>
      </c>
      <c r="G3130" s="289" t="s">
        <v>5024</v>
      </c>
      <c r="H3130" s="309">
        <v>15.14286</v>
      </c>
      <c r="I3130" s="311"/>
      <c r="J3130" s="311"/>
      <c r="K3130" s="289" t="s">
        <v>106</v>
      </c>
    </row>
    <row r="3131" ht="42.75" spans="1:11">
      <c r="A3131" s="269">
        <v>3129</v>
      </c>
      <c r="B3131" s="289" t="s">
        <v>1974</v>
      </c>
      <c r="C3131" s="289" t="s">
        <v>5306</v>
      </c>
      <c r="D3131" s="297" t="s">
        <v>5312</v>
      </c>
      <c r="E3131" s="307" t="s">
        <v>5313</v>
      </c>
      <c r="F3131" s="310">
        <v>0.215</v>
      </c>
      <c r="G3131" s="289" t="s">
        <v>5022</v>
      </c>
      <c r="H3131" s="309">
        <v>0.30714</v>
      </c>
      <c r="I3131" s="311"/>
      <c r="J3131" s="311"/>
      <c r="K3131" s="289" t="s">
        <v>106</v>
      </c>
    </row>
    <row r="3132" ht="42.75" spans="1:11">
      <c r="A3132" s="269">
        <v>3130</v>
      </c>
      <c r="B3132" s="289" t="s">
        <v>1974</v>
      </c>
      <c r="C3132" s="289" t="s">
        <v>5306</v>
      </c>
      <c r="D3132" s="297" t="s">
        <v>5312</v>
      </c>
      <c r="E3132" s="307" t="s">
        <v>5313</v>
      </c>
      <c r="F3132" s="310">
        <v>0.21</v>
      </c>
      <c r="G3132" s="289" t="s">
        <v>5022</v>
      </c>
      <c r="H3132" s="309">
        <v>0.3</v>
      </c>
      <c r="I3132" s="311">
        <v>1</v>
      </c>
      <c r="J3132" s="311">
        <v>0.55</v>
      </c>
      <c r="K3132" s="289" t="s">
        <v>106</v>
      </c>
    </row>
    <row r="3133" ht="42.75" spans="1:11">
      <c r="A3133" s="269">
        <v>3131</v>
      </c>
      <c r="B3133" s="289" t="s">
        <v>1974</v>
      </c>
      <c r="C3133" s="289" t="s">
        <v>5306</v>
      </c>
      <c r="D3133" s="297" t="s">
        <v>5314</v>
      </c>
      <c r="E3133" s="307" t="s">
        <v>5313</v>
      </c>
      <c r="F3133" s="310">
        <v>0.3014</v>
      </c>
      <c r="G3133" s="289" t="s">
        <v>5022</v>
      </c>
      <c r="H3133" s="309">
        <v>0.43057</v>
      </c>
      <c r="I3133" s="311"/>
      <c r="J3133" s="311"/>
      <c r="K3133" s="289" t="s">
        <v>106</v>
      </c>
    </row>
    <row r="3134" ht="42.75" spans="1:11">
      <c r="A3134" s="269">
        <v>3132</v>
      </c>
      <c r="B3134" s="289" t="s">
        <v>1974</v>
      </c>
      <c r="C3134" s="289" t="s">
        <v>5306</v>
      </c>
      <c r="D3134" s="297" t="s">
        <v>5314</v>
      </c>
      <c r="E3134" s="307" t="s">
        <v>5313</v>
      </c>
      <c r="F3134" s="310">
        <v>0.505</v>
      </c>
      <c r="G3134" s="289" t="s">
        <v>5022</v>
      </c>
      <c r="H3134" s="309">
        <v>0.72143</v>
      </c>
      <c r="I3134" s="311">
        <v>3</v>
      </c>
      <c r="J3134" s="311">
        <v>1.8</v>
      </c>
      <c r="K3134" s="289" t="s">
        <v>106</v>
      </c>
    </row>
    <row r="3135" ht="42.75" spans="1:11">
      <c r="A3135" s="269">
        <v>3133</v>
      </c>
      <c r="B3135" s="289" t="s">
        <v>1974</v>
      </c>
      <c r="C3135" s="289" t="s">
        <v>5306</v>
      </c>
      <c r="D3135" s="297" t="s">
        <v>5314</v>
      </c>
      <c r="E3135" s="307" t="s">
        <v>5313</v>
      </c>
      <c r="F3135" s="310">
        <v>0.458</v>
      </c>
      <c r="G3135" s="289" t="s">
        <v>5022</v>
      </c>
      <c r="H3135" s="309">
        <v>0.65429</v>
      </c>
      <c r="I3135" s="311"/>
      <c r="J3135" s="311"/>
      <c r="K3135" s="289" t="s">
        <v>106</v>
      </c>
    </row>
    <row r="3136" ht="42.75" spans="1:11">
      <c r="A3136" s="269">
        <v>3134</v>
      </c>
      <c r="B3136" s="289" t="s">
        <v>1974</v>
      </c>
      <c r="C3136" s="289" t="s">
        <v>5306</v>
      </c>
      <c r="D3136" s="297" t="s">
        <v>5315</v>
      </c>
      <c r="E3136" s="307" t="s">
        <v>5313</v>
      </c>
      <c r="F3136" s="310">
        <v>0.467</v>
      </c>
      <c r="G3136" s="289" t="s">
        <v>5022</v>
      </c>
      <c r="H3136" s="309">
        <v>0.66714</v>
      </c>
      <c r="I3136" s="311"/>
      <c r="J3136" s="311"/>
      <c r="K3136" s="289" t="s">
        <v>106</v>
      </c>
    </row>
    <row r="3137" ht="42.75" spans="1:11">
      <c r="A3137" s="269">
        <v>3135</v>
      </c>
      <c r="B3137" s="289" t="s">
        <v>1974</v>
      </c>
      <c r="C3137" s="289" t="s">
        <v>5306</v>
      </c>
      <c r="D3137" s="297" t="s">
        <v>5315</v>
      </c>
      <c r="E3137" s="307" t="s">
        <v>5313</v>
      </c>
      <c r="F3137" s="310">
        <v>0.522</v>
      </c>
      <c r="G3137" s="289" t="s">
        <v>5022</v>
      </c>
      <c r="H3137" s="309">
        <v>0.74571</v>
      </c>
      <c r="I3137" s="311"/>
      <c r="J3137" s="311"/>
      <c r="K3137" s="289" t="s">
        <v>106</v>
      </c>
    </row>
    <row r="3138" ht="57" spans="1:11">
      <c r="A3138" s="269">
        <v>3136</v>
      </c>
      <c r="B3138" s="289" t="s">
        <v>1974</v>
      </c>
      <c r="C3138" s="289" t="s">
        <v>5306</v>
      </c>
      <c r="D3138" s="297" t="s">
        <v>5316</v>
      </c>
      <c r="E3138" s="307" t="s">
        <v>5317</v>
      </c>
      <c r="F3138" s="310">
        <v>0.8974</v>
      </c>
      <c r="G3138" s="289" t="s">
        <v>5024</v>
      </c>
      <c r="H3138" s="309">
        <v>1.282</v>
      </c>
      <c r="I3138" s="311">
        <v>2</v>
      </c>
      <c r="J3138" s="311">
        <v>24</v>
      </c>
      <c r="K3138" s="289" t="s">
        <v>106</v>
      </c>
    </row>
    <row r="3139" ht="57" spans="1:11">
      <c r="A3139" s="269">
        <v>3137</v>
      </c>
      <c r="B3139" s="289" t="s">
        <v>1974</v>
      </c>
      <c r="C3139" s="289" t="s">
        <v>5306</v>
      </c>
      <c r="D3139" s="297" t="s">
        <v>5318</v>
      </c>
      <c r="E3139" s="307" t="s">
        <v>5317</v>
      </c>
      <c r="F3139" s="310">
        <v>0.7172</v>
      </c>
      <c r="G3139" s="289" t="s">
        <v>5024</v>
      </c>
      <c r="H3139" s="309">
        <v>1.02457</v>
      </c>
      <c r="I3139" s="311"/>
      <c r="J3139" s="311"/>
      <c r="K3139" s="289" t="s">
        <v>106</v>
      </c>
    </row>
    <row r="3140" ht="57" spans="1:11">
      <c r="A3140" s="269">
        <v>3138</v>
      </c>
      <c r="B3140" s="289" t="s">
        <v>1974</v>
      </c>
      <c r="C3140" s="289" t="s">
        <v>5306</v>
      </c>
      <c r="D3140" s="297" t="s">
        <v>5319</v>
      </c>
      <c r="E3140" s="307" t="s">
        <v>5317</v>
      </c>
      <c r="F3140" s="310">
        <v>1.0825</v>
      </c>
      <c r="G3140" s="289" t="s">
        <v>5024</v>
      </c>
      <c r="H3140" s="309">
        <v>1.54643</v>
      </c>
      <c r="I3140" s="311"/>
      <c r="J3140" s="311"/>
      <c r="K3140" s="289" t="s">
        <v>106</v>
      </c>
    </row>
    <row r="3141" ht="57" spans="1:11">
      <c r="A3141" s="269">
        <v>3139</v>
      </c>
      <c r="B3141" s="289" t="s">
        <v>1974</v>
      </c>
      <c r="C3141" s="289" t="s">
        <v>5306</v>
      </c>
      <c r="D3141" s="297" t="s">
        <v>5319</v>
      </c>
      <c r="E3141" s="307" t="s">
        <v>5317</v>
      </c>
      <c r="F3141" s="310">
        <v>1.6809</v>
      </c>
      <c r="G3141" s="289" t="s">
        <v>5024</v>
      </c>
      <c r="H3141" s="309">
        <v>2.40129</v>
      </c>
      <c r="I3141" s="311"/>
      <c r="J3141" s="311"/>
      <c r="K3141" s="289" t="s">
        <v>106</v>
      </c>
    </row>
    <row r="3142" ht="57" spans="1:11">
      <c r="A3142" s="269">
        <v>3140</v>
      </c>
      <c r="B3142" s="289" t="s">
        <v>1974</v>
      </c>
      <c r="C3142" s="289" t="s">
        <v>5306</v>
      </c>
      <c r="D3142" s="297" t="s">
        <v>5320</v>
      </c>
      <c r="E3142" s="307" t="s">
        <v>5317</v>
      </c>
      <c r="F3142" s="310">
        <v>0.8814</v>
      </c>
      <c r="G3142" s="289" t="s">
        <v>5024</v>
      </c>
      <c r="H3142" s="309">
        <v>1.25914</v>
      </c>
      <c r="I3142" s="311"/>
      <c r="J3142" s="311"/>
      <c r="K3142" s="289" t="s">
        <v>106</v>
      </c>
    </row>
    <row r="3143" ht="57" spans="1:11">
      <c r="A3143" s="269">
        <v>3141</v>
      </c>
      <c r="B3143" s="289" t="s">
        <v>1974</v>
      </c>
      <c r="C3143" s="289" t="s">
        <v>5306</v>
      </c>
      <c r="D3143" s="297" t="s">
        <v>5321</v>
      </c>
      <c r="E3143" s="307" t="s">
        <v>5317</v>
      </c>
      <c r="F3143" s="310">
        <v>0.8242</v>
      </c>
      <c r="G3143" s="289" t="s">
        <v>5024</v>
      </c>
      <c r="H3143" s="309">
        <v>1.17743</v>
      </c>
      <c r="I3143" s="311"/>
      <c r="J3143" s="311"/>
      <c r="K3143" s="289" t="s">
        <v>106</v>
      </c>
    </row>
    <row r="3144" ht="57" spans="1:11">
      <c r="A3144" s="269">
        <v>3142</v>
      </c>
      <c r="B3144" s="289" t="s">
        <v>1974</v>
      </c>
      <c r="C3144" s="289" t="s">
        <v>5306</v>
      </c>
      <c r="D3144" s="297" t="s">
        <v>5322</v>
      </c>
      <c r="E3144" s="307" t="s">
        <v>5317</v>
      </c>
      <c r="F3144" s="310">
        <v>0.8242</v>
      </c>
      <c r="G3144" s="289" t="s">
        <v>5024</v>
      </c>
      <c r="H3144" s="309">
        <v>1.17743</v>
      </c>
      <c r="I3144" s="311"/>
      <c r="J3144" s="311"/>
      <c r="K3144" s="289" t="s">
        <v>106</v>
      </c>
    </row>
    <row r="3145" ht="57" spans="1:11">
      <c r="A3145" s="269">
        <v>3143</v>
      </c>
      <c r="B3145" s="289" t="s">
        <v>1974</v>
      </c>
      <c r="C3145" s="289" t="s">
        <v>5306</v>
      </c>
      <c r="D3145" s="297" t="s">
        <v>5323</v>
      </c>
      <c r="E3145" s="307" t="s">
        <v>5317</v>
      </c>
      <c r="F3145" s="310">
        <v>0.9612</v>
      </c>
      <c r="G3145" s="289" t="s">
        <v>5024</v>
      </c>
      <c r="H3145" s="309">
        <v>1.37314</v>
      </c>
      <c r="I3145" s="311"/>
      <c r="J3145" s="311"/>
      <c r="K3145" s="289" t="s">
        <v>106</v>
      </c>
    </row>
    <row r="3146" ht="57" spans="1:11">
      <c r="A3146" s="269">
        <v>3144</v>
      </c>
      <c r="B3146" s="289" t="s">
        <v>1974</v>
      </c>
      <c r="C3146" s="289" t="s">
        <v>5306</v>
      </c>
      <c r="D3146" s="297" t="s">
        <v>5324</v>
      </c>
      <c r="E3146" s="307" t="s">
        <v>5317</v>
      </c>
      <c r="F3146" s="310">
        <v>0.8409</v>
      </c>
      <c r="G3146" s="289" t="s">
        <v>5024</v>
      </c>
      <c r="H3146" s="309">
        <v>1.20129</v>
      </c>
      <c r="I3146" s="311"/>
      <c r="J3146" s="311"/>
      <c r="K3146" s="289" t="s">
        <v>106</v>
      </c>
    </row>
    <row r="3147" ht="57" spans="1:11">
      <c r="A3147" s="269">
        <v>3145</v>
      </c>
      <c r="B3147" s="289" t="s">
        <v>1974</v>
      </c>
      <c r="C3147" s="289" t="s">
        <v>5306</v>
      </c>
      <c r="D3147" s="297" t="s">
        <v>5325</v>
      </c>
      <c r="E3147" s="307" t="s">
        <v>5317</v>
      </c>
      <c r="F3147" s="310">
        <v>0.8663</v>
      </c>
      <c r="G3147" s="289" t="s">
        <v>5024</v>
      </c>
      <c r="H3147" s="309">
        <v>1.23757</v>
      </c>
      <c r="I3147" s="311"/>
      <c r="J3147" s="311"/>
      <c r="K3147" s="289" t="s">
        <v>106</v>
      </c>
    </row>
    <row r="3148" ht="57" spans="1:11">
      <c r="A3148" s="269">
        <v>3146</v>
      </c>
      <c r="B3148" s="289" t="s">
        <v>1974</v>
      </c>
      <c r="C3148" s="289" t="s">
        <v>5306</v>
      </c>
      <c r="D3148" s="297" t="s">
        <v>5326</v>
      </c>
      <c r="E3148" s="307" t="s">
        <v>5317</v>
      </c>
      <c r="F3148" s="310">
        <v>0.8158</v>
      </c>
      <c r="G3148" s="289" t="s">
        <v>5024</v>
      </c>
      <c r="H3148" s="309">
        <v>1.16543</v>
      </c>
      <c r="I3148" s="311"/>
      <c r="J3148" s="311"/>
      <c r="K3148" s="289" t="s">
        <v>106</v>
      </c>
    </row>
    <row r="3149" ht="57" spans="1:11">
      <c r="A3149" s="269">
        <v>3147</v>
      </c>
      <c r="B3149" s="289" t="s">
        <v>1974</v>
      </c>
      <c r="C3149" s="289" t="s">
        <v>5306</v>
      </c>
      <c r="D3149" s="297" t="s">
        <v>5327</v>
      </c>
      <c r="E3149" s="307" t="s">
        <v>5317</v>
      </c>
      <c r="F3149" s="310">
        <v>0.936</v>
      </c>
      <c r="G3149" s="289" t="s">
        <v>5024</v>
      </c>
      <c r="H3149" s="309">
        <v>1.33714</v>
      </c>
      <c r="I3149" s="311"/>
      <c r="J3149" s="311"/>
      <c r="K3149" s="289" t="s">
        <v>106</v>
      </c>
    </row>
    <row r="3150" ht="57" spans="1:11">
      <c r="A3150" s="269">
        <v>3148</v>
      </c>
      <c r="B3150" s="289" t="s">
        <v>1974</v>
      </c>
      <c r="C3150" s="289" t="s">
        <v>5306</v>
      </c>
      <c r="D3150" s="297" t="s">
        <v>5328</v>
      </c>
      <c r="E3150" s="307" t="s">
        <v>5317</v>
      </c>
      <c r="F3150" s="310">
        <v>0.9864</v>
      </c>
      <c r="G3150" s="289" t="s">
        <v>5024</v>
      </c>
      <c r="H3150" s="309">
        <v>1.40914</v>
      </c>
      <c r="I3150" s="311"/>
      <c r="J3150" s="311"/>
      <c r="K3150" s="289" t="s">
        <v>106</v>
      </c>
    </row>
    <row r="3151" ht="57" spans="1:11">
      <c r="A3151" s="269">
        <v>3149</v>
      </c>
      <c r="B3151" s="289" t="s">
        <v>1974</v>
      </c>
      <c r="C3151" s="289" t="s">
        <v>5306</v>
      </c>
      <c r="D3151" s="297" t="s">
        <v>5329</v>
      </c>
      <c r="E3151" s="307" t="s">
        <v>5317</v>
      </c>
      <c r="F3151" s="310">
        <v>1.1733</v>
      </c>
      <c r="G3151" s="289" t="s">
        <v>5024</v>
      </c>
      <c r="H3151" s="309">
        <v>1.67614</v>
      </c>
      <c r="I3151" s="311"/>
      <c r="J3151" s="311"/>
      <c r="K3151" s="289" t="s">
        <v>106</v>
      </c>
    </row>
    <row r="3152" ht="57" spans="1:11">
      <c r="A3152" s="269">
        <v>3150</v>
      </c>
      <c r="B3152" s="289" t="s">
        <v>1974</v>
      </c>
      <c r="C3152" s="289" t="s">
        <v>5306</v>
      </c>
      <c r="D3152" s="297" t="s">
        <v>5330</v>
      </c>
      <c r="E3152" s="307" t="s">
        <v>5317</v>
      </c>
      <c r="F3152" s="310">
        <v>1.1733</v>
      </c>
      <c r="G3152" s="289" t="s">
        <v>5024</v>
      </c>
      <c r="H3152" s="309">
        <v>1.67614</v>
      </c>
      <c r="I3152" s="311"/>
      <c r="J3152" s="311"/>
      <c r="K3152" s="289" t="s">
        <v>106</v>
      </c>
    </row>
    <row r="3153" ht="57" spans="1:11">
      <c r="A3153" s="269">
        <v>3151</v>
      </c>
      <c r="B3153" s="289" t="s">
        <v>1974</v>
      </c>
      <c r="C3153" s="289" t="s">
        <v>5306</v>
      </c>
      <c r="D3153" s="297" t="s">
        <v>5331</v>
      </c>
      <c r="E3153" s="307" t="s">
        <v>5317</v>
      </c>
      <c r="F3153" s="310">
        <v>0.974</v>
      </c>
      <c r="G3153" s="289" t="s">
        <v>5024</v>
      </c>
      <c r="H3153" s="309">
        <v>1.39143</v>
      </c>
      <c r="I3153" s="311"/>
      <c r="J3153" s="311"/>
      <c r="K3153" s="289" t="s">
        <v>106</v>
      </c>
    </row>
    <row r="3154" ht="57" spans="1:11">
      <c r="A3154" s="269">
        <v>3152</v>
      </c>
      <c r="B3154" s="289" t="s">
        <v>1974</v>
      </c>
      <c r="C3154" s="289" t="s">
        <v>5306</v>
      </c>
      <c r="D3154" s="297" t="s">
        <v>5332</v>
      </c>
      <c r="E3154" s="307" t="s">
        <v>5317</v>
      </c>
      <c r="F3154" s="310">
        <v>0.8478</v>
      </c>
      <c r="G3154" s="289" t="s">
        <v>5024</v>
      </c>
      <c r="H3154" s="309">
        <v>1.21114</v>
      </c>
      <c r="I3154" s="311"/>
      <c r="J3154" s="311"/>
      <c r="K3154" s="289" t="s">
        <v>106</v>
      </c>
    </row>
    <row r="3155" ht="57" spans="1:11">
      <c r="A3155" s="269">
        <v>3153</v>
      </c>
      <c r="B3155" s="289" t="s">
        <v>1974</v>
      </c>
      <c r="C3155" s="289" t="s">
        <v>5306</v>
      </c>
      <c r="D3155" s="297" t="s">
        <v>5333</v>
      </c>
      <c r="E3155" s="307" t="s">
        <v>5317</v>
      </c>
      <c r="F3155" s="310">
        <v>2.9197</v>
      </c>
      <c r="G3155" s="289" t="s">
        <v>5024</v>
      </c>
      <c r="H3155" s="309">
        <v>4.171</v>
      </c>
      <c r="I3155" s="311"/>
      <c r="J3155" s="311"/>
      <c r="K3155" s="289" t="s">
        <v>106</v>
      </c>
    </row>
    <row r="3156" ht="57" spans="1:11">
      <c r="A3156" s="269">
        <v>3154</v>
      </c>
      <c r="B3156" s="289" t="s">
        <v>1974</v>
      </c>
      <c r="C3156" s="289" t="s">
        <v>5306</v>
      </c>
      <c r="D3156" s="297" t="s">
        <v>5334</v>
      </c>
      <c r="E3156" s="307" t="s">
        <v>5317</v>
      </c>
      <c r="F3156" s="310">
        <v>2.8717</v>
      </c>
      <c r="G3156" s="289" t="s">
        <v>5024</v>
      </c>
      <c r="H3156" s="309">
        <v>4.10243</v>
      </c>
      <c r="I3156" s="311"/>
      <c r="J3156" s="311"/>
      <c r="K3156" s="289" t="s">
        <v>106</v>
      </c>
    </row>
    <row r="3157" ht="57" spans="1:11">
      <c r="A3157" s="269">
        <v>3155</v>
      </c>
      <c r="B3157" s="289" t="s">
        <v>1974</v>
      </c>
      <c r="C3157" s="289" t="s">
        <v>5306</v>
      </c>
      <c r="D3157" s="297" t="s">
        <v>5335</v>
      </c>
      <c r="E3157" s="307" t="s">
        <v>5317</v>
      </c>
      <c r="F3157" s="310">
        <v>0.7359</v>
      </c>
      <c r="G3157" s="289" t="s">
        <v>5024</v>
      </c>
      <c r="H3157" s="309">
        <v>1.05129</v>
      </c>
      <c r="I3157" s="311"/>
      <c r="J3157" s="311"/>
      <c r="K3157" s="289" t="s">
        <v>106</v>
      </c>
    </row>
    <row r="3158" ht="57" spans="1:11">
      <c r="A3158" s="269">
        <v>3156</v>
      </c>
      <c r="B3158" s="289" t="s">
        <v>1974</v>
      </c>
      <c r="C3158" s="289" t="s">
        <v>5306</v>
      </c>
      <c r="D3158" s="297" t="s">
        <v>5336</v>
      </c>
      <c r="E3158" s="307" t="s">
        <v>5317</v>
      </c>
      <c r="F3158" s="310">
        <v>0.8377</v>
      </c>
      <c r="G3158" s="289" t="s">
        <v>5024</v>
      </c>
      <c r="H3158" s="309">
        <v>1.19671</v>
      </c>
      <c r="I3158" s="311"/>
      <c r="J3158" s="311"/>
      <c r="K3158" s="289" t="s">
        <v>106</v>
      </c>
    </row>
    <row r="3159" ht="57" spans="1:11">
      <c r="A3159" s="269">
        <v>3157</v>
      </c>
      <c r="B3159" s="289" t="s">
        <v>1974</v>
      </c>
      <c r="C3159" s="289" t="s">
        <v>5306</v>
      </c>
      <c r="D3159" s="297" t="s">
        <v>5337</v>
      </c>
      <c r="E3159" s="307" t="s">
        <v>5317</v>
      </c>
      <c r="F3159" s="310">
        <v>2.6073</v>
      </c>
      <c r="G3159" s="289" t="s">
        <v>5024</v>
      </c>
      <c r="H3159" s="309">
        <v>3.72471</v>
      </c>
      <c r="I3159" s="311"/>
      <c r="J3159" s="311"/>
      <c r="K3159" s="289" t="s">
        <v>106</v>
      </c>
    </row>
    <row r="3160" ht="57" spans="1:11">
      <c r="A3160" s="269">
        <v>3158</v>
      </c>
      <c r="B3160" s="289" t="s">
        <v>1974</v>
      </c>
      <c r="C3160" s="289" t="s">
        <v>5306</v>
      </c>
      <c r="D3160" s="297" t="s">
        <v>5338</v>
      </c>
      <c r="E3160" s="307" t="s">
        <v>5317</v>
      </c>
      <c r="F3160" s="310">
        <v>2.4992</v>
      </c>
      <c r="G3160" s="289" t="s">
        <v>5024</v>
      </c>
      <c r="H3160" s="309">
        <v>3.57029</v>
      </c>
      <c r="I3160" s="311"/>
      <c r="J3160" s="311"/>
      <c r="K3160" s="289" t="s">
        <v>106</v>
      </c>
    </row>
    <row r="3161" ht="57" spans="1:11">
      <c r="A3161" s="269">
        <v>3159</v>
      </c>
      <c r="B3161" s="289" t="s">
        <v>1974</v>
      </c>
      <c r="C3161" s="289" t="s">
        <v>5306</v>
      </c>
      <c r="D3161" s="297" t="s">
        <v>5339</v>
      </c>
      <c r="E3161" s="307" t="s">
        <v>5317</v>
      </c>
      <c r="F3161" s="310">
        <v>0.656</v>
      </c>
      <c r="G3161" s="289" t="s">
        <v>5024</v>
      </c>
      <c r="H3161" s="309">
        <v>0.93714</v>
      </c>
      <c r="I3161" s="311"/>
      <c r="J3161" s="311"/>
      <c r="K3161" s="289" t="s">
        <v>106</v>
      </c>
    </row>
    <row r="3162" ht="57" spans="1:11">
      <c r="A3162" s="269">
        <v>3160</v>
      </c>
      <c r="B3162" s="289" t="s">
        <v>1974</v>
      </c>
      <c r="C3162" s="289" t="s">
        <v>5306</v>
      </c>
      <c r="D3162" s="297" t="s">
        <v>5340</v>
      </c>
      <c r="E3162" s="307" t="s">
        <v>5317</v>
      </c>
      <c r="F3162" s="310">
        <v>0.9732</v>
      </c>
      <c r="G3162" s="289" t="s">
        <v>5024</v>
      </c>
      <c r="H3162" s="309">
        <v>1.39029</v>
      </c>
      <c r="I3162" s="311"/>
      <c r="J3162" s="311"/>
      <c r="K3162" s="289" t="s">
        <v>106</v>
      </c>
    </row>
    <row r="3163" ht="57" spans="1:11">
      <c r="A3163" s="269">
        <v>3161</v>
      </c>
      <c r="B3163" s="289" t="s">
        <v>1974</v>
      </c>
      <c r="C3163" s="289" t="s">
        <v>5306</v>
      </c>
      <c r="D3163" s="297" t="s">
        <v>5341</v>
      </c>
      <c r="E3163" s="307" t="s">
        <v>5317</v>
      </c>
      <c r="F3163" s="310">
        <v>0.5443</v>
      </c>
      <c r="G3163" s="289" t="s">
        <v>5024</v>
      </c>
      <c r="H3163" s="309">
        <v>0.77757</v>
      </c>
      <c r="I3163" s="311"/>
      <c r="J3163" s="311"/>
      <c r="K3163" s="289" t="s">
        <v>106</v>
      </c>
    </row>
    <row r="3164" ht="57" spans="1:11">
      <c r="A3164" s="269">
        <v>3162</v>
      </c>
      <c r="B3164" s="289" t="s">
        <v>1974</v>
      </c>
      <c r="C3164" s="289" t="s">
        <v>5306</v>
      </c>
      <c r="D3164" s="297" t="s">
        <v>5342</v>
      </c>
      <c r="E3164" s="307" t="s">
        <v>5317</v>
      </c>
      <c r="F3164" s="310">
        <v>0.1292</v>
      </c>
      <c r="G3164" s="289" t="s">
        <v>5024</v>
      </c>
      <c r="H3164" s="309">
        <v>0.18457</v>
      </c>
      <c r="I3164" s="311"/>
      <c r="J3164" s="311"/>
      <c r="K3164" s="289" t="s">
        <v>106</v>
      </c>
    </row>
    <row r="3165" ht="57" spans="1:11">
      <c r="A3165" s="269">
        <v>3163</v>
      </c>
      <c r="B3165" s="289" t="s">
        <v>1974</v>
      </c>
      <c r="C3165" s="289" t="s">
        <v>5306</v>
      </c>
      <c r="D3165" s="297" t="s">
        <v>5343</v>
      </c>
      <c r="E3165" s="307" t="s">
        <v>5317</v>
      </c>
      <c r="F3165" s="310">
        <v>1.4995</v>
      </c>
      <c r="G3165" s="289" t="s">
        <v>5024</v>
      </c>
      <c r="H3165" s="309">
        <v>2.14214</v>
      </c>
      <c r="I3165" s="311"/>
      <c r="J3165" s="311"/>
      <c r="K3165" s="289" t="s">
        <v>106</v>
      </c>
    </row>
    <row r="3166" ht="57" spans="1:11">
      <c r="A3166" s="269">
        <v>3164</v>
      </c>
      <c r="B3166" s="289" t="s">
        <v>1974</v>
      </c>
      <c r="C3166" s="289" t="s">
        <v>5306</v>
      </c>
      <c r="D3166" s="297" t="s">
        <v>5344</v>
      </c>
      <c r="E3166" s="307" t="s">
        <v>5317</v>
      </c>
      <c r="F3166" s="310">
        <v>0.52</v>
      </c>
      <c r="G3166" s="289" t="s">
        <v>5024</v>
      </c>
      <c r="H3166" s="309">
        <v>0.74286</v>
      </c>
      <c r="I3166" s="311"/>
      <c r="J3166" s="311"/>
      <c r="K3166" s="289" t="s">
        <v>106</v>
      </c>
    </row>
    <row r="3167" ht="57" spans="1:11">
      <c r="A3167" s="269">
        <v>3165</v>
      </c>
      <c r="B3167" s="289" t="s">
        <v>1974</v>
      </c>
      <c r="C3167" s="289" t="s">
        <v>5306</v>
      </c>
      <c r="D3167" s="297" t="s">
        <v>5345</v>
      </c>
      <c r="E3167" s="307" t="s">
        <v>5317</v>
      </c>
      <c r="F3167" s="310">
        <v>0.971</v>
      </c>
      <c r="G3167" s="289" t="s">
        <v>5024</v>
      </c>
      <c r="H3167" s="309">
        <v>1.38714</v>
      </c>
      <c r="I3167" s="311"/>
      <c r="J3167" s="311"/>
      <c r="K3167" s="289" t="s">
        <v>106</v>
      </c>
    </row>
    <row r="3168" ht="57" spans="1:11">
      <c r="A3168" s="269">
        <v>3166</v>
      </c>
      <c r="B3168" s="289" t="s">
        <v>1974</v>
      </c>
      <c r="C3168" s="289" t="s">
        <v>5306</v>
      </c>
      <c r="D3168" s="297" t="s">
        <v>5346</v>
      </c>
      <c r="E3168" s="307" t="s">
        <v>5317</v>
      </c>
      <c r="F3168" s="310">
        <v>1.9526</v>
      </c>
      <c r="G3168" s="289" t="s">
        <v>5024</v>
      </c>
      <c r="H3168" s="309">
        <v>2.78943</v>
      </c>
      <c r="I3168" s="311"/>
      <c r="J3168" s="311"/>
      <c r="K3168" s="289" t="s">
        <v>106</v>
      </c>
    </row>
    <row r="3169" ht="57" spans="1:11">
      <c r="A3169" s="269">
        <v>3167</v>
      </c>
      <c r="B3169" s="289" t="s">
        <v>1974</v>
      </c>
      <c r="C3169" s="289" t="s">
        <v>5306</v>
      </c>
      <c r="D3169" s="297" t="s">
        <v>5347</v>
      </c>
      <c r="E3169" s="307" t="s">
        <v>5317</v>
      </c>
      <c r="F3169" s="310">
        <v>2.227</v>
      </c>
      <c r="G3169" s="289" t="s">
        <v>5024</v>
      </c>
      <c r="H3169" s="309">
        <v>3.18143</v>
      </c>
      <c r="I3169" s="311"/>
      <c r="J3169" s="311"/>
      <c r="K3169" s="289" t="s">
        <v>106</v>
      </c>
    </row>
    <row r="3170" ht="57" spans="1:11">
      <c r="A3170" s="269">
        <v>3168</v>
      </c>
      <c r="B3170" s="289" t="s">
        <v>1974</v>
      </c>
      <c r="C3170" s="289" t="s">
        <v>5306</v>
      </c>
      <c r="D3170" s="297" t="s">
        <v>5348</v>
      </c>
      <c r="E3170" s="307" t="s">
        <v>5317</v>
      </c>
      <c r="F3170" s="310">
        <v>7.79</v>
      </c>
      <c r="G3170" s="289" t="s">
        <v>5024</v>
      </c>
      <c r="H3170" s="309">
        <v>11.12857</v>
      </c>
      <c r="I3170" s="311">
        <v>2</v>
      </c>
      <c r="J3170" s="311">
        <v>10</v>
      </c>
      <c r="K3170" s="289" t="s">
        <v>106</v>
      </c>
    </row>
    <row r="3171" ht="57" spans="1:11">
      <c r="A3171" s="269">
        <v>3169</v>
      </c>
      <c r="B3171" s="289" t="s">
        <v>1974</v>
      </c>
      <c r="C3171" s="289" t="s">
        <v>5306</v>
      </c>
      <c r="D3171" s="297" t="s">
        <v>5349</v>
      </c>
      <c r="E3171" s="307" t="s">
        <v>5317</v>
      </c>
      <c r="F3171" s="310">
        <v>1.5118</v>
      </c>
      <c r="G3171" s="289" t="s">
        <v>5024</v>
      </c>
      <c r="H3171" s="309">
        <v>2.15971</v>
      </c>
      <c r="I3171" s="311"/>
      <c r="J3171" s="311"/>
      <c r="K3171" s="289" t="s">
        <v>106</v>
      </c>
    </row>
    <row r="3172" ht="57" spans="1:11">
      <c r="A3172" s="269">
        <v>3170</v>
      </c>
      <c r="B3172" s="289" t="s">
        <v>1974</v>
      </c>
      <c r="C3172" s="289" t="s">
        <v>5306</v>
      </c>
      <c r="D3172" s="297" t="s">
        <v>5349</v>
      </c>
      <c r="E3172" s="307" t="s">
        <v>5317</v>
      </c>
      <c r="F3172" s="310">
        <v>0.795</v>
      </c>
      <c r="G3172" s="289" t="s">
        <v>5024</v>
      </c>
      <c r="H3172" s="309">
        <v>1.13571</v>
      </c>
      <c r="I3172" s="311"/>
      <c r="J3172" s="311"/>
      <c r="K3172" s="289" t="s">
        <v>106</v>
      </c>
    </row>
    <row r="3173" ht="57" spans="1:11">
      <c r="A3173" s="269">
        <v>3171</v>
      </c>
      <c r="B3173" s="289" t="s">
        <v>1974</v>
      </c>
      <c r="C3173" s="289" t="s">
        <v>5306</v>
      </c>
      <c r="D3173" s="297" t="s">
        <v>5350</v>
      </c>
      <c r="E3173" s="307" t="s">
        <v>5317</v>
      </c>
      <c r="F3173" s="310">
        <v>0.153</v>
      </c>
      <c r="G3173" s="289" t="s">
        <v>5024</v>
      </c>
      <c r="H3173" s="309">
        <v>0.21857</v>
      </c>
      <c r="I3173" s="311"/>
      <c r="J3173" s="311"/>
      <c r="K3173" s="289" t="s">
        <v>106</v>
      </c>
    </row>
    <row r="3174" ht="57" spans="1:11">
      <c r="A3174" s="269">
        <v>3172</v>
      </c>
      <c r="B3174" s="289" t="s">
        <v>1974</v>
      </c>
      <c r="C3174" s="289" t="s">
        <v>5306</v>
      </c>
      <c r="D3174" s="297" t="s">
        <v>5351</v>
      </c>
      <c r="E3174" s="307" t="s">
        <v>5317</v>
      </c>
      <c r="F3174" s="310">
        <v>0.2244</v>
      </c>
      <c r="G3174" s="289" t="s">
        <v>5024</v>
      </c>
      <c r="H3174" s="309">
        <v>0.32057</v>
      </c>
      <c r="I3174" s="311"/>
      <c r="J3174" s="311"/>
      <c r="K3174" s="289" t="s">
        <v>106</v>
      </c>
    </row>
    <row r="3175" ht="57" spans="1:11">
      <c r="A3175" s="269">
        <v>3173</v>
      </c>
      <c r="B3175" s="289" t="s">
        <v>1974</v>
      </c>
      <c r="C3175" s="289" t="s">
        <v>5306</v>
      </c>
      <c r="D3175" s="297" t="s">
        <v>5352</v>
      </c>
      <c r="E3175" s="307" t="s">
        <v>5317</v>
      </c>
      <c r="F3175" s="310">
        <v>0.316</v>
      </c>
      <c r="G3175" s="289" t="s">
        <v>5024</v>
      </c>
      <c r="H3175" s="309">
        <v>0.45143</v>
      </c>
      <c r="I3175" s="311"/>
      <c r="J3175" s="311"/>
      <c r="K3175" s="289" t="s">
        <v>106</v>
      </c>
    </row>
    <row r="3176" ht="57" spans="1:11">
      <c r="A3176" s="269">
        <v>3174</v>
      </c>
      <c r="B3176" s="289" t="s">
        <v>1974</v>
      </c>
      <c r="C3176" s="289" t="s">
        <v>5306</v>
      </c>
      <c r="D3176" s="297" t="s">
        <v>5353</v>
      </c>
      <c r="E3176" s="307" t="s">
        <v>5317</v>
      </c>
      <c r="F3176" s="310">
        <v>0.3174</v>
      </c>
      <c r="G3176" s="289" t="s">
        <v>5024</v>
      </c>
      <c r="H3176" s="309">
        <v>0.45343</v>
      </c>
      <c r="I3176" s="311"/>
      <c r="J3176" s="311"/>
      <c r="K3176" s="289" t="s">
        <v>106</v>
      </c>
    </row>
    <row r="3177" ht="57" spans="1:11">
      <c r="A3177" s="269">
        <v>3175</v>
      </c>
      <c r="B3177" s="289" t="s">
        <v>1974</v>
      </c>
      <c r="C3177" s="289" t="s">
        <v>5306</v>
      </c>
      <c r="D3177" s="297" t="s">
        <v>5354</v>
      </c>
      <c r="E3177" s="307" t="s">
        <v>5317</v>
      </c>
      <c r="F3177" s="310">
        <v>0.7366</v>
      </c>
      <c r="G3177" s="289" t="s">
        <v>5024</v>
      </c>
      <c r="H3177" s="309">
        <v>1.05229</v>
      </c>
      <c r="I3177" s="311"/>
      <c r="J3177" s="311"/>
      <c r="K3177" s="289" t="s">
        <v>106</v>
      </c>
    </row>
    <row r="3178" ht="57" spans="1:11">
      <c r="A3178" s="269">
        <v>3176</v>
      </c>
      <c r="B3178" s="289" t="s">
        <v>1974</v>
      </c>
      <c r="C3178" s="289" t="s">
        <v>5306</v>
      </c>
      <c r="D3178" s="297" t="s">
        <v>5354</v>
      </c>
      <c r="E3178" s="307" t="s">
        <v>5317</v>
      </c>
      <c r="F3178" s="310">
        <v>0.65</v>
      </c>
      <c r="G3178" s="289" t="s">
        <v>5024</v>
      </c>
      <c r="H3178" s="309">
        <v>0.92857</v>
      </c>
      <c r="I3178" s="311"/>
      <c r="J3178" s="311"/>
      <c r="K3178" s="289" t="s">
        <v>106</v>
      </c>
    </row>
    <row r="3179" ht="57" spans="1:11">
      <c r="A3179" s="269">
        <v>3177</v>
      </c>
      <c r="B3179" s="289" t="s">
        <v>1974</v>
      </c>
      <c r="C3179" s="289" t="s">
        <v>5306</v>
      </c>
      <c r="D3179" s="297" t="s">
        <v>5355</v>
      </c>
      <c r="E3179" s="307" t="s">
        <v>5317</v>
      </c>
      <c r="F3179" s="310">
        <v>0.1587</v>
      </c>
      <c r="G3179" s="289" t="s">
        <v>5024</v>
      </c>
      <c r="H3179" s="309">
        <v>0.22671</v>
      </c>
      <c r="I3179" s="311"/>
      <c r="J3179" s="311"/>
      <c r="K3179" s="289" t="s">
        <v>106</v>
      </c>
    </row>
    <row r="3180" ht="57" spans="1:11">
      <c r="A3180" s="269">
        <v>3178</v>
      </c>
      <c r="B3180" s="289" t="s">
        <v>1974</v>
      </c>
      <c r="C3180" s="289" t="s">
        <v>5306</v>
      </c>
      <c r="D3180" s="297" t="s">
        <v>5355</v>
      </c>
      <c r="E3180" s="307" t="s">
        <v>5317</v>
      </c>
      <c r="F3180" s="310">
        <v>0.2629</v>
      </c>
      <c r="G3180" s="289" t="s">
        <v>5024</v>
      </c>
      <c r="H3180" s="309">
        <v>0.37557</v>
      </c>
      <c r="I3180" s="311"/>
      <c r="J3180" s="311"/>
      <c r="K3180" s="289" t="s">
        <v>106</v>
      </c>
    </row>
    <row r="3181" ht="57" spans="1:11">
      <c r="A3181" s="269">
        <v>3179</v>
      </c>
      <c r="B3181" s="289" t="s">
        <v>1974</v>
      </c>
      <c r="C3181" s="289" t="s">
        <v>5306</v>
      </c>
      <c r="D3181" s="297" t="s">
        <v>5355</v>
      </c>
      <c r="E3181" s="307" t="s">
        <v>5317</v>
      </c>
      <c r="F3181" s="310">
        <v>0.0929</v>
      </c>
      <c r="G3181" s="289" t="s">
        <v>5024</v>
      </c>
      <c r="H3181" s="309">
        <v>0.13271</v>
      </c>
      <c r="I3181" s="311"/>
      <c r="J3181" s="311"/>
      <c r="K3181" s="289" t="s">
        <v>106</v>
      </c>
    </row>
    <row r="3182" ht="57" spans="1:11">
      <c r="A3182" s="269">
        <v>3180</v>
      </c>
      <c r="B3182" s="289" t="s">
        <v>1974</v>
      </c>
      <c r="C3182" s="289" t="s">
        <v>5306</v>
      </c>
      <c r="D3182" s="297" t="s">
        <v>5356</v>
      </c>
      <c r="E3182" s="307" t="s">
        <v>5317</v>
      </c>
      <c r="F3182" s="310">
        <v>0.1315</v>
      </c>
      <c r="G3182" s="289" t="s">
        <v>5024</v>
      </c>
      <c r="H3182" s="309">
        <v>0.18786</v>
      </c>
      <c r="I3182" s="311"/>
      <c r="J3182" s="311"/>
      <c r="K3182" s="289" t="s">
        <v>106</v>
      </c>
    </row>
    <row r="3183" ht="57" spans="1:11">
      <c r="A3183" s="269">
        <v>3181</v>
      </c>
      <c r="B3183" s="289" t="s">
        <v>1974</v>
      </c>
      <c r="C3183" s="289" t="s">
        <v>5306</v>
      </c>
      <c r="D3183" s="297" t="s">
        <v>5356</v>
      </c>
      <c r="E3183" s="307" t="s">
        <v>5317</v>
      </c>
      <c r="F3183" s="310">
        <v>0.1047</v>
      </c>
      <c r="G3183" s="289" t="s">
        <v>5024</v>
      </c>
      <c r="H3183" s="309">
        <v>0.14957</v>
      </c>
      <c r="I3183" s="311"/>
      <c r="J3183" s="311"/>
      <c r="K3183" s="289" t="s">
        <v>106</v>
      </c>
    </row>
    <row r="3184" ht="57" spans="1:11">
      <c r="A3184" s="269">
        <v>3182</v>
      </c>
      <c r="B3184" s="289" t="s">
        <v>1974</v>
      </c>
      <c r="C3184" s="289" t="s">
        <v>5306</v>
      </c>
      <c r="D3184" s="297" t="s">
        <v>5356</v>
      </c>
      <c r="E3184" s="307" t="s">
        <v>5317</v>
      </c>
      <c r="F3184" s="310">
        <v>0.17255</v>
      </c>
      <c r="G3184" s="289" t="s">
        <v>5024</v>
      </c>
      <c r="H3184" s="309">
        <v>0.2465</v>
      </c>
      <c r="I3184" s="311"/>
      <c r="J3184" s="311"/>
      <c r="K3184" s="289" t="s">
        <v>106</v>
      </c>
    </row>
    <row r="3185" ht="57" spans="1:11">
      <c r="A3185" s="269">
        <v>3183</v>
      </c>
      <c r="B3185" s="289" t="s">
        <v>1974</v>
      </c>
      <c r="C3185" s="289" t="s">
        <v>5306</v>
      </c>
      <c r="D3185" s="297" t="s">
        <v>5357</v>
      </c>
      <c r="E3185" s="307" t="s">
        <v>5317</v>
      </c>
      <c r="F3185" s="310">
        <v>0.0396</v>
      </c>
      <c r="G3185" s="289" t="s">
        <v>5024</v>
      </c>
      <c r="H3185" s="309">
        <v>0.05657</v>
      </c>
      <c r="I3185" s="311"/>
      <c r="J3185" s="311"/>
      <c r="K3185" s="289" t="s">
        <v>106</v>
      </c>
    </row>
    <row r="3186" ht="57" spans="1:11">
      <c r="A3186" s="269">
        <v>3184</v>
      </c>
      <c r="B3186" s="289" t="s">
        <v>1974</v>
      </c>
      <c r="C3186" s="289" t="s">
        <v>5306</v>
      </c>
      <c r="D3186" s="297" t="s">
        <v>5357</v>
      </c>
      <c r="E3186" s="307" t="s">
        <v>5317</v>
      </c>
      <c r="F3186" s="310">
        <v>0.0488</v>
      </c>
      <c r="G3186" s="289" t="s">
        <v>5024</v>
      </c>
      <c r="H3186" s="309">
        <v>0.06971</v>
      </c>
      <c r="I3186" s="311"/>
      <c r="J3186" s="311"/>
      <c r="K3186" s="289" t="s">
        <v>106</v>
      </c>
    </row>
    <row r="3187" ht="57" spans="1:11">
      <c r="A3187" s="269">
        <v>3185</v>
      </c>
      <c r="B3187" s="289" t="s">
        <v>1974</v>
      </c>
      <c r="C3187" s="289" t="s">
        <v>5306</v>
      </c>
      <c r="D3187" s="297" t="s">
        <v>5358</v>
      </c>
      <c r="E3187" s="307" t="s">
        <v>5317</v>
      </c>
      <c r="F3187" s="310">
        <v>0.3626</v>
      </c>
      <c r="G3187" s="289" t="s">
        <v>5024</v>
      </c>
      <c r="H3187" s="309">
        <v>0.518</v>
      </c>
      <c r="I3187" s="311"/>
      <c r="J3187" s="311"/>
      <c r="K3187" s="289" t="s">
        <v>106</v>
      </c>
    </row>
    <row r="3188" ht="57" spans="1:11">
      <c r="A3188" s="269">
        <v>3186</v>
      </c>
      <c r="B3188" s="289" t="s">
        <v>1974</v>
      </c>
      <c r="C3188" s="289" t="s">
        <v>5306</v>
      </c>
      <c r="D3188" s="297" t="s">
        <v>5359</v>
      </c>
      <c r="E3188" s="307" t="s">
        <v>5317</v>
      </c>
      <c r="F3188" s="310">
        <v>0.2096</v>
      </c>
      <c r="G3188" s="289" t="s">
        <v>5024</v>
      </c>
      <c r="H3188" s="309">
        <v>0.29943</v>
      </c>
      <c r="I3188" s="311"/>
      <c r="J3188" s="311"/>
      <c r="K3188" s="289" t="s">
        <v>106</v>
      </c>
    </row>
    <row r="3189" ht="57" spans="1:11">
      <c r="A3189" s="269">
        <v>3187</v>
      </c>
      <c r="B3189" s="289" t="s">
        <v>1974</v>
      </c>
      <c r="C3189" s="289" t="s">
        <v>5306</v>
      </c>
      <c r="D3189" s="297" t="s">
        <v>5360</v>
      </c>
      <c r="E3189" s="307" t="s">
        <v>5317</v>
      </c>
      <c r="F3189" s="310">
        <v>0.215</v>
      </c>
      <c r="G3189" s="289" t="s">
        <v>5024</v>
      </c>
      <c r="H3189" s="309">
        <v>0.30714</v>
      </c>
      <c r="I3189" s="311"/>
      <c r="J3189" s="311"/>
      <c r="K3189" s="289" t="s">
        <v>106</v>
      </c>
    </row>
    <row r="3190" ht="57" spans="1:11">
      <c r="A3190" s="269">
        <v>3188</v>
      </c>
      <c r="B3190" s="289" t="s">
        <v>1974</v>
      </c>
      <c r="C3190" s="289" t="s">
        <v>5306</v>
      </c>
      <c r="D3190" s="297" t="s">
        <v>5361</v>
      </c>
      <c r="E3190" s="307" t="s">
        <v>5317</v>
      </c>
      <c r="F3190" s="310">
        <v>0.1575</v>
      </c>
      <c r="G3190" s="289" t="s">
        <v>5024</v>
      </c>
      <c r="H3190" s="309">
        <v>0.225</v>
      </c>
      <c r="I3190" s="311"/>
      <c r="J3190" s="311"/>
      <c r="K3190" s="289" t="s">
        <v>106</v>
      </c>
    </row>
    <row r="3191" ht="57" spans="1:11">
      <c r="A3191" s="269">
        <v>3189</v>
      </c>
      <c r="B3191" s="289" t="s">
        <v>1974</v>
      </c>
      <c r="C3191" s="289" t="s">
        <v>5306</v>
      </c>
      <c r="D3191" s="297" t="s">
        <v>5362</v>
      </c>
      <c r="E3191" s="307" t="s">
        <v>5317</v>
      </c>
      <c r="F3191" s="310">
        <v>0.1473</v>
      </c>
      <c r="G3191" s="289" t="s">
        <v>5024</v>
      </c>
      <c r="H3191" s="309">
        <v>0.21043</v>
      </c>
      <c r="I3191" s="311"/>
      <c r="J3191" s="311"/>
      <c r="K3191" s="289" t="s">
        <v>106</v>
      </c>
    </row>
    <row r="3192" ht="57" spans="1:11">
      <c r="A3192" s="269">
        <v>3190</v>
      </c>
      <c r="B3192" s="289" t="s">
        <v>1974</v>
      </c>
      <c r="C3192" s="289" t="s">
        <v>5306</v>
      </c>
      <c r="D3192" s="297" t="s">
        <v>5363</v>
      </c>
      <c r="E3192" s="307" t="s">
        <v>5317</v>
      </c>
      <c r="F3192" s="310">
        <v>0.1926</v>
      </c>
      <c r="G3192" s="289" t="s">
        <v>5024</v>
      </c>
      <c r="H3192" s="309">
        <v>0.27514</v>
      </c>
      <c r="I3192" s="311"/>
      <c r="J3192" s="311"/>
      <c r="K3192" s="289" t="s">
        <v>106</v>
      </c>
    </row>
    <row r="3193" ht="57" spans="1:11">
      <c r="A3193" s="269">
        <v>3191</v>
      </c>
      <c r="B3193" s="289" t="s">
        <v>1974</v>
      </c>
      <c r="C3193" s="289" t="s">
        <v>5306</v>
      </c>
      <c r="D3193" s="297" t="s">
        <v>5364</v>
      </c>
      <c r="E3193" s="307" t="s">
        <v>5317</v>
      </c>
      <c r="F3193" s="310">
        <v>0.2096</v>
      </c>
      <c r="G3193" s="289" t="s">
        <v>5024</v>
      </c>
      <c r="H3193" s="309">
        <v>0.29943</v>
      </c>
      <c r="I3193" s="311"/>
      <c r="J3193" s="311"/>
      <c r="K3193" s="289" t="s">
        <v>106</v>
      </c>
    </row>
    <row r="3194" ht="57" spans="1:11">
      <c r="A3194" s="269">
        <v>3192</v>
      </c>
      <c r="B3194" s="289" t="s">
        <v>1974</v>
      </c>
      <c r="C3194" s="289" t="s">
        <v>5306</v>
      </c>
      <c r="D3194" s="297" t="s">
        <v>5365</v>
      </c>
      <c r="E3194" s="307" t="s">
        <v>5317</v>
      </c>
      <c r="F3194" s="310">
        <v>0.1665</v>
      </c>
      <c r="G3194" s="289" t="s">
        <v>5024</v>
      </c>
      <c r="H3194" s="309">
        <v>0.23786</v>
      </c>
      <c r="I3194" s="311"/>
      <c r="J3194" s="311"/>
      <c r="K3194" s="289" t="s">
        <v>106</v>
      </c>
    </row>
    <row r="3195" ht="57" spans="1:11">
      <c r="A3195" s="269">
        <v>3193</v>
      </c>
      <c r="B3195" s="289" t="s">
        <v>1974</v>
      </c>
      <c r="C3195" s="289" t="s">
        <v>5306</v>
      </c>
      <c r="D3195" s="297" t="s">
        <v>5366</v>
      </c>
      <c r="E3195" s="307" t="s">
        <v>5317</v>
      </c>
      <c r="F3195" s="310">
        <v>0.2102</v>
      </c>
      <c r="G3195" s="289" t="s">
        <v>5024</v>
      </c>
      <c r="H3195" s="309">
        <v>0.30029</v>
      </c>
      <c r="I3195" s="311"/>
      <c r="J3195" s="311"/>
      <c r="K3195" s="289" t="s">
        <v>106</v>
      </c>
    </row>
    <row r="3196" ht="57" spans="1:11">
      <c r="A3196" s="269">
        <v>3194</v>
      </c>
      <c r="B3196" s="289" t="s">
        <v>1974</v>
      </c>
      <c r="C3196" s="289" t="s">
        <v>5306</v>
      </c>
      <c r="D3196" s="297" t="s">
        <v>5367</v>
      </c>
      <c r="E3196" s="307" t="s">
        <v>5317</v>
      </c>
      <c r="F3196" s="310">
        <v>0.161</v>
      </c>
      <c r="G3196" s="289" t="s">
        <v>5024</v>
      </c>
      <c r="H3196" s="309">
        <v>0.23</v>
      </c>
      <c r="I3196" s="311"/>
      <c r="J3196" s="311"/>
      <c r="K3196" s="289" t="s">
        <v>106</v>
      </c>
    </row>
    <row r="3197" ht="57" spans="1:11">
      <c r="A3197" s="269">
        <v>3195</v>
      </c>
      <c r="B3197" s="289" t="s">
        <v>1974</v>
      </c>
      <c r="C3197" s="289" t="s">
        <v>5306</v>
      </c>
      <c r="D3197" s="297" t="s">
        <v>5368</v>
      </c>
      <c r="E3197" s="307" t="s">
        <v>5317</v>
      </c>
      <c r="F3197" s="310">
        <v>0.0385</v>
      </c>
      <c r="G3197" s="289" t="s">
        <v>5024</v>
      </c>
      <c r="H3197" s="309">
        <v>0.055</v>
      </c>
      <c r="I3197" s="311"/>
      <c r="J3197" s="311"/>
      <c r="K3197" s="289" t="s">
        <v>106</v>
      </c>
    </row>
    <row r="3198" ht="57" spans="1:11">
      <c r="A3198" s="269">
        <v>3196</v>
      </c>
      <c r="B3198" s="289" t="s">
        <v>1974</v>
      </c>
      <c r="C3198" s="289" t="s">
        <v>5306</v>
      </c>
      <c r="D3198" s="297" t="s">
        <v>5369</v>
      </c>
      <c r="E3198" s="307" t="s">
        <v>5317</v>
      </c>
      <c r="F3198" s="310">
        <v>0.0703</v>
      </c>
      <c r="G3198" s="289" t="s">
        <v>5024</v>
      </c>
      <c r="H3198" s="309">
        <v>0.10043</v>
      </c>
      <c r="I3198" s="311"/>
      <c r="J3198" s="311"/>
      <c r="K3198" s="289" t="s">
        <v>106</v>
      </c>
    </row>
    <row r="3199" ht="57" spans="1:11">
      <c r="A3199" s="269">
        <v>3197</v>
      </c>
      <c r="B3199" s="289" t="s">
        <v>1974</v>
      </c>
      <c r="C3199" s="289" t="s">
        <v>5306</v>
      </c>
      <c r="D3199" s="297" t="s">
        <v>5370</v>
      </c>
      <c r="E3199" s="307" t="s">
        <v>5317</v>
      </c>
      <c r="F3199" s="310">
        <v>0.0929</v>
      </c>
      <c r="G3199" s="289" t="s">
        <v>5024</v>
      </c>
      <c r="H3199" s="309">
        <v>0.13271</v>
      </c>
      <c r="I3199" s="311"/>
      <c r="J3199" s="311"/>
      <c r="K3199" s="289" t="s">
        <v>106</v>
      </c>
    </row>
    <row r="3200" ht="57" spans="1:11">
      <c r="A3200" s="269">
        <v>3198</v>
      </c>
      <c r="B3200" s="289" t="s">
        <v>1974</v>
      </c>
      <c r="C3200" s="289" t="s">
        <v>5306</v>
      </c>
      <c r="D3200" s="297" t="s">
        <v>5368</v>
      </c>
      <c r="E3200" s="307" t="s">
        <v>5317</v>
      </c>
      <c r="F3200" s="310">
        <v>0.0396</v>
      </c>
      <c r="G3200" s="289" t="s">
        <v>5024</v>
      </c>
      <c r="H3200" s="309">
        <v>0.05657</v>
      </c>
      <c r="I3200" s="311"/>
      <c r="J3200" s="311"/>
      <c r="K3200" s="289" t="s">
        <v>106</v>
      </c>
    </row>
    <row r="3201" ht="57" spans="1:11">
      <c r="A3201" s="269">
        <v>3199</v>
      </c>
      <c r="B3201" s="289" t="s">
        <v>1974</v>
      </c>
      <c r="C3201" s="289" t="s">
        <v>5306</v>
      </c>
      <c r="D3201" s="297" t="s">
        <v>5369</v>
      </c>
      <c r="E3201" s="307" t="s">
        <v>5317</v>
      </c>
      <c r="F3201" s="310">
        <v>0.0646</v>
      </c>
      <c r="G3201" s="289" t="s">
        <v>5024</v>
      </c>
      <c r="H3201" s="309">
        <v>0.09229</v>
      </c>
      <c r="I3201" s="311"/>
      <c r="J3201" s="311"/>
      <c r="K3201" s="289" t="s">
        <v>106</v>
      </c>
    </row>
    <row r="3202" ht="57" spans="1:11">
      <c r="A3202" s="269">
        <v>3200</v>
      </c>
      <c r="B3202" s="289" t="s">
        <v>1974</v>
      </c>
      <c r="C3202" s="289" t="s">
        <v>5306</v>
      </c>
      <c r="D3202" s="297" t="s">
        <v>5368</v>
      </c>
      <c r="E3202" s="307" t="s">
        <v>5317</v>
      </c>
      <c r="F3202" s="310">
        <v>0.0453</v>
      </c>
      <c r="G3202" s="289" t="s">
        <v>5024</v>
      </c>
      <c r="H3202" s="309">
        <v>0.06471</v>
      </c>
      <c r="I3202" s="311"/>
      <c r="J3202" s="311"/>
      <c r="K3202" s="289" t="s">
        <v>106</v>
      </c>
    </row>
    <row r="3203" ht="57" spans="1:11">
      <c r="A3203" s="269">
        <v>3201</v>
      </c>
      <c r="B3203" s="289" t="s">
        <v>1974</v>
      </c>
      <c r="C3203" s="289" t="s">
        <v>5306</v>
      </c>
      <c r="D3203" s="297" t="s">
        <v>5369</v>
      </c>
      <c r="E3203" s="307" t="s">
        <v>5317</v>
      </c>
      <c r="F3203" s="310">
        <v>0.0896</v>
      </c>
      <c r="G3203" s="289" t="s">
        <v>5024</v>
      </c>
      <c r="H3203" s="309">
        <v>0.128</v>
      </c>
      <c r="I3203" s="311"/>
      <c r="J3203" s="311"/>
      <c r="K3203" s="289" t="s">
        <v>106</v>
      </c>
    </row>
    <row r="3204" ht="57" spans="1:11">
      <c r="A3204" s="269">
        <v>3202</v>
      </c>
      <c r="B3204" s="289" t="s">
        <v>1974</v>
      </c>
      <c r="C3204" s="289" t="s">
        <v>5306</v>
      </c>
      <c r="D3204" s="297" t="s">
        <v>5371</v>
      </c>
      <c r="E3204" s="307" t="s">
        <v>5317</v>
      </c>
      <c r="F3204" s="310">
        <v>0.323</v>
      </c>
      <c r="G3204" s="289" t="s">
        <v>5024</v>
      </c>
      <c r="H3204" s="309">
        <v>0.46143</v>
      </c>
      <c r="I3204" s="311"/>
      <c r="J3204" s="311"/>
      <c r="K3204" s="289" t="s">
        <v>106</v>
      </c>
    </row>
    <row r="3205" ht="57" spans="1:11">
      <c r="A3205" s="269">
        <v>3203</v>
      </c>
      <c r="B3205" s="289" t="s">
        <v>1974</v>
      </c>
      <c r="C3205" s="289" t="s">
        <v>5306</v>
      </c>
      <c r="D3205" s="297" t="s">
        <v>5372</v>
      </c>
      <c r="E3205" s="307" t="s">
        <v>5317</v>
      </c>
      <c r="F3205" s="310">
        <v>0.8444</v>
      </c>
      <c r="G3205" s="289" t="s">
        <v>5024</v>
      </c>
      <c r="H3205" s="309">
        <v>1.20629</v>
      </c>
      <c r="I3205" s="311"/>
      <c r="J3205" s="311"/>
      <c r="K3205" s="289" t="s">
        <v>106</v>
      </c>
    </row>
    <row r="3206" ht="57" spans="1:11">
      <c r="A3206" s="269">
        <v>3204</v>
      </c>
      <c r="B3206" s="289" t="s">
        <v>1974</v>
      </c>
      <c r="C3206" s="289" t="s">
        <v>5306</v>
      </c>
      <c r="D3206" s="297" t="s">
        <v>5373</v>
      </c>
      <c r="E3206" s="307" t="s">
        <v>5317</v>
      </c>
      <c r="F3206" s="310">
        <v>1.0888</v>
      </c>
      <c r="G3206" s="289" t="s">
        <v>5024</v>
      </c>
      <c r="H3206" s="309">
        <v>1.55543</v>
      </c>
      <c r="I3206" s="311"/>
      <c r="J3206" s="311"/>
      <c r="K3206" s="289" t="s">
        <v>106</v>
      </c>
    </row>
    <row r="3207" ht="57" spans="1:11">
      <c r="A3207" s="269">
        <v>3205</v>
      </c>
      <c r="B3207" s="289" t="s">
        <v>1974</v>
      </c>
      <c r="C3207" s="289" t="s">
        <v>5306</v>
      </c>
      <c r="D3207" s="297" t="s">
        <v>5374</v>
      </c>
      <c r="E3207" s="307" t="s">
        <v>5317</v>
      </c>
      <c r="F3207" s="310">
        <v>2.9441</v>
      </c>
      <c r="G3207" s="289" t="s">
        <v>5024</v>
      </c>
      <c r="H3207" s="309">
        <v>4.20586</v>
      </c>
      <c r="I3207" s="311"/>
      <c r="J3207" s="311"/>
      <c r="K3207" s="289" t="s">
        <v>106</v>
      </c>
    </row>
    <row r="3208" ht="57" spans="1:11">
      <c r="A3208" s="269">
        <v>3206</v>
      </c>
      <c r="B3208" s="289" t="s">
        <v>1974</v>
      </c>
      <c r="C3208" s="289" t="s">
        <v>5306</v>
      </c>
      <c r="D3208" s="297" t="s">
        <v>5375</v>
      </c>
      <c r="E3208" s="307" t="s">
        <v>5317</v>
      </c>
      <c r="F3208" s="310">
        <v>2.9441</v>
      </c>
      <c r="G3208" s="289" t="s">
        <v>5024</v>
      </c>
      <c r="H3208" s="309">
        <v>4.20586</v>
      </c>
      <c r="I3208" s="311"/>
      <c r="J3208" s="311"/>
      <c r="K3208" s="289" t="s">
        <v>106</v>
      </c>
    </row>
    <row r="3209" ht="57" spans="1:11">
      <c r="A3209" s="269">
        <v>3207</v>
      </c>
      <c r="B3209" s="289" t="s">
        <v>1974</v>
      </c>
      <c r="C3209" s="289" t="s">
        <v>5306</v>
      </c>
      <c r="D3209" s="297" t="s">
        <v>5376</v>
      </c>
      <c r="E3209" s="307" t="s">
        <v>5317</v>
      </c>
      <c r="F3209" s="310">
        <v>0.7555</v>
      </c>
      <c r="G3209" s="289" t="s">
        <v>5024</v>
      </c>
      <c r="H3209" s="309">
        <v>1.07929</v>
      </c>
      <c r="I3209" s="311"/>
      <c r="J3209" s="311"/>
      <c r="K3209" s="289" t="s">
        <v>106</v>
      </c>
    </row>
    <row r="3210" ht="57" spans="1:11">
      <c r="A3210" s="269">
        <v>3208</v>
      </c>
      <c r="B3210" s="289" t="s">
        <v>1974</v>
      </c>
      <c r="C3210" s="289" t="s">
        <v>5306</v>
      </c>
      <c r="D3210" s="297" t="s">
        <v>5377</v>
      </c>
      <c r="E3210" s="307" t="s">
        <v>5317</v>
      </c>
      <c r="F3210" s="310">
        <v>0.1211</v>
      </c>
      <c r="G3210" s="289" t="s">
        <v>5024</v>
      </c>
      <c r="H3210" s="309">
        <v>0.173</v>
      </c>
      <c r="I3210" s="311"/>
      <c r="J3210" s="311"/>
      <c r="K3210" s="289" t="s">
        <v>106</v>
      </c>
    </row>
    <row r="3211" ht="57" spans="1:11">
      <c r="A3211" s="269">
        <v>3209</v>
      </c>
      <c r="B3211" s="289" t="s">
        <v>1974</v>
      </c>
      <c r="C3211" s="289" t="s">
        <v>5306</v>
      </c>
      <c r="D3211" s="297" t="s">
        <v>5377</v>
      </c>
      <c r="E3211" s="307" t="s">
        <v>5317</v>
      </c>
      <c r="F3211" s="310">
        <v>0.1451</v>
      </c>
      <c r="G3211" s="289" t="s">
        <v>5024</v>
      </c>
      <c r="H3211" s="309">
        <v>0.20729</v>
      </c>
      <c r="I3211" s="311"/>
      <c r="J3211" s="311"/>
      <c r="K3211" s="289" t="s">
        <v>106</v>
      </c>
    </row>
    <row r="3212" ht="57" spans="1:11">
      <c r="A3212" s="269">
        <v>3210</v>
      </c>
      <c r="B3212" s="289" t="s">
        <v>1974</v>
      </c>
      <c r="C3212" s="289" t="s">
        <v>5306</v>
      </c>
      <c r="D3212" s="297" t="s">
        <v>5378</v>
      </c>
      <c r="E3212" s="307" t="s">
        <v>5317</v>
      </c>
      <c r="F3212" s="310">
        <v>0.2971</v>
      </c>
      <c r="G3212" s="289" t="s">
        <v>5024</v>
      </c>
      <c r="H3212" s="309">
        <v>0.42443</v>
      </c>
      <c r="I3212" s="311"/>
      <c r="J3212" s="311"/>
      <c r="K3212" s="289" t="s">
        <v>106</v>
      </c>
    </row>
    <row r="3213" ht="42.75" spans="1:11">
      <c r="A3213" s="269">
        <v>3211</v>
      </c>
      <c r="B3213" s="289" t="s">
        <v>1974</v>
      </c>
      <c r="C3213" s="289" t="s">
        <v>5306</v>
      </c>
      <c r="D3213" s="297" t="s">
        <v>5379</v>
      </c>
      <c r="E3213" s="307" t="s">
        <v>5380</v>
      </c>
      <c r="F3213" s="310">
        <v>0.35</v>
      </c>
      <c r="G3213" s="289" t="s">
        <v>5024</v>
      </c>
      <c r="H3213" s="309">
        <v>0.5</v>
      </c>
      <c r="I3213" s="311"/>
      <c r="J3213" s="311"/>
      <c r="K3213" s="289" t="s">
        <v>106</v>
      </c>
    </row>
    <row r="3214" ht="42.75" spans="1:11">
      <c r="A3214" s="269">
        <v>3212</v>
      </c>
      <c r="B3214" s="289" t="s">
        <v>1974</v>
      </c>
      <c r="C3214" s="289" t="s">
        <v>5306</v>
      </c>
      <c r="D3214" s="297" t="s">
        <v>5381</v>
      </c>
      <c r="E3214" s="307" t="s">
        <v>5382</v>
      </c>
      <c r="F3214" s="310">
        <v>0.8</v>
      </c>
      <c r="G3214" s="289" t="s">
        <v>5024</v>
      </c>
      <c r="H3214" s="309">
        <v>1.14286</v>
      </c>
      <c r="I3214" s="311"/>
      <c r="J3214" s="311"/>
      <c r="K3214" s="289" t="s">
        <v>106</v>
      </c>
    </row>
    <row r="3215" ht="42.75" spans="1:11">
      <c r="A3215" s="269">
        <v>3213</v>
      </c>
      <c r="B3215" s="289" t="s">
        <v>1974</v>
      </c>
      <c r="C3215" s="289" t="s">
        <v>5306</v>
      </c>
      <c r="D3215" s="297" t="s">
        <v>5383</v>
      </c>
      <c r="E3215" s="307" t="s">
        <v>5384</v>
      </c>
      <c r="F3215" s="310">
        <v>0.391</v>
      </c>
      <c r="G3215" s="289" t="s">
        <v>5024</v>
      </c>
      <c r="H3215" s="309">
        <v>0.55857</v>
      </c>
      <c r="I3215" s="311">
        <v>6</v>
      </c>
      <c r="J3215" s="311">
        <v>7.2</v>
      </c>
      <c r="K3215" s="289" t="s">
        <v>106</v>
      </c>
    </row>
    <row r="3216" ht="42.75" spans="1:11">
      <c r="A3216" s="269">
        <v>3214</v>
      </c>
      <c r="B3216" s="289" t="s">
        <v>1974</v>
      </c>
      <c r="C3216" s="289" t="s">
        <v>5306</v>
      </c>
      <c r="D3216" s="297" t="s">
        <v>5383</v>
      </c>
      <c r="E3216" s="307" t="s">
        <v>5384</v>
      </c>
      <c r="F3216" s="310">
        <v>0.425</v>
      </c>
      <c r="G3216" s="289" t="s">
        <v>5024</v>
      </c>
      <c r="H3216" s="309">
        <v>0.60714</v>
      </c>
      <c r="I3216" s="311"/>
      <c r="J3216" s="311"/>
      <c r="K3216" s="289" t="s">
        <v>106</v>
      </c>
    </row>
    <row r="3217" ht="42.75" spans="1:11">
      <c r="A3217" s="269">
        <v>3215</v>
      </c>
      <c r="B3217" s="289" t="s">
        <v>1974</v>
      </c>
      <c r="C3217" s="289" t="s">
        <v>5306</v>
      </c>
      <c r="D3217" s="297" t="s">
        <v>5383</v>
      </c>
      <c r="E3217" s="307" t="s">
        <v>5384</v>
      </c>
      <c r="F3217" s="310">
        <v>0.765</v>
      </c>
      <c r="G3217" s="289" t="s">
        <v>5024</v>
      </c>
      <c r="H3217" s="309">
        <v>1.09286</v>
      </c>
      <c r="I3217" s="311"/>
      <c r="J3217" s="311"/>
      <c r="K3217" s="289" t="s">
        <v>106</v>
      </c>
    </row>
    <row r="3218" ht="42.75" spans="1:11">
      <c r="A3218" s="269">
        <v>3216</v>
      </c>
      <c r="B3218" s="289" t="s">
        <v>1974</v>
      </c>
      <c r="C3218" s="289" t="s">
        <v>5306</v>
      </c>
      <c r="D3218" s="297" t="s">
        <v>5383</v>
      </c>
      <c r="E3218" s="307" t="s">
        <v>5385</v>
      </c>
      <c r="F3218" s="310">
        <v>0.49</v>
      </c>
      <c r="G3218" s="289" t="s">
        <v>5024</v>
      </c>
      <c r="H3218" s="309">
        <v>0.7</v>
      </c>
      <c r="I3218" s="311"/>
      <c r="J3218" s="311"/>
      <c r="K3218" s="289" t="s">
        <v>106</v>
      </c>
    </row>
    <row r="3219" ht="42.75" spans="1:11">
      <c r="A3219" s="269">
        <v>3217</v>
      </c>
      <c r="B3219" s="289" t="s">
        <v>1974</v>
      </c>
      <c r="C3219" s="289" t="s">
        <v>5306</v>
      </c>
      <c r="D3219" s="297" t="s">
        <v>5383</v>
      </c>
      <c r="E3219" s="307" t="s">
        <v>5385</v>
      </c>
      <c r="F3219" s="310">
        <v>0.69</v>
      </c>
      <c r="G3219" s="289" t="s">
        <v>5024</v>
      </c>
      <c r="H3219" s="309">
        <v>0.98571</v>
      </c>
      <c r="I3219" s="311"/>
      <c r="J3219" s="311"/>
      <c r="K3219" s="289" t="s">
        <v>106</v>
      </c>
    </row>
    <row r="3220" ht="42.75" spans="1:11">
      <c r="A3220" s="269">
        <v>3218</v>
      </c>
      <c r="B3220" s="289" t="s">
        <v>1974</v>
      </c>
      <c r="C3220" s="289" t="s">
        <v>5306</v>
      </c>
      <c r="D3220" s="297" t="s">
        <v>5383</v>
      </c>
      <c r="E3220" s="307" t="s">
        <v>5385</v>
      </c>
      <c r="F3220" s="310">
        <v>0.79</v>
      </c>
      <c r="G3220" s="289" t="s">
        <v>5024</v>
      </c>
      <c r="H3220" s="309">
        <v>1.12857</v>
      </c>
      <c r="I3220" s="311"/>
      <c r="J3220" s="311"/>
      <c r="K3220" s="289" t="s">
        <v>106</v>
      </c>
    </row>
    <row r="3221" ht="42.75" spans="1:11">
      <c r="A3221" s="269">
        <v>3219</v>
      </c>
      <c r="B3221" s="289" t="s">
        <v>1974</v>
      </c>
      <c r="C3221" s="289" t="s">
        <v>5306</v>
      </c>
      <c r="D3221" s="297" t="s">
        <v>5386</v>
      </c>
      <c r="E3221" s="307" t="s">
        <v>5384</v>
      </c>
      <c r="F3221" s="310">
        <v>0.19975</v>
      </c>
      <c r="G3221" s="289" t="s">
        <v>5024</v>
      </c>
      <c r="H3221" s="309">
        <v>0.28536</v>
      </c>
      <c r="I3221" s="311"/>
      <c r="J3221" s="311"/>
      <c r="K3221" s="289" t="s">
        <v>106</v>
      </c>
    </row>
    <row r="3222" ht="42.75" spans="1:11">
      <c r="A3222" s="269">
        <v>3220</v>
      </c>
      <c r="B3222" s="289" t="s">
        <v>1974</v>
      </c>
      <c r="C3222" s="289" t="s">
        <v>5306</v>
      </c>
      <c r="D3222" s="297" t="s">
        <v>5386</v>
      </c>
      <c r="E3222" s="307" t="s">
        <v>5385</v>
      </c>
      <c r="F3222" s="310">
        <v>0.198</v>
      </c>
      <c r="G3222" s="289" t="s">
        <v>5024</v>
      </c>
      <c r="H3222" s="309">
        <v>0.28286</v>
      </c>
      <c r="I3222" s="311"/>
      <c r="J3222" s="311"/>
      <c r="K3222" s="289" t="s">
        <v>106</v>
      </c>
    </row>
    <row r="3223" ht="42.75" spans="1:11">
      <c r="A3223" s="269">
        <v>3221</v>
      </c>
      <c r="B3223" s="289" t="s">
        <v>1974</v>
      </c>
      <c r="C3223" s="289" t="s">
        <v>5306</v>
      </c>
      <c r="D3223" s="297" t="s">
        <v>5387</v>
      </c>
      <c r="E3223" s="307" t="s">
        <v>5384</v>
      </c>
      <c r="F3223" s="310">
        <v>1.955</v>
      </c>
      <c r="G3223" s="289" t="s">
        <v>5024</v>
      </c>
      <c r="H3223" s="309">
        <v>2.79286</v>
      </c>
      <c r="I3223" s="311"/>
      <c r="J3223" s="311"/>
      <c r="K3223" s="289" t="s">
        <v>106</v>
      </c>
    </row>
    <row r="3224" ht="42.75" spans="1:11">
      <c r="A3224" s="269">
        <v>3222</v>
      </c>
      <c r="B3224" s="289" t="s">
        <v>1974</v>
      </c>
      <c r="C3224" s="289" t="s">
        <v>5306</v>
      </c>
      <c r="D3224" s="297" t="s">
        <v>5388</v>
      </c>
      <c r="E3224" s="307" t="s">
        <v>5385</v>
      </c>
      <c r="F3224" s="310">
        <v>0.93</v>
      </c>
      <c r="G3224" s="289" t="s">
        <v>5024</v>
      </c>
      <c r="H3224" s="309">
        <v>1.32857</v>
      </c>
      <c r="I3224" s="311"/>
      <c r="J3224" s="311"/>
      <c r="K3224" s="289" t="s">
        <v>106</v>
      </c>
    </row>
    <row r="3225" ht="42.75" spans="1:11">
      <c r="A3225" s="269">
        <v>3223</v>
      </c>
      <c r="B3225" s="289" t="s">
        <v>1974</v>
      </c>
      <c r="C3225" s="289" t="s">
        <v>5306</v>
      </c>
      <c r="D3225" s="297" t="s">
        <v>5388</v>
      </c>
      <c r="E3225" s="307" t="s">
        <v>5385</v>
      </c>
      <c r="F3225" s="310">
        <v>1.33</v>
      </c>
      <c r="G3225" s="289" t="s">
        <v>5024</v>
      </c>
      <c r="H3225" s="309">
        <v>1.9</v>
      </c>
      <c r="I3225" s="311"/>
      <c r="J3225" s="311"/>
      <c r="K3225" s="289" t="s">
        <v>106</v>
      </c>
    </row>
    <row r="3226" ht="42.75" spans="1:11">
      <c r="A3226" s="269">
        <v>3224</v>
      </c>
      <c r="B3226" s="289" t="s">
        <v>1974</v>
      </c>
      <c r="C3226" s="289" t="s">
        <v>5306</v>
      </c>
      <c r="D3226" s="297" t="s">
        <v>5389</v>
      </c>
      <c r="E3226" s="307" t="s">
        <v>5384</v>
      </c>
      <c r="F3226" s="310">
        <v>1.02</v>
      </c>
      <c r="G3226" s="289" t="s">
        <v>5024</v>
      </c>
      <c r="H3226" s="309">
        <v>1.45714</v>
      </c>
      <c r="I3226" s="311"/>
      <c r="J3226" s="311"/>
      <c r="K3226" s="289" t="s">
        <v>106</v>
      </c>
    </row>
    <row r="3227" ht="42.75" spans="1:11">
      <c r="A3227" s="269">
        <v>3225</v>
      </c>
      <c r="B3227" s="289" t="s">
        <v>1974</v>
      </c>
      <c r="C3227" s="289" t="s">
        <v>5306</v>
      </c>
      <c r="D3227" s="297" t="s">
        <v>5389</v>
      </c>
      <c r="E3227" s="307" t="s">
        <v>5384</v>
      </c>
      <c r="F3227" s="310">
        <v>1.9975</v>
      </c>
      <c r="G3227" s="289" t="s">
        <v>5024</v>
      </c>
      <c r="H3227" s="309">
        <v>2.85357</v>
      </c>
      <c r="I3227" s="311"/>
      <c r="J3227" s="311"/>
      <c r="K3227" s="289" t="s">
        <v>106</v>
      </c>
    </row>
    <row r="3228" ht="42.75" spans="1:11">
      <c r="A3228" s="269">
        <v>3226</v>
      </c>
      <c r="B3228" s="289" t="s">
        <v>1974</v>
      </c>
      <c r="C3228" s="289" t="s">
        <v>5306</v>
      </c>
      <c r="D3228" s="297" t="s">
        <v>5389</v>
      </c>
      <c r="E3228" s="307" t="s">
        <v>5384</v>
      </c>
      <c r="F3228" s="310">
        <v>1.7</v>
      </c>
      <c r="G3228" s="289" t="s">
        <v>5024</v>
      </c>
      <c r="H3228" s="309">
        <v>2.42857</v>
      </c>
      <c r="I3228" s="311"/>
      <c r="J3228" s="311"/>
      <c r="K3228" s="289" t="s">
        <v>106</v>
      </c>
    </row>
    <row r="3229" ht="57" spans="1:11">
      <c r="A3229" s="269">
        <v>3227</v>
      </c>
      <c r="B3229" s="289" t="s">
        <v>1974</v>
      </c>
      <c r="C3229" s="289" t="s">
        <v>5306</v>
      </c>
      <c r="D3229" s="297" t="s">
        <v>5389</v>
      </c>
      <c r="E3229" s="307" t="s">
        <v>5390</v>
      </c>
      <c r="F3229" s="310">
        <v>0.52</v>
      </c>
      <c r="G3229" s="289" t="s">
        <v>5024</v>
      </c>
      <c r="H3229" s="309">
        <v>0.74286</v>
      </c>
      <c r="I3229" s="311"/>
      <c r="J3229" s="311"/>
      <c r="K3229" s="289" t="s">
        <v>106</v>
      </c>
    </row>
    <row r="3230" ht="42.75" spans="1:11">
      <c r="A3230" s="269">
        <v>3228</v>
      </c>
      <c r="B3230" s="289" t="s">
        <v>1974</v>
      </c>
      <c r="C3230" s="289" t="s">
        <v>5306</v>
      </c>
      <c r="D3230" s="297" t="s">
        <v>5389</v>
      </c>
      <c r="E3230" s="307" t="s">
        <v>5385</v>
      </c>
      <c r="F3230" s="310">
        <v>0.75</v>
      </c>
      <c r="G3230" s="289" t="s">
        <v>5024</v>
      </c>
      <c r="H3230" s="309">
        <v>1.07143</v>
      </c>
      <c r="I3230" s="311"/>
      <c r="J3230" s="311"/>
      <c r="K3230" s="289" t="s">
        <v>106</v>
      </c>
    </row>
    <row r="3231" ht="42.75" spans="1:11">
      <c r="A3231" s="269">
        <v>3229</v>
      </c>
      <c r="B3231" s="289" t="s">
        <v>1974</v>
      </c>
      <c r="C3231" s="289" t="s">
        <v>5306</v>
      </c>
      <c r="D3231" s="297" t="s">
        <v>5389</v>
      </c>
      <c r="E3231" s="307" t="s">
        <v>5385</v>
      </c>
      <c r="F3231" s="310">
        <v>0.9</v>
      </c>
      <c r="G3231" s="289" t="s">
        <v>5024</v>
      </c>
      <c r="H3231" s="309">
        <v>1.28571</v>
      </c>
      <c r="I3231" s="311"/>
      <c r="J3231" s="311"/>
      <c r="K3231" s="289" t="s">
        <v>106</v>
      </c>
    </row>
    <row r="3232" ht="42.75" spans="1:11">
      <c r="A3232" s="269">
        <v>3230</v>
      </c>
      <c r="B3232" s="289" t="s">
        <v>1974</v>
      </c>
      <c r="C3232" s="289" t="s">
        <v>5306</v>
      </c>
      <c r="D3232" s="297" t="s">
        <v>5389</v>
      </c>
      <c r="E3232" s="307" t="s">
        <v>5385</v>
      </c>
      <c r="F3232" s="310">
        <v>1.55</v>
      </c>
      <c r="G3232" s="289" t="s">
        <v>5024</v>
      </c>
      <c r="H3232" s="309">
        <v>2.21429</v>
      </c>
      <c r="I3232" s="311"/>
      <c r="J3232" s="311"/>
      <c r="K3232" s="289" t="s">
        <v>106</v>
      </c>
    </row>
    <row r="3233" ht="42.75" spans="1:11">
      <c r="A3233" s="269">
        <v>3231</v>
      </c>
      <c r="B3233" s="289" t="s">
        <v>1974</v>
      </c>
      <c r="C3233" s="289" t="s">
        <v>5306</v>
      </c>
      <c r="D3233" s="297" t="s">
        <v>5391</v>
      </c>
      <c r="E3233" s="307" t="s">
        <v>5384</v>
      </c>
      <c r="F3233" s="310">
        <v>0.357</v>
      </c>
      <c r="G3233" s="289" t="s">
        <v>5024</v>
      </c>
      <c r="H3233" s="309">
        <v>0.51</v>
      </c>
      <c r="I3233" s="311"/>
      <c r="J3233" s="311"/>
      <c r="K3233" s="289" t="s">
        <v>106</v>
      </c>
    </row>
    <row r="3234" ht="42.75" spans="1:11">
      <c r="A3234" s="269">
        <v>3232</v>
      </c>
      <c r="B3234" s="289" t="s">
        <v>1974</v>
      </c>
      <c r="C3234" s="289" t="s">
        <v>5306</v>
      </c>
      <c r="D3234" s="297" t="s">
        <v>5391</v>
      </c>
      <c r="E3234" s="307" t="s">
        <v>5385</v>
      </c>
      <c r="F3234" s="310">
        <v>0.52</v>
      </c>
      <c r="G3234" s="289" t="s">
        <v>5024</v>
      </c>
      <c r="H3234" s="309">
        <v>0.74286</v>
      </c>
      <c r="I3234" s="311"/>
      <c r="J3234" s="311"/>
      <c r="K3234" s="289" t="s">
        <v>106</v>
      </c>
    </row>
    <row r="3235" ht="42.75" spans="1:11">
      <c r="A3235" s="269">
        <v>3233</v>
      </c>
      <c r="B3235" s="289" t="s">
        <v>1974</v>
      </c>
      <c r="C3235" s="289" t="s">
        <v>5306</v>
      </c>
      <c r="D3235" s="297" t="s">
        <v>5392</v>
      </c>
      <c r="E3235" s="307" t="s">
        <v>5384</v>
      </c>
      <c r="F3235" s="310">
        <v>2.04</v>
      </c>
      <c r="G3235" s="289" t="s">
        <v>5024</v>
      </c>
      <c r="H3235" s="309">
        <v>2.91429</v>
      </c>
      <c r="I3235" s="311"/>
      <c r="J3235" s="311"/>
      <c r="K3235" s="289" t="s">
        <v>106</v>
      </c>
    </row>
    <row r="3236" ht="42.75" spans="1:11">
      <c r="A3236" s="269">
        <v>3234</v>
      </c>
      <c r="B3236" s="289" t="s">
        <v>1974</v>
      </c>
      <c r="C3236" s="289" t="s">
        <v>5306</v>
      </c>
      <c r="D3236" s="297" t="s">
        <v>5392</v>
      </c>
      <c r="E3236" s="307" t="s">
        <v>5385</v>
      </c>
      <c r="F3236" s="310">
        <v>1.95</v>
      </c>
      <c r="G3236" s="289" t="s">
        <v>5024</v>
      </c>
      <c r="H3236" s="309">
        <v>2.78571</v>
      </c>
      <c r="I3236" s="311"/>
      <c r="J3236" s="311"/>
      <c r="K3236" s="289" t="s">
        <v>106</v>
      </c>
    </row>
    <row r="3237" ht="42.75" spans="1:11">
      <c r="A3237" s="269">
        <v>3235</v>
      </c>
      <c r="B3237" s="289" t="s">
        <v>1974</v>
      </c>
      <c r="C3237" s="289" t="s">
        <v>5306</v>
      </c>
      <c r="D3237" s="297" t="s">
        <v>5393</v>
      </c>
      <c r="E3237" s="307" t="s">
        <v>5384</v>
      </c>
      <c r="F3237" s="310">
        <v>0.8925</v>
      </c>
      <c r="G3237" s="289" t="s">
        <v>5024</v>
      </c>
      <c r="H3237" s="309">
        <v>1.275</v>
      </c>
      <c r="I3237" s="311"/>
      <c r="J3237" s="311"/>
      <c r="K3237" s="289" t="s">
        <v>106</v>
      </c>
    </row>
    <row r="3238" ht="42.75" spans="1:11">
      <c r="A3238" s="269">
        <v>3236</v>
      </c>
      <c r="B3238" s="289" t="s">
        <v>1974</v>
      </c>
      <c r="C3238" s="289" t="s">
        <v>5306</v>
      </c>
      <c r="D3238" s="297" t="s">
        <v>5393</v>
      </c>
      <c r="E3238" s="307" t="s">
        <v>5385</v>
      </c>
      <c r="F3238" s="310">
        <v>0.9</v>
      </c>
      <c r="G3238" s="289" t="s">
        <v>5024</v>
      </c>
      <c r="H3238" s="309">
        <v>1.28571</v>
      </c>
      <c r="I3238" s="311"/>
      <c r="J3238" s="311"/>
      <c r="K3238" s="289" t="s">
        <v>106</v>
      </c>
    </row>
    <row r="3239" ht="42.75" spans="1:11">
      <c r="A3239" s="269">
        <v>3237</v>
      </c>
      <c r="B3239" s="289" t="s">
        <v>1974</v>
      </c>
      <c r="C3239" s="289" t="s">
        <v>5306</v>
      </c>
      <c r="D3239" s="297" t="s">
        <v>5394</v>
      </c>
      <c r="E3239" s="307" t="s">
        <v>5384</v>
      </c>
      <c r="F3239" s="310">
        <v>2.465</v>
      </c>
      <c r="G3239" s="289" t="s">
        <v>5024</v>
      </c>
      <c r="H3239" s="309">
        <v>3.52143</v>
      </c>
      <c r="I3239" s="311"/>
      <c r="J3239" s="311"/>
      <c r="K3239" s="289" t="s">
        <v>106</v>
      </c>
    </row>
    <row r="3240" ht="42.75" spans="1:11">
      <c r="A3240" s="269">
        <v>3238</v>
      </c>
      <c r="B3240" s="289" t="s">
        <v>1974</v>
      </c>
      <c r="C3240" s="289" t="s">
        <v>5306</v>
      </c>
      <c r="D3240" s="297" t="s">
        <v>5394</v>
      </c>
      <c r="E3240" s="307" t="s">
        <v>5385</v>
      </c>
      <c r="F3240" s="310">
        <v>2.7</v>
      </c>
      <c r="G3240" s="289" t="s">
        <v>5024</v>
      </c>
      <c r="H3240" s="309">
        <v>3.85714</v>
      </c>
      <c r="I3240" s="311"/>
      <c r="J3240" s="311"/>
      <c r="K3240" s="289" t="s">
        <v>106</v>
      </c>
    </row>
    <row r="3241" ht="42.75" spans="1:11">
      <c r="A3241" s="269">
        <v>3239</v>
      </c>
      <c r="B3241" s="289" t="s">
        <v>1974</v>
      </c>
      <c r="C3241" s="289" t="s">
        <v>5306</v>
      </c>
      <c r="D3241" s="297" t="s">
        <v>5395</v>
      </c>
      <c r="E3241" s="307" t="s">
        <v>5384</v>
      </c>
      <c r="F3241" s="310">
        <v>1.4705</v>
      </c>
      <c r="G3241" s="289" t="s">
        <v>5024</v>
      </c>
      <c r="H3241" s="309">
        <v>2.10071</v>
      </c>
      <c r="I3241" s="311"/>
      <c r="J3241" s="311"/>
      <c r="K3241" s="289" t="s">
        <v>106</v>
      </c>
    </row>
    <row r="3242" ht="57" spans="1:11">
      <c r="A3242" s="269">
        <v>3240</v>
      </c>
      <c r="B3242" s="289" t="s">
        <v>1974</v>
      </c>
      <c r="C3242" s="289" t="s">
        <v>5306</v>
      </c>
      <c r="D3242" s="297" t="s">
        <v>5395</v>
      </c>
      <c r="E3242" s="307" t="s">
        <v>5390</v>
      </c>
      <c r="F3242" s="310">
        <v>1.404</v>
      </c>
      <c r="G3242" s="289" t="s">
        <v>5024</v>
      </c>
      <c r="H3242" s="309">
        <v>2.00571</v>
      </c>
      <c r="I3242" s="311"/>
      <c r="J3242" s="311"/>
      <c r="K3242" s="289" t="s">
        <v>106</v>
      </c>
    </row>
    <row r="3243" ht="42.75" spans="1:11">
      <c r="A3243" s="269">
        <v>3241</v>
      </c>
      <c r="B3243" s="289" t="s">
        <v>1974</v>
      </c>
      <c r="C3243" s="289" t="s">
        <v>5306</v>
      </c>
      <c r="D3243" s="297" t="s">
        <v>5395</v>
      </c>
      <c r="E3243" s="307" t="s">
        <v>5385</v>
      </c>
      <c r="F3243" s="310">
        <v>1.28</v>
      </c>
      <c r="G3243" s="289" t="s">
        <v>5024</v>
      </c>
      <c r="H3243" s="309">
        <v>1.82857</v>
      </c>
      <c r="I3243" s="311"/>
      <c r="J3243" s="311"/>
      <c r="K3243" s="289" t="s">
        <v>106</v>
      </c>
    </row>
    <row r="3244" ht="42.75" spans="1:11">
      <c r="A3244" s="269">
        <v>3242</v>
      </c>
      <c r="B3244" s="289" t="s">
        <v>1974</v>
      </c>
      <c r="C3244" s="289" t="s">
        <v>5306</v>
      </c>
      <c r="D3244" s="297" t="s">
        <v>5396</v>
      </c>
      <c r="E3244" s="307" t="s">
        <v>5385</v>
      </c>
      <c r="F3244" s="310">
        <v>0.95</v>
      </c>
      <c r="G3244" s="289" t="s">
        <v>5024</v>
      </c>
      <c r="H3244" s="309">
        <v>1.35714</v>
      </c>
      <c r="I3244" s="311"/>
      <c r="J3244" s="311"/>
      <c r="K3244" s="289" t="s">
        <v>106</v>
      </c>
    </row>
    <row r="3245" ht="42.75" spans="1:11">
      <c r="A3245" s="269">
        <v>3243</v>
      </c>
      <c r="B3245" s="289" t="s">
        <v>1974</v>
      </c>
      <c r="C3245" s="289" t="s">
        <v>5306</v>
      </c>
      <c r="D3245" s="297" t="s">
        <v>5396</v>
      </c>
      <c r="E3245" s="307" t="s">
        <v>5385</v>
      </c>
      <c r="F3245" s="310">
        <v>1.35</v>
      </c>
      <c r="G3245" s="289" t="s">
        <v>5024</v>
      </c>
      <c r="H3245" s="309">
        <v>1.92857</v>
      </c>
      <c r="I3245" s="311"/>
      <c r="J3245" s="311"/>
      <c r="K3245" s="289" t="s">
        <v>106</v>
      </c>
    </row>
    <row r="3246" ht="42.75" spans="1:11">
      <c r="A3246" s="269">
        <v>3244</v>
      </c>
      <c r="B3246" s="289" t="s">
        <v>1974</v>
      </c>
      <c r="C3246" s="289" t="s">
        <v>5306</v>
      </c>
      <c r="D3246" s="297" t="s">
        <v>5396</v>
      </c>
      <c r="E3246" s="307" t="s">
        <v>5384</v>
      </c>
      <c r="F3246" s="310">
        <v>1.9465</v>
      </c>
      <c r="G3246" s="289" t="s">
        <v>5024</v>
      </c>
      <c r="H3246" s="309">
        <v>2.78071</v>
      </c>
      <c r="I3246" s="311"/>
      <c r="J3246" s="311"/>
      <c r="K3246" s="289" t="s">
        <v>106</v>
      </c>
    </row>
    <row r="3247" ht="42.75" spans="1:11">
      <c r="A3247" s="269">
        <v>3245</v>
      </c>
      <c r="B3247" s="289" t="s">
        <v>1974</v>
      </c>
      <c r="C3247" s="289" t="s">
        <v>5306</v>
      </c>
      <c r="D3247" s="297" t="s">
        <v>5397</v>
      </c>
      <c r="E3247" s="307" t="s">
        <v>5385</v>
      </c>
      <c r="F3247" s="310">
        <v>0.61</v>
      </c>
      <c r="G3247" s="289" t="s">
        <v>5024</v>
      </c>
      <c r="H3247" s="309">
        <v>0.87143</v>
      </c>
      <c r="I3247" s="311"/>
      <c r="J3247" s="311"/>
      <c r="K3247" s="289" t="s">
        <v>106</v>
      </c>
    </row>
    <row r="3248" ht="42.75" spans="1:11">
      <c r="A3248" s="269">
        <v>3246</v>
      </c>
      <c r="B3248" s="289" t="s">
        <v>1974</v>
      </c>
      <c r="C3248" s="289" t="s">
        <v>5306</v>
      </c>
      <c r="D3248" s="297" t="s">
        <v>5397</v>
      </c>
      <c r="E3248" s="307" t="s">
        <v>5385</v>
      </c>
      <c r="F3248" s="310">
        <v>1.1</v>
      </c>
      <c r="G3248" s="289" t="s">
        <v>5024</v>
      </c>
      <c r="H3248" s="309">
        <v>1.57143</v>
      </c>
      <c r="I3248" s="311"/>
      <c r="J3248" s="311"/>
      <c r="K3248" s="289" t="s">
        <v>106</v>
      </c>
    </row>
    <row r="3249" ht="42.75" spans="1:11">
      <c r="A3249" s="269">
        <v>3247</v>
      </c>
      <c r="B3249" s="289" t="s">
        <v>1974</v>
      </c>
      <c r="C3249" s="289" t="s">
        <v>5306</v>
      </c>
      <c r="D3249" s="297" t="s">
        <v>5397</v>
      </c>
      <c r="E3249" s="307" t="s">
        <v>5385</v>
      </c>
      <c r="F3249" s="310">
        <v>1.38</v>
      </c>
      <c r="G3249" s="289" t="s">
        <v>5024</v>
      </c>
      <c r="H3249" s="309">
        <v>1.97143</v>
      </c>
      <c r="I3249" s="311"/>
      <c r="J3249" s="311"/>
      <c r="K3249" s="289" t="s">
        <v>106</v>
      </c>
    </row>
    <row r="3250" ht="42.75" spans="1:11">
      <c r="A3250" s="269">
        <v>3248</v>
      </c>
      <c r="B3250" s="289" t="s">
        <v>1974</v>
      </c>
      <c r="C3250" s="289" t="s">
        <v>5306</v>
      </c>
      <c r="D3250" s="297" t="s">
        <v>5397</v>
      </c>
      <c r="E3250" s="307" t="s">
        <v>5385</v>
      </c>
      <c r="F3250" s="310">
        <v>1.71</v>
      </c>
      <c r="G3250" s="289" t="s">
        <v>5024</v>
      </c>
      <c r="H3250" s="309">
        <v>2.44286</v>
      </c>
      <c r="I3250" s="311"/>
      <c r="J3250" s="311"/>
      <c r="K3250" s="289" t="s">
        <v>106</v>
      </c>
    </row>
    <row r="3251" ht="42.75" spans="1:11">
      <c r="A3251" s="269">
        <v>3249</v>
      </c>
      <c r="B3251" s="289" t="s">
        <v>1974</v>
      </c>
      <c r="C3251" s="289" t="s">
        <v>5306</v>
      </c>
      <c r="D3251" s="297" t="s">
        <v>5397</v>
      </c>
      <c r="E3251" s="307" t="s">
        <v>5384</v>
      </c>
      <c r="F3251" s="310">
        <v>1.6065</v>
      </c>
      <c r="G3251" s="289" t="s">
        <v>5024</v>
      </c>
      <c r="H3251" s="309">
        <v>2.295</v>
      </c>
      <c r="I3251" s="311"/>
      <c r="J3251" s="311"/>
      <c r="K3251" s="289" t="s">
        <v>106</v>
      </c>
    </row>
    <row r="3252" ht="42.75" spans="1:11">
      <c r="A3252" s="269">
        <v>3250</v>
      </c>
      <c r="B3252" s="289" t="s">
        <v>1974</v>
      </c>
      <c r="C3252" s="289" t="s">
        <v>5306</v>
      </c>
      <c r="D3252" s="297" t="s">
        <v>5397</v>
      </c>
      <c r="E3252" s="307" t="s">
        <v>5384</v>
      </c>
      <c r="F3252" s="310">
        <v>1.0965</v>
      </c>
      <c r="G3252" s="289" t="s">
        <v>5024</v>
      </c>
      <c r="H3252" s="309">
        <v>1.56643</v>
      </c>
      <c r="I3252" s="311"/>
      <c r="J3252" s="311"/>
      <c r="K3252" s="289" t="s">
        <v>106</v>
      </c>
    </row>
    <row r="3253" ht="42.75" spans="1:11">
      <c r="A3253" s="269">
        <v>3251</v>
      </c>
      <c r="B3253" s="289" t="s">
        <v>1974</v>
      </c>
      <c r="C3253" s="289" t="s">
        <v>5306</v>
      </c>
      <c r="D3253" s="297" t="s">
        <v>5397</v>
      </c>
      <c r="E3253" s="307" t="s">
        <v>5384</v>
      </c>
      <c r="F3253" s="310">
        <v>0.6375</v>
      </c>
      <c r="G3253" s="289" t="s">
        <v>5024</v>
      </c>
      <c r="H3253" s="309">
        <v>0.91071</v>
      </c>
      <c r="I3253" s="311"/>
      <c r="J3253" s="311"/>
      <c r="K3253" s="289" t="s">
        <v>106</v>
      </c>
    </row>
    <row r="3254" ht="42.75" spans="1:11">
      <c r="A3254" s="269">
        <v>3252</v>
      </c>
      <c r="B3254" s="289" t="s">
        <v>1974</v>
      </c>
      <c r="C3254" s="289" t="s">
        <v>5306</v>
      </c>
      <c r="D3254" s="297" t="s">
        <v>5397</v>
      </c>
      <c r="E3254" s="307" t="s">
        <v>5384</v>
      </c>
      <c r="F3254" s="310">
        <v>2.0315</v>
      </c>
      <c r="G3254" s="289" t="s">
        <v>5024</v>
      </c>
      <c r="H3254" s="309">
        <v>2.90214</v>
      </c>
      <c r="I3254" s="311"/>
      <c r="J3254" s="311"/>
      <c r="K3254" s="289" t="s">
        <v>106</v>
      </c>
    </row>
    <row r="3255" ht="42.75" spans="1:11">
      <c r="A3255" s="269">
        <v>3253</v>
      </c>
      <c r="B3255" s="289" t="s">
        <v>1974</v>
      </c>
      <c r="C3255" s="289" t="s">
        <v>5306</v>
      </c>
      <c r="D3255" s="297" t="s">
        <v>5398</v>
      </c>
      <c r="E3255" s="307" t="s">
        <v>5385</v>
      </c>
      <c r="F3255" s="310">
        <v>0.688</v>
      </c>
      <c r="G3255" s="289" t="s">
        <v>5024</v>
      </c>
      <c r="H3255" s="309">
        <v>0.98286</v>
      </c>
      <c r="I3255" s="311"/>
      <c r="J3255" s="311"/>
      <c r="K3255" s="289" t="s">
        <v>106</v>
      </c>
    </row>
    <row r="3256" ht="42.75" spans="1:11">
      <c r="A3256" s="269">
        <v>3254</v>
      </c>
      <c r="B3256" s="289" t="s">
        <v>1974</v>
      </c>
      <c r="C3256" s="289" t="s">
        <v>5306</v>
      </c>
      <c r="D3256" s="297" t="s">
        <v>5398</v>
      </c>
      <c r="E3256" s="307" t="s">
        <v>5385</v>
      </c>
      <c r="F3256" s="310">
        <v>1.25</v>
      </c>
      <c r="G3256" s="289" t="s">
        <v>5024</v>
      </c>
      <c r="H3256" s="309">
        <v>1.78571</v>
      </c>
      <c r="I3256" s="311"/>
      <c r="J3256" s="311"/>
      <c r="K3256" s="289" t="s">
        <v>106</v>
      </c>
    </row>
    <row r="3257" ht="42.75" spans="1:11">
      <c r="A3257" s="269">
        <v>3255</v>
      </c>
      <c r="B3257" s="289" t="s">
        <v>1974</v>
      </c>
      <c r="C3257" s="289" t="s">
        <v>5306</v>
      </c>
      <c r="D3257" s="297" t="s">
        <v>5398</v>
      </c>
      <c r="E3257" s="307" t="s">
        <v>5385</v>
      </c>
      <c r="F3257" s="310">
        <v>1.6</v>
      </c>
      <c r="G3257" s="289" t="s">
        <v>5024</v>
      </c>
      <c r="H3257" s="309">
        <v>2.28571</v>
      </c>
      <c r="I3257" s="311"/>
      <c r="J3257" s="311"/>
      <c r="K3257" s="289" t="s">
        <v>106</v>
      </c>
    </row>
    <row r="3258" ht="42.75" spans="1:11">
      <c r="A3258" s="269">
        <v>3256</v>
      </c>
      <c r="B3258" s="289" t="s">
        <v>1974</v>
      </c>
      <c r="C3258" s="289" t="s">
        <v>5306</v>
      </c>
      <c r="D3258" s="297" t="s">
        <v>5398</v>
      </c>
      <c r="E3258" s="307" t="s">
        <v>5385</v>
      </c>
      <c r="F3258" s="310">
        <v>1.78</v>
      </c>
      <c r="G3258" s="289" t="s">
        <v>5024</v>
      </c>
      <c r="H3258" s="309">
        <v>2.54286</v>
      </c>
      <c r="I3258" s="311"/>
      <c r="J3258" s="311"/>
      <c r="K3258" s="289" t="s">
        <v>106</v>
      </c>
    </row>
    <row r="3259" ht="42.75" spans="1:11">
      <c r="A3259" s="269">
        <v>3257</v>
      </c>
      <c r="B3259" s="289" t="s">
        <v>1974</v>
      </c>
      <c r="C3259" s="289" t="s">
        <v>5306</v>
      </c>
      <c r="D3259" s="297" t="s">
        <v>5398</v>
      </c>
      <c r="E3259" s="307" t="s">
        <v>5384</v>
      </c>
      <c r="F3259" s="310">
        <v>2.295</v>
      </c>
      <c r="G3259" s="289" t="s">
        <v>5024</v>
      </c>
      <c r="H3259" s="309">
        <v>3.27857</v>
      </c>
      <c r="I3259" s="311"/>
      <c r="J3259" s="311"/>
      <c r="K3259" s="289" t="s">
        <v>106</v>
      </c>
    </row>
    <row r="3260" ht="42.75" spans="1:11">
      <c r="A3260" s="269">
        <v>3258</v>
      </c>
      <c r="B3260" s="289" t="s">
        <v>1974</v>
      </c>
      <c r="C3260" s="289" t="s">
        <v>5306</v>
      </c>
      <c r="D3260" s="297" t="s">
        <v>5398</v>
      </c>
      <c r="E3260" s="307" t="s">
        <v>5384</v>
      </c>
      <c r="F3260" s="310">
        <v>1.4875</v>
      </c>
      <c r="G3260" s="289" t="s">
        <v>5024</v>
      </c>
      <c r="H3260" s="309">
        <v>2.125</v>
      </c>
      <c r="I3260" s="311"/>
      <c r="J3260" s="311"/>
      <c r="K3260" s="289" t="s">
        <v>106</v>
      </c>
    </row>
    <row r="3261" ht="42.75" spans="1:11">
      <c r="A3261" s="269">
        <v>3259</v>
      </c>
      <c r="B3261" s="289" t="s">
        <v>1974</v>
      </c>
      <c r="C3261" s="289" t="s">
        <v>5306</v>
      </c>
      <c r="D3261" s="297" t="s">
        <v>5398</v>
      </c>
      <c r="E3261" s="307" t="s">
        <v>5384</v>
      </c>
      <c r="F3261" s="310">
        <v>0.748</v>
      </c>
      <c r="G3261" s="289" t="s">
        <v>5024</v>
      </c>
      <c r="H3261" s="309">
        <v>1.06857</v>
      </c>
      <c r="I3261" s="311"/>
      <c r="J3261" s="311"/>
      <c r="K3261" s="289" t="s">
        <v>106</v>
      </c>
    </row>
    <row r="3262" ht="42.75" spans="1:11">
      <c r="A3262" s="269">
        <v>3260</v>
      </c>
      <c r="B3262" s="289" t="s">
        <v>1974</v>
      </c>
      <c r="C3262" s="289" t="s">
        <v>5306</v>
      </c>
      <c r="D3262" s="297" t="s">
        <v>5398</v>
      </c>
      <c r="E3262" s="307" t="s">
        <v>5384</v>
      </c>
      <c r="F3262" s="310">
        <v>3.043</v>
      </c>
      <c r="G3262" s="289" t="s">
        <v>5024</v>
      </c>
      <c r="H3262" s="309">
        <v>4.34714</v>
      </c>
      <c r="I3262" s="311"/>
      <c r="J3262" s="311"/>
      <c r="K3262" s="289" t="s">
        <v>106</v>
      </c>
    </row>
    <row r="3263" ht="42.75" spans="1:11">
      <c r="A3263" s="269">
        <v>3261</v>
      </c>
      <c r="B3263" s="289" t="s">
        <v>1974</v>
      </c>
      <c r="C3263" s="289" t="s">
        <v>5306</v>
      </c>
      <c r="D3263" s="297" t="s">
        <v>5399</v>
      </c>
      <c r="E3263" s="307" t="s">
        <v>5384</v>
      </c>
      <c r="F3263" s="310">
        <v>1.02</v>
      </c>
      <c r="G3263" s="289" t="s">
        <v>5024</v>
      </c>
      <c r="H3263" s="309">
        <v>1.45714</v>
      </c>
      <c r="I3263" s="311"/>
      <c r="J3263" s="311"/>
      <c r="K3263" s="289" t="s">
        <v>106</v>
      </c>
    </row>
    <row r="3264" ht="42.75" spans="1:11">
      <c r="A3264" s="269">
        <v>3262</v>
      </c>
      <c r="B3264" s="289" t="s">
        <v>1974</v>
      </c>
      <c r="C3264" s="289" t="s">
        <v>5306</v>
      </c>
      <c r="D3264" s="297" t="s">
        <v>5399</v>
      </c>
      <c r="E3264" s="307" t="s">
        <v>5384</v>
      </c>
      <c r="F3264" s="310">
        <v>1.2495</v>
      </c>
      <c r="G3264" s="289" t="s">
        <v>5024</v>
      </c>
      <c r="H3264" s="309">
        <v>1.785</v>
      </c>
      <c r="I3264" s="311"/>
      <c r="J3264" s="311"/>
      <c r="K3264" s="289" t="s">
        <v>106</v>
      </c>
    </row>
    <row r="3265" ht="42.75" spans="1:11">
      <c r="A3265" s="269">
        <v>3263</v>
      </c>
      <c r="B3265" s="289" t="s">
        <v>1974</v>
      </c>
      <c r="C3265" s="289" t="s">
        <v>5306</v>
      </c>
      <c r="D3265" s="297" t="s">
        <v>5399</v>
      </c>
      <c r="E3265" s="307" t="s">
        <v>5385</v>
      </c>
      <c r="F3265" s="310">
        <v>0.84</v>
      </c>
      <c r="G3265" s="289" t="s">
        <v>5024</v>
      </c>
      <c r="H3265" s="309">
        <v>1.2</v>
      </c>
      <c r="I3265" s="311"/>
      <c r="J3265" s="311"/>
      <c r="K3265" s="289" t="s">
        <v>106</v>
      </c>
    </row>
    <row r="3266" ht="42.75" spans="1:11">
      <c r="A3266" s="269">
        <v>3264</v>
      </c>
      <c r="B3266" s="289" t="s">
        <v>1974</v>
      </c>
      <c r="C3266" s="289" t="s">
        <v>5306</v>
      </c>
      <c r="D3266" s="297" t="s">
        <v>5399</v>
      </c>
      <c r="E3266" s="307" t="s">
        <v>5385</v>
      </c>
      <c r="F3266" s="310">
        <v>1.03</v>
      </c>
      <c r="G3266" s="289" t="s">
        <v>5024</v>
      </c>
      <c r="H3266" s="309">
        <v>1.47143</v>
      </c>
      <c r="I3266" s="311"/>
      <c r="J3266" s="311"/>
      <c r="K3266" s="289" t="s">
        <v>106</v>
      </c>
    </row>
    <row r="3267" ht="42.75" spans="1:11">
      <c r="A3267" s="269">
        <v>3265</v>
      </c>
      <c r="B3267" s="289" t="s">
        <v>1974</v>
      </c>
      <c r="C3267" s="289" t="s">
        <v>5306</v>
      </c>
      <c r="D3267" s="297" t="s">
        <v>5400</v>
      </c>
      <c r="E3267" s="307" t="s">
        <v>5385</v>
      </c>
      <c r="F3267" s="310">
        <v>0.86</v>
      </c>
      <c r="G3267" s="289" t="s">
        <v>5024</v>
      </c>
      <c r="H3267" s="309">
        <v>1.22857</v>
      </c>
      <c r="I3267" s="311"/>
      <c r="J3267" s="311"/>
      <c r="K3267" s="289" t="s">
        <v>106</v>
      </c>
    </row>
    <row r="3268" ht="42.75" spans="1:11">
      <c r="A3268" s="269">
        <v>3266</v>
      </c>
      <c r="B3268" s="289" t="s">
        <v>1974</v>
      </c>
      <c r="C3268" s="289" t="s">
        <v>5306</v>
      </c>
      <c r="D3268" s="297" t="s">
        <v>5400</v>
      </c>
      <c r="E3268" s="307" t="s">
        <v>5385</v>
      </c>
      <c r="F3268" s="310">
        <v>1.28</v>
      </c>
      <c r="G3268" s="289" t="s">
        <v>5024</v>
      </c>
      <c r="H3268" s="309">
        <v>1.82857</v>
      </c>
      <c r="I3268" s="311"/>
      <c r="J3268" s="311"/>
      <c r="K3268" s="289" t="s">
        <v>106</v>
      </c>
    </row>
    <row r="3269" ht="42.75" spans="1:11">
      <c r="A3269" s="269">
        <v>3267</v>
      </c>
      <c r="B3269" s="289" t="s">
        <v>1974</v>
      </c>
      <c r="C3269" s="289" t="s">
        <v>5306</v>
      </c>
      <c r="D3269" s="297" t="s">
        <v>5400</v>
      </c>
      <c r="E3269" s="307" t="s">
        <v>5384</v>
      </c>
      <c r="F3269" s="310">
        <v>1.7</v>
      </c>
      <c r="G3269" s="289" t="s">
        <v>5024</v>
      </c>
      <c r="H3269" s="309">
        <v>2.42857</v>
      </c>
      <c r="I3269" s="311"/>
      <c r="J3269" s="311"/>
      <c r="K3269" s="289" t="s">
        <v>106</v>
      </c>
    </row>
    <row r="3270" ht="28.5" spans="1:11">
      <c r="A3270" s="269">
        <v>3268</v>
      </c>
      <c r="B3270" s="289" t="s">
        <v>1974</v>
      </c>
      <c r="C3270" s="289" t="s">
        <v>5306</v>
      </c>
      <c r="D3270" s="297" t="s">
        <v>5379</v>
      </c>
      <c r="E3270" s="307" t="s">
        <v>5401</v>
      </c>
      <c r="F3270" s="310">
        <v>0.4268</v>
      </c>
      <c r="G3270" s="289" t="s">
        <v>5022</v>
      </c>
      <c r="H3270" s="309">
        <v>0.60971</v>
      </c>
      <c r="I3270" s="311"/>
      <c r="J3270" s="311"/>
      <c r="K3270" s="289" t="s">
        <v>106</v>
      </c>
    </row>
    <row r="3271" ht="42.75" spans="1:11">
      <c r="A3271" s="269">
        <v>3269</v>
      </c>
      <c r="B3271" s="289" t="s">
        <v>1974</v>
      </c>
      <c r="C3271" s="289" t="s">
        <v>5306</v>
      </c>
      <c r="D3271" s="297" t="s">
        <v>4860</v>
      </c>
      <c r="E3271" s="307" t="s">
        <v>5402</v>
      </c>
      <c r="F3271" s="310">
        <v>0.1117</v>
      </c>
      <c r="G3271" s="289" t="s">
        <v>5022</v>
      </c>
      <c r="H3271" s="309">
        <v>0.15957</v>
      </c>
      <c r="I3271" s="311">
        <v>2</v>
      </c>
      <c r="J3271" s="311">
        <v>1.6</v>
      </c>
      <c r="K3271" s="289" t="s">
        <v>106</v>
      </c>
    </row>
    <row r="3272" ht="42.75" spans="1:11">
      <c r="A3272" s="269">
        <v>3270</v>
      </c>
      <c r="B3272" s="289" t="s">
        <v>1974</v>
      </c>
      <c r="C3272" s="289" t="s">
        <v>5306</v>
      </c>
      <c r="D3272" s="297" t="s">
        <v>4860</v>
      </c>
      <c r="E3272" s="307" t="s">
        <v>5402</v>
      </c>
      <c r="F3272" s="310">
        <v>0.1596</v>
      </c>
      <c r="G3272" s="289" t="s">
        <v>5022</v>
      </c>
      <c r="H3272" s="309">
        <v>0.228</v>
      </c>
      <c r="I3272" s="311"/>
      <c r="J3272" s="311"/>
      <c r="K3272" s="289" t="s">
        <v>106</v>
      </c>
    </row>
    <row r="3273" ht="42.75" spans="1:11">
      <c r="A3273" s="269">
        <v>3271</v>
      </c>
      <c r="B3273" s="289" t="s">
        <v>1974</v>
      </c>
      <c r="C3273" s="289" t="s">
        <v>5306</v>
      </c>
      <c r="D3273" s="297" t="s">
        <v>4860</v>
      </c>
      <c r="E3273" s="307" t="s">
        <v>5402</v>
      </c>
      <c r="F3273" s="310">
        <v>0.1968</v>
      </c>
      <c r="G3273" s="289" t="s">
        <v>5022</v>
      </c>
      <c r="H3273" s="309">
        <v>0.28114</v>
      </c>
      <c r="I3273" s="311"/>
      <c r="J3273" s="311"/>
      <c r="K3273" s="289" t="s">
        <v>106</v>
      </c>
    </row>
    <row r="3274" ht="42.75" spans="1:11">
      <c r="A3274" s="269">
        <v>3272</v>
      </c>
      <c r="B3274" s="289" t="s">
        <v>1974</v>
      </c>
      <c r="C3274" s="289" t="s">
        <v>5306</v>
      </c>
      <c r="D3274" s="297" t="s">
        <v>4860</v>
      </c>
      <c r="E3274" s="307" t="s">
        <v>5402</v>
      </c>
      <c r="F3274" s="310">
        <v>0.3723</v>
      </c>
      <c r="G3274" s="289" t="s">
        <v>5022</v>
      </c>
      <c r="H3274" s="309">
        <v>0.53186</v>
      </c>
      <c r="I3274" s="311"/>
      <c r="J3274" s="311"/>
      <c r="K3274" s="289" t="s">
        <v>106</v>
      </c>
    </row>
    <row r="3275" ht="42.75" spans="1:11">
      <c r="A3275" s="269">
        <v>3273</v>
      </c>
      <c r="B3275" s="289" t="s">
        <v>1974</v>
      </c>
      <c r="C3275" s="289" t="s">
        <v>5306</v>
      </c>
      <c r="D3275" s="297" t="s">
        <v>4860</v>
      </c>
      <c r="E3275" s="307" t="s">
        <v>5403</v>
      </c>
      <c r="F3275" s="310">
        <v>6.15</v>
      </c>
      <c r="G3275" s="289" t="s">
        <v>5022</v>
      </c>
      <c r="H3275" s="309">
        <v>8.78571</v>
      </c>
      <c r="I3275" s="311"/>
      <c r="J3275" s="311"/>
      <c r="K3275" s="289" t="s">
        <v>106</v>
      </c>
    </row>
    <row r="3276" ht="42.75" spans="1:11">
      <c r="A3276" s="269">
        <v>3274</v>
      </c>
      <c r="B3276" s="289" t="s">
        <v>1974</v>
      </c>
      <c r="C3276" s="289" t="s">
        <v>5306</v>
      </c>
      <c r="D3276" s="297" t="s">
        <v>5404</v>
      </c>
      <c r="E3276" s="307" t="s">
        <v>5402</v>
      </c>
      <c r="F3276" s="310">
        <v>0.1383</v>
      </c>
      <c r="G3276" s="289" t="s">
        <v>5022</v>
      </c>
      <c r="H3276" s="309">
        <v>0.19757</v>
      </c>
      <c r="I3276" s="311"/>
      <c r="J3276" s="311"/>
      <c r="K3276" s="289" t="s">
        <v>106</v>
      </c>
    </row>
    <row r="3277" ht="42.75" spans="1:11">
      <c r="A3277" s="269">
        <v>3275</v>
      </c>
      <c r="B3277" s="289" t="s">
        <v>1974</v>
      </c>
      <c r="C3277" s="289" t="s">
        <v>5306</v>
      </c>
      <c r="D3277" s="297" t="s">
        <v>5405</v>
      </c>
      <c r="E3277" s="307" t="s">
        <v>5402</v>
      </c>
      <c r="F3277" s="310">
        <v>0.3723</v>
      </c>
      <c r="G3277" s="289" t="s">
        <v>5024</v>
      </c>
      <c r="H3277" s="309">
        <v>0.53186</v>
      </c>
      <c r="I3277" s="311"/>
      <c r="J3277" s="311"/>
      <c r="K3277" s="289" t="s">
        <v>106</v>
      </c>
    </row>
    <row r="3278" ht="42.75" spans="1:11">
      <c r="A3278" s="269">
        <v>3276</v>
      </c>
      <c r="B3278" s="289" t="s">
        <v>1974</v>
      </c>
      <c r="C3278" s="289" t="s">
        <v>5306</v>
      </c>
      <c r="D3278" s="297" t="s">
        <v>5406</v>
      </c>
      <c r="E3278" s="307" t="s">
        <v>5402</v>
      </c>
      <c r="F3278" s="310">
        <v>0.8426</v>
      </c>
      <c r="G3278" s="289" t="s">
        <v>5024</v>
      </c>
      <c r="H3278" s="309">
        <v>1.20371</v>
      </c>
      <c r="I3278" s="311"/>
      <c r="J3278" s="311"/>
      <c r="K3278" s="289" t="s">
        <v>106</v>
      </c>
    </row>
    <row r="3279" ht="42.75" spans="1:11">
      <c r="A3279" s="269">
        <v>3277</v>
      </c>
      <c r="B3279" s="289" t="s">
        <v>1974</v>
      </c>
      <c r="C3279" s="289" t="s">
        <v>5306</v>
      </c>
      <c r="D3279" s="297" t="s">
        <v>5407</v>
      </c>
      <c r="E3279" s="307" t="s">
        <v>5402</v>
      </c>
      <c r="F3279" s="310">
        <v>0.3617</v>
      </c>
      <c r="G3279" s="289" t="s">
        <v>5022</v>
      </c>
      <c r="H3279" s="309">
        <v>0.51671</v>
      </c>
      <c r="I3279" s="311"/>
      <c r="J3279" s="311"/>
      <c r="K3279" s="289" t="s">
        <v>106</v>
      </c>
    </row>
    <row r="3280" ht="42.75" spans="1:11">
      <c r="A3280" s="269">
        <v>3278</v>
      </c>
      <c r="B3280" s="289" t="s">
        <v>1974</v>
      </c>
      <c r="C3280" s="289" t="s">
        <v>5306</v>
      </c>
      <c r="D3280" s="297" t="s">
        <v>5383</v>
      </c>
      <c r="E3280" s="307" t="s">
        <v>5403</v>
      </c>
      <c r="F3280" s="310">
        <v>0.26</v>
      </c>
      <c r="G3280" s="289" t="s">
        <v>5022</v>
      </c>
      <c r="H3280" s="309">
        <v>0.37143</v>
      </c>
      <c r="I3280" s="311"/>
      <c r="J3280" s="311"/>
      <c r="K3280" s="289" t="s">
        <v>106</v>
      </c>
    </row>
    <row r="3281" ht="42.75" spans="1:11">
      <c r="A3281" s="269">
        <v>3279</v>
      </c>
      <c r="B3281" s="289" t="s">
        <v>1974</v>
      </c>
      <c r="C3281" s="289" t="s">
        <v>5306</v>
      </c>
      <c r="D3281" s="297" t="s">
        <v>5383</v>
      </c>
      <c r="E3281" s="307" t="s">
        <v>5403</v>
      </c>
      <c r="F3281" s="310">
        <v>0.48</v>
      </c>
      <c r="G3281" s="289" t="s">
        <v>5022</v>
      </c>
      <c r="H3281" s="309">
        <v>0.68571</v>
      </c>
      <c r="I3281" s="311"/>
      <c r="J3281" s="311"/>
      <c r="K3281" s="289" t="s">
        <v>106</v>
      </c>
    </row>
    <row r="3282" ht="42.75" spans="1:11">
      <c r="A3282" s="269">
        <v>3280</v>
      </c>
      <c r="B3282" s="289" t="s">
        <v>1974</v>
      </c>
      <c r="C3282" s="289" t="s">
        <v>5306</v>
      </c>
      <c r="D3282" s="297" t="s">
        <v>5383</v>
      </c>
      <c r="E3282" s="307" t="s">
        <v>5403</v>
      </c>
      <c r="F3282" s="310">
        <v>0.78</v>
      </c>
      <c r="G3282" s="289" t="s">
        <v>5022</v>
      </c>
      <c r="H3282" s="309">
        <v>1.11429</v>
      </c>
      <c r="I3282" s="311"/>
      <c r="J3282" s="311"/>
      <c r="K3282" s="289" t="s">
        <v>106</v>
      </c>
    </row>
    <row r="3283" ht="42.75" spans="1:11">
      <c r="A3283" s="269">
        <v>3281</v>
      </c>
      <c r="B3283" s="289" t="s">
        <v>1974</v>
      </c>
      <c r="C3283" s="289" t="s">
        <v>5306</v>
      </c>
      <c r="D3283" s="297" t="s">
        <v>5383</v>
      </c>
      <c r="E3283" s="307" t="s">
        <v>5403</v>
      </c>
      <c r="F3283" s="310">
        <v>0.38</v>
      </c>
      <c r="G3283" s="289" t="s">
        <v>5022</v>
      </c>
      <c r="H3283" s="309">
        <v>0.54286</v>
      </c>
      <c r="I3283" s="311"/>
      <c r="J3283" s="311"/>
      <c r="K3283" s="289" t="s">
        <v>106</v>
      </c>
    </row>
    <row r="3284" ht="42.75" spans="1:11">
      <c r="A3284" s="269">
        <v>3282</v>
      </c>
      <c r="B3284" s="289" t="s">
        <v>1974</v>
      </c>
      <c r="C3284" s="289" t="s">
        <v>5306</v>
      </c>
      <c r="D3284" s="297" t="s">
        <v>5386</v>
      </c>
      <c r="E3284" s="307" t="s">
        <v>5402</v>
      </c>
      <c r="F3284" s="310">
        <v>0.1117</v>
      </c>
      <c r="G3284" s="289" t="s">
        <v>5022</v>
      </c>
      <c r="H3284" s="309">
        <v>0.15957</v>
      </c>
      <c r="I3284" s="311"/>
      <c r="J3284" s="311"/>
      <c r="K3284" s="289" t="s">
        <v>106</v>
      </c>
    </row>
    <row r="3285" ht="42.75" spans="1:11">
      <c r="A3285" s="269">
        <v>3283</v>
      </c>
      <c r="B3285" s="289" t="s">
        <v>1974</v>
      </c>
      <c r="C3285" s="289" t="s">
        <v>5306</v>
      </c>
      <c r="D3285" s="297" t="s">
        <v>5388</v>
      </c>
      <c r="E3285" s="307" t="s">
        <v>5402</v>
      </c>
      <c r="F3285" s="310">
        <v>0.1755</v>
      </c>
      <c r="G3285" s="289" t="s">
        <v>5022</v>
      </c>
      <c r="H3285" s="309">
        <v>0.25071</v>
      </c>
      <c r="I3285" s="311">
        <v>5</v>
      </c>
      <c r="J3285" s="311">
        <v>1</v>
      </c>
      <c r="K3285" s="289" t="s">
        <v>106</v>
      </c>
    </row>
    <row r="3286" ht="42.75" spans="1:11">
      <c r="A3286" s="269">
        <v>3284</v>
      </c>
      <c r="B3286" s="289" t="s">
        <v>1974</v>
      </c>
      <c r="C3286" s="289" t="s">
        <v>5306</v>
      </c>
      <c r="D3286" s="297" t="s">
        <v>5388</v>
      </c>
      <c r="E3286" s="307" t="s">
        <v>5402</v>
      </c>
      <c r="F3286" s="310">
        <v>0.2451</v>
      </c>
      <c r="G3286" s="289" t="s">
        <v>5022</v>
      </c>
      <c r="H3286" s="309">
        <v>0.35014</v>
      </c>
      <c r="I3286" s="311"/>
      <c r="J3286" s="311"/>
      <c r="K3286" s="289" t="s">
        <v>106</v>
      </c>
    </row>
    <row r="3287" ht="42.75" spans="1:11">
      <c r="A3287" s="269">
        <v>3285</v>
      </c>
      <c r="B3287" s="289" t="s">
        <v>1974</v>
      </c>
      <c r="C3287" s="289" t="s">
        <v>5306</v>
      </c>
      <c r="D3287" s="297" t="s">
        <v>5388</v>
      </c>
      <c r="E3287" s="307" t="s">
        <v>5402</v>
      </c>
      <c r="F3287" s="310">
        <v>0.577</v>
      </c>
      <c r="G3287" s="289" t="s">
        <v>5022</v>
      </c>
      <c r="H3287" s="309">
        <v>0.82429</v>
      </c>
      <c r="I3287" s="311">
        <v>1</v>
      </c>
      <c r="J3287" s="311">
        <v>0.3</v>
      </c>
      <c r="K3287" s="289" t="s">
        <v>106</v>
      </c>
    </row>
    <row r="3288" ht="42.75" spans="1:11">
      <c r="A3288" s="269">
        <v>3286</v>
      </c>
      <c r="B3288" s="289" t="s">
        <v>1974</v>
      </c>
      <c r="C3288" s="289" t="s">
        <v>5306</v>
      </c>
      <c r="D3288" s="297" t="s">
        <v>5408</v>
      </c>
      <c r="E3288" s="307" t="s">
        <v>5403</v>
      </c>
      <c r="F3288" s="310">
        <v>1.45</v>
      </c>
      <c r="G3288" s="289" t="s">
        <v>5022</v>
      </c>
      <c r="H3288" s="309">
        <v>2.07143</v>
      </c>
      <c r="I3288" s="311"/>
      <c r="J3288" s="311"/>
      <c r="K3288" s="289" t="s">
        <v>106</v>
      </c>
    </row>
    <row r="3289" ht="42.75" spans="1:11">
      <c r="A3289" s="269">
        <v>3287</v>
      </c>
      <c r="B3289" s="289" t="s">
        <v>1974</v>
      </c>
      <c r="C3289" s="289" t="s">
        <v>5306</v>
      </c>
      <c r="D3289" s="297" t="s">
        <v>5408</v>
      </c>
      <c r="E3289" s="307" t="s">
        <v>5403</v>
      </c>
      <c r="F3289" s="310">
        <v>2.52</v>
      </c>
      <c r="G3289" s="289" t="s">
        <v>5022</v>
      </c>
      <c r="H3289" s="309">
        <v>3.6</v>
      </c>
      <c r="I3289" s="311"/>
      <c r="J3289" s="311"/>
      <c r="K3289" s="289" t="s">
        <v>106</v>
      </c>
    </row>
    <row r="3290" ht="42.75" spans="1:11">
      <c r="A3290" s="269">
        <v>3288</v>
      </c>
      <c r="B3290" s="289" t="s">
        <v>1974</v>
      </c>
      <c r="C3290" s="289" t="s">
        <v>5306</v>
      </c>
      <c r="D3290" s="297" t="s">
        <v>5389</v>
      </c>
      <c r="E3290" s="307" t="s">
        <v>5402</v>
      </c>
      <c r="F3290" s="310">
        <v>0.2128</v>
      </c>
      <c r="G3290" s="289" t="s">
        <v>5022</v>
      </c>
      <c r="H3290" s="309">
        <v>0.304</v>
      </c>
      <c r="I3290" s="311"/>
      <c r="J3290" s="311"/>
      <c r="K3290" s="289" t="s">
        <v>106</v>
      </c>
    </row>
    <row r="3291" ht="42.75" spans="1:11">
      <c r="A3291" s="269">
        <v>3289</v>
      </c>
      <c r="B3291" s="289" t="s">
        <v>1974</v>
      </c>
      <c r="C3291" s="289" t="s">
        <v>5306</v>
      </c>
      <c r="D3291" s="297" t="s">
        <v>5389</v>
      </c>
      <c r="E3291" s="307" t="s">
        <v>5402</v>
      </c>
      <c r="F3291" s="310">
        <v>0.1915</v>
      </c>
      <c r="G3291" s="289" t="s">
        <v>5022</v>
      </c>
      <c r="H3291" s="309">
        <v>0.27357</v>
      </c>
      <c r="I3291" s="311"/>
      <c r="J3291" s="311"/>
      <c r="K3291" s="289" t="s">
        <v>106</v>
      </c>
    </row>
    <row r="3292" ht="42.75" spans="1:11">
      <c r="A3292" s="269">
        <v>3290</v>
      </c>
      <c r="B3292" s="289" t="s">
        <v>1974</v>
      </c>
      <c r="C3292" s="289" t="s">
        <v>5306</v>
      </c>
      <c r="D3292" s="297" t="s">
        <v>5389</v>
      </c>
      <c r="E3292" s="307" t="s">
        <v>5403</v>
      </c>
      <c r="F3292" s="310">
        <v>1.08</v>
      </c>
      <c r="G3292" s="289" t="s">
        <v>5022</v>
      </c>
      <c r="H3292" s="309">
        <v>1.54286</v>
      </c>
      <c r="I3292" s="311"/>
      <c r="J3292" s="311"/>
      <c r="K3292" s="289" t="s">
        <v>106</v>
      </c>
    </row>
    <row r="3293" ht="42.75" spans="1:11">
      <c r="A3293" s="269">
        <v>3291</v>
      </c>
      <c r="B3293" s="289" t="s">
        <v>1974</v>
      </c>
      <c r="C3293" s="289" t="s">
        <v>5306</v>
      </c>
      <c r="D3293" s="297" t="s">
        <v>5389</v>
      </c>
      <c r="E3293" s="307" t="s">
        <v>5403</v>
      </c>
      <c r="F3293" s="310">
        <v>3.68</v>
      </c>
      <c r="G3293" s="289" t="s">
        <v>5022</v>
      </c>
      <c r="H3293" s="309">
        <v>5.25714</v>
      </c>
      <c r="I3293" s="311"/>
      <c r="J3293" s="311"/>
      <c r="K3293" s="289" t="s">
        <v>106</v>
      </c>
    </row>
    <row r="3294" ht="42.75" spans="1:11">
      <c r="A3294" s="269">
        <v>3292</v>
      </c>
      <c r="B3294" s="289" t="s">
        <v>1974</v>
      </c>
      <c r="C3294" s="289" t="s">
        <v>5306</v>
      </c>
      <c r="D3294" s="297" t="s">
        <v>5409</v>
      </c>
      <c r="E3294" s="307" t="s">
        <v>5403</v>
      </c>
      <c r="F3294" s="310">
        <v>2</v>
      </c>
      <c r="G3294" s="289" t="s">
        <v>5022</v>
      </c>
      <c r="H3294" s="309">
        <v>2.85714</v>
      </c>
      <c r="I3294" s="311"/>
      <c r="J3294" s="311"/>
      <c r="K3294" s="289" t="s">
        <v>106</v>
      </c>
    </row>
    <row r="3295" ht="42.75" spans="1:11">
      <c r="A3295" s="269">
        <v>3293</v>
      </c>
      <c r="B3295" s="289" t="s">
        <v>1974</v>
      </c>
      <c r="C3295" s="289" t="s">
        <v>5306</v>
      </c>
      <c r="D3295" s="297" t="s">
        <v>5391</v>
      </c>
      <c r="E3295" s="307" t="s">
        <v>5403</v>
      </c>
      <c r="F3295" s="310">
        <v>0.38</v>
      </c>
      <c r="G3295" s="289" t="s">
        <v>5022</v>
      </c>
      <c r="H3295" s="309">
        <v>0.54286</v>
      </c>
      <c r="I3295" s="311"/>
      <c r="J3295" s="311"/>
      <c r="K3295" s="289" t="s">
        <v>106</v>
      </c>
    </row>
    <row r="3296" ht="42.75" spans="1:11">
      <c r="A3296" s="269">
        <v>3294</v>
      </c>
      <c r="B3296" s="289" t="s">
        <v>1974</v>
      </c>
      <c r="C3296" s="289" t="s">
        <v>5306</v>
      </c>
      <c r="D3296" s="297" t="s">
        <v>5392</v>
      </c>
      <c r="E3296" s="307" t="s">
        <v>5403</v>
      </c>
      <c r="F3296" s="310">
        <v>9.8</v>
      </c>
      <c r="G3296" s="289" t="s">
        <v>5022</v>
      </c>
      <c r="H3296" s="309">
        <v>14</v>
      </c>
      <c r="I3296" s="311"/>
      <c r="J3296" s="311"/>
      <c r="K3296" s="289" t="s">
        <v>106</v>
      </c>
    </row>
    <row r="3297" ht="42.75" spans="1:11">
      <c r="A3297" s="269">
        <v>3295</v>
      </c>
      <c r="B3297" s="289" t="s">
        <v>1974</v>
      </c>
      <c r="C3297" s="289" t="s">
        <v>5306</v>
      </c>
      <c r="D3297" s="297" t="s">
        <v>5410</v>
      </c>
      <c r="E3297" s="307" t="s">
        <v>5403</v>
      </c>
      <c r="F3297" s="310">
        <v>1.58</v>
      </c>
      <c r="G3297" s="289" t="s">
        <v>5022</v>
      </c>
      <c r="H3297" s="309">
        <v>2.25714</v>
      </c>
      <c r="I3297" s="311"/>
      <c r="J3297" s="311"/>
      <c r="K3297" s="289" t="s">
        <v>106</v>
      </c>
    </row>
    <row r="3298" ht="42.75" spans="1:11">
      <c r="A3298" s="269">
        <v>3296</v>
      </c>
      <c r="B3298" s="289" t="s">
        <v>1974</v>
      </c>
      <c r="C3298" s="289" t="s">
        <v>5306</v>
      </c>
      <c r="D3298" s="297" t="s">
        <v>5393</v>
      </c>
      <c r="E3298" s="307" t="s">
        <v>5402</v>
      </c>
      <c r="F3298" s="310">
        <v>1.1755</v>
      </c>
      <c r="G3298" s="289" t="s">
        <v>5022</v>
      </c>
      <c r="H3298" s="309">
        <v>1.67929</v>
      </c>
      <c r="I3298" s="311"/>
      <c r="J3298" s="311"/>
      <c r="K3298" s="289" t="s">
        <v>106</v>
      </c>
    </row>
    <row r="3299" ht="42.75" spans="1:11">
      <c r="A3299" s="269">
        <v>3297</v>
      </c>
      <c r="B3299" s="289" t="s">
        <v>1974</v>
      </c>
      <c r="C3299" s="289" t="s">
        <v>5306</v>
      </c>
      <c r="D3299" s="297" t="s">
        <v>5395</v>
      </c>
      <c r="E3299" s="307" t="s">
        <v>5402</v>
      </c>
      <c r="F3299" s="310">
        <v>1.0851</v>
      </c>
      <c r="G3299" s="289" t="s">
        <v>5022</v>
      </c>
      <c r="H3299" s="309">
        <v>1.55014</v>
      </c>
      <c r="I3299" s="311"/>
      <c r="J3299" s="311"/>
      <c r="K3299" s="289" t="s">
        <v>106</v>
      </c>
    </row>
    <row r="3300" ht="42.75" spans="1:11">
      <c r="A3300" s="269">
        <v>3298</v>
      </c>
      <c r="B3300" s="289" t="s">
        <v>1974</v>
      </c>
      <c r="C3300" s="289" t="s">
        <v>5306</v>
      </c>
      <c r="D3300" s="297" t="s">
        <v>5411</v>
      </c>
      <c r="E3300" s="307" t="s">
        <v>5403</v>
      </c>
      <c r="F3300" s="310">
        <v>2.32</v>
      </c>
      <c r="G3300" s="289" t="s">
        <v>5022</v>
      </c>
      <c r="H3300" s="309">
        <v>3.31429</v>
      </c>
      <c r="I3300" s="311"/>
      <c r="J3300" s="311"/>
      <c r="K3300" s="289" t="s">
        <v>106</v>
      </c>
    </row>
    <row r="3301" ht="42.75" spans="1:11">
      <c r="A3301" s="269">
        <v>3299</v>
      </c>
      <c r="B3301" s="289" t="s">
        <v>1974</v>
      </c>
      <c r="C3301" s="289" t="s">
        <v>5306</v>
      </c>
      <c r="D3301" s="297" t="s">
        <v>5412</v>
      </c>
      <c r="E3301" s="307" t="s">
        <v>5402</v>
      </c>
      <c r="F3301" s="310">
        <v>0.6383</v>
      </c>
      <c r="G3301" s="289" t="s">
        <v>5022</v>
      </c>
      <c r="H3301" s="309">
        <v>0.91186</v>
      </c>
      <c r="I3301" s="311"/>
      <c r="J3301" s="311"/>
      <c r="K3301" s="289" t="s">
        <v>106</v>
      </c>
    </row>
    <row r="3302" ht="42.75" spans="1:11">
      <c r="A3302" s="269">
        <v>3300</v>
      </c>
      <c r="B3302" s="289" t="s">
        <v>1974</v>
      </c>
      <c r="C3302" s="289" t="s">
        <v>5306</v>
      </c>
      <c r="D3302" s="297" t="s">
        <v>5413</v>
      </c>
      <c r="E3302" s="307" t="s">
        <v>5402</v>
      </c>
      <c r="F3302" s="310">
        <v>0.2447</v>
      </c>
      <c r="G3302" s="289" t="s">
        <v>5022</v>
      </c>
      <c r="H3302" s="309">
        <v>0.34957</v>
      </c>
      <c r="I3302" s="311"/>
      <c r="J3302" s="311"/>
      <c r="K3302" s="289" t="s">
        <v>106</v>
      </c>
    </row>
    <row r="3303" ht="42.75" spans="1:11">
      <c r="A3303" s="269">
        <v>3301</v>
      </c>
      <c r="B3303" s="289" t="s">
        <v>1974</v>
      </c>
      <c r="C3303" s="289" t="s">
        <v>5306</v>
      </c>
      <c r="D3303" s="297" t="s">
        <v>5414</v>
      </c>
      <c r="E3303" s="307" t="s">
        <v>5403</v>
      </c>
      <c r="F3303" s="310">
        <v>2.96</v>
      </c>
      <c r="G3303" s="289" t="s">
        <v>5024</v>
      </c>
      <c r="H3303" s="309">
        <v>4.22857</v>
      </c>
      <c r="I3303" s="311">
        <v>1</v>
      </c>
      <c r="J3303" s="311">
        <v>0.33</v>
      </c>
      <c r="K3303" s="289" t="s">
        <v>106</v>
      </c>
    </row>
    <row r="3304" ht="42.75" spans="1:11">
      <c r="A3304" s="269">
        <v>3302</v>
      </c>
      <c r="B3304" s="289" t="s">
        <v>1974</v>
      </c>
      <c r="C3304" s="289" t="s">
        <v>5306</v>
      </c>
      <c r="D3304" s="297" t="s">
        <v>5415</v>
      </c>
      <c r="E3304" s="307" t="s">
        <v>5402</v>
      </c>
      <c r="F3304" s="310">
        <v>0.5</v>
      </c>
      <c r="G3304" s="289" t="s">
        <v>5022</v>
      </c>
      <c r="H3304" s="309">
        <v>0.71429</v>
      </c>
      <c r="I3304" s="311"/>
      <c r="J3304" s="311"/>
      <c r="K3304" s="289" t="s">
        <v>106</v>
      </c>
    </row>
    <row r="3305" ht="42.75" spans="1:11">
      <c r="A3305" s="269">
        <v>3303</v>
      </c>
      <c r="B3305" s="289" t="s">
        <v>1974</v>
      </c>
      <c r="C3305" s="289" t="s">
        <v>5306</v>
      </c>
      <c r="D3305" s="297" t="s">
        <v>5416</v>
      </c>
      <c r="E3305" s="307" t="s">
        <v>5402</v>
      </c>
      <c r="F3305" s="310">
        <v>0.1011</v>
      </c>
      <c r="G3305" s="289" t="s">
        <v>5022</v>
      </c>
      <c r="H3305" s="309">
        <v>0.14443</v>
      </c>
      <c r="I3305" s="311"/>
      <c r="J3305" s="311"/>
      <c r="K3305" s="289" t="s">
        <v>106</v>
      </c>
    </row>
    <row r="3306" ht="42.75" spans="1:11">
      <c r="A3306" s="269">
        <v>3304</v>
      </c>
      <c r="B3306" s="289" t="s">
        <v>1974</v>
      </c>
      <c r="C3306" s="289" t="s">
        <v>5306</v>
      </c>
      <c r="D3306" s="297" t="s">
        <v>5417</v>
      </c>
      <c r="E3306" s="307" t="s">
        <v>5402</v>
      </c>
      <c r="F3306" s="310">
        <v>0.1755</v>
      </c>
      <c r="G3306" s="289" t="s">
        <v>5022</v>
      </c>
      <c r="H3306" s="309">
        <v>0.25071</v>
      </c>
      <c r="I3306" s="311">
        <v>1</v>
      </c>
      <c r="J3306" s="311">
        <v>0.24</v>
      </c>
      <c r="K3306" s="289" t="s">
        <v>106</v>
      </c>
    </row>
    <row r="3307" ht="42.75" spans="1:11">
      <c r="A3307" s="269">
        <v>3305</v>
      </c>
      <c r="B3307" s="289" t="s">
        <v>1974</v>
      </c>
      <c r="C3307" s="289" t="s">
        <v>5306</v>
      </c>
      <c r="D3307" s="297" t="s">
        <v>5418</v>
      </c>
      <c r="E3307" s="307" t="s">
        <v>5402</v>
      </c>
      <c r="F3307" s="310">
        <v>0.766</v>
      </c>
      <c r="G3307" s="289" t="s">
        <v>5022</v>
      </c>
      <c r="H3307" s="309">
        <v>1.09429</v>
      </c>
      <c r="I3307" s="311"/>
      <c r="J3307" s="311"/>
      <c r="K3307" s="289" t="s">
        <v>106</v>
      </c>
    </row>
    <row r="3308" ht="42.75" spans="1:11">
      <c r="A3308" s="269">
        <v>3306</v>
      </c>
      <c r="B3308" s="289" t="s">
        <v>1974</v>
      </c>
      <c r="C3308" s="289" t="s">
        <v>5306</v>
      </c>
      <c r="D3308" s="297" t="s">
        <v>5419</v>
      </c>
      <c r="E3308" s="307" t="s">
        <v>5402</v>
      </c>
      <c r="F3308" s="310">
        <v>0.1277</v>
      </c>
      <c r="G3308" s="289" t="s">
        <v>5022</v>
      </c>
      <c r="H3308" s="309">
        <v>0.18243</v>
      </c>
      <c r="I3308" s="311"/>
      <c r="J3308" s="311"/>
      <c r="K3308" s="289" t="s">
        <v>106</v>
      </c>
    </row>
    <row r="3309" ht="42.75" spans="1:11">
      <c r="A3309" s="269">
        <v>3307</v>
      </c>
      <c r="B3309" s="289" t="s">
        <v>1974</v>
      </c>
      <c r="C3309" s="289" t="s">
        <v>5306</v>
      </c>
      <c r="D3309" s="297" t="s">
        <v>5420</v>
      </c>
      <c r="E3309" s="307" t="s">
        <v>5402</v>
      </c>
      <c r="F3309" s="310">
        <v>0.7234</v>
      </c>
      <c r="G3309" s="289" t="s">
        <v>5022</v>
      </c>
      <c r="H3309" s="309">
        <v>1.03343</v>
      </c>
      <c r="I3309" s="311">
        <v>1</v>
      </c>
      <c r="J3309" s="311">
        <v>0.25</v>
      </c>
      <c r="K3309" s="289" t="s">
        <v>106</v>
      </c>
    </row>
    <row r="3310" ht="42.75" spans="1:11">
      <c r="A3310" s="269">
        <v>3308</v>
      </c>
      <c r="B3310" s="289" t="s">
        <v>1974</v>
      </c>
      <c r="C3310" s="289" t="s">
        <v>5306</v>
      </c>
      <c r="D3310" s="297" t="s">
        <v>5421</v>
      </c>
      <c r="E3310" s="307" t="s">
        <v>5402</v>
      </c>
      <c r="F3310" s="310">
        <v>3.3511</v>
      </c>
      <c r="G3310" s="289" t="s">
        <v>5022</v>
      </c>
      <c r="H3310" s="309">
        <v>4.78729</v>
      </c>
      <c r="I3310" s="311"/>
      <c r="J3310" s="311"/>
      <c r="K3310" s="289" t="s">
        <v>106</v>
      </c>
    </row>
    <row r="3311" ht="42.75" spans="1:11">
      <c r="A3311" s="269">
        <v>3309</v>
      </c>
      <c r="B3311" s="289" t="s">
        <v>1974</v>
      </c>
      <c r="C3311" s="289" t="s">
        <v>5306</v>
      </c>
      <c r="D3311" s="297" t="s">
        <v>5422</v>
      </c>
      <c r="E3311" s="307" t="s">
        <v>5402</v>
      </c>
      <c r="F3311" s="310">
        <v>0.734</v>
      </c>
      <c r="G3311" s="289" t="s">
        <v>5022</v>
      </c>
      <c r="H3311" s="309">
        <v>1.04857</v>
      </c>
      <c r="I3311" s="311"/>
      <c r="J3311" s="311"/>
      <c r="K3311" s="289" t="s">
        <v>106</v>
      </c>
    </row>
    <row r="3312" ht="42.75" spans="1:11">
      <c r="A3312" s="269">
        <v>3310</v>
      </c>
      <c r="B3312" s="289" t="s">
        <v>1974</v>
      </c>
      <c r="C3312" s="289" t="s">
        <v>5306</v>
      </c>
      <c r="D3312" s="297" t="s">
        <v>5423</v>
      </c>
      <c r="E3312" s="307" t="s">
        <v>5402</v>
      </c>
      <c r="F3312" s="310">
        <v>1.4894</v>
      </c>
      <c r="G3312" s="289" t="s">
        <v>5022</v>
      </c>
      <c r="H3312" s="309">
        <v>2.12771</v>
      </c>
      <c r="I3312" s="311"/>
      <c r="J3312" s="311"/>
      <c r="K3312" s="289" t="s">
        <v>106</v>
      </c>
    </row>
    <row r="3313" ht="42.75" spans="1:11">
      <c r="A3313" s="269">
        <v>3311</v>
      </c>
      <c r="B3313" s="289" t="s">
        <v>1974</v>
      </c>
      <c r="C3313" s="289" t="s">
        <v>5306</v>
      </c>
      <c r="D3313" s="297" t="s">
        <v>5424</v>
      </c>
      <c r="E3313" s="307" t="s">
        <v>5402</v>
      </c>
      <c r="F3313" s="310">
        <v>0.1809</v>
      </c>
      <c r="G3313" s="289" t="s">
        <v>5022</v>
      </c>
      <c r="H3313" s="309">
        <v>0.25843</v>
      </c>
      <c r="I3313" s="311"/>
      <c r="J3313" s="311"/>
      <c r="K3313" s="289" t="s">
        <v>106</v>
      </c>
    </row>
    <row r="3314" ht="42.75" spans="1:11">
      <c r="A3314" s="269">
        <v>3312</v>
      </c>
      <c r="B3314" s="289" t="s">
        <v>1974</v>
      </c>
      <c r="C3314" s="289" t="s">
        <v>5306</v>
      </c>
      <c r="D3314" s="297" t="s">
        <v>5425</v>
      </c>
      <c r="E3314" s="307" t="s">
        <v>5402</v>
      </c>
      <c r="F3314" s="310">
        <v>0.2979</v>
      </c>
      <c r="G3314" s="289" t="s">
        <v>5022</v>
      </c>
      <c r="H3314" s="309">
        <v>0.42557</v>
      </c>
      <c r="I3314" s="311"/>
      <c r="J3314" s="311"/>
      <c r="K3314" s="289" t="s">
        <v>106</v>
      </c>
    </row>
    <row r="3315" ht="42.75" spans="1:11">
      <c r="A3315" s="269">
        <v>3313</v>
      </c>
      <c r="B3315" s="289" t="s">
        <v>1974</v>
      </c>
      <c r="C3315" s="289" t="s">
        <v>5306</v>
      </c>
      <c r="D3315" s="297" t="s">
        <v>5426</v>
      </c>
      <c r="E3315" s="307" t="s">
        <v>5402</v>
      </c>
      <c r="F3315" s="310">
        <v>0.0904</v>
      </c>
      <c r="G3315" s="289" t="s">
        <v>5022</v>
      </c>
      <c r="H3315" s="309">
        <v>0.12914</v>
      </c>
      <c r="I3315" s="311"/>
      <c r="J3315" s="311"/>
      <c r="K3315" s="289" t="s">
        <v>106</v>
      </c>
    </row>
    <row r="3316" ht="42.75" spans="1:11">
      <c r="A3316" s="269">
        <v>3314</v>
      </c>
      <c r="B3316" s="289" t="s">
        <v>1974</v>
      </c>
      <c r="C3316" s="289" t="s">
        <v>5306</v>
      </c>
      <c r="D3316" s="297" t="s">
        <v>5427</v>
      </c>
      <c r="E3316" s="307" t="s">
        <v>5402</v>
      </c>
      <c r="F3316" s="310">
        <v>0.3191</v>
      </c>
      <c r="G3316" s="289" t="s">
        <v>5024</v>
      </c>
      <c r="H3316" s="309">
        <v>0.45586</v>
      </c>
      <c r="I3316" s="311"/>
      <c r="J3316" s="311"/>
      <c r="K3316" s="289" t="s">
        <v>106</v>
      </c>
    </row>
    <row r="3317" ht="42.75" spans="1:11">
      <c r="A3317" s="269">
        <v>3315</v>
      </c>
      <c r="B3317" s="289" t="s">
        <v>1974</v>
      </c>
      <c r="C3317" s="289" t="s">
        <v>5306</v>
      </c>
      <c r="D3317" s="297" t="s">
        <v>5428</v>
      </c>
      <c r="E3317" s="307" t="s">
        <v>5402</v>
      </c>
      <c r="F3317" s="310">
        <v>1.6596</v>
      </c>
      <c r="G3317" s="289" t="s">
        <v>5024</v>
      </c>
      <c r="H3317" s="309">
        <v>2.37086</v>
      </c>
      <c r="I3317" s="311"/>
      <c r="J3317" s="311"/>
      <c r="K3317" s="289" t="s">
        <v>106</v>
      </c>
    </row>
    <row r="3318" ht="42.75" spans="1:11">
      <c r="A3318" s="269">
        <v>3316</v>
      </c>
      <c r="B3318" s="289" t="s">
        <v>1974</v>
      </c>
      <c r="C3318" s="289" t="s">
        <v>5306</v>
      </c>
      <c r="D3318" s="297" t="s">
        <v>5429</v>
      </c>
      <c r="E3318" s="307" t="s">
        <v>5402</v>
      </c>
      <c r="F3318" s="310">
        <v>3.1405</v>
      </c>
      <c r="G3318" s="289" t="s">
        <v>5024</v>
      </c>
      <c r="H3318" s="309">
        <v>4.48643</v>
      </c>
      <c r="I3318" s="311"/>
      <c r="J3318" s="311"/>
      <c r="K3318" s="289" t="s">
        <v>106</v>
      </c>
    </row>
    <row r="3319" ht="42.75" spans="1:11">
      <c r="A3319" s="269">
        <v>3317</v>
      </c>
      <c r="B3319" s="289" t="s">
        <v>1974</v>
      </c>
      <c r="C3319" s="289" t="s">
        <v>5306</v>
      </c>
      <c r="D3319" s="297" t="s">
        <v>5349</v>
      </c>
      <c r="E3319" s="307" t="s">
        <v>5430</v>
      </c>
      <c r="F3319" s="310" t="s">
        <v>5431</v>
      </c>
      <c r="G3319" s="289" t="s">
        <v>5024</v>
      </c>
      <c r="H3319" s="309" t="e">
        <v>#VALUE!</v>
      </c>
      <c r="I3319" s="311"/>
      <c r="J3319" s="311"/>
      <c r="K3319" s="289" t="s">
        <v>106</v>
      </c>
    </row>
    <row r="3320" ht="42.75" spans="1:11">
      <c r="A3320" s="269">
        <v>3318</v>
      </c>
      <c r="B3320" s="289" t="s">
        <v>1974</v>
      </c>
      <c r="C3320" s="289" t="s">
        <v>5306</v>
      </c>
      <c r="D3320" s="297" t="s">
        <v>5349</v>
      </c>
      <c r="E3320" s="307" t="s">
        <v>5430</v>
      </c>
      <c r="F3320" s="310" t="s">
        <v>5431</v>
      </c>
      <c r="G3320" s="289" t="s">
        <v>5024</v>
      </c>
      <c r="H3320" s="309" t="e">
        <v>#VALUE!</v>
      </c>
      <c r="I3320" s="311"/>
      <c r="J3320" s="311"/>
      <c r="K3320" s="289" t="s">
        <v>106</v>
      </c>
    </row>
    <row r="3321" ht="42.75" spans="1:11">
      <c r="A3321" s="269">
        <v>3319</v>
      </c>
      <c r="B3321" s="289" t="s">
        <v>1974</v>
      </c>
      <c r="C3321" s="289" t="s">
        <v>5306</v>
      </c>
      <c r="D3321" s="297" t="s">
        <v>5432</v>
      </c>
      <c r="E3321" s="307" t="s">
        <v>5430</v>
      </c>
      <c r="F3321" s="310">
        <v>0.068</v>
      </c>
      <c r="G3321" s="289" t="s">
        <v>5024</v>
      </c>
      <c r="H3321" s="309">
        <v>0.09714</v>
      </c>
      <c r="I3321" s="311"/>
      <c r="J3321" s="311"/>
      <c r="K3321" s="289" t="s">
        <v>106</v>
      </c>
    </row>
    <row r="3322" ht="42.75" spans="1:11">
      <c r="A3322" s="269">
        <v>3320</v>
      </c>
      <c r="B3322" s="289" t="s">
        <v>1974</v>
      </c>
      <c r="C3322" s="289" t="s">
        <v>5306</v>
      </c>
      <c r="D3322" s="297" t="s">
        <v>5399</v>
      </c>
      <c r="E3322" s="307" t="s">
        <v>5403</v>
      </c>
      <c r="F3322" s="310">
        <v>1.58</v>
      </c>
      <c r="G3322" s="289" t="s">
        <v>5024</v>
      </c>
      <c r="H3322" s="309">
        <v>2.25714</v>
      </c>
      <c r="I3322" s="311"/>
      <c r="J3322" s="311"/>
      <c r="K3322" s="289" t="s">
        <v>106</v>
      </c>
    </row>
    <row r="3323" ht="42.75" spans="1:11">
      <c r="A3323" s="269">
        <v>3321</v>
      </c>
      <c r="B3323" s="289" t="s">
        <v>1974</v>
      </c>
      <c r="C3323" s="289" t="s">
        <v>5306</v>
      </c>
      <c r="D3323" s="297" t="s">
        <v>5433</v>
      </c>
      <c r="E3323" s="307" t="s">
        <v>5403</v>
      </c>
      <c r="F3323" s="310">
        <v>5.4</v>
      </c>
      <c r="G3323" s="289" t="s">
        <v>5024</v>
      </c>
      <c r="H3323" s="309">
        <v>7.71429</v>
      </c>
      <c r="I3323" s="311"/>
      <c r="J3323" s="311"/>
      <c r="K3323" s="289" t="s">
        <v>106</v>
      </c>
    </row>
    <row r="3324" ht="42.75" spans="1:11">
      <c r="A3324" s="269">
        <v>3322</v>
      </c>
      <c r="B3324" s="289" t="s">
        <v>1974</v>
      </c>
      <c r="C3324" s="289" t="s">
        <v>5306</v>
      </c>
      <c r="D3324" s="297" t="s">
        <v>5434</v>
      </c>
      <c r="E3324" s="307" t="s">
        <v>5403</v>
      </c>
      <c r="F3324" s="310">
        <v>0.85</v>
      </c>
      <c r="G3324" s="289" t="s">
        <v>5024</v>
      </c>
      <c r="H3324" s="309">
        <v>1.21429</v>
      </c>
      <c r="I3324" s="311"/>
      <c r="J3324" s="311"/>
      <c r="K3324" s="289" t="s">
        <v>106</v>
      </c>
    </row>
    <row r="3325" ht="42.75" spans="1:11">
      <c r="A3325" s="269">
        <v>3323</v>
      </c>
      <c r="B3325" s="289" t="s">
        <v>1974</v>
      </c>
      <c r="C3325" s="289" t="s">
        <v>5306</v>
      </c>
      <c r="D3325" s="297" t="s">
        <v>5434</v>
      </c>
      <c r="E3325" s="307" t="s">
        <v>5403</v>
      </c>
      <c r="F3325" s="310">
        <v>0.8</v>
      </c>
      <c r="G3325" s="289" t="s">
        <v>5024</v>
      </c>
      <c r="H3325" s="309">
        <v>1.14286</v>
      </c>
      <c r="I3325" s="311"/>
      <c r="J3325" s="311"/>
      <c r="K3325" s="289" t="s">
        <v>106</v>
      </c>
    </row>
    <row r="3326" ht="42.75" spans="1:11">
      <c r="A3326" s="269">
        <v>3324</v>
      </c>
      <c r="B3326" s="289" t="s">
        <v>1974</v>
      </c>
      <c r="C3326" s="289" t="s">
        <v>5306</v>
      </c>
      <c r="D3326" s="297" t="s">
        <v>5370</v>
      </c>
      <c r="E3326" s="307" t="s">
        <v>5430</v>
      </c>
      <c r="F3326" s="310">
        <v>0.01458</v>
      </c>
      <c r="G3326" s="289" t="s">
        <v>5024</v>
      </c>
      <c r="H3326" s="309">
        <v>0.02083</v>
      </c>
      <c r="I3326" s="311"/>
      <c r="J3326" s="311"/>
      <c r="K3326" s="289" t="s">
        <v>106</v>
      </c>
    </row>
    <row r="3327" ht="42.75" spans="1:11">
      <c r="A3327" s="269">
        <v>3325</v>
      </c>
      <c r="B3327" s="289" t="s">
        <v>1974</v>
      </c>
      <c r="C3327" s="289" t="s">
        <v>5306</v>
      </c>
      <c r="D3327" s="297" t="s">
        <v>5370</v>
      </c>
      <c r="E3327" s="307" t="s">
        <v>5430</v>
      </c>
      <c r="F3327" s="310">
        <v>0.01296</v>
      </c>
      <c r="G3327" s="289" t="s">
        <v>5024</v>
      </c>
      <c r="H3327" s="309">
        <v>0.01851</v>
      </c>
      <c r="I3327" s="311"/>
      <c r="J3327" s="311"/>
      <c r="K3327" s="289" t="s">
        <v>106</v>
      </c>
    </row>
    <row r="3328" ht="42.75" spans="1:11">
      <c r="A3328" s="269">
        <v>3326</v>
      </c>
      <c r="B3328" s="289" t="s">
        <v>1974</v>
      </c>
      <c r="C3328" s="289" t="s">
        <v>5306</v>
      </c>
      <c r="D3328" s="297" t="s">
        <v>5435</v>
      </c>
      <c r="E3328" s="307" t="s">
        <v>5430</v>
      </c>
      <c r="F3328" s="310">
        <v>0.02592</v>
      </c>
      <c r="G3328" s="289" t="s">
        <v>5024</v>
      </c>
      <c r="H3328" s="309">
        <v>0.03703</v>
      </c>
      <c r="I3328" s="311"/>
      <c r="J3328" s="311"/>
      <c r="K3328" s="289" t="s">
        <v>106</v>
      </c>
    </row>
    <row r="3329" ht="42.75" spans="1:11">
      <c r="A3329" s="269">
        <v>3327</v>
      </c>
      <c r="B3329" s="289" t="s">
        <v>1974</v>
      </c>
      <c r="C3329" s="289" t="s">
        <v>5306</v>
      </c>
      <c r="D3329" s="297" t="s">
        <v>5436</v>
      </c>
      <c r="E3329" s="307" t="s">
        <v>5430</v>
      </c>
      <c r="F3329" s="310">
        <v>0.02808</v>
      </c>
      <c r="G3329" s="289" t="s">
        <v>5024</v>
      </c>
      <c r="H3329" s="309">
        <v>0.04011</v>
      </c>
      <c r="I3329" s="311"/>
      <c r="J3329" s="311"/>
      <c r="K3329" s="289" t="s">
        <v>106</v>
      </c>
    </row>
    <row r="3330" ht="42.75" spans="1:11">
      <c r="A3330" s="269">
        <v>3328</v>
      </c>
      <c r="B3330" s="289" t="s">
        <v>1974</v>
      </c>
      <c r="C3330" s="289" t="s">
        <v>5306</v>
      </c>
      <c r="D3330" s="297" t="s">
        <v>5437</v>
      </c>
      <c r="E3330" s="307" t="s">
        <v>5430</v>
      </c>
      <c r="F3330" s="310">
        <v>0.0918</v>
      </c>
      <c r="G3330" s="289" t="s">
        <v>5024</v>
      </c>
      <c r="H3330" s="309">
        <v>0.13114</v>
      </c>
      <c r="I3330" s="311"/>
      <c r="J3330" s="311"/>
      <c r="K3330" s="289" t="s">
        <v>106</v>
      </c>
    </row>
    <row r="3331" ht="42.75" spans="1:11">
      <c r="A3331" s="269">
        <v>3329</v>
      </c>
      <c r="B3331" s="289" t="s">
        <v>1974</v>
      </c>
      <c r="C3331" s="289" t="s">
        <v>5306</v>
      </c>
      <c r="D3331" s="297" t="s">
        <v>5438</v>
      </c>
      <c r="E3331" s="307" t="s">
        <v>5430</v>
      </c>
      <c r="F3331" s="310">
        <v>0.0918</v>
      </c>
      <c r="G3331" s="289" t="s">
        <v>5024</v>
      </c>
      <c r="H3331" s="309">
        <v>0.13114</v>
      </c>
      <c r="I3331" s="311"/>
      <c r="J3331" s="311"/>
      <c r="K3331" s="289" t="s">
        <v>106</v>
      </c>
    </row>
    <row r="3332" ht="42.75" spans="1:11">
      <c r="A3332" s="269">
        <v>3330</v>
      </c>
      <c r="B3332" s="289" t="s">
        <v>1974</v>
      </c>
      <c r="C3332" s="289" t="s">
        <v>5306</v>
      </c>
      <c r="D3332" s="297" t="s">
        <v>5439</v>
      </c>
      <c r="E3332" s="307" t="s">
        <v>5430</v>
      </c>
      <c r="F3332" s="310">
        <v>0.09504</v>
      </c>
      <c r="G3332" s="289" t="s">
        <v>5024</v>
      </c>
      <c r="H3332" s="309">
        <v>0.13577</v>
      </c>
      <c r="I3332" s="311"/>
      <c r="J3332" s="311"/>
      <c r="K3332" s="289" t="s">
        <v>106</v>
      </c>
    </row>
    <row r="3333" ht="42.75" spans="1:11">
      <c r="A3333" s="269">
        <v>3331</v>
      </c>
      <c r="B3333" s="289" t="s">
        <v>1974</v>
      </c>
      <c r="C3333" s="289" t="s">
        <v>5306</v>
      </c>
      <c r="D3333" s="297" t="s">
        <v>5440</v>
      </c>
      <c r="E3333" s="307" t="s">
        <v>5430</v>
      </c>
      <c r="F3333" s="310">
        <v>0.09504</v>
      </c>
      <c r="G3333" s="289" t="s">
        <v>5024</v>
      </c>
      <c r="H3333" s="309">
        <v>0.13577</v>
      </c>
      <c r="I3333" s="311"/>
      <c r="J3333" s="311"/>
      <c r="K3333" s="289" t="s">
        <v>106</v>
      </c>
    </row>
    <row r="3334" ht="42.75" spans="1:11">
      <c r="A3334" s="269">
        <v>3332</v>
      </c>
      <c r="B3334" s="289" t="s">
        <v>1974</v>
      </c>
      <c r="C3334" s="289" t="s">
        <v>5306</v>
      </c>
      <c r="D3334" s="297" t="s">
        <v>5370</v>
      </c>
      <c r="E3334" s="307" t="s">
        <v>5430</v>
      </c>
      <c r="F3334" s="310">
        <v>0.02376</v>
      </c>
      <c r="G3334" s="289" t="s">
        <v>5024</v>
      </c>
      <c r="H3334" s="309">
        <v>0.03394</v>
      </c>
      <c r="I3334" s="311"/>
      <c r="J3334" s="311"/>
      <c r="K3334" s="289" t="s">
        <v>106</v>
      </c>
    </row>
    <row r="3335" ht="42.75" spans="1:11">
      <c r="A3335" s="269">
        <v>3333</v>
      </c>
      <c r="B3335" s="289" t="s">
        <v>1974</v>
      </c>
      <c r="C3335" s="289" t="s">
        <v>5306</v>
      </c>
      <c r="D3335" s="297" t="s">
        <v>5435</v>
      </c>
      <c r="E3335" s="307" t="s">
        <v>5430</v>
      </c>
      <c r="F3335" s="310">
        <v>0.04536</v>
      </c>
      <c r="G3335" s="289" t="s">
        <v>5024</v>
      </c>
      <c r="H3335" s="309">
        <v>0.0648</v>
      </c>
      <c r="I3335" s="311"/>
      <c r="J3335" s="311"/>
      <c r="K3335" s="289" t="s">
        <v>106</v>
      </c>
    </row>
    <row r="3336" ht="42.75" spans="1:11">
      <c r="A3336" s="269">
        <v>3334</v>
      </c>
      <c r="B3336" s="289" t="s">
        <v>1974</v>
      </c>
      <c r="C3336" s="289" t="s">
        <v>5306</v>
      </c>
      <c r="D3336" s="297" t="s">
        <v>5441</v>
      </c>
      <c r="E3336" s="307" t="s">
        <v>5430</v>
      </c>
      <c r="F3336" s="310">
        <v>0.04104</v>
      </c>
      <c r="G3336" s="289" t="s">
        <v>5024</v>
      </c>
      <c r="H3336" s="309">
        <v>0.05863</v>
      </c>
      <c r="I3336" s="311"/>
      <c r="J3336" s="311"/>
      <c r="K3336" s="289" t="s">
        <v>106</v>
      </c>
    </row>
    <row r="3337" ht="42.75" spans="1:11">
      <c r="A3337" s="269">
        <v>3335</v>
      </c>
      <c r="B3337" s="289" t="s">
        <v>1974</v>
      </c>
      <c r="C3337" s="289" t="s">
        <v>5306</v>
      </c>
      <c r="D3337" s="297" t="s">
        <v>5442</v>
      </c>
      <c r="E3337" s="307" t="s">
        <v>5430</v>
      </c>
      <c r="F3337" s="310">
        <v>0.07344</v>
      </c>
      <c r="G3337" s="289" t="s">
        <v>5024</v>
      </c>
      <c r="H3337" s="309">
        <v>0.10491</v>
      </c>
      <c r="I3337" s="311"/>
      <c r="J3337" s="311"/>
      <c r="K3337" s="289" t="s">
        <v>106</v>
      </c>
    </row>
    <row r="3338" ht="42.75" spans="1:11">
      <c r="A3338" s="269">
        <v>3336</v>
      </c>
      <c r="B3338" s="289" t="s">
        <v>1974</v>
      </c>
      <c r="C3338" s="289" t="s">
        <v>5306</v>
      </c>
      <c r="D3338" s="297" t="s">
        <v>5443</v>
      </c>
      <c r="E3338" s="307" t="s">
        <v>5430</v>
      </c>
      <c r="F3338" s="310">
        <v>0.05616</v>
      </c>
      <c r="G3338" s="289" t="s">
        <v>5024</v>
      </c>
      <c r="H3338" s="309">
        <v>0.08023</v>
      </c>
      <c r="I3338" s="311"/>
      <c r="J3338" s="311"/>
      <c r="K3338" s="289" t="s">
        <v>106</v>
      </c>
    </row>
    <row r="3339" ht="42.75" spans="1:11">
      <c r="A3339" s="269">
        <v>3337</v>
      </c>
      <c r="B3339" s="289" t="s">
        <v>1974</v>
      </c>
      <c r="C3339" s="289" t="s">
        <v>5306</v>
      </c>
      <c r="D3339" s="297" t="s">
        <v>5444</v>
      </c>
      <c r="E3339" s="307" t="s">
        <v>5430</v>
      </c>
      <c r="F3339" s="310">
        <v>0.10584</v>
      </c>
      <c r="G3339" s="289" t="s">
        <v>5024</v>
      </c>
      <c r="H3339" s="309">
        <v>0.1512</v>
      </c>
      <c r="I3339" s="311"/>
      <c r="J3339" s="311"/>
      <c r="K3339" s="289" t="s">
        <v>106</v>
      </c>
    </row>
    <row r="3340" ht="42.75" spans="1:11">
      <c r="A3340" s="269">
        <v>3338</v>
      </c>
      <c r="B3340" s="289" t="s">
        <v>1974</v>
      </c>
      <c r="C3340" s="289" t="s">
        <v>5306</v>
      </c>
      <c r="D3340" s="297" t="s">
        <v>5445</v>
      </c>
      <c r="E3340" s="307" t="s">
        <v>5430</v>
      </c>
      <c r="F3340" s="310">
        <v>0.07128</v>
      </c>
      <c r="G3340" s="289" t="s">
        <v>5024</v>
      </c>
      <c r="H3340" s="309">
        <v>0.10183</v>
      </c>
      <c r="I3340" s="311"/>
      <c r="J3340" s="311"/>
      <c r="K3340" s="289" t="s">
        <v>106</v>
      </c>
    </row>
    <row r="3341" ht="42.75" spans="1:11">
      <c r="A3341" s="269">
        <v>3339</v>
      </c>
      <c r="B3341" s="289" t="s">
        <v>1974</v>
      </c>
      <c r="C3341" s="289" t="s">
        <v>5306</v>
      </c>
      <c r="D3341" s="297" t="s">
        <v>5446</v>
      </c>
      <c r="E3341" s="307" t="s">
        <v>5430</v>
      </c>
      <c r="F3341" s="310">
        <v>0.13824</v>
      </c>
      <c r="G3341" s="289" t="s">
        <v>5024</v>
      </c>
      <c r="H3341" s="309">
        <v>0.19749</v>
      </c>
      <c r="I3341" s="311"/>
      <c r="J3341" s="311"/>
      <c r="K3341" s="289" t="s">
        <v>106</v>
      </c>
    </row>
    <row r="3342" ht="42.75" spans="1:11">
      <c r="A3342" s="269">
        <v>3340</v>
      </c>
      <c r="B3342" s="289" t="s">
        <v>1974</v>
      </c>
      <c r="C3342" s="289" t="s">
        <v>5306</v>
      </c>
      <c r="D3342" s="297" t="s">
        <v>5447</v>
      </c>
      <c r="E3342" s="307" t="s">
        <v>5430</v>
      </c>
      <c r="F3342" s="310">
        <v>0.02808</v>
      </c>
      <c r="G3342" s="289" t="s">
        <v>5024</v>
      </c>
      <c r="H3342" s="309">
        <v>0.04011</v>
      </c>
      <c r="I3342" s="311"/>
      <c r="J3342" s="311"/>
      <c r="K3342" s="289" t="s">
        <v>106</v>
      </c>
    </row>
    <row r="3343" ht="42.75" spans="1:11">
      <c r="A3343" s="269">
        <v>3341</v>
      </c>
      <c r="B3343" s="289" t="s">
        <v>1974</v>
      </c>
      <c r="C3343" s="289" t="s">
        <v>5306</v>
      </c>
      <c r="D3343" s="297" t="s">
        <v>5448</v>
      </c>
      <c r="E3343" s="307" t="s">
        <v>5430</v>
      </c>
      <c r="F3343" s="310">
        <v>0.054</v>
      </c>
      <c r="G3343" s="289" t="s">
        <v>5024</v>
      </c>
      <c r="H3343" s="309">
        <v>0.07714</v>
      </c>
      <c r="I3343" s="311"/>
      <c r="J3343" s="311"/>
      <c r="K3343" s="289" t="s">
        <v>106</v>
      </c>
    </row>
    <row r="3344" ht="42.75" spans="1:11">
      <c r="A3344" s="269">
        <v>3342</v>
      </c>
      <c r="B3344" s="289" t="s">
        <v>1974</v>
      </c>
      <c r="C3344" s="289" t="s">
        <v>5306</v>
      </c>
      <c r="D3344" s="297" t="s">
        <v>5449</v>
      </c>
      <c r="E3344" s="307" t="s">
        <v>5430</v>
      </c>
      <c r="F3344" s="310">
        <v>0.1944</v>
      </c>
      <c r="G3344" s="289" t="s">
        <v>5024</v>
      </c>
      <c r="H3344" s="309">
        <v>0.27771</v>
      </c>
      <c r="I3344" s="311"/>
      <c r="J3344" s="311"/>
      <c r="K3344" s="289" t="s">
        <v>106</v>
      </c>
    </row>
    <row r="3345" ht="42.75" spans="1:11">
      <c r="A3345" s="269">
        <v>3343</v>
      </c>
      <c r="B3345" s="289" t="s">
        <v>1974</v>
      </c>
      <c r="C3345" s="289" t="s">
        <v>5306</v>
      </c>
      <c r="D3345" s="297" t="s">
        <v>5450</v>
      </c>
      <c r="E3345" s="307" t="s">
        <v>5430</v>
      </c>
      <c r="F3345" s="310">
        <v>0.36504</v>
      </c>
      <c r="G3345" s="289" t="s">
        <v>5024</v>
      </c>
      <c r="H3345" s="309">
        <v>0.52149</v>
      </c>
      <c r="I3345" s="311"/>
      <c r="J3345" s="311"/>
      <c r="K3345" s="289" t="s">
        <v>106</v>
      </c>
    </row>
    <row r="3346" ht="42.75" spans="1:11">
      <c r="A3346" s="269">
        <v>3344</v>
      </c>
      <c r="B3346" s="289" t="s">
        <v>1974</v>
      </c>
      <c r="C3346" s="289" t="s">
        <v>5306</v>
      </c>
      <c r="D3346" s="297" t="s">
        <v>5370</v>
      </c>
      <c r="E3346" s="307" t="s">
        <v>5430</v>
      </c>
      <c r="F3346" s="310">
        <v>0.04536</v>
      </c>
      <c r="G3346" s="289" t="s">
        <v>5024</v>
      </c>
      <c r="H3346" s="309">
        <v>0.0648</v>
      </c>
      <c r="I3346" s="311"/>
      <c r="J3346" s="311"/>
      <c r="K3346" s="289" t="s">
        <v>106</v>
      </c>
    </row>
    <row r="3347" ht="42.75" spans="1:11">
      <c r="A3347" s="269">
        <v>3345</v>
      </c>
      <c r="B3347" s="289" t="s">
        <v>1974</v>
      </c>
      <c r="C3347" s="289" t="s">
        <v>5306</v>
      </c>
      <c r="D3347" s="297" t="s">
        <v>5435</v>
      </c>
      <c r="E3347" s="307" t="s">
        <v>5430</v>
      </c>
      <c r="F3347" s="310">
        <v>0.0864</v>
      </c>
      <c r="G3347" s="289" t="s">
        <v>5024</v>
      </c>
      <c r="H3347" s="309">
        <v>0.12343</v>
      </c>
      <c r="I3347" s="311"/>
      <c r="J3347" s="311"/>
      <c r="K3347" s="289" t="s">
        <v>106</v>
      </c>
    </row>
    <row r="3348" ht="42.75" spans="1:11">
      <c r="A3348" s="269">
        <v>3346</v>
      </c>
      <c r="B3348" s="289" t="s">
        <v>1974</v>
      </c>
      <c r="C3348" s="289" t="s">
        <v>5306</v>
      </c>
      <c r="D3348" s="297" t="s">
        <v>5370</v>
      </c>
      <c r="E3348" s="307" t="s">
        <v>5430</v>
      </c>
      <c r="F3348" s="310">
        <v>0.05724</v>
      </c>
      <c r="G3348" s="289" t="s">
        <v>5024</v>
      </c>
      <c r="H3348" s="309">
        <v>0.08177</v>
      </c>
      <c r="I3348" s="311"/>
      <c r="J3348" s="311"/>
      <c r="K3348" s="289" t="s">
        <v>106</v>
      </c>
    </row>
    <row r="3349" ht="42.75" spans="1:11">
      <c r="A3349" s="269">
        <v>3347</v>
      </c>
      <c r="B3349" s="289" t="s">
        <v>1974</v>
      </c>
      <c r="C3349" s="289" t="s">
        <v>5306</v>
      </c>
      <c r="D3349" s="297" t="s">
        <v>5435</v>
      </c>
      <c r="E3349" s="307" t="s">
        <v>5430</v>
      </c>
      <c r="F3349" s="310">
        <v>0.1134</v>
      </c>
      <c r="G3349" s="289" t="s">
        <v>5024</v>
      </c>
      <c r="H3349" s="309">
        <v>0.162</v>
      </c>
      <c r="I3349" s="311"/>
      <c r="J3349" s="311"/>
      <c r="K3349" s="289" t="s">
        <v>106</v>
      </c>
    </row>
    <row r="3350" ht="42.75" spans="1:11">
      <c r="A3350" s="269">
        <v>3348</v>
      </c>
      <c r="B3350" s="289" t="s">
        <v>1974</v>
      </c>
      <c r="C3350" s="289" t="s">
        <v>5306</v>
      </c>
      <c r="D3350" s="297" t="s">
        <v>5437</v>
      </c>
      <c r="E3350" s="307" t="s">
        <v>5430</v>
      </c>
      <c r="F3350" s="310">
        <v>0.1836</v>
      </c>
      <c r="G3350" s="289" t="s">
        <v>5024</v>
      </c>
      <c r="H3350" s="309">
        <v>0.26229</v>
      </c>
      <c r="I3350" s="311"/>
      <c r="J3350" s="311"/>
      <c r="K3350" s="289" t="s">
        <v>106</v>
      </c>
    </row>
    <row r="3351" ht="42.75" spans="1:11">
      <c r="A3351" s="269">
        <v>3349</v>
      </c>
      <c r="B3351" s="289" t="s">
        <v>1974</v>
      </c>
      <c r="C3351" s="289" t="s">
        <v>5306</v>
      </c>
      <c r="D3351" s="297" t="s">
        <v>5451</v>
      </c>
      <c r="E3351" s="307" t="s">
        <v>5430</v>
      </c>
      <c r="F3351" s="310">
        <v>0.3456</v>
      </c>
      <c r="G3351" s="289" t="s">
        <v>5024</v>
      </c>
      <c r="H3351" s="309">
        <v>0.49371</v>
      </c>
      <c r="I3351" s="311"/>
      <c r="J3351" s="311"/>
      <c r="K3351" s="289" t="s">
        <v>106</v>
      </c>
    </row>
    <row r="3352" ht="42.75" spans="1:11">
      <c r="A3352" s="269">
        <v>3350</v>
      </c>
      <c r="B3352" s="289" t="s">
        <v>1974</v>
      </c>
      <c r="C3352" s="289" t="s">
        <v>5306</v>
      </c>
      <c r="D3352" s="297" t="s">
        <v>5452</v>
      </c>
      <c r="E3352" s="307" t="s">
        <v>5430</v>
      </c>
      <c r="F3352" s="310">
        <v>0.3888</v>
      </c>
      <c r="G3352" s="289" t="s">
        <v>5024</v>
      </c>
      <c r="H3352" s="309">
        <v>0.55543</v>
      </c>
      <c r="I3352" s="311"/>
      <c r="J3352" s="311"/>
      <c r="K3352" s="289" t="s">
        <v>106</v>
      </c>
    </row>
    <row r="3353" ht="42.75" spans="1:11">
      <c r="A3353" s="269">
        <v>3351</v>
      </c>
      <c r="B3353" s="289" t="s">
        <v>1974</v>
      </c>
      <c r="C3353" s="289" t="s">
        <v>5306</v>
      </c>
      <c r="D3353" s="297" t="s">
        <v>5453</v>
      </c>
      <c r="E3353" s="307" t="s">
        <v>5430</v>
      </c>
      <c r="F3353" s="310">
        <v>0.2484</v>
      </c>
      <c r="G3353" s="289" t="s">
        <v>5024</v>
      </c>
      <c r="H3353" s="309">
        <v>0.35486</v>
      </c>
      <c r="I3353" s="311"/>
      <c r="J3353" s="311"/>
      <c r="K3353" s="289" t="s">
        <v>106</v>
      </c>
    </row>
    <row r="3354" ht="42.75" spans="1:11">
      <c r="A3354" s="269">
        <v>3352</v>
      </c>
      <c r="B3354" s="289" t="s">
        <v>1974</v>
      </c>
      <c r="C3354" s="289" t="s">
        <v>5306</v>
      </c>
      <c r="D3354" s="297" t="s">
        <v>5440</v>
      </c>
      <c r="E3354" s="307" t="s">
        <v>5430</v>
      </c>
      <c r="F3354" s="310">
        <v>0.486</v>
      </c>
      <c r="G3354" s="289" t="s">
        <v>5024</v>
      </c>
      <c r="H3354" s="309">
        <v>0.69429</v>
      </c>
      <c r="I3354" s="311"/>
      <c r="J3354" s="311"/>
      <c r="K3354" s="289" t="s">
        <v>106</v>
      </c>
    </row>
    <row r="3355" ht="42.75" spans="1:11">
      <c r="A3355" s="269">
        <v>3353</v>
      </c>
      <c r="B3355" s="289" t="s">
        <v>1974</v>
      </c>
      <c r="C3355" s="289" t="s">
        <v>5306</v>
      </c>
      <c r="D3355" s="297" t="s">
        <v>5454</v>
      </c>
      <c r="E3355" s="307" t="s">
        <v>5430</v>
      </c>
      <c r="F3355" s="310">
        <v>0.081</v>
      </c>
      <c r="G3355" s="289" t="s">
        <v>5024</v>
      </c>
      <c r="H3355" s="309">
        <v>0.11571</v>
      </c>
      <c r="I3355" s="311"/>
      <c r="J3355" s="311"/>
      <c r="K3355" s="289" t="s">
        <v>106</v>
      </c>
    </row>
    <row r="3356" ht="42.75" spans="1:11">
      <c r="A3356" s="269">
        <v>3354</v>
      </c>
      <c r="B3356" s="289" t="s">
        <v>1974</v>
      </c>
      <c r="C3356" s="289" t="s">
        <v>5306</v>
      </c>
      <c r="D3356" s="297" t="s">
        <v>5455</v>
      </c>
      <c r="E3356" s="307" t="s">
        <v>5430</v>
      </c>
      <c r="F3356" s="310">
        <v>0.162</v>
      </c>
      <c r="G3356" s="289" t="s">
        <v>5024</v>
      </c>
      <c r="H3356" s="309">
        <v>0.23143</v>
      </c>
      <c r="I3356" s="311"/>
      <c r="J3356" s="311"/>
      <c r="K3356" s="289" t="s">
        <v>106</v>
      </c>
    </row>
    <row r="3357" ht="42.75" spans="1:11">
      <c r="A3357" s="269">
        <v>3355</v>
      </c>
      <c r="B3357" s="289" t="s">
        <v>1974</v>
      </c>
      <c r="C3357" s="289" t="s">
        <v>5306</v>
      </c>
      <c r="D3357" s="297" t="s">
        <v>5456</v>
      </c>
      <c r="E3357" s="307" t="s">
        <v>5430</v>
      </c>
      <c r="F3357" s="310">
        <v>0.3672</v>
      </c>
      <c r="G3357" s="289" t="s">
        <v>5024</v>
      </c>
      <c r="H3357" s="309">
        <v>0.52457</v>
      </c>
      <c r="I3357" s="311"/>
      <c r="J3357" s="311"/>
      <c r="K3357" s="289" t="s">
        <v>106</v>
      </c>
    </row>
    <row r="3358" ht="42.75" spans="1:11">
      <c r="A3358" s="269">
        <v>3356</v>
      </c>
      <c r="B3358" s="289" t="s">
        <v>1974</v>
      </c>
      <c r="C3358" s="289" t="s">
        <v>5306</v>
      </c>
      <c r="D3358" s="297" t="s">
        <v>5457</v>
      </c>
      <c r="E3358" s="307" t="s">
        <v>5430</v>
      </c>
      <c r="F3358" s="310">
        <v>0.4104</v>
      </c>
      <c r="G3358" s="289" t="s">
        <v>5024</v>
      </c>
      <c r="H3358" s="309">
        <v>0.58629</v>
      </c>
      <c r="I3358" s="311"/>
      <c r="J3358" s="311"/>
      <c r="K3358" s="289" t="s">
        <v>106</v>
      </c>
    </row>
    <row r="3359" ht="42.75" spans="1:11">
      <c r="A3359" s="269">
        <v>3357</v>
      </c>
      <c r="B3359" s="289" t="s">
        <v>1974</v>
      </c>
      <c r="C3359" s="289" t="s">
        <v>5306</v>
      </c>
      <c r="D3359" s="297" t="s">
        <v>5458</v>
      </c>
      <c r="E3359" s="307" t="s">
        <v>5430</v>
      </c>
      <c r="F3359" s="310">
        <v>0.864</v>
      </c>
      <c r="G3359" s="289" t="s">
        <v>5024</v>
      </c>
      <c r="H3359" s="309">
        <v>1.23429</v>
      </c>
      <c r="I3359" s="311"/>
      <c r="J3359" s="311"/>
      <c r="K3359" s="289" t="s">
        <v>106</v>
      </c>
    </row>
    <row r="3360" ht="42.75" spans="1:11">
      <c r="A3360" s="269">
        <v>3358</v>
      </c>
      <c r="B3360" s="289" t="s">
        <v>1974</v>
      </c>
      <c r="C3360" s="289" t="s">
        <v>5306</v>
      </c>
      <c r="D3360" s="297" t="s">
        <v>5459</v>
      </c>
      <c r="E3360" s="307" t="s">
        <v>5430</v>
      </c>
      <c r="F3360" s="310">
        <v>0.3888</v>
      </c>
      <c r="G3360" s="289" t="s">
        <v>5024</v>
      </c>
      <c r="H3360" s="309">
        <v>0.55543</v>
      </c>
      <c r="I3360" s="311"/>
      <c r="J3360" s="311"/>
      <c r="K3360" s="289" t="s">
        <v>106</v>
      </c>
    </row>
    <row r="3361" ht="42.75" spans="1:11">
      <c r="A3361" s="269">
        <v>3359</v>
      </c>
      <c r="B3361" s="289" t="s">
        <v>1974</v>
      </c>
      <c r="C3361" s="289" t="s">
        <v>5306</v>
      </c>
      <c r="D3361" s="297" t="s">
        <v>5460</v>
      </c>
      <c r="E3361" s="307" t="s">
        <v>5430</v>
      </c>
      <c r="F3361" s="310">
        <v>0.054</v>
      </c>
      <c r="G3361" s="289" t="s">
        <v>5024</v>
      </c>
      <c r="H3361" s="309">
        <v>0.07714</v>
      </c>
      <c r="I3361" s="311"/>
      <c r="J3361" s="311"/>
      <c r="K3361" s="289" t="s">
        <v>106</v>
      </c>
    </row>
    <row r="3362" ht="42.75" spans="1:11">
      <c r="A3362" s="269">
        <v>3360</v>
      </c>
      <c r="B3362" s="289" t="s">
        <v>1974</v>
      </c>
      <c r="C3362" s="289" t="s">
        <v>5306</v>
      </c>
      <c r="D3362" s="297" t="s">
        <v>5461</v>
      </c>
      <c r="E3362" s="307" t="s">
        <v>5430</v>
      </c>
      <c r="F3362" s="310">
        <v>0.0648</v>
      </c>
      <c r="G3362" s="289" t="s">
        <v>5024</v>
      </c>
      <c r="H3362" s="309">
        <v>0.09257</v>
      </c>
      <c r="I3362" s="311"/>
      <c r="J3362" s="311"/>
      <c r="K3362" s="289" t="s">
        <v>106</v>
      </c>
    </row>
    <row r="3363" ht="42.75" spans="1:11">
      <c r="A3363" s="269">
        <v>3361</v>
      </c>
      <c r="B3363" s="289" t="s">
        <v>1974</v>
      </c>
      <c r="C3363" s="289" t="s">
        <v>5306</v>
      </c>
      <c r="D3363" s="297" t="s">
        <v>5462</v>
      </c>
      <c r="E3363" s="307" t="s">
        <v>5430</v>
      </c>
      <c r="F3363" s="310">
        <v>0.07344</v>
      </c>
      <c r="G3363" s="289" t="s">
        <v>5024</v>
      </c>
      <c r="H3363" s="309">
        <v>0.10491</v>
      </c>
      <c r="I3363" s="311"/>
      <c r="J3363" s="311"/>
      <c r="K3363" s="289" t="s">
        <v>106</v>
      </c>
    </row>
    <row r="3364" ht="42.75" spans="1:11">
      <c r="A3364" s="269">
        <v>3362</v>
      </c>
      <c r="B3364" s="289" t="s">
        <v>1974</v>
      </c>
      <c r="C3364" s="289" t="s">
        <v>5306</v>
      </c>
      <c r="D3364" s="297" t="s">
        <v>5463</v>
      </c>
      <c r="E3364" s="307" t="s">
        <v>5430</v>
      </c>
      <c r="F3364" s="310">
        <v>0.02808</v>
      </c>
      <c r="G3364" s="289" t="s">
        <v>5024</v>
      </c>
      <c r="H3364" s="309">
        <v>0.04011</v>
      </c>
      <c r="I3364" s="311"/>
      <c r="J3364" s="311"/>
      <c r="K3364" s="289" t="s">
        <v>106</v>
      </c>
    </row>
    <row r="3365" ht="42.75" spans="1:11">
      <c r="A3365" s="269">
        <v>3363</v>
      </c>
      <c r="B3365" s="289" t="s">
        <v>1974</v>
      </c>
      <c r="C3365" s="289" t="s">
        <v>5306</v>
      </c>
      <c r="D3365" s="297" t="s">
        <v>5463</v>
      </c>
      <c r="E3365" s="307" t="s">
        <v>5430</v>
      </c>
      <c r="F3365" s="310">
        <v>0.04536</v>
      </c>
      <c r="G3365" s="289" t="s">
        <v>5024</v>
      </c>
      <c r="H3365" s="309">
        <v>0.0648</v>
      </c>
      <c r="I3365" s="311"/>
      <c r="J3365" s="311"/>
      <c r="K3365" s="289" t="s">
        <v>106</v>
      </c>
    </row>
    <row r="3366" ht="42.75" spans="1:11">
      <c r="A3366" s="269">
        <v>3364</v>
      </c>
      <c r="B3366" s="289" t="s">
        <v>1974</v>
      </c>
      <c r="C3366" s="289" t="s">
        <v>5306</v>
      </c>
      <c r="D3366" s="297" t="s">
        <v>5464</v>
      </c>
      <c r="E3366" s="307" t="s">
        <v>5430</v>
      </c>
      <c r="F3366" s="310">
        <v>0.05184</v>
      </c>
      <c r="G3366" s="289" t="s">
        <v>5024</v>
      </c>
      <c r="H3366" s="309">
        <v>0.07406</v>
      </c>
      <c r="I3366" s="311"/>
      <c r="J3366" s="311"/>
      <c r="K3366" s="289" t="s">
        <v>106</v>
      </c>
    </row>
    <row r="3367" ht="42.75" spans="1:11">
      <c r="A3367" s="269">
        <v>3365</v>
      </c>
      <c r="B3367" s="289" t="s">
        <v>1974</v>
      </c>
      <c r="C3367" s="289" t="s">
        <v>5306</v>
      </c>
      <c r="D3367" s="297" t="s">
        <v>5463</v>
      </c>
      <c r="E3367" s="307" t="s">
        <v>5430</v>
      </c>
      <c r="F3367" s="310">
        <v>0.108</v>
      </c>
      <c r="G3367" s="289" t="s">
        <v>5024</v>
      </c>
      <c r="H3367" s="309">
        <v>0.15429</v>
      </c>
      <c r="I3367" s="311"/>
      <c r="J3367" s="311"/>
      <c r="K3367" s="289" t="s">
        <v>106</v>
      </c>
    </row>
    <row r="3368" ht="42.75" spans="1:11">
      <c r="A3368" s="269">
        <v>3366</v>
      </c>
      <c r="B3368" s="289" t="s">
        <v>1974</v>
      </c>
      <c r="C3368" s="289" t="s">
        <v>5306</v>
      </c>
      <c r="D3368" s="297" t="s">
        <v>5464</v>
      </c>
      <c r="E3368" s="307" t="s">
        <v>5430</v>
      </c>
      <c r="F3368" s="310">
        <v>0.1188</v>
      </c>
      <c r="G3368" s="289" t="s">
        <v>5024</v>
      </c>
      <c r="H3368" s="309">
        <v>0.16971</v>
      </c>
      <c r="I3368" s="311"/>
      <c r="J3368" s="311"/>
      <c r="K3368" s="289" t="s">
        <v>106</v>
      </c>
    </row>
    <row r="3369" ht="42.75" spans="1:11">
      <c r="A3369" s="269">
        <v>3367</v>
      </c>
      <c r="B3369" s="289" t="s">
        <v>1974</v>
      </c>
      <c r="C3369" s="289" t="s">
        <v>5306</v>
      </c>
      <c r="D3369" s="297" t="s">
        <v>5465</v>
      </c>
      <c r="E3369" s="307" t="s">
        <v>5430</v>
      </c>
      <c r="F3369" s="310">
        <v>0.0594</v>
      </c>
      <c r="G3369" s="289" t="s">
        <v>5024</v>
      </c>
      <c r="H3369" s="309">
        <v>0.08486</v>
      </c>
      <c r="I3369" s="311"/>
      <c r="J3369" s="311"/>
      <c r="K3369" s="289" t="s">
        <v>106</v>
      </c>
    </row>
    <row r="3370" ht="42.75" spans="1:11">
      <c r="A3370" s="269">
        <v>3368</v>
      </c>
      <c r="B3370" s="289" t="s">
        <v>1974</v>
      </c>
      <c r="C3370" s="289" t="s">
        <v>5306</v>
      </c>
      <c r="D3370" s="297" t="s">
        <v>5466</v>
      </c>
      <c r="E3370" s="307" t="s">
        <v>5430</v>
      </c>
      <c r="F3370" s="310">
        <v>0.108</v>
      </c>
      <c r="G3370" s="289" t="s">
        <v>5024</v>
      </c>
      <c r="H3370" s="309">
        <v>0.15429</v>
      </c>
      <c r="I3370" s="311"/>
      <c r="J3370" s="311"/>
      <c r="K3370" s="289" t="s">
        <v>106</v>
      </c>
    </row>
    <row r="3371" ht="42.75" spans="1:11">
      <c r="A3371" s="269">
        <v>3369</v>
      </c>
      <c r="B3371" s="289" t="s">
        <v>1974</v>
      </c>
      <c r="C3371" s="289" t="s">
        <v>5306</v>
      </c>
      <c r="D3371" s="297" t="s">
        <v>5467</v>
      </c>
      <c r="E3371" s="307" t="s">
        <v>5430</v>
      </c>
      <c r="F3371" s="310">
        <v>0.06264</v>
      </c>
      <c r="G3371" s="289" t="s">
        <v>5024</v>
      </c>
      <c r="H3371" s="309">
        <v>0.08949</v>
      </c>
      <c r="I3371" s="311"/>
      <c r="J3371" s="311"/>
      <c r="K3371" s="289" t="s">
        <v>106</v>
      </c>
    </row>
    <row r="3372" ht="42.75" spans="1:11">
      <c r="A3372" s="269">
        <v>3370</v>
      </c>
      <c r="B3372" s="289" t="s">
        <v>1974</v>
      </c>
      <c r="C3372" s="289" t="s">
        <v>5306</v>
      </c>
      <c r="D3372" s="297" t="s">
        <v>5468</v>
      </c>
      <c r="E3372" s="307" t="s">
        <v>5430</v>
      </c>
      <c r="F3372" s="310">
        <v>0.1188</v>
      </c>
      <c r="G3372" s="289" t="s">
        <v>5024</v>
      </c>
      <c r="H3372" s="309">
        <v>0.16971</v>
      </c>
      <c r="I3372" s="311"/>
      <c r="J3372" s="311"/>
      <c r="K3372" s="289" t="s">
        <v>106</v>
      </c>
    </row>
    <row r="3373" ht="42.75" spans="1:11">
      <c r="A3373" s="269">
        <v>3371</v>
      </c>
      <c r="B3373" s="289" t="s">
        <v>1974</v>
      </c>
      <c r="C3373" s="289" t="s">
        <v>5306</v>
      </c>
      <c r="D3373" s="297" t="s">
        <v>5469</v>
      </c>
      <c r="E3373" s="307" t="s">
        <v>5430</v>
      </c>
      <c r="F3373" s="310">
        <v>0.0486</v>
      </c>
      <c r="G3373" s="289" t="s">
        <v>5024</v>
      </c>
      <c r="H3373" s="309">
        <v>0.06943</v>
      </c>
      <c r="I3373" s="311"/>
      <c r="J3373" s="311"/>
      <c r="K3373" s="289" t="s">
        <v>106</v>
      </c>
    </row>
    <row r="3374" ht="42.75" spans="1:11">
      <c r="A3374" s="269">
        <v>3372</v>
      </c>
      <c r="B3374" s="289" t="s">
        <v>1974</v>
      </c>
      <c r="C3374" s="289" t="s">
        <v>5306</v>
      </c>
      <c r="D3374" s="297" t="s">
        <v>5470</v>
      </c>
      <c r="E3374" s="307" t="s">
        <v>5430</v>
      </c>
      <c r="F3374" s="310">
        <v>0.0972</v>
      </c>
      <c r="G3374" s="289" t="s">
        <v>5024</v>
      </c>
      <c r="H3374" s="309">
        <v>0.13886</v>
      </c>
      <c r="I3374" s="311"/>
      <c r="J3374" s="311"/>
      <c r="K3374" s="289" t="s">
        <v>106</v>
      </c>
    </row>
    <row r="3375" ht="42.75" spans="1:11">
      <c r="A3375" s="269">
        <v>3373</v>
      </c>
      <c r="B3375" s="289" t="s">
        <v>1974</v>
      </c>
      <c r="C3375" s="289" t="s">
        <v>5306</v>
      </c>
      <c r="D3375" s="297" t="s">
        <v>5471</v>
      </c>
      <c r="E3375" s="307" t="s">
        <v>5430</v>
      </c>
      <c r="F3375" s="310">
        <v>0.0972</v>
      </c>
      <c r="G3375" s="289" t="s">
        <v>5024</v>
      </c>
      <c r="H3375" s="309">
        <v>0.13886</v>
      </c>
      <c r="I3375" s="311"/>
      <c r="J3375" s="311"/>
      <c r="K3375" s="289" t="s">
        <v>106</v>
      </c>
    </row>
    <row r="3376" ht="42.75" spans="1:11">
      <c r="A3376" s="269">
        <v>3374</v>
      </c>
      <c r="B3376" s="289" t="s">
        <v>1974</v>
      </c>
      <c r="C3376" s="289" t="s">
        <v>5306</v>
      </c>
      <c r="D3376" s="297" t="s">
        <v>5472</v>
      </c>
      <c r="E3376" s="307" t="s">
        <v>5430</v>
      </c>
      <c r="F3376" s="310">
        <v>0.1836</v>
      </c>
      <c r="G3376" s="289" t="s">
        <v>5024</v>
      </c>
      <c r="H3376" s="309">
        <v>0.26229</v>
      </c>
      <c r="I3376" s="311"/>
      <c r="J3376" s="311"/>
      <c r="K3376" s="289" t="s">
        <v>106</v>
      </c>
    </row>
    <row r="3377" ht="42.75" spans="1:11">
      <c r="A3377" s="269">
        <v>3375</v>
      </c>
      <c r="B3377" s="289" t="s">
        <v>1974</v>
      </c>
      <c r="C3377" s="289" t="s">
        <v>5306</v>
      </c>
      <c r="D3377" s="297" t="s">
        <v>5473</v>
      </c>
      <c r="E3377" s="307" t="s">
        <v>5430</v>
      </c>
      <c r="F3377" s="310">
        <v>0.55944</v>
      </c>
      <c r="G3377" s="289" t="s">
        <v>5024</v>
      </c>
      <c r="H3377" s="309">
        <v>0.7992</v>
      </c>
      <c r="I3377" s="311"/>
      <c r="J3377" s="311"/>
      <c r="K3377" s="289" t="s">
        <v>106</v>
      </c>
    </row>
    <row r="3378" ht="42.75" spans="1:11">
      <c r="A3378" s="269">
        <v>3376</v>
      </c>
      <c r="B3378" s="289" t="s">
        <v>1974</v>
      </c>
      <c r="C3378" s="289" t="s">
        <v>5306</v>
      </c>
      <c r="D3378" s="297" t="s">
        <v>5473</v>
      </c>
      <c r="E3378" s="307" t="s">
        <v>5430</v>
      </c>
      <c r="F3378" s="310">
        <v>0.59616</v>
      </c>
      <c r="G3378" s="289" t="s">
        <v>5024</v>
      </c>
      <c r="H3378" s="309">
        <v>0.85166</v>
      </c>
      <c r="I3378" s="311"/>
      <c r="J3378" s="311"/>
      <c r="K3378" s="289" t="s">
        <v>106</v>
      </c>
    </row>
    <row r="3379" ht="42.75" spans="1:11">
      <c r="A3379" s="269">
        <v>3377</v>
      </c>
      <c r="B3379" s="289" t="s">
        <v>1974</v>
      </c>
      <c r="C3379" s="289" t="s">
        <v>5306</v>
      </c>
      <c r="D3379" s="297" t="s">
        <v>5473</v>
      </c>
      <c r="E3379" s="307" t="s">
        <v>5430</v>
      </c>
      <c r="F3379" s="310">
        <v>0.7452</v>
      </c>
      <c r="G3379" s="289" t="s">
        <v>5024</v>
      </c>
      <c r="H3379" s="309">
        <v>1.06457</v>
      </c>
      <c r="I3379" s="311"/>
      <c r="J3379" s="311"/>
      <c r="K3379" s="289" t="s">
        <v>106</v>
      </c>
    </row>
    <row r="3380" ht="42.75" spans="1:11">
      <c r="A3380" s="269">
        <v>3378</v>
      </c>
      <c r="B3380" s="289" t="s">
        <v>1974</v>
      </c>
      <c r="C3380" s="289" t="s">
        <v>5306</v>
      </c>
      <c r="D3380" s="297" t="s">
        <v>5473</v>
      </c>
      <c r="E3380" s="307" t="s">
        <v>5430</v>
      </c>
      <c r="F3380" s="310">
        <v>0.89424</v>
      </c>
      <c r="G3380" s="289" t="s">
        <v>5024</v>
      </c>
      <c r="H3380" s="309">
        <v>1.27749</v>
      </c>
      <c r="I3380" s="311"/>
      <c r="J3380" s="311"/>
      <c r="K3380" s="289" t="s">
        <v>106</v>
      </c>
    </row>
    <row r="3381" ht="42.75" spans="1:11">
      <c r="A3381" s="269">
        <v>3379</v>
      </c>
      <c r="B3381" s="289" t="s">
        <v>1974</v>
      </c>
      <c r="C3381" s="289" t="s">
        <v>5306</v>
      </c>
      <c r="D3381" s="297" t="s">
        <v>5474</v>
      </c>
      <c r="E3381" s="307" t="s">
        <v>5430</v>
      </c>
      <c r="F3381" s="310">
        <v>0.57024</v>
      </c>
      <c r="G3381" s="289" t="s">
        <v>5024</v>
      </c>
      <c r="H3381" s="309">
        <v>0.81463</v>
      </c>
      <c r="I3381" s="311"/>
      <c r="J3381" s="311"/>
      <c r="K3381" s="289" t="s">
        <v>106</v>
      </c>
    </row>
    <row r="3382" ht="42.75" spans="1:11">
      <c r="A3382" s="269">
        <v>3380</v>
      </c>
      <c r="B3382" s="289" t="s">
        <v>1974</v>
      </c>
      <c r="C3382" s="289" t="s">
        <v>5306</v>
      </c>
      <c r="D3382" s="297" t="s">
        <v>5474</v>
      </c>
      <c r="E3382" s="307" t="s">
        <v>5430</v>
      </c>
      <c r="F3382" s="310">
        <v>0.62208</v>
      </c>
      <c r="G3382" s="289" t="s">
        <v>5024</v>
      </c>
      <c r="H3382" s="309">
        <v>0.88869</v>
      </c>
      <c r="I3382" s="311"/>
      <c r="J3382" s="311"/>
      <c r="K3382" s="289" t="s">
        <v>106</v>
      </c>
    </row>
    <row r="3383" ht="42.75" spans="1:11">
      <c r="A3383" s="269">
        <v>3381</v>
      </c>
      <c r="B3383" s="289" t="s">
        <v>1974</v>
      </c>
      <c r="C3383" s="289" t="s">
        <v>5306</v>
      </c>
      <c r="D3383" s="297" t="s">
        <v>5474</v>
      </c>
      <c r="E3383" s="307" t="s">
        <v>5430</v>
      </c>
      <c r="F3383" s="310">
        <v>0.7776</v>
      </c>
      <c r="G3383" s="289" t="s">
        <v>5024</v>
      </c>
      <c r="H3383" s="309">
        <v>1.11086</v>
      </c>
      <c r="I3383" s="311"/>
      <c r="J3383" s="311"/>
      <c r="K3383" s="289" t="s">
        <v>106</v>
      </c>
    </row>
    <row r="3384" ht="42.75" spans="1:11">
      <c r="A3384" s="269">
        <v>3382</v>
      </c>
      <c r="B3384" s="289" t="s">
        <v>1974</v>
      </c>
      <c r="C3384" s="289" t="s">
        <v>5306</v>
      </c>
      <c r="D3384" s="297" t="s">
        <v>5474</v>
      </c>
      <c r="E3384" s="307" t="s">
        <v>5430</v>
      </c>
      <c r="F3384" s="310">
        <v>0.93312</v>
      </c>
      <c r="G3384" s="289" t="s">
        <v>5024</v>
      </c>
      <c r="H3384" s="309">
        <v>1.33303</v>
      </c>
      <c r="I3384" s="311"/>
      <c r="J3384" s="311"/>
      <c r="K3384" s="289" t="s">
        <v>106</v>
      </c>
    </row>
    <row r="3385" ht="42.75" spans="1:11">
      <c r="A3385" s="269">
        <v>3383</v>
      </c>
      <c r="B3385" s="289" t="s">
        <v>1974</v>
      </c>
      <c r="C3385" s="289" t="s">
        <v>5306</v>
      </c>
      <c r="D3385" s="297" t="s">
        <v>5475</v>
      </c>
      <c r="E3385" s="307" t="s">
        <v>5430</v>
      </c>
      <c r="F3385" s="310">
        <v>0.04104</v>
      </c>
      <c r="G3385" s="289" t="s">
        <v>5024</v>
      </c>
      <c r="H3385" s="309">
        <v>0.05863</v>
      </c>
      <c r="I3385" s="311"/>
      <c r="J3385" s="311"/>
      <c r="K3385" s="289" t="s">
        <v>106</v>
      </c>
    </row>
    <row r="3386" ht="42.75" spans="1:11">
      <c r="A3386" s="269">
        <v>3384</v>
      </c>
      <c r="B3386" s="289" t="s">
        <v>1974</v>
      </c>
      <c r="C3386" s="289" t="s">
        <v>5306</v>
      </c>
      <c r="D3386" s="297" t="s">
        <v>5476</v>
      </c>
      <c r="E3386" s="307" t="s">
        <v>5430</v>
      </c>
      <c r="F3386" s="310">
        <v>0.0594</v>
      </c>
      <c r="G3386" s="289" t="s">
        <v>5024</v>
      </c>
      <c r="H3386" s="309">
        <v>0.08486</v>
      </c>
      <c r="I3386" s="311"/>
      <c r="J3386" s="311"/>
      <c r="K3386" s="289" t="s">
        <v>106</v>
      </c>
    </row>
    <row r="3387" ht="42.75" spans="1:11">
      <c r="A3387" s="269">
        <v>3385</v>
      </c>
      <c r="B3387" s="289" t="s">
        <v>1974</v>
      </c>
      <c r="C3387" s="289" t="s">
        <v>5306</v>
      </c>
      <c r="D3387" s="297" t="s">
        <v>5477</v>
      </c>
      <c r="E3387" s="307" t="s">
        <v>5430</v>
      </c>
      <c r="F3387" s="310">
        <v>0.07344</v>
      </c>
      <c r="G3387" s="289" t="s">
        <v>5024</v>
      </c>
      <c r="H3387" s="309">
        <v>0.10491</v>
      </c>
      <c r="I3387" s="311"/>
      <c r="J3387" s="311"/>
      <c r="K3387" s="289" t="s">
        <v>106</v>
      </c>
    </row>
    <row r="3388" ht="42.75" spans="1:11">
      <c r="A3388" s="269">
        <v>3386</v>
      </c>
      <c r="B3388" s="289" t="s">
        <v>1974</v>
      </c>
      <c r="C3388" s="289" t="s">
        <v>5306</v>
      </c>
      <c r="D3388" s="297" t="s">
        <v>5477</v>
      </c>
      <c r="E3388" s="307" t="s">
        <v>5430</v>
      </c>
      <c r="F3388" s="310">
        <v>0.06804</v>
      </c>
      <c r="G3388" s="289" t="s">
        <v>5024</v>
      </c>
      <c r="H3388" s="309">
        <v>0.0972</v>
      </c>
      <c r="I3388" s="311"/>
      <c r="J3388" s="311"/>
      <c r="K3388" s="289" t="s">
        <v>106</v>
      </c>
    </row>
    <row r="3389" ht="42.75" spans="1:11">
      <c r="A3389" s="269">
        <v>3387</v>
      </c>
      <c r="B3389" s="289" t="s">
        <v>1974</v>
      </c>
      <c r="C3389" s="289" t="s">
        <v>5306</v>
      </c>
      <c r="D3389" s="297" t="s">
        <v>5478</v>
      </c>
      <c r="E3389" s="307" t="s">
        <v>5430</v>
      </c>
      <c r="F3389" s="310">
        <v>0.07776</v>
      </c>
      <c r="G3389" s="289" t="s">
        <v>5024</v>
      </c>
      <c r="H3389" s="309">
        <v>0.11109</v>
      </c>
      <c r="I3389" s="311"/>
      <c r="J3389" s="311"/>
      <c r="K3389" s="289" t="s">
        <v>106</v>
      </c>
    </row>
    <row r="3390" ht="42.75" spans="1:11">
      <c r="A3390" s="269">
        <v>3388</v>
      </c>
      <c r="B3390" s="289" t="s">
        <v>1974</v>
      </c>
      <c r="C3390" s="289" t="s">
        <v>5306</v>
      </c>
      <c r="D3390" s="297" t="s">
        <v>5479</v>
      </c>
      <c r="E3390" s="307" t="s">
        <v>5430</v>
      </c>
      <c r="F3390" s="310">
        <v>0.0918</v>
      </c>
      <c r="G3390" s="289" t="s">
        <v>5024</v>
      </c>
      <c r="H3390" s="309">
        <v>0.13114</v>
      </c>
      <c r="I3390" s="311"/>
      <c r="J3390" s="311"/>
      <c r="K3390" s="289" t="s">
        <v>106</v>
      </c>
    </row>
    <row r="3391" ht="42.75" spans="1:11">
      <c r="A3391" s="269">
        <v>3389</v>
      </c>
      <c r="B3391" s="289" t="s">
        <v>1974</v>
      </c>
      <c r="C3391" s="289" t="s">
        <v>5306</v>
      </c>
      <c r="D3391" s="297" t="s">
        <v>5480</v>
      </c>
      <c r="E3391" s="307" t="s">
        <v>5430</v>
      </c>
      <c r="F3391" s="310">
        <v>0.0918</v>
      </c>
      <c r="G3391" s="289" t="s">
        <v>5024</v>
      </c>
      <c r="H3391" s="309">
        <v>0.13114</v>
      </c>
      <c r="I3391" s="311"/>
      <c r="J3391" s="311"/>
      <c r="K3391" s="289" t="s">
        <v>106</v>
      </c>
    </row>
    <row r="3392" ht="42.75" spans="1:11">
      <c r="A3392" s="269">
        <v>3390</v>
      </c>
      <c r="B3392" s="289" t="s">
        <v>1974</v>
      </c>
      <c r="C3392" s="289" t="s">
        <v>5306</v>
      </c>
      <c r="D3392" s="297" t="s">
        <v>5481</v>
      </c>
      <c r="E3392" s="307" t="s">
        <v>5430</v>
      </c>
      <c r="F3392" s="310">
        <v>0.1242</v>
      </c>
      <c r="G3392" s="289" t="s">
        <v>5024</v>
      </c>
      <c r="H3392" s="309">
        <v>0.17743</v>
      </c>
      <c r="I3392" s="311"/>
      <c r="J3392" s="311"/>
      <c r="K3392" s="289" t="s">
        <v>106</v>
      </c>
    </row>
    <row r="3393" ht="42.75" spans="1:11">
      <c r="A3393" s="269">
        <v>3391</v>
      </c>
      <c r="B3393" s="289" t="s">
        <v>1974</v>
      </c>
      <c r="C3393" s="289" t="s">
        <v>5306</v>
      </c>
      <c r="D3393" s="297" t="s">
        <v>5482</v>
      </c>
      <c r="E3393" s="307" t="s">
        <v>5430</v>
      </c>
      <c r="F3393" s="310">
        <v>0.1242</v>
      </c>
      <c r="G3393" s="289" t="s">
        <v>5024</v>
      </c>
      <c r="H3393" s="309">
        <v>0.17743</v>
      </c>
      <c r="I3393" s="311"/>
      <c r="J3393" s="311"/>
      <c r="K3393" s="289" t="s">
        <v>106</v>
      </c>
    </row>
    <row r="3394" ht="42.75" spans="1:11">
      <c r="A3394" s="269">
        <v>3392</v>
      </c>
      <c r="B3394" s="289" t="s">
        <v>1974</v>
      </c>
      <c r="C3394" s="289" t="s">
        <v>5306</v>
      </c>
      <c r="D3394" s="297" t="s">
        <v>5483</v>
      </c>
      <c r="E3394" s="307" t="s">
        <v>5430</v>
      </c>
      <c r="F3394" s="310">
        <v>0.054</v>
      </c>
      <c r="G3394" s="289" t="s">
        <v>5024</v>
      </c>
      <c r="H3394" s="309">
        <v>0.07714</v>
      </c>
      <c r="I3394" s="311"/>
      <c r="J3394" s="311"/>
      <c r="K3394" s="289" t="s">
        <v>106</v>
      </c>
    </row>
    <row r="3395" ht="42.75" spans="1:11">
      <c r="A3395" s="269">
        <v>3393</v>
      </c>
      <c r="B3395" s="289" t="s">
        <v>1974</v>
      </c>
      <c r="C3395" s="289" t="s">
        <v>5306</v>
      </c>
      <c r="D3395" s="297" t="s">
        <v>5484</v>
      </c>
      <c r="E3395" s="307" t="s">
        <v>5430</v>
      </c>
      <c r="F3395" s="310">
        <v>0.0648</v>
      </c>
      <c r="G3395" s="289" t="s">
        <v>5024</v>
      </c>
      <c r="H3395" s="309">
        <v>0.09257</v>
      </c>
      <c r="I3395" s="311"/>
      <c r="J3395" s="311"/>
      <c r="K3395" s="289" t="s">
        <v>106</v>
      </c>
    </row>
    <row r="3396" ht="42.75" spans="1:11">
      <c r="A3396" s="269">
        <v>3394</v>
      </c>
      <c r="B3396" s="289" t="s">
        <v>1974</v>
      </c>
      <c r="C3396" s="289" t="s">
        <v>5306</v>
      </c>
      <c r="D3396" s="297" t="s">
        <v>5485</v>
      </c>
      <c r="E3396" s="307" t="s">
        <v>5430</v>
      </c>
      <c r="F3396" s="310">
        <v>0.054</v>
      </c>
      <c r="G3396" s="289" t="s">
        <v>5024</v>
      </c>
      <c r="H3396" s="309">
        <v>0.07714</v>
      </c>
      <c r="I3396" s="311"/>
      <c r="J3396" s="311"/>
      <c r="K3396" s="289" t="s">
        <v>106</v>
      </c>
    </row>
    <row r="3397" ht="42.75" spans="1:11">
      <c r="A3397" s="269">
        <v>3395</v>
      </c>
      <c r="B3397" s="289" t="s">
        <v>1974</v>
      </c>
      <c r="C3397" s="289" t="s">
        <v>5306</v>
      </c>
      <c r="D3397" s="297" t="s">
        <v>5486</v>
      </c>
      <c r="E3397" s="307" t="s">
        <v>5430</v>
      </c>
      <c r="F3397" s="310">
        <v>0.0648</v>
      </c>
      <c r="G3397" s="289" t="s">
        <v>5024</v>
      </c>
      <c r="H3397" s="309">
        <v>0.09257</v>
      </c>
      <c r="I3397" s="311"/>
      <c r="J3397" s="311"/>
      <c r="K3397" s="289" t="s">
        <v>106</v>
      </c>
    </row>
    <row r="3398" ht="42.75" spans="1:11">
      <c r="A3398" s="269">
        <v>3396</v>
      </c>
      <c r="B3398" s="289" t="s">
        <v>1974</v>
      </c>
      <c r="C3398" s="289" t="s">
        <v>5306</v>
      </c>
      <c r="D3398" s="297" t="s">
        <v>5487</v>
      </c>
      <c r="E3398" s="307" t="s">
        <v>5430</v>
      </c>
      <c r="F3398" s="310">
        <v>0.20304</v>
      </c>
      <c r="G3398" s="289" t="s">
        <v>5024</v>
      </c>
      <c r="H3398" s="309">
        <v>0.29006</v>
      </c>
      <c r="I3398" s="311"/>
      <c r="J3398" s="311"/>
      <c r="K3398" s="289" t="s">
        <v>106</v>
      </c>
    </row>
    <row r="3399" ht="42.75" spans="1:11">
      <c r="A3399" s="269">
        <v>3397</v>
      </c>
      <c r="B3399" s="289" t="s">
        <v>1974</v>
      </c>
      <c r="C3399" s="289" t="s">
        <v>5306</v>
      </c>
      <c r="D3399" s="297" t="s">
        <v>5488</v>
      </c>
      <c r="E3399" s="307" t="s">
        <v>5430</v>
      </c>
      <c r="F3399" s="310">
        <v>0.03456</v>
      </c>
      <c r="G3399" s="289" t="s">
        <v>5024</v>
      </c>
      <c r="H3399" s="309">
        <v>0.04937</v>
      </c>
      <c r="I3399" s="311"/>
      <c r="J3399" s="311"/>
      <c r="K3399" s="289" t="s">
        <v>106</v>
      </c>
    </row>
    <row r="3400" ht="42.75" spans="1:11">
      <c r="A3400" s="269">
        <v>3398</v>
      </c>
      <c r="B3400" s="289" t="s">
        <v>1974</v>
      </c>
      <c r="C3400" s="289" t="s">
        <v>5306</v>
      </c>
      <c r="D3400" s="297" t="s">
        <v>5488</v>
      </c>
      <c r="E3400" s="307" t="s">
        <v>5430</v>
      </c>
      <c r="F3400" s="310">
        <v>0.0594</v>
      </c>
      <c r="G3400" s="289" t="s">
        <v>5024</v>
      </c>
      <c r="H3400" s="309">
        <v>0.08486</v>
      </c>
      <c r="I3400" s="311"/>
      <c r="J3400" s="311"/>
      <c r="K3400" s="289" t="s">
        <v>106</v>
      </c>
    </row>
    <row r="3401" ht="42.75" spans="1:11">
      <c r="A3401" s="269">
        <v>3399</v>
      </c>
      <c r="B3401" s="289" t="s">
        <v>1974</v>
      </c>
      <c r="C3401" s="289" t="s">
        <v>5306</v>
      </c>
      <c r="D3401" s="297" t="s">
        <v>5489</v>
      </c>
      <c r="E3401" s="307" t="s">
        <v>5430</v>
      </c>
      <c r="F3401" s="310">
        <v>0.06804</v>
      </c>
      <c r="G3401" s="289" t="s">
        <v>5024</v>
      </c>
      <c r="H3401" s="309">
        <v>0.0972</v>
      </c>
      <c r="I3401" s="311"/>
      <c r="J3401" s="311"/>
      <c r="K3401" s="289" t="s">
        <v>106</v>
      </c>
    </row>
    <row r="3402" ht="42.75" spans="1:11">
      <c r="A3402" s="269">
        <v>3400</v>
      </c>
      <c r="B3402" s="289" t="s">
        <v>1974</v>
      </c>
      <c r="C3402" s="289" t="s">
        <v>5306</v>
      </c>
      <c r="D3402" s="297" t="s">
        <v>5489</v>
      </c>
      <c r="E3402" s="307" t="s">
        <v>5430</v>
      </c>
      <c r="F3402" s="310">
        <v>0.07884</v>
      </c>
      <c r="G3402" s="289" t="s">
        <v>5024</v>
      </c>
      <c r="H3402" s="309">
        <v>0.11263</v>
      </c>
      <c r="I3402" s="311"/>
      <c r="J3402" s="311"/>
      <c r="K3402" s="289" t="s">
        <v>106</v>
      </c>
    </row>
    <row r="3403" ht="42.75" spans="1:11">
      <c r="A3403" s="269">
        <v>3401</v>
      </c>
      <c r="B3403" s="289" t="s">
        <v>1974</v>
      </c>
      <c r="C3403" s="289" t="s">
        <v>5306</v>
      </c>
      <c r="D3403" s="297" t="s">
        <v>5490</v>
      </c>
      <c r="E3403" s="307" t="s">
        <v>5430</v>
      </c>
      <c r="F3403" s="310">
        <v>0.0594</v>
      </c>
      <c r="G3403" s="289" t="s">
        <v>5024</v>
      </c>
      <c r="H3403" s="309">
        <v>0.08486</v>
      </c>
      <c r="I3403" s="311"/>
      <c r="J3403" s="311"/>
      <c r="K3403" s="289" t="s">
        <v>106</v>
      </c>
    </row>
    <row r="3404" ht="42.75" spans="1:11">
      <c r="A3404" s="269">
        <v>3402</v>
      </c>
      <c r="B3404" s="289" t="s">
        <v>1974</v>
      </c>
      <c r="C3404" s="289" t="s">
        <v>5306</v>
      </c>
      <c r="D3404" s="297" t="s">
        <v>5490</v>
      </c>
      <c r="E3404" s="307" t="s">
        <v>5430</v>
      </c>
      <c r="F3404" s="310">
        <v>0.0756</v>
      </c>
      <c r="G3404" s="289" t="s">
        <v>5024</v>
      </c>
      <c r="H3404" s="309">
        <v>0.108</v>
      </c>
      <c r="I3404" s="311"/>
      <c r="J3404" s="311"/>
      <c r="K3404" s="289" t="s">
        <v>106</v>
      </c>
    </row>
    <row r="3405" ht="42.75" spans="1:11">
      <c r="A3405" s="269">
        <v>3403</v>
      </c>
      <c r="B3405" s="289" t="s">
        <v>1974</v>
      </c>
      <c r="C3405" s="289" t="s">
        <v>5306</v>
      </c>
      <c r="D3405" s="297" t="s">
        <v>5490</v>
      </c>
      <c r="E3405" s="307" t="s">
        <v>5430</v>
      </c>
      <c r="F3405" s="310">
        <v>0.0918</v>
      </c>
      <c r="G3405" s="289" t="s">
        <v>5024</v>
      </c>
      <c r="H3405" s="309">
        <v>0.13114</v>
      </c>
      <c r="I3405" s="311"/>
      <c r="J3405" s="311"/>
      <c r="K3405" s="289" t="s">
        <v>106</v>
      </c>
    </row>
    <row r="3406" ht="42.75" spans="1:11">
      <c r="A3406" s="269">
        <v>3404</v>
      </c>
      <c r="B3406" s="289" t="s">
        <v>1974</v>
      </c>
      <c r="C3406" s="289" t="s">
        <v>5306</v>
      </c>
      <c r="D3406" s="297" t="s">
        <v>5491</v>
      </c>
      <c r="E3406" s="307" t="s">
        <v>5430</v>
      </c>
      <c r="F3406" s="310">
        <v>0.13824</v>
      </c>
      <c r="G3406" s="289" t="s">
        <v>5024</v>
      </c>
      <c r="H3406" s="309">
        <v>0.19749</v>
      </c>
      <c r="I3406" s="311"/>
      <c r="J3406" s="311"/>
      <c r="K3406" s="289" t="s">
        <v>106</v>
      </c>
    </row>
    <row r="3407" ht="42.75" spans="1:11">
      <c r="A3407" s="269">
        <v>3405</v>
      </c>
      <c r="B3407" s="289" t="s">
        <v>1974</v>
      </c>
      <c r="C3407" s="289" t="s">
        <v>5306</v>
      </c>
      <c r="D3407" s="297" t="s">
        <v>5492</v>
      </c>
      <c r="E3407" s="307" t="s">
        <v>5430</v>
      </c>
      <c r="F3407" s="310">
        <v>0.09504</v>
      </c>
      <c r="G3407" s="289" t="s">
        <v>5024</v>
      </c>
      <c r="H3407" s="309">
        <v>0.13577</v>
      </c>
      <c r="I3407" s="311"/>
      <c r="J3407" s="311"/>
      <c r="K3407" s="289" t="s">
        <v>106</v>
      </c>
    </row>
    <row r="3408" ht="42.75" spans="1:11">
      <c r="A3408" s="269">
        <v>3406</v>
      </c>
      <c r="B3408" s="289" t="s">
        <v>1974</v>
      </c>
      <c r="C3408" s="289" t="s">
        <v>5306</v>
      </c>
      <c r="D3408" s="297" t="s">
        <v>5493</v>
      </c>
      <c r="E3408" s="307" t="s">
        <v>5430</v>
      </c>
      <c r="F3408" s="310">
        <v>0.1188</v>
      </c>
      <c r="G3408" s="289" t="s">
        <v>5024</v>
      </c>
      <c r="H3408" s="309">
        <v>0.16971</v>
      </c>
      <c r="I3408" s="311"/>
      <c r="J3408" s="311"/>
      <c r="K3408" s="289" t="s">
        <v>106</v>
      </c>
    </row>
    <row r="3409" ht="42.75" spans="1:11">
      <c r="A3409" s="269">
        <v>3407</v>
      </c>
      <c r="B3409" s="289" t="s">
        <v>1974</v>
      </c>
      <c r="C3409" s="289" t="s">
        <v>5306</v>
      </c>
      <c r="D3409" s="297" t="s">
        <v>5494</v>
      </c>
      <c r="E3409" s="307" t="s">
        <v>5430</v>
      </c>
      <c r="F3409" s="310">
        <v>0.1296</v>
      </c>
      <c r="G3409" s="289" t="s">
        <v>5024</v>
      </c>
      <c r="H3409" s="309">
        <v>0.18514</v>
      </c>
      <c r="I3409" s="311"/>
      <c r="J3409" s="311"/>
      <c r="K3409" s="289" t="s">
        <v>106</v>
      </c>
    </row>
    <row r="3410" ht="42.75" spans="1:11">
      <c r="A3410" s="269">
        <v>3408</v>
      </c>
      <c r="B3410" s="289" t="s">
        <v>1974</v>
      </c>
      <c r="C3410" s="289" t="s">
        <v>5306</v>
      </c>
      <c r="D3410" s="297" t="s">
        <v>5495</v>
      </c>
      <c r="E3410" s="307" t="s">
        <v>5430</v>
      </c>
      <c r="F3410" s="310">
        <v>0.0378</v>
      </c>
      <c r="G3410" s="289" t="s">
        <v>5024</v>
      </c>
      <c r="H3410" s="309">
        <v>0.054</v>
      </c>
      <c r="I3410" s="311"/>
      <c r="J3410" s="311"/>
      <c r="K3410" s="289" t="s">
        <v>106</v>
      </c>
    </row>
    <row r="3411" ht="42.75" spans="1:11">
      <c r="A3411" s="269">
        <v>3409</v>
      </c>
      <c r="B3411" s="289" t="s">
        <v>1974</v>
      </c>
      <c r="C3411" s="289" t="s">
        <v>5306</v>
      </c>
      <c r="D3411" s="297" t="s">
        <v>5495</v>
      </c>
      <c r="E3411" s="307" t="s">
        <v>5430</v>
      </c>
      <c r="F3411" s="310">
        <v>0.05184</v>
      </c>
      <c r="G3411" s="289" t="s">
        <v>5024</v>
      </c>
      <c r="H3411" s="309">
        <v>0.07406</v>
      </c>
      <c r="I3411" s="311"/>
      <c r="J3411" s="311"/>
      <c r="K3411" s="289" t="s">
        <v>106</v>
      </c>
    </row>
    <row r="3412" ht="42.75" spans="1:11">
      <c r="A3412" s="269">
        <v>3410</v>
      </c>
      <c r="B3412" s="289" t="s">
        <v>1974</v>
      </c>
      <c r="C3412" s="289" t="s">
        <v>5306</v>
      </c>
      <c r="D3412" s="297" t="s">
        <v>5496</v>
      </c>
      <c r="E3412" s="307" t="s">
        <v>5430</v>
      </c>
      <c r="F3412" s="310">
        <v>0.0378</v>
      </c>
      <c r="G3412" s="289" t="s">
        <v>5024</v>
      </c>
      <c r="H3412" s="309">
        <v>0.054</v>
      </c>
      <c r="I3412" s="311"/>
      <c r="J3412" s="311"/>
      <c r="K3412" s="289" t="s">
        <v>106</v>
      </c>
    </row>
    <row r="3413" ht="42.75" spans="1:11">
      <c r="A3413" s="269">
        <v>3411</v>
      </c>
      <c r="B3413" s="289" t="s">
        <v>1974</v>
      </c>
      <c r="C3413" s="289" t="s">
        <v>5306</v>
      </c>
      <c r="D3413" s="297" t="s">
        <v>5496</v>
      </c>
      <c r="E3413" s="307" t="s">
        <v>5430</v>
      </c>
      <c r="F3413" s="310">
        <v>0.054</v>
      </c>
      <c r="G3413" s="289" t="s">
        <v>5024</v>
      </c>
      <c r="H3413" s="309">
        <v>0.07714</v>
      </c>
      <c r="I3413" s="311"/>
      <c r="J3413" s="311"/>
      <c r="K3413" s="289" t="s">
        <v>106</v>
      </c>
    </row>
    <row r="3414" ht="42.75" spans="1:11">
      <c r="A3414" s="269">
        <v>3412</v>
      </c>
      <c r="B3414" s="289" t="s">
        <v>1974</v>
      </c>
      <c r="C3414" s="289" t="s">
        <v>5306</v>
      </c>
      <c r="D3414" s="297" t="s">
        <v>5497</v>
      </c>
      <c r="E3414" s="307" t="s">
        <v>5430</v>
      </c>
      <c r="F3414" s="310">
        <v>0.00864</v>
      </c>
      <c r="G3414" s="289" t="s">
        <v>5024</v>
      </c>
      <c r="H3414" s="309">
        <v>0.01234</v>
      </c>
      <c r="I3414" s="311"/>
      <c r="J3414" s="311"/>
      <c r="K3414" s="289" t="s">
        <v>106</v>
      </c>
    </row>
    <row r="3415" ht="42.75" spans="1:11">
      <c r="A3415" s="269">
        <v>3413</v>
      </c>
      <c r="B3415" s="289" t="s">
        <v>1974</v>
      </c>
      <c r="C3415" s="289" t="s">
        <v>5306</v>
      </c>
      <c r="D3415" s="297" t="s">
        <v>5498</v>
      </c>
      <c r="E3415" s="307" t="s">
        <v>5430</v>
      </c>
      <c r="F3415" s="310">
        <v>0.0702</v>
      </c>
      <c r="G3415" s="289" t="s">
        <v>5024</v>
      </c>
      <c r="H3415" s="309">
        <v>0.10029</v>
      </c>
      <c r="I3415" s="311"/>
      <c r="J3415" s="311"/>
      <c r="K3415" s="289" t="s">
        <v>106</v>
      </c>
    </row>
    <row r="3416" ht="42.75" spans="1:11">
      <c r="A3416" s="269">
        <v>3414</v>
      </c>
      <c r="B3416" s="289" t="s">
        <v>1974</v>
      </c>
      <c r="C3416" s="289" t="s">
        <v>5306</v>
      </c>
      <c r="D3416" s="297" t="s">
        <v>5499</v>
      </c>
      <c r="E3416" s="307" t="s">
        <v>5430</v>
      </c>
      <c r="F3416" s="310">
        <v>0.0702</v>
      </c>
      <c r="G3416" s="289" t="s">
        <v>5024</v>
      </c>
      <c r="H3416" s="309">
        <v>0.10029</v>
      </c>
      <c r="I3416" s="311"/>
      <c r="J3416" s="311"/>
      <c r="K3416" s="289" t="s">
        <v>106</v>
      </c>
    </row>
    <row r="3417" ht="42.75" spans="1:11">
      <c r="A3417" s="269">
        <v>3415</v>
      </c>
      <c r="B3417" s="289" t="s">
        <v>1974</v>
      </c>
      <c r="C3417" s="289" t="s">
        <v>5306</v>
      </c>
      <c r="D3417" s="297" t="s">
        <v>5500</v>
      </c>
      <c r="E3417" s="307" t="s">
        <v>5430</v>
      </c>
      <c r="F3417" s="310">
        <v>0.0702</v>
      </c>
      <c r="G3417" s="289" t="s">
        <v>5024</v>
      </c>
      <c r="H3417" s="309">
        <v>0.10029</v>
      </c>
      <c r="I3417" s="311"/>
      <c r="J3417" s="311"/>
      <c r="K3417" s="289" t="s">
        <v>106</v>
      </c>
    </row>
    <row r="3418" ht="42.75" spans="1:11">
      <c r="A3418" s="269">
        <v>3416</v>
      </c>
      <c r="B3418" s="289" t="s">
        <v>1974</v>
      </c>
      <c r="C3418" s="289" t="s">
        <v>5306</v>
      </c>
      <c r="D3418" s="297" t="s">
        <v>5501</v>
      </c>
      <c r="E3418" s="307" t="s">
        <v>5430</v>
      </c>
      <c r="F3418" s="310">
        <v>0.0702</v>
      </c>
      <c r="G3418" s="289" t="s">
        <v>5024</v>
      </c>
      <c r="H3418" s="309">
        <v>0.10029</v>
      </c>
      <c r="I3418" s="311"/>
      <c r="J3418" s="311"/>
      <c r="K3418" s="289" t="s">
        <v>106</v>
      </c>
    </row>
    <row r="3419" ht="42.75" spans="1:11">
      <c r="A3419" s="269">
        <v>3417</v>
      </c>
      <c r="B3419" s="289" t="s">
        <v>1974</v>
      </c>
      <c r="C3419" s="289" t="s">
        <v>5306</v>
      </c>
      <c r="D3419" s="297" t="s">
        <v>5502</v>
      </c>
      <c r="E3419" s="307" t="s">
        <v>5430</v>
      </c>
      <c r="F3419" s="310">
        <v>0.0702</v>
      </c>
      <c r="G3419" s="289" t="s">
        <v>5024</v>
      </c>
      <c r="H3419" s="309">
        <v>0.10029</v>
      </c>
      <c r="I3419" s="311"/>
      <c r="J3419" s="311"/>
      <c r="K3419" s="289" t="s">
        <v>106</v>
      </c>
    </row>
    <row r="3420" ht="42.75" spans="1:11">
      <c r="A3420" s="269">
        <v>3418</v>
      </c>
      <c r="B3420" s="289" t="s">
        <v>1974</v>
      </c>
      <c r="C3420" s="289" t="s">
        <v>5306</v>
      </c>
      <c r="D3420" s="297" t="s">
        <v>5503</v>
      </c>
      <c r="E3420" s="307" t="s">
        <v>5430</v>
      </c>
      <c r="F3420" s="310">
        <v>0.02808</v>
      </c>
      <c r="G3420" s="289" t="s">
        <v>5024</v>
      </c>
      <c r="H3420" s="309">
        <v>0.04011</v>
      </c>
      <c r="I3420" s="311"/>
      <c r="J3420" s="311"/>
      <c r="K3420" s="289" t="s">
        <v>106</v>
      </c>
    </row>
    <row r="3421" ht="42.75" spans="1:11">
      <c r="A3421" s="269">
        <v>3419</v>
      </c>
      <c r="B3421" s="289" t="s">
        <v>1974</v>
      </c>
      <c r="C3421" s="289" t="s">
        <v>5306</v>
      </c>
      <c r="D3421" s="297" t="s">
        <v>5504</v>
      </c>
      <c r="E3421" s="307" t="s">
        <v>5430</v>
      </c>
      <c r="F3421" s="310">
        <v>0.05616</v>
      </c>
      <c r="G3421" s="289" t="s">
        <v>5024</v>
      </c>
      <c r="H3421" s="309">
        <v>0.08023</v>
      </c>
      <c r="I3421" s="311"/>
      <c r="J3421" s="311"/>
      <c r="K3421" s="289" t="s">
        <v>106</v>
      </c>
    </row>
    <row r="3422" ht="42.75" spans="1:11">
      <c r="A3422" s="269">
        <v>3420</v>
      </c>
      <c r="B3422" s="289" t="s">
        <v>1974</v>
      </c>
      <c r="C3422" s="289" t="s">
        <v>5306</v>
      </c>
      <c r="D3422" s="297" t="s">
        <v>5505</v>
      </c>
      <c r="E3422" s="307" t="s">
        <v>5430</v>
      </c>
      <c r="F3422" s="310">
        <v>0.02808</v>
      </c>
      <c r="G3422" s="289" t="s">
        <v>5024</v>
      </c>
      <c r="H3422" s="309">
        <v>0.04011</v>
      </c>
      <c r="I3422" s="311"/>
      <c r="J3422" s="311"/>
      <c r="K3422" s="289" t="s">
        <v>106</v>
      </c>
    </row>
    <row r="3423" ht="42.75" spans="1:11">
      <c r="A3423" s="269">
        <v>3421</v>
      </c>
      <c r="B3423" s="289" t="s">
        <v>1974</v>
      </c>
      <c r="C3423" s="289" t="s">
        <v>5306</v>
      </c>
      <c r="D3423" s="297" t="s">
        <v>5506</v>
      </c>
      <c r="E3423" s="307" t="s">
        <v>5430</v>
      </c>
      <c r="F3423" s="310">
        <v>0.05616</v>
      </c>
      <c r="G3423" s="289" t="s">
        <v>5024</v>
      </c>
      <c r="H3423" s="309">
        <v>0.08023</v>
      </c>
      <c r="I3423" s="311"/>
      <c r="J3423" s="311"/>
      <c r="K3423" s="289" t="s">
        <v>106</v>
      </c>
    </row>
    <row r="3424" ht="42.75" spans="1:11">
      <c r="A3424" s="269">
        <v>3422</v>
      </c>
      <c r="B3424" s="289" t="s">
        <v>1974</v>
      </c>
      <c r="C3424" s="289" t="s">
        <v>5306</v>
      </c>
      <c r="D3424" s="297" t="s">
        <v>5507</v>
      </c>
      <c r="E3424" s="307" t="s">
        <v>5430</v>
      </c>
      <c r="F3424" s="310">
        <v>0.03348</v>
      </c>
      <c r="G3424" s="289" t="s">
        <v>5024</v>
      </c>
      <c r="H3424" s="309">
        <v>0.04783</v>
      </c>
      <c r="I3424" s="311"/>
      <c r="J3424" s="311"/>
      <c r="K3424" s="289" t="s">
        <v>106</v>
      </c>
    </row>
    <row r="3425" ht="42.75" spans="1:11">
      <c r="A3425" s="269">
        <v>3423</v>
      </c>
      <c r="B3425" s="289" t="s">
        <v>1974</v>
      </c>
      <c r="C3425" s="289" t="s">
        <v>5306</v>
      </c>
      <c r="D3425" s="297" t="s">
        <v>5508</v>
      </c>
      <c r="E3425" s="307" t="s">
        <v>5430</v>
      </c>
      <c r="F3425" s="310">
        <v>0.0378</v>
      </c>
      <c r="G3425" s="289" t="s">
        <v>5024</v>
      </c>
      <c r="H3425" s="309">
        <v>0.054</v>
      </c>
      <c r="I3425" s="311"/>
      <c r="J3425" s="311"/>
      <c r="K3425" s="289" t="s">
        <v>106</v>
      </c>
    </row>
    <row r="3426" ht="42.75" spans="1:11">
      <c r="A3426" s="269">
        <v>3424</v>
      </c>
      <c r="B3426" s="289" t="s">
        <v>1974</v>
      </c>
      <c r="C3426" s="289" t="s">
        <v>5306</v>
      </c>
      <c r="D3426" s="297" t="s">
        <v>5509</v>
      </c>
      <c r="E3426" s="307" t="s">
        <v>5430</v>
      </c>
      <c r="F3426" s="310">
        <v>0.04536</v>
      </c>
      <c r="G3426" s="289" t="s">
        <v>5024</v>
      </c>
      <c r="H3426" s="309">
        <v>0.0648</v>
      </c>
      <c r="I3426" s="311"/>
      <c r="J3426" s="311"/>
      <c r="K3426" s="289" t="s">
        <v>106</v>
      </c>
    </row>
    <row r="3427" ht="42.75" spans="1:11">
      <c r="A3427" s="269">
        <v>3425</v>
      </c>
      <c r="B3427" s="289" t="s">
        <v>1974</v>
      </c>
      <c r="C3427" s="289" t="s">
        <v>5306</v>
      </c>
      <c r="D3427" s="297" t="s">
        <v>5510</v>
      </c>
      <c r="E3427" s="307" t="s">
        <v>5430</v>
      </c>
      <c r="F3427" s="310">
        <v>0.0216</v>
      </c>
      <c r="G3427" s="289" t="s">
        <v>5024</v>
      </c>
      <c r="H3427" s="309">
        <v>0.03086</v>
      </c>
      <c r="I3427" s="311"/>
      <c r="J3427" s="311"/>
      <c r="K3427" s="289" t="s">
        <v>106</v>
      </c>
    </row>
    <row r="3428" ht="42.75" spans="1:11">
      <c r="A3428" s="269">
        <v>3426</v>
      </c>
      <c r="B3428" s="289" t="s">
        <v>1974</v>
      </c>
      <c r="C3428" s="289" t="s">
        <v>5306</v>
      </c>
      <c r="D3428" s="297" t="s">
        <v>5511</v>
      </c>
      <c r="E3428" s="307" t="s">
        <v>5430</v>
      </c>
      <c r="F3428" s="310">
        <v>0.0216</v>
      </c>
      <c r="G3428" s="289" t="s">
        <v>5024</v>
      </c>
      <c r="H3428" s="309">
        <v>0.03086</v>
      </c>
      <c r="I3428" s="311"/>
      <c r="J3428" s="311"/>
      <c r="K3428" s="289" t="s">
        <v>106</v>
      </c>
    </row>
    <row r="3429" ht="42.75" spans="1:11">
      <c r="A3429" s="269">
        <v>3427</v>
      </c>
      <c r="B3429" s="289" t="s">
        <v>1974</v>
      </c>
      <c r="C3429" s="289" t="s">
        <v>5306</v>
      </c>
      <c r="D3429" s="297" t="s">
        <v>5512</v>
      </c>
      <c r="E3429" s="307" t="s">
        <v>5430</v>
      </c>
      <c r="F3429" s="310">
        <v>0.03456</v>
      </c>
      <c r="G3429" s="289" t="s">
        <v>5024</v>
      </c>
      <c r="H3429" s="309">
        <v>0.04937</v>
      </c>
      <c r="I3429" s="311"/>
      <c r="J3429" s="311"/>
      <c r="K3429" s="289" t="s">
        <v>106</v>
      </c>
    </row>
    <row r="3430" ht="42.75" spans="1:11">
      <c r="A3430" s="269">
        <v>3428</v>
      </c>
      <c r="B3430" s="289" t="s">
        <v>1974</v>
      </c>
      <c r="C3430" s="289" t="s">
        <v>5306</v>
      </c>
      <c r="D3430" s="297" t="s">
        <v>5513</v>
      </c>
      <c r="E3430" s="307" t="s">
        <v>5430</v>
      </c>
      <c r="F3430" s="310">
        <v>0.03456</v>
      </c>
      <c r="G3430" s="289" t="s">
        <v>5024</v>
      </c>
      <c r="H3430" s="309">
        <v>0.04937</v>
      </c>
      <c r="I3430" s="311"/>
      <c r="J3430" s="311"/>
      <c r="K3430" s="289" t="s">
        <v>106</v>
      </c>
    </row>
    <row r="3431" ht="42.75" spans="1:11">
      <c r="A3431" s="269">
        <v>3429</v>
      </c>
      <c r="B3431" s="289" t="s">
        <v>1974</v>
      </c>
      <c r="C3431" s="289" t="s">
        <v>5306</v>
      </c>
      <c r="D3431" s="297" t="s">
        <v>5514</v>
      </c>
      <c r="E3431" s="307" t="s">
        <v>5430</v>
      </c>
      <c r="F3431" s="310">
        <v>0.054</v>
      </c>
      <c r="G3431" s="289" t="s">
        <v>5024</v>
      </c>
      <c r="H3431" s="309">
        <v>0.07714</v>
      </c>
      <c r="I3431" s="311"/>
      <c r="J3431" s="311"/>
      <c r="K3431" s="289" t="s">
        <v>106</v>
      </c>
    </row>
    <row r="3432" ht="42.75" spans="1:11">
      <c r="A3432" s="269">
        <v>3430</v>
      </c>
      <c r="B3432" s="289" t="s">
        <v>1974</v>
      </c>
      <c r="C3432" s="289" t="s">
        <v>5306</v>
      </c>
      <c r="D3432" s="297" t="s">
        <v>5515</v>
      </c>
      <c r="E3432" s="307" t="s">
        <v>5430</v>
      </c>
      <c r="F3432" s="310">
        <v>0.054</v>
      </c>
      <c r="G3432" s="289" t="s">
        <v>5024</v>
      </c>
      <c r="H3432" s="309">
        <v>0.07714</v>
      </c>
      <c r="I3432" s="311"/>
      <c r="J3432" s="311"/>
      <c r="K3432" s="289" t="s">
        <v>106</v>
      </c>
    </row>
    <row r="3433" ht="42.75" spans="1:11">
      <c r="A3433" s="269">
        <v>3431</v>
      </c>
      <c r="B3433" s="289" t="s">
        <v>1974</v>
      </c>
      <c r="C3433" s="289" t="s">
        <v>5306</v>
      </c>
      <c r="D3433" s="297" t="s">
        <v>5511</v>
      </c>
      <c r="E3433" s="307" t="s">
        <v>5430</v>
      </c>
      <c r="F3433" s="310">
        <v>0.03024</v>
      </c>
      <c r="G3433" s="289" t="s">
        <v>5024</v>
      </c>
      <c r="H3433" s="309">
        <v>0.0432</v>
      </c>
      <c r="I3433" s="311"/>
      <c r="J3433" s="311"/>
      <c r="K3433" s="289" t="s">
        <v>106</v>
      </c>
    </row>
    <row r="3434" ht="42.75" spans="1:11">
      <c r="A3434" s="269">
        <v>3432</v>
      </c>
      <c r="B3434" s="289" t="s">
        <v>1974</v>
      </c>
      <c r="C3434" s="289" t="s">
        <v>5306</v>
      </c>
      <c r="D3434" s="297" t="s">
        <v>5510</v>
      </c>
      <c r="E3434" s="307" t="s">
        <v>5430</v>
      </c>
      <c r="F3434" s="310">
        <v>0.03024</v>
      </c>
      <c r="G3434" s="289" t="s">
        <v>5024</v>
      </c>
      <c r="H3434" s="309">
        <v>0.0432</v>
      </c>
      <c r="I3434" s="311"/>
      <c r="J3434" s="311"/>
      <c r="K3434" s="289" t="s">
        <v>106</v>
      </c>
    </row>
    <row r="3435" ht="42.75" spans="1:11">
      <c r="A3435" s="269">
        <v>3433</v>
      </c>
      <c r="B3435" s="289" t="s">
        <v>1974</v>
      </c>
      <c r="C3435" s="289" t="s">
        <v>5306</v>
      </c>
      <c r="D3435" s="297" t="s">
        <v>5513</v>
      </c>
      <c r="E3435" s="307" t="s">
        <v>5430</v>
      </c>
      <c r="F3435" s="310">
        <v>0.05184</v>
      </c>
      <c r="G3435" s="289" t="s">
        <v>5024</v>
      </c>
      <c r="H3435" s="309">
        <v>0.07406</v>
      </c>
      <c r="I3435" s="311"/>
      <c r="J3435" s="311"/>
      <c r="K3435" s="289" t="s">
        <v>106</v>
      </c>
    </row>
    <row r="3436" ht="42.75" spans="1:11">
      <c r="A3436" s="269">
        <v>3434</v>
      </c>
      <c r="B3436" s="289" t="s">
        <v>1974</v>
      </c>
      <c r="C3436" s="289" t="s">
        <v>5306</v>
      </c>
      <c r="D3436" s="297" t="s">
        <v>5516</v>
      </c>
      <c r="E3436" s="307" t="s">
        <v>5430</v>
      </c>
      <c r="F3436" s="310">
        <v>0.05184</v>
      </c>
      <c r="G3436" s="289" t="s">
        <v>5024</v>
      </c>
      <c r="H3436" s="309">
        <v>0.07406</v>
      </c>
      <c r="I3436" s="311"/>
      <c r="J3436" s="311"/>
      <c r="K3436" s="289" t="s">
        <v>106</v>
      </c>
    </row>
    <row r="3437" ht="42.75" spans="1:11">
      <c r="A3437" s="269">
        <v>3435</v>
      </c>
      <c r="B3437" s="289" t="s">
        <v>1974</v>
      </c>
      <c r="C3437" s="289" t="s">
        <v>5306</v>
      </c>
      <c r="D3437" s="297" t="s">
        <v>5515</v>
      </c>
      <c r="E3437" s="307" t="s">
        <v>5430</v>
      </c>
      <c r="F3437" s="310">
        <v>0.07344</v>
      </c>
      <c r="G3437" s="289" t="s">
        <v>5024</v>
      </c>
      <c r="H3437" s="309">
        <v>0.10491</v>
      </c>
      <c r="I3437" s="311"/>
      <c r="J3437" s="311"/>
      <c r="K3437" s="289" t="s">
        <v>106</v>
      </c>
    </row>
    <row r="3438" ht="42.75" spans="1:11">
      <c r="A3438" s="269">
        <v>3436</v>
      </c>
      <c r="B3438" s="289" t="s">
        <v>1974</v>
      </c>
      <c r="C3438" s="289" t="s">
        <v>5306</v>
      </c>
      <c r="D3438" s="297" t="s">
        <v>5514</v>
      </c>
      <c r="E3438" s="307" t="s">
        <v>5430</v>
      </c>
      <c r="F3438" s="310">
        <v>0.07344</v>
      </c>
      <c r="G3438" s="289" t="s">
        <v>5024</v>
      </c>
      <c r="H3438" s="309">
        <v>0.10491</v>
      </c>
      <c r="I3438" s="311"/>
      <c r="J3438" s="311"/>
      <c r="K3438" s="289" t="s">
        <v>106</v>
      </c>
    </row>
    <row r="3439" ht="42.75" spans="1:11">
      <c r="A3439" s="269">
        <v>3437</v>
      </c>
      <c r="B3439" s="289" t="s">
        <v>1974</v>
      </c>
      <c r="C3439" s="289" t="s">
        <v>5306</v>
      </c>
      <c r="D3439" s="297" t="s">
        <v>5517</v>
      </c>
      <c r="E3439" s="307" t="s">
        <v>5430</v>
      </c>
      <c r="F3439" s="310">
        <v>0.0864</v>
      </c>
      <c r="G3439" s="289" t="s">
        <v>5024</v>
      </c>
      <c r="H3439" s="309">
        <v>0.12343</v>
      </c>
      <c r="I3439" s="311"/>
      <c r="J3439" s="311"/>
      <c r="K3439" s="289" t="s">
        <v>106</v>
      </c>
    </row>
    <row r="3440" ht="42.75" spans="1:11">
      <c r="A3440" s="269">
        <v>3438</v>
      </c>
      <c r="B3440" s="289" t="s">
        <v>1974</v>
      </c>
      <c r="C3440" s="289" t="s">
        <v>5306</v>
      </c>
      <c r="D3440" s="297" t="s">
        <v>5518</v>
      </c>
      <c r="E3440" s="307" t="s">
        <v>5430</v>
      </c>
      <c r="F3440" s="310">
        <v>0.03024</v>
      </c>
      <c r="G3440" s="289" t="s">
        <v>5024</v>
      </c>
      <c r="H3440" s="309">
        <v>0.0432</v>
      </c>
      <c r="I3440" s="311"/>
      <c r="J3440" s="311"/>
      <c r="K3440" s="289" t="s">
        <v>106</v>
      </c>
    </row>
    <row r="3441" ht="42.75" spans="1:11">
      <c r="A3441" s="269">
        <v>3439</v>
      </c>
      <c r="B3441" s="289" t="s">
        <v>1974</v>
      </c>
      <c r="C3441" s="289" t="s">
        <v>5306</v>
      </c>
      <c r="D3441" s="297" t="s">
        <v>5519</v>
      </c>
      <c r="E3441" s="307" t="s">
        <v>5430</v>
      </c>
      <c r="F3441" s="310">
        <v>0.0594</v>
      </c>
      <c r="G3441" s="289" t="s">
        <v>5024</v>
      </c>
      <c r="H3441" s="309">
        <v>0.08486</v>
      </c>
      <c r="I3441" s="311"/>
      <c r="J3441" s="311"/>
      <c r="K3441" s="289" t="s">
        <v>106</v>
      </c>
    </row>
    <row r="3442" ht="42.75" spans="1:11">
      <c r="A3442" s="269">
        <v>3440</v>
      </c>
      <c r="B3442" s="289" t="s">
        <v>1974</v>
      </c>
      <c r="C3442" s="289" t="s">
        <v>5306</v>
      </c>
      <c r="D3442" s="297" t="s">
        <v>5520</v>
      </c>
      <c r="E3442" s="307" t="s">
        <v>5430</v>
      </c>
      <c r="F3442" s="310">
        <v>0.01512</v>
      </c>
      <c r="G3442" s="289" t="s">
        <v>5024</v>
      </c>
      <c r="H3442" s="309">
        <v>0.0216</v>
      </c>
      <c r="I3442" s="311"/>
      <c r="J3442" s="311"/>
      <c r="K3442" s="289" t="s">
        <v>106</v>
      </c>
    </row>
    <row r="3443" ht="42.75" spans="1:11">
      <c r="A3443" s="269">
        <v>3441</v>
      </c>
      <c r="B3443" s="289" t="s">
        <v>1974</v>
      </c>
      <c r="C3443" s="289" t="s">
        <v>5306</v>
      </c>
      <c r="D3443" s="297" t="s">
        <v>5521</v>
      </c>
      <c r="E3443" s="307" t="s">
        <v>5430</v>
      </c>
      <c r="F3443" s="310">
        <v>0.0918</v>
      </c>
      <c r="G3443" s="289" t="s">
        <v>5024</v>
      </c>
      <c r="H3443" s="309">
        <v>0.13114</v>
      </c>
      <c r="I3443" s="311"/>
      <c r="J3443" s="311"/>
      <c r="K3443" s="289" t="s">
        <v>106</v>
      </c>
    </row>
    <row r="3444" ht="42.75" spans="1:11">
      <c r="A3444" s="269">
        <v>3442</v>
      </c>
      <c r="B3444" s="289" t="s">
        <v>1974</v>
      </c>
      <c r="C3444" s="289" t="s">
        <v>5306</v>
      </c>
      <c r="D3444" s="297" t="s">
        <v>5522</v>
      </c>
      <c r="E3444" s="307" t="s">
        <v>5430</v>
      </c>
      <c r="F3444" s="310">
        <v>0.0648</v>
      </c>
      <c r="G3444" s="289" t="s">
        <v>5024</v>
      </c>
      <c r="H3444" s="309">
        <v>0.09257</v>
      </c>
      <c r="I3444" s="311"/>
      <c r="J3444" s="311"/>
      <c r="K3444" s="289" t="s">
        <v>106</v>
      </c>
    </row>
    <row r="3445" ht="42.75" spans="1:11">
      <c r="A3445" s="269">
        <v>3443</v>
      </c>
      <c r="B3445" s="289" t="s">
        <v>1974</v>
      </c>
      <c r="C3445" s="289" t="s">
        <v>5306</v>
      </c>
      <c r="D3445" s="297" t="s">
        <v>5523</v>
      </c>
      <c r="E3445" s="307" t="s">
        <v>5430</v>
      </c>
      <c r="F3445" s="310">
        <v>0.0756</v>
      </c>
      <c r="G3445" s="289" t="s">
        <v>5024</v>
      </c>
      <c r="H3445" s="309">
        <v>0.108</v>
      </c>
      <c r="I3445" s="311"/>
      <c r="J3445" s="311"/>
      <c r="K3445" s="289" t="s">
        <v>106</v>
      </c>
    </row>
    <row r="3446" ht="42.75" spans="1:11">
      <c r="A3446" s="269">
        <v>3444</v>
      </c>
      <c r="B3446" s="289" t="s">
        <v>1974</v>
      </c>
      <c r="C3446" s="289" t="s">
        <v>5306</v>
      </c>
      <c r="D3446" s="297" t="s">
        <v>5524</v>
      </c>
      <c r="E3446" s="307" t="s">
        <v>5430</v>
      </c>
      <c r="F3446" s="310">
        <v>0.081</v>
      </c>
      <c r="G3446" s="289" t="s">
        <v>5024</v>
      </c>
      <c r="H3446" s="309">
        <v>0.11571</v>
      </c>
      <c r="I3446" s="311"/>
      <c r="J3446" s="311"/>
      <c r="K3446" s="289" t="s">
        <v>106</v>
      </c>
    </row>
    <row r="3447" ht="42.75" spans="1:11">
      <c r="A3447" s="269">
        <v>3445</v>
      </c>
      <c r="B3447" s="289" t="s">
        <v>1974</v>
      </c>
      <c r="C3447" s="289" t="s">
        <v>5306</v>
      </c>
      <c r="D3447" s="297" t="s">
        <v>5525</v>
      </c>
      <c r="E3447" s="307" t="s">
        <v>5430</v>
      </c>
      <c r="F3447" s="310">
        <v>0.0918</v>
      </c>
      <c r="G3447" s="289" t="s">
        <v>5024</v>
      </c>
      <c r="H3447" s="309">
        <v>0.13114</v>
      </c>
      <c r="I3447" s="311"/>
      <c r="J3447" s="311"/>
      <c r="K3447" s="289" t="s">
        <v>106</v>
      </c>
    </row>
    <row r="3448" ht="42.75" spans="1:11">
      <c r="A3448" s="269">
        <v>3446</v>
      </c>
      <c r="B3448" s="289" t="s">
        <v>1974</v>
      </c>
      <c r="C3448" s="289" t="s">
        <v>5306</v>
      </c>
      <c r="D3448" s="297" t="s">
        <v>5526</v>
      </c>
      <c r="E3448" s="307" t="s">
        <v>5430</v>
      </c>
      <c r="F3448" s="310">
        <v>0.12744</v>
      </c>
      <c r="G3448" s="289" t="s">
        <v>5024</v>
      </c>
      <c r="H3448" s="309">
        <v>0.18206</v>
      </c>
      <c r="I3448" s="311"/>
      <c r="J3448" s="311"/>
      <c r="K3448" s="289" t="s">
        <v>106</v>
      </c>
    </row>
    <row r="3449" ht="42.75" spans="1:11">
      <c r="A3449" s="269">
        <v>3447</v>
      </c>
      <c r="B3449" s="289" t="s">
        <v>1974</v>
      </c>
      <c r="C3449" s="289" t="s">
        <v>5306</v>
      </c>
      <c r="D3449" s="297" t="s">
        <v>5527</v>
      </c>
      <c r="E3449" s="307" t="s">
        <v>5430</v>
      </c>
      <c r="F3449" s="310">
        <v>0.13824</v>
      </c>
      <c r="G3449" s="289" t="s">
        <v>5024</v>
      </c>
      <c r="H3449" s="309">
        <v>0.19749</v>
      </c>
      <c r="I3449" s="311"/>
      <c r="J3449" s="311"/>
      <c r="K3449" s="289" t="s">
        <v>106</v>
      </c>
    </row>
    <row r="3450" ht="42.75" spans="1:11">
      <c r="A3450" s="269">
        <v>3448</v>
      </c>
      <c r="B3450" s="289" t="s">
        <v>1974</v>
      </c>
      <c r="C3450" s="289" t="s">
        <v>5306</v>
      </c>
      <c r="D3450" s="297" t="s">
        <v>5528</v>
      </c>
      <c r="E3450" s="307" t="s">
        <v>5430</v>
      </c>
      <c r="F3450" s="310">
        <v>0.0648</v>
      </c>
      <c r="G3450" s="289" t="s">
        <v>5024</v>
      </c>
      <c r="H3450" s="309">
        <v>0.09257</v>
      </c>
      <c r="I3450" s="311"/>
      <c r="J3450" s="311"/>
      <c r="K3450" s="289" t="s">
        <v>106</v>
      </c>
    </row>
    <row r="3451" ht="42.75" spans="1:11">
      <c r="A3451" s="269">
        <v>3449</v>
      </c>
      <c r="B3451" s="289" t="s">
        <v>1974</v>
      </c>
      <c r="C3451" s="289" t="s">
        <v>5306</v>
      </c>
      <c r="D3451" s="297" t="s">
        <v>5529</v>
      </c>
      <c r="E3451" s="307" t="s">
        <v>5430</v>
      </c>
      <c r="F3451" s="310">
        <v>0.03348</v>
      </c>
      <c r="G3451" s="289" t="s">
        <v>5024</v>
      </c>
      <c r="H3451" s="309">
        <v>0.04783</v>
      </c>
      <c r="I3451" s="311"/>
      <c r="J3451" s="311"/>
      <c r="K3451" s="289" t="s">
        <v>106</v>
      </c>
    </row>
    <row r="3452" ht="42.75" spans="1:11">
      <c r="A3452" s="269">
        <v>3450</v>
      </c>
      <c r="B3452" s="289" t="s">
        <v>1974</v>
      </c>
      <c r="C3452" s="289" t="s">
        <v>5306</v>
      </c>
      <c r="D3452" s="297" t="s">
        <v>5530</v>
      </c>
      <c r="E3452" s="307" t="s">
        <v>5430</v>
      </c>
      <c r="F3452" s="310">
        <v>0.04428</v>
      </c>
      <c r="G3452" s="289" t="s">
        <v>5024</v>
      </c>
      <c r="H3452" s="309">
        <v>0.06326</v>
      </c>
      <c r="I3452" s="311"/>
      <c r="J3452" s="311"/>
      <c r="K3452" s="289" t="s">
        <v>106</v>
      </c>
    </row>
    <row r="3453" ht="42.75" spans="1:11">
      <c r="A3453" s="269">
        <v>3451</v>
      </c>
      <c r="B3453" s="289" t="s">
        <v>1974</v>
      </c>
      <c r="C3453" s="289" t="s">
        <v>5306</v>
      </c>
      <c r="D3453" s="297" t="s">
        <v>5531</v>
      </c>
      <c r="E3453" s="307" t="s">
        <v>5430</v>
      </c>
      <c r="F3453" s="310">
        <v>0.1566</v>
      </c>
      <c r="G3453" s="289" t="s">
        <v>5024</v>
      </c>
      <c r="H3453" s="309">
        <v>0.22371</v>
      </c>
      <c r="I3453" s="311"/>
      <c r="J3453" s="311"/>
      <c r="K3453" s="289" t="s">
        <v>106</v>
      </c>
    </row>
    <row r="3454" ht="42.75" spans="1:11">
      <c r="A3454" s="269">
        <v>3452</v>
      </c>
      <c r="B3454" s="289" t="s">
        <v>1974</v>
      </c>
      <c r="C3454" s="289" t="s">
        <v>5306</v>
      </c>
      <c r="D3454" s="297" t="s">
        <v>5531</v>
      </c>
      <c r="E3454" s="307" t="s">
        <v>5430</v>
      </c>
      <c r="F3454" s="310">
        <v>0.2052</v>
      </c>
      <c r="G3454" s="289" t="s">
        <v>5024</v>
      </c>
      <c r="H3454" s="309">
        <v>0.29314</v>
      </c>
      <c r="I3454" s="311"/>
      <c r="J3454" s="311"/>
      <c r="K3454" s="289" t="s">
        <v>106</v>
      </c>
    </row>
    <row r="3455" ht="42.75" spans="1:11">
      <c r="A3455" s="269">
        <v>3453</v>
      </c>
      <c r="B3455" s="289" t="s">
        <v>1974</v>
      </c>
      <c r="C3455" s="289" t="s">
        <v>5306</v>
      </c>
      <c r="D3455" s="297" t="s">
        <v>5531</v>
      </c>
      <c r="E3455" s="307" t="s">
        <v>5430</v>
      </c>
      <c r="F3455" s="310">
        <v>0.2646</v>
      </c>
      <c r="G3455" s="289" t="s">
        <v>5024</v>
      </c>
      <c r="H3455" s="309">
        <v>0.378</v>
      </c>
      <c r="I3455" s="311"/>
      <c r="J3455" s="311"/>
      <c r="K3455" s="289" t="s">
        <v>106</v>
      </c>
    </row>
    <row r="3456" ht="42.75" spans="1:11">
      <c r="A3456" s="269">
        <v>3454</v>
      </c>
      <c r="B3456" s="289" t="s">
        <v>1974</v>
      </c>
      <c r="C3456" s="289" t="s">
        <v>5306</v>
      </c>
      <c r="D3456" s="297" t="s">
        <v>5532</v>
      </c>
      <c r="E3456" s="307" t="s">
        <v>5430</v>
      </c>
      <c r="F3456" s="310">
        <v>0.05184</v>
      </c>
      <c r="G3456" s="289" t="s">
        <v>5024</v>
      </c>
      <c r="H3456" s="309">
        <v>0.07406</v>
      </c>
      <c r="I3456" s="311"/>
      <c r="J3456" s="311"/>
      <c r="K3456" s="289" t="s">
        <v>106</v>
      </c>
    </row>
    <row r="3457" ht="42.75" spans="1:11">
      <c r="A3457" s="269">
        <v>3455</v>
      </c>
      <c r="B3457" s="289" t="s">
        <v>1974</v>
      </c>
      <c r="C3457" s="289" t="s">
        <v>5306</v>
      </c>
      <c r="D3457" s="297" t="s">
        <v>5533</v>
      </c>
      <c r="E3457" s="307" t="s">
        <v>5430</v>
      </c>
      <c r="F3457" s="310">
        <v>0.0756</v>
      </c>
      <c r="G3457" s="289" t="s">
        <v>5024</v>
      </c>
      <c r="H3457" s="309">
        <v>0.108</v>
      </c>
      <c r="I3457" s="311"/>
      <c r="J3457" s="311"/>
      <c r="K3457" s="289" t="s">
        <v>106</v>
      </c>
    </row>
    <row r="3458" ht="42.75" spans="1:11">
      <c r="A3458" s="269">
        <v>3456</v>
      </c>
      <c r="B3458" s="289" t="s">
        <v>1974</v>
      </c>
      <c r="C3458" s="289" t="s">
        <v>5306</v>
      </c>
      <c r="D3458" s="297" t="s">
        <v>5533</v>
      </c>
      <c r="E3458" s="307" t="s">
        <v>5430</v>
      </c>
      <c r="F3458" s="310">
        <v>0.0648</v>
      </c>
      <c r="G3458" s="289" t="s">
        <v>5024</v>
      </c>
      <c r="H3458" s="309">
        <v>0.09257</v>
      </c>
      <c r="I3458" s="311"/>
      <c r="J3458" s="311"/>
      <c r="K3458" s="289" t="s">
        <v>106</v>
      </c>
    </row>
    <row r="3459" ht="42.75" spans="1:11">
      <c r="A3459" s="269">
        <v>3457</v>
      </c>
      <c r="B3459" s="289" t="s">
        <v>1974</v>
      </c>
      <c r="C3459" s="289" t="s">
        <v>5306</v>
      </c>
      <c r="D3459" s="297" t="s">
        <v>5534</v>
      </c>
      <c r="E3459" s="307" t="s">
        <v>5430</v>
      </c>
      <c r="F3459" s="310">
        <v>0.189</v>
      </c>
      <c r="G3459" s="289" t="s">
        <v>5024</v>
      </c>
      <c r="H3459" s="309">
        <v>0.27</v>
      </c>
      <c r="I3459" s="311"/>
      <c r="J3459" s="311"/>
      <c r="K3459" s="289" t="s">
        <v>106</v>
      </c>
    </row>
    <row r="3460" ht="42.75" spans="1:11">
      <c r="A3460" s="269">
        <v>3458</v>
      </c>
      <c r="B3460" s="289" t="s">
        <v>1974</v>
      </c>
      <c r="C3460" s="289" t="s">
        <v>5306</v>
      </c>
      <c r="D3460" s="297" t="s">
        <v>5535</v>
      </c>
      <c r="E3460" s="307" t="s">
        <v>5430</v>
      </c>
      <c r="F3460" s="310">
        <v>0.1458</v>
      </c>
      <c r="G3460" s="289" t="s">
        <v>5024</v>
      </c>
      <c r="H3460" s="309">
        <v>0.20829</v>
      </c>
      <c r="I3460" s="311"/>
      <c r="J3460" s="311"/>
      <c r="K3460" s="289" t="s">
        <v>106</v>
      </c>
    </row>
    <row r="3461" ht="42.75" spans="1:11">
      <c r="A3461" s="269">
        <v>3459</v>
      </c>
      <c r="B3461" s="289" t="s">
        <v>1974</v>
      </c>
      <c r="C3461" s="289" t="s">
        <v>5306</v>
      </c>
      <c r="D3461" s="297" t="s">
        <v>5536</v>
      </c>
      <c r="E3461" s="307" t="s">
        <v>5430</v>
      </c>
      <c r="F3461" s="310">
        <v>0.13824</v>
      </c>
      <c r="G3461" s="289" t="s">
        <v>5024</v>
      </c>
      <c r="H3461" s="309">
        <v>0.19749</v>
      </c>
      <c r="I3461" s="311"/>
      <c r="J3461" s="311"/>
      <c r="K3461" s="289" t="s">
        <v>106</v>
      </c>
    </row>
    <row r="3462" ht="42.75" spans="1:11">
      <c r="A3462" s="269">
        <v>3460</v>
      </c>
      <c r="B3462" s="289" t="s">
        <v>1974</v>
      </c>
      <c r="C3462" s="289" t="s">
        <v>5306</v>
      </c>
      <c r="D3462" s="297" t="s">
        <v>5537</v>
      </c>
      <c r="E3462" s="307" t="s">
        <v>5430</v>
      </c>
      <c r="F3462" s="310">
        <v>0.17064</v>
      </c>
      <c r="G3462" s="289" t="s">
        <v>5024</v>
      </c>
      <c r="H3462" s="309">
        <v>0.24377</v>
      </c>
      <c r="I3462" s="311"/>
      <c r="J3462" s="311"/>
      <c r="K3462" s="289" t="s">
        <v>106</v>
      </c>
    </row>
    <row r="3463" ht="42.75" spans="1:11">
      <c r="A3463" s="269">
        <v>3461</v>
      </c>
      <c r="B3463" s="289" t="s">
        <v>1974</v>
      </c>
      <c r="C3463" s="289" t="s">
        <v>5306</v>
      </c>
      <c r="D3463" s="297" t="s">
        <v>5538</v>
      </c>
      <c r="E3463" s="307" t="s">
        <v>5430</v>
      </c>
      <c r="F3463" s="310">
        <v>0.21384</v>
      </c>
      <c r="G3463" s="289" t="s">
        <v>5024</v>
      </c>
      <c r="H3463" s="309">
        <v>0.30549</v>
      </c>
      <c r="I3463" s="311"/>
      <c r="J3463" s="311"/>
      <c r="K3463" s="289" t="s">
        <v>106</v>
      </c>
    </row>
    <row r="3464" ht="42.75" spans="1:11">
      <c r="A3464" s="269">
        <v>3462</v>
      </c>
      <c r="B3464" s="289" t="s">
        <v>1974</v>
      </c>
      <c r="C3464" s="289" t="s">
        <v>5306</v>
      </c>
      <c r="D3464" s="297" t="s">
        <v>5539</v>
      </c>
      <c r="E3464" s="307" t="s">
        <v>5430</v>
      </c>
      <c r="F3464" s="310">
        <v>0.27864</v>
      </c>
      <c r="G3464" s="289" t="s">
        <v>5024</v>
      </c>
      <c r="H3464" s="309">
        <v>0.39806</v>
      </c>
      <c r="I3464" s="311"/>
      <c r="J3464" s="311"/>
      <c r="K3464" s="289" t="s">
        <v>106</v>
      </c>
    </row>
    <row r="3465" ht="42.75" spans="1:11">
      <c r="A3465" s="269">
        <v>3463</v>
      </c>
      <c r="B3465" s="289" t="s">
        <v>1974</v>
      </c>
      <c r="C3465" s="289" t="s">
        <v>5306</v>
      </c>
      <c r="D3465" s="297" t="s">
        <v>5540</v>
      </c>
      <c r="E3465" s="307" t="s">
        <v>5430</v>
      </c>
      <c r="F3465" s="310">
        <v>0.0378</v>
      </c>
      <c r="G3465" s="289" t="s">
        <v>5024</v>
      </c>
      <c r="H3465" s="309">
        <v>0.054</v>
      </c>
      <c r="I3465" s="311"/>
      <c r="J3465" s="311"/>
      <c r="K3465" s="289" t="s">
        <v>106</v>
      </c>
    </row>
    <row r="3466" ht="42.75" spans="1:11">
      <c r="A3466" s="269">
        <v>3464</v>
      </c>
      <c r="B3466" s="289" t="s">
        <v>1974</v>
      </c>
      <c r="C3466" s="289" t="s">
        <v>5306</v>
      </c>
      <c r="D3466" s="297" t="s">
        <v>5541</v>
      </c>
      <c r="E3466" s="307" t="s">
        <v>5430</v>
      </c>
      <c r="F3466" s="310">
        <v>0.0432</v>
      </c>
      <c r="G3466" s="289" t="s">
        <v>5024</v>
      </c>
      <c r="H3466" s="309">
        <v>0.06171</v>
      </c>
      <c r="I3466" s="311"/>
      <c r="J3466" s="311"/>
      <c r="K3466" s="289" t="s">
        <v>106</v>
      </c>
    </row>
    <row r="3467" ht="42.75" spans="1:11">
      <c r="A3467" s="269">
        <v>3465</v>
      </c>
      <c r="B3467" s="289" t="s">
        <v>1974</v>
      </c>
      <c r="C3467" s="289" t="s">
        <v>5306</v>
      </c>
      <c r="D3467" s="297" t="s">
        <v>5542</v>
      </c>
      <c r="E3467" s="307" t="s">
        <v>5430</v>
      </c>
      <c r="F3467" s="310">
        <v>0.0432</v>
      </c>
      <c r="G3467" s="289" t="s">
        <v>5024</v>
      </c>
      <c r="H3467" s="309">
        <v>0.06171</v>
      </c>
      <c r="I3467" s="311"/>
      <c r="J3467" s="311"/>
      <c r="K3467" s="289" t="s">
        <v>106</v>
      </c>
    </row>
    <row r="3468" ht="42.75" spans="1:11">
      <c r="A3468" s="269">
        <v>3466</v>
      </c>
      <c r="B3468" s="289" t="s">
        <v>1974</v>
      </c>
      <c r="C3468" s="289" t="s">
        <v>5306</v>
      </c>
      <c r="D3468" s="297" t="s">
        <v>5543</v>
      </c>
      <c r="E3468" s="307" t="s">
        <v>5430</v>
      </c>
      <c r="F3468" s="310">
        <v>0.0432</v>
      </c>
      <c r="G3468" s="289" t="s">
        <v>5024</v>
      </c>
      <c r="H3468" s="309">
        <v>0.06171</v>
      </c>
      <c r="I3468" s="311"/>
      <c r="J3468" s="311"/>
      <c r="K3468" s="289" t="s">
        <v>106</v>
      </c>
    </row>
    <row r="3469" ht="42.75" spans="1:11">
      <c r="A3469" s="269">
        <v>3467</v>
      </c>
      <c r="B3469" s="289" t="s">
        <v>1974</v>
      </c>
      <c r="C3469" s="289" t="s">
        <v>5306</v>
      </c>
      <c r="D3469" s="297" t="s">
        <v>5544</v>
      </c>
      <c r="E3469" s="307" t="s">
        <v>5430</v>
      </c>
      <c r="F3469" s="310">
        <v>0.0432</v>
      </c>
      <c r="G3469" s="289" t="s">
        <v>5024</v>
      </c>
      <c r="H3469" s="309">
        <v>0.06171</v>
      </c>
      <c r="I3469" s="311"/>
      <c r="J3469" s="311"/>
      <c r="K3469" s="289" t="s">
        <v>106</v>
      </c>
    </row>
    <row r="3470" ht="42.75" spans="1:11">
      <c r="A3470" s="269">
        <v>3468</v>
      </c>
      <c r="B3470" s="289" t="s">
        <v>1974</v>
      </c>
      <c r="C3470" s="289" t="s">
        <v>5306</v>
      </c>
      <c r="D3470" s="297" t="s">
        <v>5545</v>
      </c>
      <c r="E3470" s="307" t="s">
        <v>5430</v>
      </c>
      <c r="F3470" s="310">
        <v>0.0486</v>
      </c>
      <c r="G3470" s="289" t="s">
        <v>5024</v>
      </c>
      <c r="H3470" s="309">
        <v>0.06943</v>
      </c>
      <c r="I3470" s="311"/>
      <c r="J3470" s="311"/>
      <c r="K3470" s="289" t="s">
        <v>106</v>
      </c>
    </row>
    <row r="3471" ht="42.75" spans="1:11">
      <c r="A3471" s="269">
        <v>3469</v>
      </c>
      <c r="B3471" s="289" t="s">
        <v>1974</v>
      </c>
      <c r="C3471" s="289" t="s">
        <v>5306</v>
      </c>
      <c r="D3471" s="297" t="s">
        <v>5546</v>
      </c>
      <c r="E3471" s="307" t="s">
        <v>5430</v>
      </c>
      <c r="F3471" s="310">
        <v>0.054</v>
      </c>
      <c r="G3471" s="289" t="s">
        <v>5024</v>
      </c>
      <c r="H3471" s="309">
        <v>0.07714</v>
      </c>
      <c r="I3471" s="311"/>
      <c r="J3471" s="311"/>
      <c r="K3471" s="289" t="s">
        <v>106</v>
      </c>
    </row>
    <row r="3472" ht="42.75" spans="1:11">
      <c r="A3472" s="269">
        <v>3470</v>
      </c>
      <c r="B3472" s="289" t="s">
        <v>1974</v>
      </c>
      <c r="C3472" s="289" t="s">
        <v>5306</v>
      </c>
      <c r="D3472" s="297" t="s">
        <v>5547</v>
      </c>
      <c r="E3472" s="307" t="s">
        <v>5430</v>
      </c>
      <c r="F3472" s="310">
        <v>0.0486</v>
      </c>
      <c r="G3472" s="289" t="s">
        <v>5024</v>
      </c>
      <c r="H3472" s="309">
        <v>0.06943</v>
      </c>
      <c r="I3472" s="311"/>
      <c r="J3472" s="311"/>
      <c r="K3472" s="289" t="s">
        <v>106</v>
      </c>
    </row>
    <row r="3473" ht="42.75" spans="1:11">
      <c r="A3473" s="269">
        <v>3471</v>
      </c>
      <c r="B3473" s="289" t="s">
        <v>1974</v>
      </c>
      <c r="C3473" s="289" t="s">
        <v>5306</v>
      </c>
      <c r="D3473" s="297" t="s">
        <v>5548</v>
      </c>
      <c r="E3473" s="307" t="s">
        <v>5430</v>
      </c>
      <c r="F3473" s="310">
        <v>0.081</v>
      </c>
      <c r="G3473" s="289" t="s">
        <v>5024</v>
      </c>
      <c r="H3473" s="309">
        <v>0.11571</v>
      </c>
      <c r="I3473" s="311"/>
      <c r="J3473" s="311"/>
      <c r="K3473" s="289" t="s">
        <v>106</v>
      </c>
    </row>
    <row r="3474" ht="42.75" spans="1:11">
      <c r="A3474" s="269">
        <v>3472</v>
      </c>
      <c r="B3474" s="289" t="s">
        <v>1974</v>
      </c>
      <c r="C3474" s="289" t="s">
        <v>5306</v>
      </c>
      <c r="D3474" s="297" t="s">
        <v>5549</v>
      </c>
      <c r="E3474" s="307" t="s">
        <v>5430</v>
      </c>
      <c r="F3474" s="310">
        <v>0.0756</v>
      </c>
      <c r="G3474" s="289" t="s">
        <v>5024</v>
      </c>
      <c r="H3474" s="309">
        <v>0.108</v>
      </c>
      <c r="I3474" s="311"/>
      <c r="J3474" s="311"/>
      <c r="K3474" s="289" t="s">
        <v>106</v>
      </c>
    </row>
    <row r="3475" ht="42.75" spans="1:11">
      <c r="A3475" s="269">
        <v>3473</v>
      </c>
      <c r="B3475" s="289" t="s">
        <v>1974</v>
      </c>
      <c r="C3475" s="289" t="s">
        <v>5306</v>
      </c>
      <c r="D3475" s="297" t="s">
        <v>5550</v>
      </c>
      <c r="E3475" s="307" t="s">
        <v>5430</v>
      </c>
      <c r="F3475" s="310">
        <v>0.0648</v>
      </c>
      <c r="G3475" s="289" t="s">
        <v>5024</v>
      </c>
      <c r="H3475" s="309">
        <v>0.09257</v>
      </c>
      <c r="I3475" s="311"/>
      <c r="J3475" s="311"/>
      <c r="K3475" s="289" t="s">
        <v>106</v>
      </c>
    </row>
    <row r="3476" ht="42.75" spans="1:11">
      <c r="A3476" s="269">
        <v>3474</v>
      </c>
      <c r="B3476" s="289" t="s">
        <v>1974</v>
      </c>
      <c r="C3476" s="289" t="s">
        <v>5306</v>
      </c>
      <c r="D3476" s="297" t="s">
        <v>5551</v>
      </c>
      <c r="E3476" s="307" t="s">
        <v>5430</v>
      </c>
      <c r="F3476" s="310">
        <v>0.9504</v>
      </c>
      <c r="G3476" s="289" t="s">
        <v>5024</v>
      </c>
      <c r="H3476" s="309">
        <v>1.35771</v>
      </c>
      <c r="I3476" s="311"/>
      <c r="J3476" s="311"/>
      <c r="K3476" s="289" t="s">
        <v>106</v>
      </c>
    </row>
    <row r="3477" ht="42.75" spans="1:11">
      <c r="A3477" s="269">
        <v>3475</v>
      </c>
      <c r="B3477" s="289" t="s">
        <v>1974</v>
      </c>
      <c r="C3477" s="289" t="s">
        <v>5306</v>
      </c>
      <c r="D3477" s="297" t="s">
        <v>5552</v>
      </c>
      <c r="E3477" s="307" t="s">
        <v>5430</v>
      </c>
      <c r="F3477" s="310">
        <v>0.972</v>
      </c>
      <c r="G3477" s="289" t="s">
        <v>5024</v>
      </c>
      <c r="H3477" s="309">
        <v>1.38857</v>
      </c>
      <c r="I3477" s="311"/>
      <c r="J3477" s="311"/>
      <c r="K3477" s="289" t="s">
        <v>106</v>
      </c>
    </row>
    <row r="3478" ht="42.75" spans="1:11">
      <c r="A3478" s="269">
        <v>3476</v>
      </c>
      <c r="B3478" s="289" t="s">
        <v>1974</v>
      </c>
      <c r="C3478" s="289" t="s">
        <v>5306</v>
      </c>
      <c r="D3478" s="297" t="s">
        <v>5553</v>
      </c>
      <c r="E3478" s="307" t="s">
        <v>5430</v>
      </c>
      <c r="F3478" s="310">
        <v>0.9504</v>
      </c>
      <c r="G3478" s="289" t="s">
        <v>5024</v>
      </c>
      <c r="H3478" s="309">
        <v>1.35771</v>
      </c>
      <c r="I3478" s="311"/>
      <c r="J3478" s="311"/>
      <c r="K3478" s="289" t="s">
        <v>106</v>
      </c>
    </row>
    <row r="3479" ht="42.75" spans="1:11">
      <c r="A3479" s="269">
        <v>3477</v>
      </c>
      <c r="B3479" s="289" t="s">
        <v>1974</v>
      </c>
      <c r="C3479" s="289" t="s">
        <v>5306</v>
      </c>
      <c r="D3479" s="297" t="s">
        <v>5554</v>
      </c>
      <c r="E3479" s="307" t="s">
        <v>5430</v>
      </c>
      <c r="F3479" s="310">
        <v>0.1728</v>
      </c>
      <c r="G3479" s="289" t="s">
        <v>5024</v>
      </c>
      <c r="H3479" s="309">
        <v>0.24686</v>
      </c>
      <c r="I3479" s="311"/>
      <c r="J3479" s="311"/>
      <c r="K3479" s="289" t="s">
        <v>106</v>
      </c>
    </row>
    <row r="3480" ht="42.75" spans="1:11">
      <c r="A3480" s="269">
        <v>3478</v>
      </c>
      <c r="B3480" s="289" t="s">
        <v>1974</v>
      </c>
      <c r="C3480" s="289" t="s">
        <v>5306</v>
      </c>
      <c r="D3480" s="297" t="s">
        <v>5555</v>
      </c>
      <c r="E3480" s="307" t="s">
        <v>5430</v>
      </c>
      <c r="F3480" s="310">
        <v>0.0648</v>
      </c>
      <c r="G3480" s="289" t="s">
        <v>5024</v>
      </c>
      <c r="H3480" s="309">
        <v>0.09257</v>
      </c>
      <c r="I3480" s="311"/>
      <c r="J3480" s="311"/>
      <c r="K3480" s="289" t="s">
        <v>106</v>
      </c>
    </row>
    <row r="3481" ht="42.75" spans="1:11">
      <c r="A3481" s="269">
        <v>3479</v>
      </c>
      <c r="B3481" s="289" t="s">
        <v>1974</v>
      </c>
      <c r="C3481" s="289" t="s">
        <v>5306</v>
      </c>
      <c r="D3481" s="297" t="s">
        <v>5556</v>
      </c>
      <c r="E3481" s="307" t="s">
        <v>5430</v>
      </c>
      <c r="F3481" s="310">
        <v>0.1296</v>
      </c>
      <c r="G3481" s="289" t="s">
        <v>5024</v>
      </c>
      <c r="H3481" s="309">
        <v>0.18514</v>
      </c>
      <c r="I3481" s="311"/>
      <c r="J3481" s="311"/>
      <c r="K3481" s="289" t="s">
        <v>106</v>
      </c>
    </row>
    <row r="3482" ht="42.75" spans="1:11">
      <c r="A3482" s="269">
        <v>3480</v>
      </c>
      <c r="B3482" s="289" t="s">
        <v>1974</v>
      </c>
      <c r="C3482" s="289" t="s">
        <v>5306</v>
      </c>
      <c r="D3482" s="297" t="s">
        <v>5556</v>
      </c>
      <c r="E3482" s="307" t="s">
        <v>5430</v>
      </c>
      <c r="F3482" s="310">
        <v>0.1566</v>
      </c>
      <c r="G3482" s="289" t="s">
        <v>5024</v>
      </c>
      <c r="H3482" s="309">
        <v>0.22371</v>
      </c>
      <c r="I3482" s="311"/>
      <c r="J3482" s="311"/>
      <c r="K3482" s="289" t="s">
        <v>106</v>
      </c>
    </row>
    <row r="3483" ht="42.75" spans="1:11">
      <c r="A3483" s="269">
        <v>3481</v>
      </c>
      <c r="B3483" s="289" t="s">
        <v>1974</v>
      </c>
      <c r="C3483" s="289" t="s">
        <v>5306</v>
      </c>
      <c r="D3483" s="297" t="s">
        <v>5556</v>
      </c>
      <c r="E3483" s="307" t="s">
        <v>5430</v>
      </c>
      <c r="F3483" s="310">
        <v>0.2214</v>
      </c>
      <c r="G3483" s="289" t="s">
        <v>5024</v>
      </c>
      <c r="H3483" s="309">
        <v>0.31629</v>
      </c>
      <c r="I3483" s="311"/>
      <c r="J3483" s="311"/>
      <c r="K3483" s="289" t="s">
        <v>106</v>
      </c>
    </row>
    <row r="3484" ht="42.75" spans="1:11">
      <c r="A3484" s="269">
        <v>3482</v>
      </c>
      <c r="B3484" s="289" t="s">
        <v>1974</v>
      </c>
      <c r="C3484" s="289" t="s">
        <v>5306</v>
      </c>
      <c r="D3484" s="297" t="s">
        <v>5557</v>
      </c>
      <c r="E3484" s="307" t="s">
        <v>5430</v>
      </c>
      <c r="F3484" s="310">
        <v>0.1944</v>
      </c>
      <c r="G3484" s="289" t="s">
        <v>5024</v>
      </c>
      <c r="H3484" s="309">
        <v>0.27771</v>
      </c>
      <c r="I3484" s="311"/>
      <c r="J3484" s="311"/>
      <c r="K3484" s="289" t="s">
        <v>106</v>
      </c>
    </row>
    <row r="3485" ht="42.75" spans="1:11">
      <c r="A3485" s="269">
        <v>3483</v>
      </c>
      <c r="B3485" s="289" t="s">
        <v>1974</v>
      </c>
      <c r="C3485" s="289" t="s">
        <v>5306</v>
      </c>
      <c r="D3485" s="297" t="s">
        <v>5558</v>
      </c>
      <c r="E3485" s="307" t="s">
        <v>5430</v>
      </c>
      <c r="F3485" s="310">
        <v>0.3888</v>
      </c>
      <c r="G3485" s="289" t="s">
        <v>5024</v>
      </c>
      <c r="H3485" s="309">
        <v>0.55543</v>
      </c>
      <c r="I3485" s="311"/>
      <c r="J3485" s="311"/>
      <c r="K3485" s="289" t="s">
        <v>106</v>
      </c>
    </row>
    <row r="3486" ht="42.75" spans="1:11">
      <c r="A3486" s="269">
        <v>3484</v>
      </c>
      <c r="B3486" s="289" t="s">
        <v>1974</v>
      </c>
      <c r="C3486" s="289" t="s">
        <v>5306</v>
      </c>
      <c r="D3486" s="297" t="s">
        <v>5559</v>
      </c>
      <c r="E3486" s="307" t="s">
        <v>5430</v>
      </c>
      <c r="F3486" s="310">
        <v>0.216</v>
      </c>
      <c r="G3486" s="289" t="s">
        <v>5024</v>
      </c>
      <c r="H3486" s="309">
        <v>0.30857</v>
      </c>
      <c r="I3486" s="311"/>
      <c r="J3486" s="311"/>
      <c r="K3486" s="289" t="s">
        <v>106</v>
      </c>
    </row>
    <row r="3487" ht="42.75" spans="1:11">
      <c r="A3487" s="269">
        <v>3485</v>
      </c>
      <c r="B3487" s="289" t="s">
        <v>1974</v>
      </c>
      <c r="C3487" s="289" t="s">
        <v>5306</v>
      </c>
      <c r="D3487" s="297" t="s">
        <v>5560</v>
      </c>
      <c r="E3487" s="307" t="s">
        <v>5430</v>
      </c>
      <c r="F3487" s="310">
        <v>0.4104</v>
      </c>
      <c r="G3487" s="289" t="s">
        <v>5024</v>
      </c>
      <c r="H3487" s="309">
        <v>0.58629</v>
      </c>
      <c r="I3487" s="311"/>
      <c r="J3487" s="311"/>
      <c r="K3487" s="289" t="s">
        <v>106</v>
      </c>
    </row>
    <row r="3488" ht="42.75" spans="1:11">
      <c r="A3488" s="269">
        <v>3486</v>
      </c>
      <c r="B3488" s="289" t="s">
        <v>1974</v>
      </c>
      <c r="C3488" s="289" t="s">
        <v>5306</v>
      </c>
      <c r="D3488" s="297" t="s">
        <v>5561</v>
      </c>
      <c r="E3488" s="307" t="s">
        <v>5430</v>
      </c>
      <c r="F3488" s="310">
        <v>0.0216</v>
      </c>
      <c r="G3488" s="289" t="s">
        <v>5024</v>
      </c>
      <c r="H3488" s="309">
        <v>0.03086</v>
      </c>
      <c r="I3488" s="311"/>
      <c r="J3488" s="311"/>
      <c r="K3488" s="289" t="s">
        <v>106</v>
      </c>
    </row>
    <row r="3489" ht="42.75" spans="1:11">
      <c r="A3489" s="269">
        <v>3487</v>
      </c>
      <c r="B3489" s="289" t="s">
        <v>1974</v>
      </c>
      <c r="C3489" s="289" t="s">
        <v>5306</v>
      </c>
      <c r="D3489" s="297" t="s">
        <v>5561</v>
      </c>
      <c r="E3489" s="307" t="s">
        <v>5430</v>
      </c>
      <c r="F3489" s="310">
        <v>0.06264</v>
      </c>
      <c r="G3489" s="289" t="s">
        <v>5024</v>
      </c>
      <c r="H3489" s="309">
        <v>0.08949</v>
      </c>
      <c r="I3489" s="311"/>
      <c r="J3489" s="311"/>
      <c r="K3489" s="289" t="s">
        <v>106</v>
      </c>
    </row>
    <row r="3490" ht="42.75" spans="1:11">
      <c r="A3490" s="269">
        <v>3488</v>
      </c>
      <c r="B3490" s="289" t="s">
        <v>1974</v>
      </c>
      <c r="C3490" s="289" t="s">
        <v>5306</v>
      </c>
      <c r="D3490" s="297" t="s">
        <v>5562</v>
      </c>
      <c r="E3490" s="307" t="s">
        <v>5430</v>
      </c>
      <c r="F3490" s="310">
        <v>0.3888</v>
      </c>
      <c r="G3490" s="289" t="s">
        <v>5024</v>
      </c>
      <c r="H3490" s="309">
        <v>0.55543</v>
      </c>
      <c r="I3490" s="311"/>
      <c r="J3490" s="311"/>
      <c r="K3490" s="289" t="s">
        <v>106</v>
      </c>
    </row>
    <row r="3491" ht="42.75" spans="1:11">
      <c r="A3491" s="269">
        <v>3489</v>
      </c>
      <c r="B3491" s="289" t="s">
        <v>1974</v>
      </c>
      <c r="C3491" s="289" t="s">
        <v>5306</v>
      </c>
      <c r="D3491" s="297" t="s">
        <v>5563</v>
      </c>
      <c r="E3491" s="307" t="s">
        <v>5430</v>
      </c>
      <c r="F3491" s="310">
        <v>0.1674</v>
      </c>
      <c r="G3491" s="289" t="s">
        <v>5024</v>
      </c>
      <c r="H3491" s="309">
        <v>0.23914</v>
      </c>
      <c r="I3491" s="311"/>
      <c r="J3491" s="311"/>
      <c r="K3491" s="289" t="s">
        <v>106</v>
      </c>
    </row>
    <row r="3492" ht="42.75" spans="1:11">
      <c r="A3492" s="269">
        <v>3490</v>
      </c>
      <c r="B3492" s="289" t="s">
        <v>1974</v>
      </c>
      <c r="C3492" s="289" t="s">
        <v>5306</v>
      </c>
      <c r="D3492" s="297" t="s">
        <v>5564</v>
      </c>
      <c r="E3492" s="307" t="s">
        <v>5430</v>
      </c>
      <c r="F3492" s="310">
        <v>0.1782</v>
      </c>
      <c r="G3492" s="289" t="s">
        <v>5024</v>
      </c>
      <c r="H3492" s="309">
        <v>0.25457</v>
      </c>
      <c r="I3492" s="311"/>
      <c r="J3492" s="311"/>
      <c r="K3492" s="289" t="s">
        <v>106</v>
      </c>
    </row>
    <row r="3493" ht="42.75" spans="1:11">
      <c r="A3493" s="269">
        <v>3491</v>
      </c>
      <c r="B3493" s="289" t="s">
        <v>1974</v>
      </c>
      <c r="C3493" s="289" t="s">
        <v>5306</v>
      </c>
      <c r="D3493" s="297" t="s">
        <v>5565</v>
      </c>
      <c r="E3493" s="307" t="s">
        <v>5430</v>
      </c>
      <c r="F3493" s="310">
        <v>0.216</v>
      </c>
      <c r="G3493" s="289" t="s">
        <v>5024</v>
      </c>
      <c r="H3493" s="309">
        <v>0.30857</v>
      </c>
      <c r="I3493" s="311"/>
      <c r="J3493" s="311"/>
      <c r="K3493" s="289" t="s">
        <v>106</v>
      </c>
    </row>
    <row r="3494" ht="42.75" spans="1:11">
      <c r="A3494" s="269">
        <v>3492</v>
      </c>
      <c r="B3494" s="289" t="s">
        <v>1974</v>
      </c>
      <c r="C3494" s="289" t="s">
        <v>5306</v>
      </c>
      <c r="D3494" s="297" t="s">
        <v>5566</v>
      </c>
      <c r="E3494" s="307" t="s">
        <v>5430</v>
      </c>
      <c r="F3494" s="310">
        <v>0.2268</v>
      </c>
      <c r="G3494" s="289" t="s">
        <v>5024</v>
      </c>
      <c r="H3494" s="309">
        <v>0.324</v>
      </c>
      <c r="I3494" s="311"/>
      <c r="J3494" s="311"/>
      <c r="K3494" s="289" t="s">
        <v>106</v>
      </c>
    </row>
    <row r="3495" ht="42.75" spans="1:11">
      <c r="A3495" s="269">
        <v>3493</v>
      </c>
      <c r="B3495" s="289" t="s">
        <v>1974</v>
      </c>
      <c r="C3495" s="289" t="s">
        <v>5306</v>
      </c>
      <c r="D3495" s="297" t="s">
        <v>5567</v>
      </c>
      <c r="E3495" s="307" t="s">
        <v>5430</v>
      </c>
      <c r="F3495" s="310">
        <v>0.03456</v>
      </c>
      <c r="G3495" s="289" t="s">
        <v>5024</v>
      </c>
      <c r="H3495" s="309">
        <v>0.04937</v>
      </c>
      <c r="I3495" s="311"/>
      <c r="J3495" s="311"/>
      <c r="K3495" s="289" t="s">
        <v>106</v>
      </c>
    </row>
    <row r="3496" ht="42.75" spans="1:11">
      <c r="A3496" s="269">
        <v>3494</v>
      </c>
      <c r="B3496" s="289" t="s">
        <v>1974</v>
      </c>
      <c r="C3496" s="289" t="s">
        <v>5306</v>
      </c>
      <c r="D3496" s="297" t="s">
        <v>5568</v>
      </c>
      <c r="E3496" s="307" t="s">
        <v>5430</v>
      </c>
      <c r="F3496" s="310">
        <v>0.06696</v>
      </c>
      <c r="G3496" s="289" t="s">
        <v>5024</v>
      </c>
      <c r="H3496" s="309">
        <v>0.09566</v>
      </c>
      <c r="I3496" s="311"/>
      <c r="J3496" s="311"/>
      <c r="K3496" s="289" t="s">
        <v>106</v>
      </c>
    </row>
    <row r="3497" ht="42.75" spans="1:11">
      <c r="A3497" s="269">
        <v>3495</v>
      </c>
      <c r="B3497" s="289" t="s">
        <v>1974</v>
      </c>
      <c r="C3497" s="289" t="s">
        <v>5306</v>
      </c>
      <c r="D3497" s="297" t="s">
        <v>5569</v>
      </c>
      <c r="E3497" s="307" t="s">
        <v>5430</v>
      </c>
      <c r="F3497" s="310">
        <v>0.3456</v>
      </c>
      <c r="G3497" s="289" t="s">
        <v>5024</v>
      </c>
      <c r="H3497" s="309">
        <v>0.49371</v>
      </c>
      <c r="I3497" s="311"/>
      <c r="J3497" s="311"/>
      <c r="K3497" s="289" t="s">
        <v>106</v>
      </c>
    </row>
    <row r="3498" ht="42.75" spans="1:11">
      <c r="A3498" s="269">
        <v>3496</v>
      </c>
      <c r="B3498" s="289" t="s">
        <v>1974</v>
      </c>
      <c r="C3498" s="289" t="s">
        <v>5306</v>
      </c>
      <c r="D3498" s="297" t="s">
        <v>5570</v>
      </c>
      <c r="E3498" s="307" t="s">
        <v>5430</v>
      </c>
      <c r="F3498" s="310">
        <v>0.4644</v>
      </c>
      <c r="G3498" s="289" t="s">
        <v>5024</v>
      </c>
      <c r="H3498" s="309">
        <v>0.66343</v>
      </c>
      <c r="I3498" s="311"/>
      <c r="J3498" s="311"/>
      <c r="K3498" s="289" t="s">
        <v>106</v>
      </c>
    </row>
    <row r="3499" ht="42.75" spans="1:11">
      <c r="A3499" s="269">
        <v>3497</v>
      </c>
      <c r="B3499" s="289" t="s">
        <v>1974</v>
      </c>
      <c r="C3499" s="289" t="s">
        <v>5306</v>
      </c>
      <c r="D3499" s="297" t="s">
        <v>5571</v>
      </c>
      <c r="E3499" s="307" t="s">
        <v>5430</v>
      </c>
      <c r="F3499" s="310">
        <v>0.594</v>
      </c>
      <c r="G3499" s="289" t="s">
        <v>5024</v>
      </c>
      <c r="H3499" s="309">
        <v>0.84857</v>
      </c>
      <c r="I3499" s="311"/>
      <c r="J3499" s="311"/>
      <c r="K3499" s="289" t="s">
        <v>106</v>
      </c>
    </row>
    <row r="3500" ht="42.75" spans="1:11">
      <c r="A3500" s="269">
        <v>3498</v>
      </c>
      <c r="B3500" s="289" t="s">
        <v>1974</v>
      </c>
      <c r="C3500" s="289" t="s">
        <v>5306</v>
      </c>
      <c r="D3500" s="297" t="s">
        <v>5572</v>
      </c>
      <c r="E3500" s="307" t="s">
        <v>5430</v>
      </c>
      <c r="F3500" s="310">
        <v>0.1728</v>
      </c>
      <c r="G3500" s="289" t="s">
        <v>5024</v>
      </c>
      <c r="H3500" s="309">
        <v>0.24686</v>
      </c>
      <c r="I3500" s="311"/>
      <c r="J3500" s="311"/>
      <c r="K3500" s="289" t="s">
        <v>106</v>
      </c>
    </row>
    <row r="3501" ht="42.75" spans="1:11">
      <c r="A3501" s="269">
        <v>3499</v>
      </c>
      <c r="B3501" s="289" t="s">
        <v>1974</v>
      </c>
      <c r="C3501" s="289" t="s">
        <v>5306</v>
      </c>
      <c r="D3501" s="297" t="s">
        <v>5573</v>
      </c>
      <c r="E3501" s="307" t="s">
        <v>5430</v>
      </c>
      <c r="F3501" s="310">
        <v>0.0216</v>
      </c>
      <c r="G3501" s="289" t="s">
        <v>5024</v>
      </c>
      <c r="H3501" s="309">
        <v>0.03086</v>
      </c>
      <c r="I3501" s="311"/>
      <c r="J3501" s="311"/>
      <c r="K3501" s="289" t="s">
        <v>106</v>
      </c>
    </row>
    <row r="3502" ht="42.75" spans="1:11">
      <c r="A3502" s="269">
        <v>3500</v>
      </c>
      <c r="B3502" s="289" t="s">
        <v>1974</v>
      </c>
      <c r="C3502" s="289" t="s">
        <v>5306</v>
      </c>
      <c r="D3502" s="297" t="s">
        <v>5574</v>
      </c>
      <c r="E3502" s="307" t="s">
        <v>5430</v>
      </c>
      <c r="F3502" s="310">
        <v>0.07344</v>
      </c>
      <c r="G3502" s="289" t="s">
        <v>5024</v>
      </c>
      <c r="H3502" s="309">
        <v>0.10491</v>
      </c>
      <c r="I3502" s="311"/>
      <c r="J3502" s="311"/>
      <c r="K3502" s="289" t="s">
        <v>106</v>
      </c>
    </row>
    <row r="3503" ht="42.75" spans="1:11">
      <c r="A3503" s="269">
        <v>3501</v>
      </c>
      <c r="B3503" s="289" t="s">
        <v>1974</v>
      </c>
      <c r="C3503" s="289" t="s">
        <v>5306</v>
      </c>
      <c r="D3503" s="297" t="s">
        <v>5575</v>
      </c>
      <c r="E3503" s="307" t="s">
        <v>5430</v>
      </c>
      <c r="F3503" s="310">
        <v>0.01058</v>
      </c>
      <c r="G3503" s="289" t="s">
        <v>5024</v>
      </c>
      <c r="H3503" s="309">
        <v>0.01512</v>
      </c>
      <c r="I3503" s="311"/>
      <c r="J3503" s="311"/>
      <c r="K3503" s="289" t="s">
        <v>106</v>
      </c>
    </row>
    <row r="3504" ht="42.75" spans="1:11">
      <c r="A3504" s="269">
        <v>3502</v>
      </c>
      <c r="B3504" s="289" t="s">
        <v>1974</v>
      </c>
      <c r="C3504" s="289" t="s">
        <v>5306</v>
      </c>
      <c r="D3504" s="297" t="s">
        <v>5576</v>
      </c>
      <c r="E3504" s="307" t="s">
        <v>5430</v>
      </c>
      <c r="F3504" s="310">
        <v>0.05184</v>
      </c>
      <c r="G3504" s="289" t="s">
        <v>5024</v>
      </c>
      <c r="H3504" s="309">
        <v>0.07406</v>
      </c>
      <c r="I3504" s="311"/>
      <c r="J3504" s="311"/>
      <c r="K3504" s="289" t="s">
        <v>106</v>
      </c>
    </row>
    <row r="3505" ht="42.75" spans="1:11">
      <c r="A3505" s="269">
        <v>3503</v>
      </c>
      <c r="B3505" s="289" t="s">
        <v>1974</v>
      </c>
      <c r="C3505" s="289" t="s">
        <v>5306</v>
      </c>
      <c r="D3505" s="297" t="s">
        <v>5577</v>
      </c>
      <c r="E3505" s="307" t="s">
        <v>5430</v>
      </c>
      <c r="F3505" s="310">
        <v>0.01512</v>
      </c>
      <c r="G3505" s="289" t="s">
        <v>5024</v>
      </c>
      <c r="H3505" s="309">
        <v>0.0216</v>
      </c>
      <c r="I3505" s="311"/>
      <c r="J3505" s="311"/>
      <c r="K3505" s="289" t="s">
        <v>106</v>
      </c>
    </row>
    <row r="3506" ht="42.75" spans="1:11">
      <c r="A3506" s="269">
        <v>3504</v>
      </c>
      <c r="B3506" s="289" t="s">
        <v>1974</v>
      </c>
      <c r="C3506" s="289" t="s">
        <v>5306</v>
      </c>
      <c r="D3506" s="297" t="s">
        <v>5578</v>
      </c>
      <c r="E3506" s="307" t="s">
        <v>5430</v>
      </c>
      <c r="F3506" s="310">
        <v>0.01296</v>
      </c>
      <c r="G3506" s="289" t="s">
        <v>5024</v>
      </c>
      <c r="H3506" s="309">
        <v>0.01851</v>
      </c>
      <c r="I3506" s="311"/>
      <c r="J3506" s="311"/>
      <c r="K3506" s="289" t="s">
        <v>106</v>
      </c>
    </row>
    <row r="3507" ht="42.75" spans="1:11">
      <c r="A3507" s="269">
        <v>3505</v>
      </c>
      <c r="B3507" s="289" t="s">
        <v>1974</v>
      </c>
      <c r="C3507" s="289" t="s">
        <v>5306</v>
      </c>
      <c r="D3507" s="297" t="s">
        <v>5579</v>
      </c>
      <c r="E3507" s="307" t="s">
        <v>5430</v>
      </c>
      <c r="F3507" s="310">
        <v>0.01998</v>
      </c>
      <c r="G3507" s="289" t="s">
        <v>5024</v>
      </c>
      <c r="H3507" s="309">
        <v>0.02854</v>
      </c>
      <c r="I3507" s="311"/>
      <c r="J3507" s="311"/>
      <c r="K3507" s="289" t="s">
        <v>106</v>
      </c>
    </row>
    <row r="3508" ht="42.75" spans="1:11">
      <c r="A3508" s="269">
        <v>3506</v>
      </c>
      <c r="B3508" s="289" t="s">
        <v>1974</v>
      </c>
      <c r="C3508" s="289" t="s">
        <v>5306</v>
      </c>
      <c r="D3508" s="297" t="s">
        <v>5580</v>
      </c>
      <c r="E3508" s="307" t="s">
        <v>5430</v>
      </c>
      <c r="F3508" s="310">
        <v>0.0162</v>
      </c>
      <c r="G3508" s="289" t="s">
        <v>5024</v>
      </c>
      <c r="H3508" s="309">
        <v>0.02314</v>
      </c>
      <c r="I3508" s="311"/>
      <c r="J3508" s="311"/>
      <c r="K3508" s="289" t="s">
        <v>106</v>
      </c>
    </row>
    <row r="3509" ht="42.75" spans="1:11">
      <c r="A3509" s="269">
        <v>3507</v>
      </c>
      <c r="B3509" s="289" t="s">
        <v>1974</v>
      </c>
      <c r="C3509" s="289" t="s">
        <v>5306</v>
      </c>
      <c r="D3509" s="297" t="s">
        <v>5581</v>
      </c>
      <c r="E3509" s="307" t="s">
        <v>5430</v>
      </c>
      <c r="F3509" s="310">
        <v>0.01836</v>
      </c>
      <c r="G3509" s="289" t="s">
        <v>5024</v>
      </c>
      <c r="H3509" s="309">
        <v>0.02623</v>
      </c>
      <c r="I3509" s="311"/>
      <c r="J3509" s="311"/>
      <c r="K3509" s="289" t="s">
        <v>106</v>
      </c>
    </row>
    <row r="3510" ht="42.75" spans="1:11">
      <c r="A3510" s="269">
        <v>3508</v>
      </c>
      <c r="B3510" s="289" t="s">
        <v>1974</v>
      </c>
      <c r="C3510" s="289" t="s">
        <v>5306</v>
      </c>
      <c r="D3510" s="297" t="s">
        <v>5582</v>
      </c>
      <c r="E3510" s="307" t="s">
        <v>5430</v>
      </c>
      <c r="F3510" s="310">
        <v>0.03132</v>
      </c>
      <c r="G3510" s="289" t="s">
        <v>5024</v>
      </c>
      <c r="H3510" s="309">
        <v>0.04474</v>
      </c>
      <c r="I3510" s="311"/>
      <c r="J3510" s="311"/>
      <c r="K3510" s="289" t="s">
        <v>106</v>
      </c>
    </row>
    <row r="3511" ht="42.75" spans="1:11">
      <c r="A3511" s="269">
        <v>3509</v>
      </c>
      <c r="B3511" s="289" t="s">
        <v>1974</v>
      </c>
      <c r="C3511" s="289" t="s">
        <v>5306</v>
      </c>
      <c r="D3511" s="297" t="s">
        <v>5583</v>
      </c>
      <c r="E3511" s="307" t="s">
        <v>5430</v>
      </c>
      <c r="F3511" s="310">
        <v>0.08208</v>
      </c>
      <c r="G3511" s="289" t="s">
        <v>5024</v>
      </c>
      <c r="H3511" s="309">
        <v>0.11726</v>
      </c>
      <c r="I3511" s="311"/>
      <c r="J3511" s="311"/>
      <c r="K3511" s="289" t="s">
        <v>106</v>
      </c>
    </row>
    <row r="3512" ht="42.75" spans="1:11">
      <c r="A3512" s="269">
        <v>3510</v>
      </c>
      <c r="B3512" s="289" t="s">
        <v>1974</v>
      </c>
      <c r="C3512" s="289" t="s">
        <v>5306</v>
      </c>
      <c r="D3512" s="297" t="s">
        <v>5584</v>
      </c>
      <c r="E3512" s="307" t="s">
        <v>5430</v>
      </c>
      <c r="F3512" s="310">
        <v>0.189</v>
      </c>
      <c r="G3512" s="289" t="s">
        <v>5024</v>
      </c>
      <c r="H3512" s="309">
        <v>0.27</v>
      </c>
      <c r="I3512" s="311"/>
      <c r="J3512" s="311"/>
      <c r="K3512" s="289" t="s">
        <v>106</v>
      </c>
    </row>
    <row r="3513" ht="42.75" spans="1:11">
      <c r="A3513" s="269">
        <v>3511</v>
      </c>
      <c r="B3513" s="289" t="s">
        <v>1974</v>
      </c>
      <c r="C3513" s="289" t="s">
        <v>5306</v>
      </c>
      <c r="D3513" s="297" t="s">
        <v>5585</v>
      </c>
      <c r="E3513" s="307" t="s">
        <v>5430</v>
      </c>
      <c r="F3513" s="310">
        <v>0.1728</v>
      </c>
      <c r="G3513" s="289" t="s">
        <v>5024</v>
      </c>
      <c r="H3513" s="309">
        <v>0.24686</v>
      </c>
      <c r="I3513" s="311"/>
      <c r="J3513" s="311"/>
      <c r="K3513" s="289" t="s">
        <v>106</v>
      </c>
    </row>
    <row r="3514" ht="42.75" spans="1:11">
      <c r="A3514" s="269">
        <v>3512</v>
      </c>
      <c r="B3514" s="289" t="s">
        <v>1974</v>
      </c>
      <c r="C3514" s="289" t="s">
        <v>5306</v>
      </c>
      <c r="D3514" s="297" t="s">
        <v>5585</v>
      </c>
      <c r="E3514" s="307" t="s">
        <v>5430</v>
      </c>
      <c r="F3514" s="310">
        <v>0.1836</v>
      </c>
      <c r="G3514" s="289" t="s">
        <v>5024</v>
      </c>
      <c r="H3514" s="309">
        <v>0.26229</v>
      </c>
      <c r="I3514" s="311"/>
      <c r="J3514" s="311"/>
      <c r="K3514" s="289" t="s">
        <v>106</v>
      </c>
    </row>
    <row r="3515" ht="42.75" spans="1:11">
      <c r="A3515" s="269">
        <v>3513</v>
      </c>
      <c r="B3515" s="289" t="s">
        <v>1974</v>
      </c>
      <c r="C3515" s="289" t="s">
        <v>5306</v>
      </c>
      <c r="D3515" s="297" t="s">
        <v>5586</v>
      </c>
      <c r="E3515" s="307" t="s">
        <v>5430</v>
      </c>
      <c r="F3515" s="310">
        <v>0.1944</v>
      </c>
      <c r="G3515" s="289" t="s">
        <v>5024</v>
      </c>
      <c r="H3515" s="309">
        <v>0.27771</v>
      </c>
      <c r="I3515" s="311"/>
      <c r="J3515" s="311"/>
      <c r="K3515" s="289" t="s">
        <v>106</v>
      </c>
    </row>
    <row r="3516" ht="42.75" spans="1:11">
      <c r="A3516" s="269">
        <v>3514</v>
      </c>
      <c r="B3516" s="289" t="s">
        <v>1974</v>
      </c>
      <c r="C3516" s="289" t="s">
        <v>5306</v>
      </c>
      <c r="D3516" s="297" t="s">
        <v>5587</v>
      </c>
      <c r="E3516" s="307" t="s">
        <v>5430</v>
      </c>
      <c r="F3516" s="310">
        <v>0.1998</v>
      </c>
      <c r="G3516" s="289" t="s">
        <v>5024</v>
      </c>
      <c r="H3516" s="309">
        <v>0.28543</v>
      </c>
      <c r="I3516" s="311"/>
      <c r="J3516" s="311"/>
      <c r="K3516" s="289" t="s">
        <v>106</v>
      </c>
    </row>
    <row r="3517" ht="42.75" spans="1:11">
      <c r="A3517" s="269">
        <v>3515</v>
      </c>
      <c r="B3517" s="289" t="s">
        <v>1974</v>
      </c>
      <c r="C3517" s="289" t="s">
        <v>5306</v>
      </c>
      <c r="D3517" s="297" t="s">
        <v>5588</v>
      </c>
      <c r="E3517" s="307" t="s">
        <v>5430</v>
      </c>
      <c r="F3517" s="310">
        <v>0.1458</v>
      </c>
      <c r="G3517" s="289" t="s">
        <v>5024</v>
      </c>
      <c r="H3517" s="309">
        <v>0.20829</v>
      </c>
      <c r="I3517" s="311"/>
      <c r="J3517" s="311"/>
      <c r="K3517" s="289" t="s">
        <v>106</v>
      </c>
    </row>
    <row r="3518" ht="42.75" spans="1:11">
      <c r="A3518" s="269">
        <v>3516</v>
      </c>
      <c r="B3518" s="289" t="s">
        <v>1974</v>
      </c>
      <c r="C3518" s="289" t="s">
        <v>5306</v>
      </c>
      <c r="D3518" s="297" t="s">
        <v>5588</v>
      </c>
      <c r="E3518" s="307" t="s">
        <v>5430</v>
      </c>
      <c r="F3518" s="310">
        <v>0.189</v>
      </c>
      <c r="G3518" s="289" t="s">
        <v>5024</v>
      </c>
      <c r="H3518" s="309">
        <v>0.27</v>
      </c>
      <c r="I3518" s="311"/>
      <c r="J3518" s="311"/>
      <c r="K3518" s="289" t="s">
        <v>106</v>
      </c>
    </row>
    <row r="3519" ht="42.75" spans="1:11">
      <c r="A3519" s="269">
        <v>3517</v>
      </c>
      <c r="B3519" s="289" t="s">
        <v>1974</v>
      </c>
      <c r="C3519" s="289" t="s">
        <v>5306</v>
      </c>
      <c r="D3519" s="297" t="s">
        <v>5589</v>
      </c>
      <c r="E3519" s="307" t="s">
        <v>5430</v>
      </c>
      <c r="F3519" s="310">
        <v>0.162</v>
      </c>
      <c r="G3519" s="289" t="s">
        <v>5024</v>
      </c>
      <c r="H3519" s="309">
        <v>0.23143</v>
      </c>
      <c r="I3519" s="311"/>
      <c r="J3519" s="311"/>
      <c r="K3519" s="289" t="s">
        <v>106</v>
      </c>
    </row>
    <row r="3520" ht="42.75" spans="1:11">
      <c r="A3520" s="269">
        <v>3518</v>
      </c>
      <c r="B3520" s="289" t="s">
        <v>1974</v>
      </c>
      <c r="C3520" s="289" t="s">
        <v>5306</v>
      </c>
      <c r="D3520" s="297" t="s">
        <v>5590</v>
      </c>
      <c r="E3520" s="307" t="s">
        <v>5430</v>
      </c>
      <c r="F3520" s="310">
        <v>0.1998</v>
      </c>
      <c r="G3520" s="289" t="s">
        <v>5024</v>
      </c>
      <c r="H3520" s="309">
        <v>0.28543</v>
      </c>
      <c r="I3520" s="311"/>
      <c r="J3520" s="311"/>
      <c r="K3520" s="289" t="s">
        <v>106</v>
      </c>
    </row>
    <row r="3521" ht="42.75" spans="1:11">
      <c r="A3521" s="269">
        <v>3519</v>
      </c>
      <c r="B3521" s="289" t="s">
        <v>1974</v>
      </c>
      <c r="C3521" s="289" t="s">
        <v>5306</v>
      </c>
      <c r="D3521" s="297" t="s">
        <v>5591</v>
      </c>
      <c r="E3521" s="307" t="s">
        <v>5430</v>
      </c>
      <c r="F3521" s="310">
        <v>1.4904</v>
      </c>
      <c r="G3521" s="289" t="s">
        <v>5024</v>
      </c>
      <c r="H3521" s="309">
        <v>2.12914</v>
      </c>
      <c r="I3521" s="311"/>
      <c r="J3521" s="311"/>
      <c r="K3521" s="289" t="s">
        <v>106</v>
      </c>
    </row>
    <row r="3522" ht="42.75" spans="1:11">
      <c r="A3522" s="269">
        <v>3520</v>
      </c>
      <c r="B3522" s="289" t="s">
        <v>1974</v>
      </c>
      <c r="C3522" s="289" t="s">
        <v>5306</v>
      </c>
      <c r="D3522" s="297" t="s">
        <v>5592</v>
      </c>
      <c r="E3522" s="307" t="s">
        <v>5430</v>
      </c>
      <c r="F3522" s="310">
        <v>1.3824</v>
      </c>
      <c r="G3522" s="289" t="s">
        <v>5024</v>
      </c>
      <c r="H3522" s="309">
        <v>1.97486</v>
      </c>
      <c r="I3522" s="311"/>
      <c r="J3522" s="311"/>
      <c r="K3522" s="289" t="s">
        <v>106</v>
      </c>
    </row>
    <row r="3523" ht="42.75" spans="1:11">
      <c r="A3523" s="269">
        <v>3521</v>
      </c>
      <c r="B3523" s="289" t="s">
        <v>1974</v>
      </c>
      <c r="C3523" s="289" t="s">
        <v>5306</v>
      </c>
      <c r="D3523" s="297" t="s">
        <v>5593</v>
      </c>
      <c r="E3523" s="307" t="s">
        <v>5430</v>
      </c>
      <c r="F3523" s="310">
        <v>0.3456</v>
      </c>
      <c r="G3523" s="289" t="s">
        <v>5024</v>
      </c>
      <c r="H3523" s="309">
        <v>0.49371</v>
      </c>
      <c r="I3523" s="311"/>
      <c r="J3523" s="311"/>
      <c r="K3523" s="289" t="s">
        <v>106</v>
      </c>
    </row>
    <row r="3524" ht="42.75" spans="1:11">
      <c r="A3524" s="269">
        <v>3522</v>
      </c>
      <c r="B3524" s="289" t="s">
        <v>1974</v>
      </c>
      <c r="C3524" s="289" t="s">
        <v>5306</v>
      </c>
      <c r="D3524" s="297" t="s">
        <v>5594</v>
      </c>
      <c r="E3524" s="307" t="s">
        <v>5430</v>
      </c>
      <c r="F3524" s="310">
        <v>0.3672</v>
      </c>
      <c r="G3524" s="289" t="s">
        <v>5024</v>
      </c>
      <c r="H3524" s="309">
        <v>0.52457</v>
      </c>
      <c r="I3524" s="311"/>
      <c r="J3524" s="311"/>
      <c r="K3524" s="289" t="s">
        <v>106</v>
      </c>
    </row>
    <row r="3525" ht="42.75" spans="1:11">
      <c r="A3525" s="269">
        <v>3523</v>
      </c>
      <c r="B3525" s="289" t="s">
        <v>1974</v>
      </c>
      <c r="C3525" s="289" t="s">
        <v>5306</v>
      </c>
      <c r="D3525" s="297" t="s">
        <v>5595</v>
      </c>
      <c r="E3525" s="307" t="s">
        <v>5430</v>
      </c>
      <c r="F3525" s="310">
        <v>0.36504</v>
      </c>
      <c r="G3525" s="289" t="s">
        <v>5024</v>
      </c>
      <c r="H3525" s="309">
        <v>0.52149</v>
      </c>
      <c r="I3525" s="311"/>
      <c r="J3525" s="311"/>
      <c r="K3525" s="289" t="s">
        <v>106</v>
      </c>
    </row>
    <row r="3526" ht="42.75" spans="1:11">
      <c r="A3526" s="269">
        <v>3524</v>
      </c>
      <c r="B3526" s="289" t="s">
        <v>1974</v>
      </c>
      <c r="C3526" s="289" t="s">
        <v>5306</v>
      </c>
      <c r="D3526" s="297" t="s">
        <v>5596</v>
      </c>
      <c r="E3526" s="307" t="s">
        <v>5430</v>
      </c>
      <c r="F3526" s="310">
        <v>0.3888</v>
      </c>
      <c r="G3526" s="289" t="s">
        <v>5024</v>
      </c>
      <c r="H3526" s="309">
        <v>0.55543</v>
      </c>
      <c r="I3526" s="311"/>
      <c r="J3526" s="311"/>
      <c r="K3526" s="289" t="s">
        <v>106</v>
      </c>
    </row>
    <row r="3527" ht="42.75" spans="1:11">
      <c r="A3527" s="269">
        <v>3525</v>
      </c>
      <c r="B3527" s="289" t="s">
        <v>1974</v>
      </c>
      <c r="C3527" s="289" t="s">
        <v>5306</v>
      </c>
      <c r="D3527" s="297" t="s">
        <v>5597</v>
      </c>
      <c r="E3527" s="307" t="s">
        <v>5430</v>
      </c>
      <c r="F3527" s="310">
        <v>0.1728</v>
      </c>
      <c r="G3527" s="289" t="s">
        <v>5024</v>
      </c>
      <c r="H3527" s="309">
        <v>0.24686</v>
      </c>
      <c r="I3527" s="311"/>
      <c r="J3527" s="311"/>
      <c r="K3527" s="289" t="s">
        <v>106</v>
      </c>
    </row>
    <row r="3528" ht="42.75" spans="1:11">
      <c r="A3528" s="269">
        <v>3526</v>
      </c>
      <c r="B3528" s="289" t="s">
        <v>1974</v>
      </c>
      <c r="C3528" s="289" t="s">
        <v>5306</v>
      </c>
      <c r="D3528" s="297" t="s">
        <v>5598</v>
      </c>
      <c r="E3528" s="307" t="s">
        <v>5430</v>
      </c>
      <c r="F3528" s="310">
        <v>0.1728</v>
      </c>
      <c r="G3528" s="289" t="s">
        <v>5024</v>
      </c>
      <c r="H3528" s="309">
        <v>0.24686</v>
      </c>
      <c r="I3528" s="311"/>
      <c r="J3528" s="311"/>
      <c r="K3528" s="289" t="s">
        <v>106</v>
      </c>
    </row>
    <row r="3529" ht="42.75" spans="1:11">
      <c r="A3529" s="269">
        <v>3527</v>
      </c>
      <c r="B3529" s="289" t="s">
        <v>1974</v>
      </c>
      <c r="C3529" s="289" t="s">
        <v>5306</v>
      </c>
      <c r="D3529" s="297" t="s">
        <v>5599</v>
      </c>
      <c r="E3529" s="307" t="s">
        <v>5430</v>
      </c>
      <c r="F3529" s="310">
        <v>0.1944</v>
      </c>
      <c r="G3529" s="289" t="s">
        <v>5024</v>
      </c>
      <c r="H3529" s="309">
        <v>0.27771</v>
      </c>
      <c r="I3529" s="311"/>
      <c r="J3529" s="311"/>
      <c r="K3529" s="289" t="s">
        <v>106</v>
      </c>
    </row>
    <row r="3530" ht="42.75" spans="1:11">
      <c r="A3530" s="269">
        <v>3528</v>
      </c>
      <c r="B3530" s="289" t="s">
        <v>1974</v>
      </c>
      <c r="C3530" s="289" t="s">
        <v>5306</v>
      </c>
      <c r="D3530" s="297" t="s">
        <v>5600</v>
      </c>
      <c r="E3530" s="307" t="s">
        <v>5430</v>
      </c>
      <c r="F3530" s="310">
        <v>0.1728</v>
      </c>
      <c r="G3530" s="289" t="s">
        <v>5024</v>
      </c>
      <c r="H3530" s="309">
        <v>0.24686</v>
      </c>
      <c r="I3530" s="311"/>
      <c r="J3530" s="311"/>
      <c r="K3530" s="289" t="s">
        <v>106</v>
      </c>
    </row>
    <row r="3531" ht="42.75" spans="1:11">
      <c r="A3531" s="269">
        <v>3529</v>
      </c>
      <c r="B3531" s="289" t="s">
        <v>1974</v>
      </c>
      <c r="C3531" s="289" t="s">
        <v>5306</v>
      </c>
      <c r="D3531" s="297" t="s">
        <v>5601</v>
      </c>
      <c r="E3531" s="307" t="s">
        <v>5430</v>
      </c>
      <c r="F3531" s="310">
        <v>0.0864</v>
      </c>
      <c r="G3531" s="289" t="s">
        <v>5024</v>
      </c>
      <c r="H3531" s="309">
        <v>0.12343</v>
      </c>
      <c r="I3531" s="311"/>
      <c r="J3531" s="311"/>
      <c r="K3531" s="289" t="s">
        <v>106</v>
      </c>
    </row>
    <row r="3532" ht="42.75" spans="1:11">
      <c r="A3532" s="269">
        <v>3530</v>
      </c>
      <c r="B3532" s="289" t="s">
        <v>1974</v>
      </c>
      <c r="C3532" s="289" t="s">
        <v>5306</v>
      </c>
      <c r="D3532" s="297" t="s">
        <v>5602</v>
      </c>
      <c r="E3532" s="307" t="s">
        <v>5430</v>
      </c>
      <c r="F3532" s="310">
        <v>0.1728</v>
      </c>
      <c r="G3532" s="289" t="s">
        <v>5024</v>
      </c>
      <c r="H3532" s="309">
        <v>0.24686</v>
      </c>
      <c r="I3532" s="311"/>
      <c r="J3532" s="311"/>
      <c r="K3532" s="289" t="s">
        <v>106</v>
      </c>
    </row>
    <row r="3533" ht="42.75" spans="1:11">
      <c r="A3533" s="269">
        <v>3531</v>
      </c>
      <c r="B3533" s="289" t="s">
        <v>1974</v>
      </c>
      <c r="C3533" s="289" t="s">
        <v>5306</v>
      </c>
      <c r="D3533" s="297" t="s">
        <v>5603</v>
      </c>
      <c r="E3533" s="307" t="s">
        <v>5430</v>
      </c>
      <c r="F3533" s="310">
        <v>0.2592</v>
      </c>
      <c r="G3533" s="289" t="s">
        <v>5024</v>
      </c>
      <c r="H3533" s="309">
        <v>0.37029</v>
      </c>
      <c r="I3533" s="311"/>
      <c r="J3533" s="311"/>
      <c r="K3533" s="289" t="s">
        <v>106</v>
      </c>
    </row>
    <row r="3534" ht="42.75" spans="1:11">
      <c r="A3534" s="269">
        <v>3532</v>
      </c>
      <c r="B3534" s="289" t="s">
        <v>1974</v>
      </c>
      <c r="C3534" s="289" t="s">
        <v>5306</v>
      </c>
      <c r="D3534" s="297" t="s">
        <v>5604</v>
      </c>
      <c r="E3534" s="307" t="s">
        <v>5430</v>
      </c>
      <c r="F3534" s="310">
        <v>0.1026</v>
      </c>
      <c r="G3534" s="289" t="s">
        <v>5024</v>
      </c>
      <c r="H3534" s="309">
        <v>0.14657</v>
      </c>
      <c r="I3534" s="311"/>
      <c r="J3534" s="311"/>
      <c r="K3534" s="289" t="s">
        <v>106</v>
      </c>
    </row>
    <row r="3535" ht="42.75" spans="1:11">
      <c r="A3535" s="269">
        <v>3533</v>
      </c>
      <c r="B3535" s="289" t="s">
        <v>1974</v>
      </c>
      <c r="C3535" s="289" t="s">
        <v>5306</v>
      </c>
      <c r="D3535" s="297" t="s">
        <v>5605</v>
      </c>
      <c r="E3535" s="307" t="s">
        <v>5430</v>
      </c>
      <c r="F3535" s="310">
        <v>0.2052</v>
      </c>
      <c r="G3535" s="289" t="s">
        <v>5024</v>
      </c>
      <c r="H3535" s="309">
        <v>0.29314</v>
      </c>
      <c r="I3535" s="311"/>
      <c r="J3535" s="311"/>
      <c r="K3535" s="289" t="s">
        <v>106</v>
      </c>
    </row>
    <row r="3536" ht="42.75" spans="1:11">
      <c r="A3536" s="269">
        <v>3534</v>
      </c>
      <c r="B3536" s="289" t="s">
        <v>1974</v>
      </c>
      <c r="C3536" s="289" t="s">
        <v>5306</v>
      </c>
      <c r="D3536" s="297" t="s">
        <v>5606</v>
      </c>
      <c r="E3536" s="307" t="s">
        <v>5430</v>
      </c>
      <c r="F3536" s="310">
        <v>0.3024</v>
      </c>
      <c r="G3536" s="289" t="s">
        <v>5024</v>
      </c>
      <c r="H3536" s="309">
        <v>0.432</v>
      </c>
      <c r="I3536" s="311"/>
      <c r="J3536" s="311"/>
      <c r="K3536" s="289" t="s">
        <v>106</v>
      </c>
    </row>
    <row r="3537" ht="42.75" spans="1:11">
      <c r="A3537" s="269">
        <v>3535</v>
      </c>
      <c r="B3537" s="289" t="s">
        <v>1974</v>
      </c>
      <c r="C3537" s="289" t="s">
        <v>5306</v>
      </c>
      <c r="D3537" s="297" t="s">
        <v>5373</v>
      </c>
      <c r="E3537" s="307" t="s">
        <v>5430</v>
      </c>
      <c r="F3537" s="310">
        <v>0.864</v>
      </c>
      <c r="G3537" s="289" t="s">
        <v>5024</v>
      </c>
      <c r="H3537" s="309">
        <v>1.23429</v>
      </c>
      <c r="I3537" s="311"/>
      <c r="J3537" s="311"/>
      <c r="K3537" s="289" t="s">
        <v>106</v>
      </c>
    </row>
    <row r="3538" ht="42.75" spans="1:11">
      <c r="A3538" s="269">
        <v>3536</v>
      </c>
      <c r="B3538" s="289" t="s">
        <v>1974</v>
      </c>
      <c r="C3538" s="289" t="s">
        <v>5306</v>
      </c>
      <c r="D3538" s="297" t="s">
        <v>5607</v>
      </c>
      <c r="E3538" s="307" t="s">
        <v>5430</v>
      </c>
      <c r="F3538" s="310">
        <v>1.1016</v>
      </c>
      <c r="G3538" s="289" t="s">
        <v>5024</v>
      </c>
      <c r="H3538" s="309">
        <v>1.57371</v>
      </c>
      <c r="I3538" s="311"/>
      <c r="J3538" s="311"/>
      <c r="K3538" s="289" t="s">
        <v>106</v>
      </c>
    </row>
    <row r="3539" ht="42.75" spans="1:11">
      <c r="A3539" s="269">
        <v>3537</v>
      </c>
      <c r="B3539" s="289" t="s">
        <v>1974</v>
      </c>
      <c r="C3539" s="289" t="s">
        <v>5306</v>
      </c>
      <c r="D3539" s="297" t="s">
        <v>5608</v>
      </c>
      <c r="E3539" s="307" t="s">
        <v>5430</v>
      </c>
      <c r="F3539" s="310">
        <v>0.108</v>
      </c>
      <c r="G3539" s="289" t="s">
        <v>5024</v>
      </c>
      <c r="H3539" s="309">
        <v>0.15429</v>
      </c>
      <c r="I3539" s="311"/>
      <c r="J3539" s="311"/>
      <c r="K3539" s="289" t="s">
        <v>106</v>
      </c>
    </row>
    <row r="3540" ht="42.75" spans="1:11">
      <c r="A3540" s="269">
        <v>3538</v>
      </c>
      <c r="B3540" s="289" t="s">
        <v>1974</v>
      </c>
      <c r="C3540" s="289" t="s">
        <v>5306</v>
      </c>
      <c r="D3540" s="297" t="s">
        <v>5609</v>
      </c>
      <c r="E3540" s="307" t="s">
        <v>5430</v>
      </c>
      <c r="F3540" s="310">
        <v>0.2106</v>
      </c>
      <c r="G3540" s="289" t="s">
        <v>5024</v>
      </c>
      <c r="H3540" s="309">
        <v>0.30086</v>
      </c>
      <c r="I3540" s="311"/>
      <c r="J3540" s="311"/>
      <c r="K3540" s="289" t="s">
        <v>106</v>
      </c>
    </row>
    <row r="3541" ht="42.75" spans="1:11">
      <c r="A3541" s="269">
        <v>3539</v>
      </c>
      <c r="B3541" s="289" t="s">
        <v>1974</v>
      </c>
      <c r="C3541" s="289" t="s">
        <v>5306</v>
      </c>
      <c r="D3541" s="297" t="s">
        <v>5610</v>
      </c>
      <c r="E3541" s="307" t="s">
        <v>5430</v>
      </c>
      <c r="F3541" s="310">
        <v>0.5616</v>
      </c>
      <c r="G3541" s="289" t="s">
        <v>5024</v>
      </c>
      <c r="H3541" s="309">
        <v>0.80229</v>
      </c>
      <c r="I3541" s="311"/>
      <c r="J3541" s="311"/>
      <c r="K3541" s="289" t="s">
        <v>106</v>
      </c>
    </row>
    <row r="3542" ht="42.75" spans="1:11">
      <c r="A3542" s="269">
        <v>3540</v>
      </c>
      <c r="B3542" s="289" t="s">
        <v>1974</v>
      </c>
      <c r="C3542" s="289" t="s">
        <v>5306</v>
      </c>
      <c r="D3542" s="297" t="s">
        <v>5611</v>
      </c>
      <c r="E3542" s="307" t="s">
        <v>5430</v>
      </c>
      <c r="F3542" s="310">
        <v>0.4968</v>
      </c>
      <c r="G3542" s="289" t="s">
        <v>5024</v>
      </c>
      <c r="H3542" s="309">
        <v>0.70971</v>
      </c>
      <c r="I3542" s="311"/>
      <c r="J3542" s="311"/>
      <c r="K3542" s="289" t="s">
        <v>106</v>
      </c>
    </row>
    <row r="3543" ht="42.75" spans="1:11">
      <c r="A3543" s="269">
        <v>3541</v>
      </c>
      <c r="B3543" s="289" t="s">
        <v>1974</v>
      </c>
      <c r="C3543" s="289" t="s">
        <v>5306</v>
      </c>
      <c r="D3543" s="297" t="s">
        <v>5612</v>
      </c>
      <c r="E3543" s="307" t="s">
        <v>5430</v>
      </c>
      <c r="F3543" s="310">
        <v>0.6264</v>
      </c>
      <c r="G3543" s="289" t="s">
        <v>5024</v>
      </c>
      <c r="H3543" s="309">
        <v>0.89486</v>
      </c>
      <c r="I3543" s="311"/>
      <c r="J3543" s="311"/>
      <c r="K3543" s="289" t="s">
        <v>106</v>
      </c>
    </row>
    <row r="3544" ht="42.75" spans="1:11">
      <c r="A3544" s="269">
        <v>3542</v>
      </c>
      <c r="B3544" s="289" t="s">
        <v>1974</v>
      </c>
      <c r="C3544" s="289" t="s">
        <v>5306</v>
      </c>
      <c r="D3544" s="297" t="s">
        <v>5613</v>
      </c>
      <c r="E3544" s="307" t="s">
        <v>5430</v>
      </c>
      <c r="F3544" s="310">
        <v>0.648</v>
      </c>
      <c r="G3544" s="289" t="s">
        <v>5024</v>
      </c>
      <c r="H3544" s="309">
        <v>0.92571</v>
      </c>
      <c r="I3544" s="311"/>
      <c r="J3544" s="311"/>
      <c r="K3544" s="289" t="s">
        <v>106</v>
      </c>
    </row>
    <row r="3545" ht="42.75" spans="1:11">
      <c r="A3545" s="269">
        <v>3543</v>
      </c>
      <c r="B3545" s="289" t="s">
        <v>1974</v>
      </c>
      <c r="C3545" s="289" t="s">
        <v>5306</v>
      </c>
      <c r="D3545" s="297" t="s">
        <v>5614</v>
      </c>
      <c r="E3545" s="307" t="s">
        <v>5430</v>
      </c>
      <c r="F3545" s="310">
        <v>0.8208</v>
      </c>
      <c r="G3545" s="289" t="s">
        <v>5024</v>
      </c>
      <c r="H3545" s="309">
        <v>1.17257</v>
      </c>
      <c r="I3545" s="311"/>
      <c r="J3545" s="311"/>
      <c r="K3545" s="289" t="s">
        <v>106</v>
      </c>
    </row>
    <row r="3546" ht="42.75" spans="1:11">
      <c r="A3546" s="269">
        <v>3544</v>
      </c>
      <c r="B3546" s="289" t="s">
        <v>1974</v>
      </c>
      <c r="C3546" s="289" t="s">
        <v>5306</v>
      </c>
      <c r="D3546" s="297" t="s">
        <v>5615</v>
      </c>
      <c r="E3546" s="307" t="s">
        <v>5430</v>
      </c>
      <c r="F3546" s="310">
        <v>0.75384</v>
      </c>
      <c r="G3546" s="289" t="s">
        <v>5024</v>
      </c>
      <c r="H3546" s="309">
        <v>1.07691</v>
      </c>
      <c r="I3546" s="311"/>
      <c r="J3546" s="311"/>
      <c r="K3546" s="289" t="s">
        <v>106</v>
      </c>
    </row>
    <row r="3547" ht="42.75" spans="1:11">
      <c r="A3547" s="269">
        <v>3545</v>
      </c>
      <c r="B3547" s="289" t="s">
        <v>1974</v>
      </c>
      <c r="C3547" s="289" t="s">
        <v>5306</v>
      </c>
      <c r="D3547" s="297" t="s">
        <v>5616</v>
      </c>
      <c r="E3547" s="307" t="s">
        <v>5430</v>
      </c>
      <c r="F3547" s="310">
        <v>0.9504</v>
      </c>
      <c r="G3547" s="289" t="s">
        <v>5024</v>
      </c>
      <c r="H3547" s="309">
        <v>1.35771</v>
      </c>
      <c r="I3547" s="311"/>
      <c r="J3547" s="311"/>
      <c r="K3547" s="289" t="s">
        <v>106</v>
      </c>
    </row>
    <row r="3548" ht="42.75" spans="1:11">
      <c r="A3548" s="269">
        <v>3546</v>
      </c>
      <c r="B3548" s="289" t="s">
        <v>1974</v>
      </c>
      <c r="C3548" s="289" t="s">
        <v>5306</v>
      </c>
      <c r="D3548" s="297" t="s">
        <v>5617</v>
      </c>
      <c r="E3548" s="307" t="s">
        <v>5430</v>
      </c>
      <c r="F3548" s="310">
        <v>0.5184</v>
      </c>
      <c r="G3548" s="289" t="s">
        <v>5024</v>
      </c>
      <c r="H3548" s="309">
        <v>0.74057</v>
      </c>
      <c r="I3548" s="311"/>
      <c r="J3548" s="311"/>
      <c r="K3548" s="289" t="s">
        <v>106</v>
      </c>
    </row>
    <row r="3549" ht="42.75" spans="1:11">
      <c r="A3549" s="269">
        <v>3547</v>
      </c>
      <c r="B3549" s="289" t="s">
        <v>1974</v>
      </c>
      <c r="C3549" s="289" t="s">
        <v>5306</v>
      </c>
      <c r="D3549" s="297" t="s">
        <v>5618</v>
      </c>
      <c r="E3549" s="307" t="s">
        <v>5430</v>
      </c>
      <c r="F3549" s="310">
        <v>0.54</v>
      </c>
      <c r="G3549" s="289" t="s">
        <v>5024</v>
      </c>
      <c r="H3549" s="309">
        <v>0.77143</v>
      </c>
      <c r="I3549" s="311"/>
      <c r="J3549" s="311"/>
      <c r="K3549" s="289" t="s">
        <v>106</v>
      </c>
    </row>
    <row r="3550" ht="42.75" spans="1:11">
      <c r="A3550" s="269">
        <v>3548</v>
      </c>
      <c r="B3550" s="289" t="s">
        <v>1974</v>
      </c>
      <c r="C3550" s="289" t="s">
        <v>5306</v>
      </c>
      <c r="D3550" s="297" t="s">
        <v>5619</v>
      </c>
      <c r="E3550" s="307" t="s">
        <v>5430</v>
      </c>
      <c r="F3550" s="310">
        <v>0.5832</v>
      </c>
      <c r="G3550" s="289" t="s">
        <v>5024</v>
      </c>
      <c r="H3550" s="309">
        <v>0.83314</v>
      </c>
      <c r="I3550" s="311"/>
      <c r="J3550" s="311"/>
      <c r="K3550" s="289" t="s">
        <v>106</v>
      </c>
    </row>
    <row r="3551" ht="42.75" spans="1:11">
      <c r="A3551" s="269">
        <v>3549</v>
      </c>
      <c r="B3551" s="289" t="s">
        <v>1974</v>
      </c>
      <c r="C3551" s="289" t="s">
        <v>5306</v>
      </c>
      <c r="D3551" s="297" t="s">
        <v>5321</v>
      </c>
      <c r="E3551" s="307" t="s">
        <v>5430</v>
      </c>
      <c r="F3551" s="310">
        <v>0.59184</v>
      </c>
      <c r="G3551" s="289" t="s">
        <v>5024</v>
      </c>
      <c r="H3551" s="309">
        <v>0.84549</v>
      </c>
      <c r="I3551" s="311"/>
      <c r="J3551" s="311"/>
      <c r="K3551" s="289" t="s">
        <v>106</v>
      </c>
    </row>
    <row r="3552" ht="42.75" spans="1:11">
      <c r="A3552" s="269">
        <v>3550</v>
      </c>
      <c r="B3552" s="289" t="s">
        <v>1974</v>
      </c>
      <c r="C3552" s="289" t="s">
        <v>5306</v>
      </c>
      <c r="D3552" s="297" t="s">
        <v>5620</v>
      </c>
      <c r="E3552" s="307" t="s">
        <v>5430</v>
      </c>
      <c r="F3552" s="310">
        <v>0.58104</v>
      </c>
      <c r="G3552" s="289" t="s">
        <v>5024</v>
      </c>
      <c r="H3552" s="309">
        <v>0.83006</v>
      </c>
      <c r="I3552" s="311"/>
      <c r="J3552" s="311"/>
      <c r="K3552" s="289" t="s">
        <v>106</v>
      </c>
    </row>
    <row r="3553" ht="42.75" spans="1:11">
      <c r="A3553" s="269">
        <v>3551</v>
      </c>
      <c r="B3553" s="289" t="s">
        <v>1974</v>
      </c>
      <c r="C3553" s="289" t="s">
        <v>5306</v>
      </c>
      <c r="D3553" s="297" t="s">
        <v>5621</v>
      </c>
      <c r="E3553" s="307" t="s">
        <v>5430</v>
      </c>
      <c r="F3553" s="310">
        <v>1.2744</v>
      </c>
      <c r="G3553" s="289" t="s">
        <v>5024</v>
      </c>
      <c r="H3553" s="309">
        <v>1.82057</v>
      </c>
      <c r="I3553" s="311"/>
      <c r="J3553" s="311"/>
      <c r="K3553" s="289" t="s">
        <v>106</v>
      </c>
    </row>
    <row r="3554" ht="42.75" spans="1:11">
      <c r="A3554" s="269">
        <v>3552</v>
      </c>
      <c r="B3554" s="289" t="s">
        <v>1974</v>
      </c>
      <c r="C3554" s="289" t="s">
        <v>5306</v>
      </c>
      <c r="D3554" s="297" t="s">
        <v>5622</v>
      </c>
      <c r="E3554" s="307" t="s">
        <v>5430</v>
      </c>
      <c r="F3554" s="310">
        <v>1.0584</v>
      </c>
      <c r="G3554" s="289" t="s">
        <v>5024</v>
      </c>
      <c r="H3554" s="309">
        <v>1.512</v>
      </c>
      <c r="I3554" s="311"/>
      <c r="J3554" s="311"/>
      <c r="K3554" s="289" t="s">
        <v>106</v>
      </c>
    </row>
    <row r="3555" ht="42.75" spans="1:11">
      <c r="A3555" s="269">
        <v>3553</v>
      </c>
      <c r="B3555" s="289" t="s">
        <v>1974</v>
      </c>
      <c r="C3555" s="289" t="s">
        <v>5306</v>
      </c>
      <c r="D3555" s="297" t="s">
        <v>5623</v>
      </c>
      <c r="E3555" s="307" t="s">
        <v>5430</v>
      </c>
      <c r="F3555" s="310">
        <v>0.6048</v>
      </c>
      <c r="G3555" s="289" t="s">
        <v>5024</v>
      </c>
      <c r="H3555" s="309">
        <v>0.864</v>
      </c>
      <c r="I3555" s="311"/>
      <c r="J3555" s="311"/>
      <c r="K3555" s="289" t="s">
        <v>106</v>
      </c>
    </row>
    <row r="3556" ht="42.75" spans="1:11">
      <c r="A3556" s="269">
        <v>3554</v>
      </c>
      <c r="B3556" s="289" t="s">
        <v>1974</v>
      </c>
      <c r="C3556" s="289" t="s">
        <v>5306</v>
      </c>
      <c r="D3556" s="297" t="s">
        <v>5624</v>
      </c>
      <c r="E3556" s="307" t="s">
        <v>5430</v>
      </c>
      <c r="F3556" s="310">
        <v>0.6264</v>
      </c>
      <c r="G3556" s="289" t="s">
        <v>5024</v>
      </c>
      <c r="H3556" s="309">
        <v>0.89486</v>
      </c>
      <c r="I3556" s="311"/>
      <c r="J3556" s="311"/>
      <c r="K3556" s="289" t="s">
        <v>106</v>
      </c>
    </row>
    <row r="3557" ht="42.75" spans="1:11">
      <c r="A3557" s="269">
        <v>3555</v>
      </c>
      <c r="B3557" s="289" t="s">
        <v>1974</v>
      </c>
      <c r="C3557" s="289" t="s">
        <v>5306</v>
      </c>
      <c r="D3557" s="297" t="s">
        <v>5625</v>
      </c>
      <c r="E3557" s="307" t="s">
        <v>5430</v>
      </c>
      <c r="F3557" s="310">
        <v>0.4968</v>
      </c>
      <c r="G3557" s="289" t="s">
        <v>5024</v>
      </c>
      <c r="H3557" s="309">
        <v>0.70971</v>
      </c>
      <c r="I3557" s="311"/>
      <c r="J3557" s="311"/>
      <c r="K3557" s="289" t="s">
        <v>106</v>
      </c>
    </row>
    <row r="3558" ht="42.75" spans="1:11">
      <c r="A3558" s="269">
        <v>3556</v>
      </c>
      <c r="B3558" s="289" t="s">
        <v>1974</v>
      </c>
      <c r="C3558" s="289" t="s">
        <v>5306</v>
      </c>
      <c r="D3558" s="297" t="s">
        <v>5626</v>
      </c>
      <c r="E3558" s="307" t="s">
        <v>5430</v>
      </c>
      <c r="F3558" s="310">
        <v>0.6696</v>
      </c>
      <c r="G3558" s="289" t="s">
        <v>5024</v>
      </c>
      <c r="H3558" s="309">
        <v>0.95657</v>
      </c>
      <c r="I3558" s="311"/>
      <c r="J3558" s="311"/>
      <c r="K3558" s="289" t="s">
        <v>106</v>
      </c>
    </row>
    <row r="3559" ht="42.75" spans="1:11">
      <c r="A3559" s="269">
        <v>3557</v>
      </c>
      <c r="B3559" s="289" t="s">
        <v>1974</v>
      </c>
      <c r="C3559" s="289" t="s">
        <v>5306</v>
      </c>
      <c r="D3559" s="297" t="s">
        <v>5627</v>
      </c>
      <c r="E3559" s="307" t="s">
        <v>5430</v>
      </c>
      <c r="F3559" s="310">
        <v>0.648</v>
      </c>
      <c r="G3559" s="289" t="s">
        <v>5024</v>
      </c>
      <c r="H3559" s="309">
        <v>0.92571</v>
      </c>
      <c r="I3559" s="311"/>
      <c r="J3559" s="311"/>
      <c r="K3559" s="289" t="s">
        <v>106</v>
      </c>
    </row>
    <row r="3560" ht="42.75" spans="1:11">
      <c r="A3560" s="269">
        <v>3558</v>
      </c>
      <c r="B3560" s="289" t="s">
        <v>1974</v>
      </c>
      <c r="C3560" s="289" t="s">
        <v>5306</v>
      </c>
      <c r="D3560" s="297" t="s">
        <v>5628</v>
      </c>
      <c r="E3560" s="307" t="s">
        <v>5430</v>
      </c>
      <c r="F3560" s="310">
        <v>0.6264</v>
      </c>
      <c r="G3560" s="289" t="s">
        <v>5024</v>
      </c>
      <c r="H3560" s="309">
        <v>0.89486</v>
      </c>
      <c r="I3560" s="311"/>
      <c r="J3560" s="311"/>
      <c r="K3560" s="289" t="s">
        <v>106</v>
      </c>
    </row>
    <row r="3561" ht="42.75" spans="1:11">
      <c r="A3561" s="269">
        <v>3559</v>
      </c>
      <c r="B3561" s="289" t="s">
        <v>1974</v>
      </c>
      <c r="C3561" s="289" t="s">
        <v>5306</v>
      </c>
      <c r="D3561" s="297" t="s">
        <v>5629</v>
      </c>
      <c r="E3561" s="307" t="s">
        <v>5430</v>
      </c>
      <c r="F3561" s="310">
        <v>0.8424</v>
      </c>
      <c r="G3561" s="289" t="s">
        <v>5024</v>
      </c>
      <c r="H3561" s="309">
        <v>1.20343</v>
      </c>
      <c r="I3561" s="311"/>
      <c r="J3561" s="311"/>
      <c r="K3561" s="289" t="s">
        <v>106</v>
      </c>
    </row>
    <row r="3562" ht="42.75" spans="1:11">
      <c r="A3562" s="269">
        <v>3560</v>
      </c>
      <c r="B3562" s="289" t="s">
        <v>1974</v>
      </c>
      <c r="C3562" s="289" t="s">
        <v>5306</v>
      </c>
      <c r="D3562" s="297" t="s">
        <v>5630</v>
      </c>
      <c r="E3562" s="307" t="s">
        <v>5430</v>
      </c>
      <c r="F3562" s="310">
        <v>0.8208</v>
      </c>
      <c r="G3562" s="289" t="s">
        <v>5024</v>
      </c>
      <c r="H3562" s="309">
        <v>1.17257</v>
      </c>
      <c r="I3562" s="311"/>
      <c r="J3562" s="311"/>
      <c r="K3562" s="289" t="s">
        <v>106</v>
      </c>
    </row>
    <row r="3563" ht="42.75" spans="1:11">
      <c r="A3563" s="269">
        <v>3561</v>
      </c>
      <c r="B3563" s="289" t="s">
        <v>1974</v>
      </c>
      <c r="C3563" s="289" t="s">
        <v>5306</v>
      </c>
      <c r="D3563" s="297" t="s">
        <v>5631</v>
      </c>
      <c r="E3563" s="307" t="s">
        <v>5430</v>
      </c>
      <c r="F3563" s="310">
        <v>0.5184</v>
      </c>
      <c r="G3563" s="289" t="s">
        <v>5024</v>
      </c>
      <c r="H3563" s="309">
        <v>0.74057</v>
      </c>
      <c r="I3563" s="311"/>
      <c r="J3563" s="311"/>
      <c r="K3563" s="289" t="s">
        <v>106</v>
      </c>
    </row>
    <row r="3564" ht="42.75" spans="1:11">
      <c r="A3564" s="269">
        <v>3562</v>
      </c>
      <c r="B3564" s="289" t="s">
        <v>1974</v>
      </c>
      <c r="C3564" s="289" t="s">
        <v>5306</v>
      </c>
      <c r="D3564" s="297" t="s">
        <v>5632</v>
      </c>
      <c r="E3564" s="307" t="s">
        <v>5430</v>
      </c>
      <c r="F3564" s="310">
        <v>0.6264</v>
      </c>
      <c r="G3564" s="289" t="s">
        <v>5024</v>
      </c>
      <c r="H3564" s="309">
        <v>0.89486</v>
      </c>
      <c r="I3564" s="311"/>
      <c r="J3564" s="311"/>
      <c r="K3564" s="289" t="s">
        <v>106</v>
      </c>
    </row>
    <row r="3565" ht="42.75" spans="1:11">
      <c r="A3565" s="269">
        <v>3563</v>
      </c>
      <c r="B3565" s="289" t="s">
        <v>1974</v>
      </c>
      <c r="C3565" s="289" t="s">
        <v>5306</v>
      </c>
      <c r="D3565" s="297" t="s">
        <v>5633</v>
      </c>
      <c r="E3565" s="307" t="s">
        <v>5430</v>
      </c>
      <c r="F3565" s="310">
        <v>0.6048</v>
      </c>
      <c r="G3565" s="289" t="s">
        <v>5024</v>
      </c>
      <c r="H3565" s="309">
        <v>0.864</v>
      </c>
      <c r="I3565" s="311"/>
      <c r="J3565" s="311"/>
      <c r="K3565" s="289" t="s">
        <v>106</v>
      </c>
    </row>
    <row r="3566" ht="42.75" spans="1:11">
      <c r="A3566" s="269">
        <v>3564</v>
      </c>
      <c r="B3566" s="289" t="s">
        <v>1974</v>
      </c>
      <c r="C3566" s="289" t="s">
        <v>5306</v>
      </c>
      <c r="D3566" s="297" t="s">
        <v>5320</v>
      </c>
      <c r="E3566" s="307" t="s">
        <v>5430</v>
      </c>
      <c r="F3566" s="310">
        <v>0.6264</v>
      </c>
      <c r="G3566" s="289" t="s">
        <v>5024</v>
      </c>
      <c r="H3566" s="309">
        <v>0.89486</v>
      </c>
      <c r="I3566" s="311"/>
      <c r="J3566" s="311"/>
      <c r="K3566" s="289" t="s">
        <v>106</v>
      </c>
    </row>
    <row r="3567" ht="42.75" spans="1:11">
      <c r="A3567" s="269">
        <v>3565</v>
      </c>
      <c r="B3567" s="289" t="s">
        <v>1974</v>
      </c>
      <c r="C3567" s="289" t="s">
        <v>5306</v>
      </c>
      <c r="D3567" s="297" t="s">
        <v>5634</v>
      </c>
      <c r="E3567" s="307" t="s">
        <v>5430</v>
      </c>
      <c r="F3567" s="310">
        <v>1.3824</v>
      </c>
      <c r="G3567" s="289" t="s">
        <v>5024</v>
      </c>
      <c r="H3567" s="309">
        <v>1.97486</v>
      </c>
      <c r="I3567" s="311"/>
      <c r="J3567" s="311"/>
      <c r="K3567" s="289" t="s">
        <v>106</v>
      </c>
    </row>
    <row r="3568" ht="42.75" spans="1:11">
      <c r="A3568" s="269">
        <v>3566</v>
      </c>
      <c r="B3568" s="289" t="s">
        <v>1974</v>
      </c>
      <c r="C3568" s="289" t="s">
        <v>5306</v>
      </c>
      <c r="D3568" s="297" t="s">
        <v>5635</v>
      </c>
      <c r="E3568" s="307" t="s">
        <v>5430</v>
      </c>
      <c r="F3568" s="310">
        <v>1.1664</v>
      </c>
      <c r="G3568" s="289" t="s">
        <v>5024</v>
      </c>
      <c r="H3568" s="309">
        <v>1.66629</v>
      </c>
      <c r="I3568" s="311"/>
      <c r="J3568" s="311"/>
      <c r="K3568" s="289" t="s">
        <v>106</v>
      </c>
    </row>
    <row r="3569" ht="42.75" spans="1:11">
      <c r="A3569" s="269">
        <v>3567</v>
      </c>
      <c r="B3569" s="289" t="s">
        <v>1974</v>
      </c>
      <c r="C3569" s="289" t="s">
        <v>5306</v>
      </c>
      <c r="D3569" s="297" t="s">
        <v>5636</v>
      </c>
      <c r="E3569" s="307" t="s">
        <v>5430</v>
      </c>
      <c r="F3569" s="310">
        <v>0.1512</v>
      </c>
      <c r="G3569" s="289" t="s">
        <v>5024</v>
      </c>
      <c r="H3569" s="309">
        <v>0.216</v>
      </c>
      <c r="I3569" s="311"/>
      <c r="J3569" s="311"/>
      <c r="K3569" s="289" t="s">
        <v>106</v>
      </c>
    </row>
    <row r="3570" ht="42.75" spans="1:11">
      <c r="A3570" s="269">
        <v>3568</v>
      </c>
      <c r="B3570" s="289" t="s">
        <v>1974</v>
      </c>
      <c r="C3570" s="289" t="s">
        <v>5306</v>
      </c>
      <c r="D3570" s="297" t="s">
        <v>5637</v>
      </c>
      <c r="E3570" s="307" t="s">
        <v>5430</v>
      </c>
      <c r="F3570" s="310">
        <v>0.1512</v>
      </c>
      <c r="G3570" s="289" t="s">
        <v>5024</v>
      </c>
      <c r="H3570" s="309">
        <v>0.216</v>
      </c>
      <c r="I3570" s="311"/>
      <c r="J3570" s="311"/>
      <c r="K3570" s="289" t="s">
        <v>106</v>
      </c>
    </row>
    <row r="3571" ht="42.75" spans="1:11">
      <c r="A3571" s="269">
        <v>3569</v>
      </c>
      <c r="B3571" s="289" t="s">
        <v>1974</v>
      </c>
      <c r="C3571" s="289" t="s">
        <v>5306</v>
      </c>
      <c r="D3571" s="297" t="s">
        <v>5638</v>
      </c>
      <c r="E3571" s="307" t="s">
        <v>5430</v>
      </c>
      <c r="F3571" s="310">
        <v>0.1512</v>
      </c>
      <c r="G3571" s="289" t="s">
        <v>5024</v>
      </c>
      <c r="H3571" s="309">
        <v>0.216</v>
      </c>
      <c r="I3571" s="311"/>
      <c r="J3571" s="311"/>
      <c r="K3571" s="289" t="s">
        <v>106</v>
      </c>
    </row>
    <row r="3572" ht="42.75" spans="1:11">
      <c r="A3572" s="269">
        <v>3570</v>
      </c>
      <c r="B3572" s="289" t="s">
        <v>1974</v>
      </c>
      <c r="C3572" s="289" t="s">
        <v>5306</v>
      </c>
      <c r="D3572" s="297" t="s">
        <v>5362</v>
      </c>
      <c r="E3572" s="307" t="s">
        <v>5430</v>
      </c>
      <c r="F3572" s="310">
        <v>0.162</v>
      </c>
      <c r="G3572" s="289" t="s">
        <v>5024</v>
      </c>
      <c r="H3572" s="309">
        <v>0.23143</v>
      </c>
      <c r="I3572" s="311"/>
      <c r="J3572" s="311"/>
      <c r="K3572" s="289" t="s">
        <v>106</v>
      </c>
    </row>
    <row r="3573" ht="42.75" spans="1:11">
      <c r="A3573" s="269">
        <v>3571</v>
      </c>
      <c r="B3573" s="289" t="s">
        <v>1974</v>
      </c>
      <c r="C3573" s="289" t="s">
        <v>5306</v>
      </c>
      <c r="D3573" s="297" t="s">
        <v>5639</v>
      </c>
      <c r="E3573" s="307" t="s">
        <v>5430</v>
      </c>
      <c r="F3573" s="310">
        <v>0.1512</v>
      </c>
      <c r="G3573" s="289" t="s">
        <v>5024</v>
      </c>
      <c r="H3573" s="309">
        <v>0.216</v>
      </c>
      <c r="I3573" s="311"/>
      <c r="J3573" s="311"/>
      <c r="K3573" s="289" t="s">
        <v>106</v>
      </c>
    </row>
    <row r="3574" ht="42.75" spans="1:11">
      <c r="A3574" s="269">
        <v>3572</v>
      </c>
      <c r="B3574" s="289" t="s">
        <v>1974</v>
      </c>
      <c r="C3574" s="289" t="s">
        <v>5306</v>
      </c>
      <c r="D3574" s="297" t="s">
        <v>5435</v>
      </c>
      <c r="E3574" s="307" t="s">
        <v>5430</v>
      </c>
      <c r="F3574" s="310">
        <v>0.1728</v>
      </c>
      <c r="G3574" s="289" t="s">
        <v>5024</v>
      </c>
      <c r="H3574" s="309">
        <v>0.24686</v>
      </c>
      <c r="I3574" s="311"/>
      <c r="J3574" s="311"/>
      <c r="K3574" s="289" t="s">
        <v>106</v>
      </c>
    </row>
    <row r="3575" ht="42.75" spans="1:11">
      <c r="A3575" s="269">
        <v>3573</v>
      </c>
      <c r="B3575" s="289" t="s">
        <v>1974</v>
      </c>
      <c r="C3575" s="289" t="s">
        <v>5306</v>
      </c>
      <c r="D3575" s="297" t="s">
        <v>5640</v>
      </c>
      <c r="E3575" s="307" t="s">
        <v>5430</v>
      </c>
      <c r="F3575" s="310">
        <v>0.0864</v>
      </c>
      <c r="G3575" s="289" t="s">
        <v>5024</v>
      </c>
      <c r="H3575" s="309">
        <v>0.12343</v>
      </c>
      <c r="I3575" s="311"/>
      <c r="J3575" s="311"/>
      <c r="K3575" s="289" t="s">
        <v>106</v>
      </c>
    </row>
    <row r="3576" ht="42.75" spans="1:11">
      <c r="A3576" s="269">
        <v>3574</v>
      </c>
      <c r="B3576" s="289" t="s">
        <v>1974</v>
      </c>
      <c r="C3576" s="289" t="s">
        <v>5306</v>
      </c>
      <c r="D3576" s="297" t="s">
        <v>5641</v>
      </c>
      <c r="E3576" s="307" t="s">
        <v>5430</v>
      </c>
      <c r="F3576" s="310">
        <v>0.2808</v>
      </c>
      <c r="G3576" s="289" t="s">
        <v>5024</v>
      </c>
      <c r="H3576" s="309">
        <v>0.40114</v>
      </c>
      <c r="I3576" s="311"/>
      <c r="J3576" s="311"/>
      <c r="K3576" s="289" t="s">
        <v>106</v>
      </c>
    </row>
    <row r="3577" ht="42.75" spans="1:11">
      <c r="A3577" s="269">
        <v>3575</v>
      </c>
      <c r="B3577" s="289" t="s">
        <v>1974</v>
      </c>
      <c r="C3577" s="289" t="s">
        <v>5306</v>
      </c>
      <c r="D3577" s="297" t="s">
        <v>5642</v>
      </c>
      <c r="E3577" s="307" t="s">
        <v>5430</v>
      </c>
      <c r="F3577" s="310">
        <v>0.2808</v>
      </c>
      <c r="G3577" s="289" t="s">
        <v>5024</v>
      </c>
      <c r="H3577" s="309">
        <v>0.40114</v>
      </c>
      <c r="I3577" s="311"/>
      <c r="J3577" s="311"/>
      <c r="K3577" s="289" t="s">
        <v>106</v>
      </c>
    </row>
    <row r="3578" ht="42.75" spans="1:11">
      <c r="A3578" s="269">
        <v>3576</v>
      </c>
      <c r="B3578" s="289" t="s">
        <v>1974</v>
      </c>
      <c r="C3578" s="289" t="s">
        <v>5306</v>
      </c>
      <c r="D3578" s="297" t="s">
        <v>5643</v>
      </c>
      <c r="E3578" s="307" t="s">
        <v>5430</v>
      </c>
      <c r="F3578" s="310">
        <v>0.2808</v>
      </c>
      <c r="G3578" s="289" t="s">
        <v>5024</v>
      </c>
      <c r="H3578" s="309">
        <v>0.40114</v>
      </c>
      <c r="I3578" s="311"/>
      <c r="J3578" s="311"/>
      <c r="K3578" s="289" t="s">
        <v>106</v>
      </c>
    </row>
    <row r="3579" ht="42.75" spans="1:11">
      <c r="A3579" s="269">
        <v>3577</v>
      </c>
      <c r="B3579" s="289" t="s">
        <v>1974</v>
      </c>
      <c r="C3579" s="289" t="s">
        <v>5306</v>
      </c>
      <c r="D3579" s="297" t="s">
        <v>5644</v>
      </c>
      <c r="E3579" s="307" t="s">
        <v>5430</v>
      </c>
      <c r="F3579" s="310">
        <v>0.2808</v>
      </c>
      <c r="G3579" s="289" t="s">
        <v>5024</v>
      </c>
      <c r="H3579" s="309">
        <v>0.40114</v>
      </c>
      <c r="I3579" s="311"/>
      <c r="J3579" s="311"/>
      <c r="K3579" s="289" t="s">
        <v>106</v>
      </c>
    </row>
    <row r="3580" ht="42.75" spans="1:11">
      <c r="A3580" s="269">
        <v>3578</v>
      </c>
      <c r="B3580" s="289" t="s">
        <v>1974</v>
      </c>
      <c r="C3580" s="289" t="s">
        <v>5306</v>
      </c>
      <c r="D3580" s="297" t="s">
        <v>5645</v>
      </c>
      <c r="E3580" s="307" t="s">
        <v>5430</v>
      </c>
      <c r="F3580" s="310">
        <v>0.3024</v>
      </c>
      <c r="G3580" s="289" t="s">
        <v>5024</v>
      </c>
      <c r="H3580" s="309">
        <v>0.432</v>
      </c>
      <c r="I3580" s="311"/>
      <c r="J3580" s="311"/>
      <c r="K3580" s="289" t="s">
        <v>106</v>
      </c>
    </row>
    <row r="3581" ht="42.75" spans="1:11">
      <c r="A3581" s="269">
        <v>3579</v>
      </c>
      <c r="B3581" s="289" t="s">
        <v>1974</v>
      </c>
      <c r="C3581" s="289" t="s">
        <v>5306</v>
      </c>
      <c r="D3581" s="297" t="s">
        <v>5646</v>
      </c>
      <c r="E3581" s="307" t="s">
        <v>5430</v>
      </c>
      <c r="F3581" s="310">
        <v>0.3024</v>
      </c>
      <c r="G3581" s="289" t="s">
        <v>5024</v>
      </c>
      <c r="H3581" s="309">
        <v>0.432</v>
      </c>
      <c r="I3581" s="311"/>
      <c r="J3581" s="311"/>
      <c r="K3581" s="289" t="s">
        <v>106</v>
      </c>
    </row>
    <row r="3582" ht="42.75" spans="1:11">
      <c r="A3582" s="269">
        <v>3580</v>
      </c>
      <c r="B3582" s="289" t="s">
        <v>1974</v>
      </c>
      <c r="C3582" s="289" t="s">
        <v>5306</v>
      </c>
      <c r="D3582" s="297" t="s">
        <v>5647</v>
      </c>
      <c r="E3582" s="307" t="s">
        <v>5430</v>
      </c>
      <c r="F3582" s="310">
        <v>0.1728</v>
      </c>
      <c r="G3582" s="289" t="s">
        <v>5024</v>
      </c>
      <c r="H3582" s="309">
        <v>0.24686</v>
      </c>
      <c r="I3582" s="311"/>
      <c r="J3582" s="311"/>
      <c r="K3582" s="289" t="s">
        <v>106</v>
      </c>
    </row>
    <row r="3583" ht="42.75" spans="1:11">
      <c r="A3583" s="269">
        <v>3581</v>
      </c>
      <c r="B3583" s="289" t="s">
        <v>1974</v>
      </c>
      <c r="C3583" s="289" t="s">
        <v>5306</v>
      </c>
      <c r="D3583" s="297" t="s">
        <v>5360</v>
      </c>
      <c r="E3583" s="307" t="s">
        <v>5430</v>
      </c>
      <c r="F3583" s="310">
        <v>0.1728</v>
      </c>
      <c r="G3583" s="289" t="s">
        <v>5024</v>
      </c>
      <c r="H3583" s="309">
        <v>0.24686</v>
      </c>
      <c r="I3583" s="311"/>
      <c r="J3583" s="311"/>
      <c r="K3583" s="289" t="s">
        <v>106</v>
      </c>
    </row>
    <row r="3584" ht="42.75" spans="1:11">
      <c r="A3584" s="269">
        <v>3582</v>
      </c>
      <c r="B3584" s="289" t="s">
        <v>1974</v>
      </c>
      <c r="C3584" s="289" t="s">
        <v>5306</v>
      </c>
      <c r="D3584" s="297" t="s">
        <v>5648</v>
      </c>
      <c r="E3584" s="307" t="s">
        <v>5430</v>
      </c>
      <c r="F3584" s="310">
        <v>0.1728</v>
      </c>
      <c r="G3584" s="289" t="s">
        <v>5024</v>
      </c>
      <c r="H3584" s="309">
        <v>0.24686</v>
      </c>
      <c r="I3584" s="311"/>
      <c r="J3584" s="311"/>
      <c r="K3584" s="289" t="s">
        <v>106</v>
      </c>
    </row>
    <row r="3585" ht="42.75" spans="1:11">
      <c r="A3585" s="269">
        <v>3583</v>
      </c>
      <c r="B3585" s="289" t="s">
        <v>1974</v>
      </c>
      <c r="C3585" s="289" t="s">
        <v>5306</v>
      </c>
      <c r="D3585" s="297" t="s">
        <v>5649</v>
      </c>
      <c r="E3585" s="307" t="s">
        <v>5430</v>
      </c>
      <c r="F3585" s="310">
        <v>0.1728</v>
      </c>
      <c r="G3585" s="289" t="s">
        <v>5024</v>
      </c>
      <c r="H3585" s="309">
        <v>0.24686</v>
      </c>
      <c r="I3585" s="311"/>
      <c r="J3585" s="311"/>
      <c r="K3585" s="289" t="s">
        <v>106</v>
      </c>
    </row>
    <row r="3586" ht="42.75" spans="1:11">
      <c r="A3586" s="269">
        <v>3584</v>
      </c>
      <c r="B3586" s="289" t="s">
        <v>1974</v>
      </c>
      <c r="C3586" s="289" t="s">
        <v>5306</v>
      </c>
      <c r="D3586" s="297" t="s">
        <v>5650</v>
      </c>
      <c r="E3586" s="307" t="s">
        <v>5430</v>
      </c>
      <c r="F3586" s="310">
        <v>0.1728</v>
      </c>
      <c r="G3586" s="289" t="s">
        <v>5024</v>
      </c>
      <c r="H3586" s="309">
        <v>0.24686</v>
      </c>
      <c r="I3586" s="311"/>
      <c r="J3586" s="311"/>
      <c r="K3586" s="289" t="s">
        <v>106</v>
      </c>
    </row>
    <row r="3587" ht="42.75" spans="1:11">
      <c r="A3587" s="269">
        <v>3585</v>
      </c>
      <c r="B3587" s="289" t="s">
        <v>1974</v>
      </c>
      <c r="C3587" s="289" t="s">
        <v>5306</v>
      </c>
      <c r="D3587" s="297" t="s">
        <v>5651</v>
      </c>
      <c r="E3587" s="307" t="s">
        <v>5430</v>
      </c>
      <c r="F3587" s="310">
        <v>0.1944</v>
      </c>
      <c r="G3587" s="289" t="s">
        <v>5024</v>
      </c>
      <c r="H3587" s="309">
        <v>0.27771</v>
      </c>
      <c r="I3587" s="311"/>
      <c r="J3587" s="311"/>
      <c r="K3587" s="289" t="s">
        <v>106</v>
      </c>
    </row>
    <row r="3588" ht="42.75" spans="1:11">
      <c r="A3588" s="269">
        <v>3586</v>
      </c>
      <c r="B3588" s="289" t="s">
        <v>1974</v>
      </c>
      <c r="C3588" s="289" t="s">
        <v>5306</v>
      </c>
      <c r="D3588" s="297" t="s">
        <v>5640</v>
      </c>
      <c r="E3588" s="307" t="s">
        <v>5430</v>
      </c>
      <c r="F3588" s="310">
        <v>0.0972</v>
      </c>
      <c r="G3588" s="289" t="s">
        <v>5024</v>
      </c>
      <c r="H3588" s="309">
        <v>0.13886</v>
      </c>
      <c r="I3588" s="311"/>
      <c r="J3588" s="311"/>
      <c r="K3588" s="289" t="s">
        <v>106</v>
      </c>
    </row>
    <row r="3589" ht="42.75" spans="1:11">
      <c r="A3589" s="269">
        <v>3587</v>
      </c>
      <c r="B3589" s="289" t="s">
        <v>1974</v>
      </c>
      <c r="C3589" s="289" t="s">
        <v>5306</v>
      </c>
      <c r="D3589" s="297" t="s">
        <v>5640</v>
      </c>
      <c r="E3589" s="307" t="s">
        <v>5430</v>
      </c>
      <c r="F3589" s="310">
        <v>0.108</v>
      </c>
      <c r="G3589" s="289" t="s">
        <v>5024</v>
      </c>
      <c r="H3589" s="309">
        <v>0.15429</v>
      </c>
      <c r="I3589" s="311"/>
      <c r="J3589" s="311"/>
      <c r="K3589" s="289" t="s">
        <v>106</v>
      </c>
    </row>
    <row r="3590" ht="42.75" spans="1:11">
      <c r="A3590" s="269">
        <v>3588</v>
      </c>
      <c r="B3590" s="289" t="s">
        <v>1974</v>
      </c>
      <c r="C3590" s="289" t="s">
        <v>5306</v>
      </c>
      <c r="D3590" s="297" t="s">
        <v>5652</v>
      </c>
      <c r="E3590" s="307" t="s">
        <v>5430</v>
      </c>
      <c r="F3590" s="310">
        <v>0.9504</v>
      </c>
      <c r="G3590" s="289" t="s">
        <v>5024</v>
      </c>
      <c r="H3590" s="309">
        <v>1.35771</v>
      </c>
      <c r="I3590" s="311"/>
      <c r="J3590" s="311"/>
      <c r="K3590" s="289" t="s">
        <v>106</v>
      </c>
    </row>
    <row r="3591" ht="42.75" spans="1:11">
      <c r="A3591" s="269">
        <v>3589</v>
      </c>
      <c r="B3591" s="289" t="s">
        <v>1974</v>
      </c>
      <c r="C3591" s="289" t="s">
        <v>5306</v>
      </c>
      <c r="D3591" s="297" t="s">
        <v>5653</v>
      </c>
      <c r="E3591" s="307" t="s">
        <v>5430</v>
      </c>
      <c r="F3591" s="310">
        <v>1.0584</v>
      </c>
      <c r="G3591" s="289" t="s">
        <v>5024</v>
      </c>
      <c r="H3591" s="309">
        <v>1.512</v>
      </c>
      <c r="I3591" s="311"/>
      <c r="J3591" s="311"/>
      <c r="K3591" s="289" t="s">
        <v>106</v>
      </c>
    </row>
    <row r="3592" ht="42.75" spans="1:11">
      <c r="A3592" s="269">
        <v>3590</v>
      </c>
      <c r="B3592" s="289" t="s">
        <v>1974</v>
      </c>
      <c r="C3592" s="289" t="s">
        <v>5306</v>
      </c>
      <c r="D3592" s="297" t="s">
        <v>5654</v>
      </c>
      <c r="E3592" s="307" t="s">
        <v>5430</v>
      </c>
      <c r="F3592" s="310">
        <v>0.9504</v>
      </c>
      <c r="G3592" s="289" t="s">
        <v>5024</v>
      </c>
      <c r="H3592" s="309">
        <v>1.35771</v>
      </c>
      <c r="I3592" s="311"/>
      <c r="J3592" s="311"/>
      <c r="K3592" s="289" t="s">
        <v>106</v>
      </c>
    </row>
    <row r="3593" ht="42.75" spans="1:11">
      <c r="A3593" s="269">
        <v>3591</v>
      </c>
      <c r="B3593" s="289" t="s">
        <v>1974</v>
      </c>
      <c r="C3593" s="289" t="s">
        <v>5306</v>
      </c>
      <c r="D3593" s="297" t="s">
        <v>5655</v>
      </c>
      <c r="E3593" s="307" t="s">
        <v>5430</v>
      </c>
      <c r="F3593" s="310">
        <v>1.0584</v>
      </c>
      <c r="G3593" s="289" t="s">
        <v>5024</v>
      </c>
      <c r="H3593" s="309">
        <v>1.512</v>
      </c>
      <c r="I3593" s="311"/>
      <c r="J3593" s="311"/>
      <c r="K3593" s="289" t="s">
        <v>106</v>
      </c>
    </row>
    <row r="3594" ht="42.75" spans="1:11">
      <c r="A3594" s="269">
        <v>3592</v>
      </c>
      <c r="B3594" s="289" t="s">
        <v>1974</v>
      </c>
      <c r="C3594" s="289" t="s">
        <v>5306</v>
      </c>
      <c r="D3594" s="297" t="s">
        <v>5656</v>
      </c>
      <c r="E3594" s="307" t="s">
        <v>5430</v>
      </c>
      <c r="F3594" s="310">
        <v>0.9504</v>
      </c>
      <c r="G3594" s="289" t="s">
        <v>5024</v>
      </c>
      <c r="H3594" s="309">
        <v>1.35771</v>
      </c>
      <c r="I3594" s="311"/>
      <c r="J3594" s="311"/>
      <c r="K3594" s="289" t="s">
        <v>106</v>
      </c>
    </row>
    <row r="3595" ht="42.75" spans="1:11">
      <c r="A3595" s="269">
        <v>3593</v>
      </c>
      <c r="B3595" s="289" t="s">
        <v>1974</v>
      </c>
      <c r="C3595" s="289" t="s">
        <v>5306</v>
      </c>
      <c r="D3595" s="297" t="s">
        <v>5657</v>
      </c>
      <c r="E3595" s="307" t="s">
        <v>5430</v>
      </c>
      <c r="F3595" s="310">
        <v>1.2528</v>
      </c>
      <c r="G3595" s="289" t="s">
        <v>5024</v>
      </c>
      <c r="H3595" s="309">
        <v>1.78971</v>
      </c>
      <c r="I3595" s="311"/>
      <c r="J3595" s="311"/>
      <c r="K3595" s="289" t="s">
        <v>106</v>
      </c>
    </row>
    <row r="3596" ht="42.75" spans="1:11">
      <c r="A3596" s="269">
        <v>3594</v>
      </c>
      <c r="B3596" s="289" t="s">
        <v>1974</v>
      </c>
      <c r="C3596" s="289" t="s">
        <v>5306</v>
      </c>
      <c r="D3596" s="297" t="s">
        <v>5658</v>
      </c>
      <c r="E3596" s="307" t="s">
        <v>5430</v>
      </c>
      <c r="F3596" s="310">
        <v>1.0584</v>
      </c>
      <c r="G3596" s="289" t="s">
        <v>5024</v>
      </c>
      <c r="H3596" s="309">
        <v>1.512</v>
      </c>
      <c r="I3596" s="311"/>
      <c r="J3596" s="311"/>
      <c r="K3596" s="289" t="s">
        <v>106</v>
      </c>
    </row>
    <row r="3597" ht="42.75" spans="1:11">
      <c r="A3597" s="269">
        <v>3595</v>
      </c>
      <c r="B3597" s="289" t="s">
        <v>1974</v>
      </c>
      <c r="C3597" s="289" t="s">
        <v>5306</v>
      </c>
      <c r="D3597" s="297" t="s">
        <v>5659</v>
      </c>
      <c r="E3597" s="307" t="s">
        <v>5430</v>
      </c>
      <c r="F3597" s="310">
        <v>1.3608</v>
      </c>
      <c r="G3597" s="289" t="s">
        <v>5024</v>
      </c>
      <c r="H3597" s="309">
        <v>1.944</v>
      </c>
      <c r="I3597" s="311"/>
      <c r="J3597" s="311"/>
      <c r="K3597" s="289" t="s">
        <v>106</v>
      </c>
    </row>
    <row r="3598" ht="42.75" spans="1:11">
      <c r="A3598" s="269">
        <v>3596</v>
      </c>
      <c r="B3598" s="289" t="s">
        <v>1974</v>
      </c>
      <c r="C3598" s="289" t="s">
        <v>5306</v>
      </c>
      <c r="D3598" s="297" t="s">
        <v>5660</v>
      </c>
      <c r="E3598" s="307" t="s">
        <v>5430</v>
      </c>
      <c r="F3598" s="310">
        <v>0.9504</v>
      </c>
      <c r="G3598" s="289" t="s">
        <v>5024</v>
      </c>
      <c r="H3598" s="309">
        <v>1.35771</v>
      </c>
      <c r="I3598" s="311"/>
      <c r="J3598" s="311"/>
      <c r="K3598" s="289" t="s">
        <v>106</v>
      </c>
    </row>
    <row r="3599" ht="42.75" spans="1:11">
      <c r="A3599" s="269">
        <v>3597</v>
      </c>
      <c r="B3599" s="289" t="s">
        <v>1974</v>
      </c>
      <c r="C3599" s="289" t="s">
        <v>5306</v>
      </c>
      <c r="D3599" s="297" t="s">
        <v>5661</v>
      </c>
      <c r="E3599" s="307" t="s">
        <v>5430</v>
      </c>
      <c r="F3599" s="310">
        <v>1.8144</v>
      </c>
      <c r="G3599" s="289" t="s">
        <v>5024</v>
      </c>
      <c r="H3599" s="309">
        <v>2.592</v>
      </c>
      <c r="I3599" s="311"/>
      <c r="J3599" s="311"/>
      <c r="K3599" s="289" t="s">
        <v>106</v>
      </c>
    </row>
    <row r="3600" ht="42.75" spans="1:11">
      <c r="A3600" s="269">
        <v>3598</v>
      </c>
      <c r="B3600" s="289" t="s">
        <v>1974</v>
      </c>
      <c r="C3600" s="289" t="s">
        <v>5306</v>
      </c>
      <c r="D3600" s="297" t="s">
        <v>5662</v>
      </c>
      <c r="E3600" s="307" t="s">
        <v>5430</v>
      </c>
      <c r="F3600" s="310">
        <v>0.054</v>
      </c>
      <c r="G3600" s="289" t="s">
        <v>5024</v>
      </c>
      <c r="H3600" s="309">
        <v>0.07714</v>
      </c>
      <c r="I3600" s="311"/>
      <c r="J3600" s="311"/>
      <c r="K3600" s="289" t="s">
        <v>106</v>
      </c>
    </row>
    <row r="3601" ht="42.75" spans="1:11">
      <c r="A3601" s="269">
        <v>3599</v>
      </c>
      <c r="B3601" s="289" t="s">
        <v>1974</v>
      </c>
      <c r="C3601" s="289" t="s">
        <v>5306</v>
      </c>
      <c r="D3601" s="297" t="s">
        <v>5663</v>
      </c>
      <c r="E3601" s="307" t="s">
        <v>5430</v>
      </c>
      <c r="F3601" s="310">
        <v>0.081</v>
      </c>
      <c r="G3601" s="289" t="s">
        <v>5024</v>
      </c>
      <c r="H3601" s="309">
        <v>0.11571</v>
      </c>
      <c r="I3601" s="311"/>
      <c r="J3601" s="311"/>
      <c r="K3601" s="289" t="s">
        <v>106</v>
      </c>
    </row>
    <row r="3602" ht="42.75" spans="1:11">
      <c r="A3602" s="269">
        <v>3600</v>
      </c>
      <c r="B3602" s="289" t="s">
        <v>1974</v>
      </c>
      <c r="C3602" s="289" t="s">
        <v>5306</v>
      </c>
      <c r="D3602" s="297" t="s">
        <v>5664</v>
      </c>
      <c r="E3602" s="307" t="s">
        <v>5430</v>
      </c>
      <c r="F3602" s="310">
        <v>0.0972</v>
      </c>
      <c r="G3602" s="289" t="s">
        <v>5024</v>
      </c>
      <c r="H3602" s="309">
        <v>0.13886</v>
      </c>
      <c r="I3602" s="311"/>
      <c r="J3602" s="311"/>
      <c r="K3602" s="289" t="s">
        <v>106</v>
      </c>
    </row>
    <row r="3603" ht="42.75" spans="1:11">
      <c r="A3603" s="269">
        <v>3601</v>
      </c>
      <c r="B3603" s="289" t="s">
        <v>1974</v>
      </c>
      <c r="C3603" s="289" t="s">
        <v>5306</v>
      </c>
      <c r="D3603" s="297" t="s">
        <v>5665</v>
      </c>
      <c r="E3603" s="307" t="s">
        <v>5430</v>
      </c>
      <c r="F3603" s="310">
        <v>0.0702</v>
      </c>
      <c r="G3603" s="289" t="s">
        <v>5024</v>
      </c>
      <c r="H3603" s="309">
        <v>0.10029</v>
      </c>
      <c r="I3603" s="311"/>
      <c r="J3603" s="311"/>
      <c r="K3603" s="289" t="s">
        <v>106</v>
      </c>
    </row>
    <row r="3604" ht="42.75" spans="1:11">
      <c r="A3604" s="269">
        <v>3602</v>
      </c>
      <c r="B3604" s="289" t="s">
        <v>1974</v>
      </c>
      <c r="C3604" s="289" t="s">
        <v>5306</v>
      </c>
      <c r="D3604" s="297" t="s">
        <v>5665</v>
      </c>
      <c r="E3604" s="307" t="s">
        <v>5430</v>
      </c>
      <c r="F3604" s="310">
        <v>0.0864</v>
      </c>
      <c r="G3604" s="289" t="s">
        <v>5024</v>
      </c>
      <c r="H3604" s="309">
        <v>0.12343</v>
      </c>
      <c r="I3604" s="311"/>
      <c r="J3604" s="311"/>
      <c r="K3604" s="289" t="s">
        <v>106</v>
      </c>
    </row>
    <row r="3605" ht="42.75" spans="1:11">
      <c r="A3605" s="269">
        <v>3603</v>
      </c>
      <c r="B3605" s="289" t="s">
        <v>1974</v>
      </c>
      <c r="C3605" s="289" t="s">
        <v>5306</v>
      </c>
      <c r="D3605" s="297" t="s">
        <v>5666</v>
      </c>
      <c r="E3605" s="307" t="s">
        <v>5430</v>
      </c>
      <c r="F3605" s="310">
        <v>0.216</v>
      </c>
      <c r="G3605" s="289" t="s">
        <v>5024</v>
      </c>
      <c r="H3605" s="309">
        <v>0.30857</v>
      </c>
      <c r="I3605" s="311"/>
      <c r="J3605" s="311"/>
      <c r="K3605" s="289" t="s">
        <v>106</v>
      </c>
    </row>
    <row r="3606" ht="42.75" spans="1:11">
      <c r="A3606" s="269">
        <v>3604</v>
      </c>
      <c r="B3606" s="289" t="s">
        <v>1974</v>
      </c>
      <c r="C3606" s="289" t="s">
        <v>5306</v>
      </c>
      <c r="D3606" s="297" t="s">
        <v>5667</v>
      </c>
      <c r="E3606" s="307" t="s">
        <v>5430</v>
      </c>
      <c r="F3606" s="310">
        <v>0.2484</v>
      </c>
      <c r="G3606" s="289" t="s">
        <v>5024</v>
      </c>
      <c r="H3606" s="309">
        <v>0.35486</v>
      </c>
      <c r="I3606" s="311"/>
      <c r="J3606" s="311"/>
      <c r="K3606" s="289" t="s">
        <v>106</v>
      </c>
    </row>
    <row r="3607" ht="42.75" spans="1:11">
      <c r="A3607" s="269">
        <v>3605</v>
      </c>
      <c r="B3607" s="289" t="s">
        <v>1974</v>
      </c>
      <c r="C3607" s="289" t="s">
        <v>5306</v>
      </c>
      <c r="D3607" s="297" t="s">
        <v>5668</v>
      </c>
      <c r="E3607" s="307" t="s">
        <v>5430</v>
      </c>
      <c r="F3607" s="310">
        <v>0.3024</v>
      </c>
      <c r="G3607" s="289" t="s">
        <v>5024</v>
      </c>
      <c r="H3607" s="309">
        <v>0.432</v>
      </c>
      <c r="I3607" s="311"/>
      <c r="J3607" s="311"/>
      <c r="K3607" s="289" t="s">
        <v>106</v>
      </c>
    </row>
    <row r="3608" ht="42.75" spans="1:11">
      <c r="A3608" s="269">
        <v>3606</v>
      </c>
      <c r="B3608" s="289" t="s">
        <v>1974</v>
      </c>
      <c r="C3608" s="289" t="s">
        <v>5306</v>
      </c>
      <c r="D3608" s="297" t="s">
        <v>5669</v>
      </c>
      <c r="E3608" s="307" t="s">
        <v>5430</v>
      </c>
      <c r="F3608" s="310">
        <v>0.3456</v>
      </c>
      <c r="G3608" s="289" t="s">
        <v>5024</v>
      </c>
      <c r="H3608" s="309">
        <v>0.49371</v>
      </c>
      <c r="I3608" s="311"/>
      <c r="J3608" s="311"/>
      <c r="K3608" s="289" t="s">
        <v>106</v>
      </c>
    </row>
    <row r="3609" ht="42.75" spans="1:11">
      <c r="A3609" s="269">
        <v>3607</v>
      </c>
      <c r="B3609" s="289" t="s">
        <v>1974</v>
      </c>
      <c r="C3609" s="289" t="s">
        <v>5306</v>
      </c>
      <c r="D3609" s="297" t="s">
        <v>5670</v>
      </c>
      <c r="E3609" s="307" t="s">
        <v>5430</v>
      </c>
      <c r="F3609" s="310">
        <v>0.4212</v>
      </c>
      <c r="G3609" s="289" t="s">
        <v>5024</v>
      </c>
      <c r="H3609" s="309">
        <v>0.60171</v>
      </c>
      <c r="I3609" s="311"/>
      <c r="J3609" s="311"/>
      <c r="K3609" s="289" t="s">
        <v>106</v>
      </c>
    </row>
    <row r="3610" ht="42.75" spans="1:11">
      <c r="A3610" s="269">
        <v>3608</v>
      </c>
      <c r="B3610" s="289" t="s">
        <v>1974</v>
      </c>
      <c r="C3610" s="289" t="s">
        <v>5306</v>
      </c>
      <c r="D3610" s="297" t="s">
        <v>5671</v>
      </c>
      <c r="E3610" s="307" t="s">
        <v>5430</v>
      </c>
      <c r="F3610" s="310">
        <v>0.432</v>
      </c>
      <c r="G3610" s="289" t="s">
        <v>5024</v>
      </c>
      <c r="H3610" s="309">
        <v>0.61714</v>
      </c>
      <c r="I3610" s="311"/>
      <c r="J3610" s="311"/>
      <c r="K3610" s="289" t="s">
        <v>106</v>
      </c>
    </row>
    <row r="3611" ht="42.75" spans="1:11">
      <c r="A3611" s="269">
        <v>3609</v>
      </c>
      <c r="B3611" s="289" t="s">
        <v>1974</v>
      </c>
      <c r="C3611" s="289" t="s">
        <v>5306</v>
      </c>
      <c r="D3611" s="297" t="s">
        <v>5672</v>
      </c>
      <c r="E3611" s="307" t="s">
        <v>5430</v>
      </c>
      <c r="F3611" s="310">
        <v>0.486</v>
      </c>
      <c r="G3611" s="289" t="s">
        <v>5024</v>
      </c>
      <c r="H3611" s="309">
        <v>0.69429</v>
      </c>
      <c r="I3611" s="311"/>
      <c r="J3611" s="311"/>
      <c r="K3611" s="289" t="s">
        <v>106</v>
      </c>
    </row>
    <row r="3612" ht="42.75" spans="1:11">
      <c r="A3612" s="269">
        <v>3610</v>
      </c>
      <c r="B3612" s="289" t="s">
        <v>1974</v>
      </c>
      <c r="C3612" s="289" t="s">
        <v>5306</v>
      </c>
      <c r="D3612" s="297" t="s">
        <v>5673</v>
      </c>
      <c r="E3612" s="307" t="s">
        <v>5430</v>
      </c>
      <c r="F3612" s="310">
        <v>0.4968</v>
      </c>
      <c r="G3612" s="289" t="s">
        <v>5024</v>
      </c>
      <c r="H3612" s="309">
        <v>0.70971</v>
      </c>
      <c r="I3612" s="311"/>
      <c r="J3612" s="311"/>
      <c r="K3612" s="289" t="s">
        <v>106</v>
      </c>
    </row>
    <row r="3613" ht="42.75" spans="1:11">
      <c r="A3613" s="269">
        <v>3611</v>
      </c>
      <c r="B3613" s="289" t="s">
        <v>1974</v>
      </c>
      <c r="C3613" s="289" t="s">
        <v>5306</v>
      </c>
      <c r="D3613" s="297" t="s">
        <v>5674</v>
      </c>
      <c r="E3613" s="307" t="s">
        <v>5430</v>
      </c>
      <c r="F3613" s="310">
        <v>0.6264</v>
      </c>
      <c r="G3613" s="289" t="s">
        <v>5024</v>
      </c>
      <c r="H3613" s="309">
        <v>0.89486</v>
      </c>
      <c r="I3613" s="311"/>
      <c r="J3613" s="311"/>
      <c r="K3613" s="289" t="s">
        <v>106</v>
      </c>
    </row>
    <row r="3614" ht="42.75" spans="1:11">
      <c r="A3614" s="269">
        <v>3612</v>
      </c>
      <c r="B3614" s="289" t="s">
        <v>1974</v>
      </c>
      <c r="C3614" s="289" t="s">
        <v>5306</v>
      </c>
      <c r="D3614" s="297" t="s">
        <v>5675</v>
      </c>
      <c r="E3614" s="307" t="s">
        <v>5430</v>
      </c>
      <c r="F3614" s="310">
        <v>0.09504</v>
      </c>
      <c r="G3614" s="289" t="s">
        <v>5024</v>
      </c>
      <c r="H3614" s="309">
        <v>0.13577</v>
      </c>
      <c r="I3614" s="311"/>
      <c r="J3614" s="311"/>
      <c r="K3614" s="289" t="s">
        <v>106</v>
      </c>
    </row>
    <row r="3615" ht="42.75" spans="1:11">
      <c r="A3615" s="269">
        <v>3613</v>
      </c>
      <c r="B3615" s="289" t="s">
        <v>1974</v>
      </c>
      <c r="C3615" s="289" t="s">
        <v>5306</v>
      </c>
      <c r="D3615" s="297" t="s">
        <v>5676</v>
      </c>
      <c r="E3615" s="307" t="s">
        <v>5430</v>
      </c>
      <c r="F3615" s="310">
        <v>0.2376</v>
      </c>
      <c r="G3615" s="289" t="s">
        <v>5024</v>
      </c>
      <c r="H3615" s="309">
        <v>0.33943</v>
      </c>
      <c r="I3615" s="311"/>
      <c r="J3615" s="311"/>
      <c r="K3615" s="289" t="s">
        <v>106</v>
      </c>
    </row>
    <row r="3616" ht="42.75" spans="1:11">
      <c r="A3616" s="269">
        <v>3614</v>
      </c>
      <c r="B3616" s="289" t="s">
        <v>1974</v>
      </c>
      <c r="C3616" s="289" t="s">
        <v>5306</v>
      </c>
      <c r="D3616" s="297" t="s">
        <v>5675</v>
      </c>
      <c r="E3616" s="307" t="s">
        <v>5430</v>
      </c>
      <c r="F3616" s="310">
        <v>0.1188</v>
      </c>
      <c r="G3616" s="289" t="s">
        <v>5024</v>
      </c>
      <c r="H3616" s="309">
        <v>0.16971</v>
      </c>
      <c r="I3616" s="311"/>
      <c r="J3616" s="311"/>
      <c r="K3616" s="289" t="s">
        <v>106</v>
      </c>
    </row>
    <row r="3617" ht="42.75" spans="1:11">
      <c r="A3617" s="269">
        <v>3615</v>
      </c>
      <c r="B3617" s="289" t="s">
        <v>1974</v>
      </c>
      <c r="C3617" s="289" t="s">
        <v>5306</v>
      </c>
      <c r="D3617" s="297" t="s">
        <v>5676</v>
      </c>
      <c r="E3617" s="307" t="s">
        <v>5430</v>
      </c>
      <c r="F3617" s="310">
        <v>0.2808</v>
      </c>
      <c r="G3617" s="289" t="s">
        <v>5024</v>
      </c>
      <c r="H3617" s="309">
        <v>0.40114</v>
      </c>
      <c r="I3617" s="311"/>
      <c r="J3617" s="311"/>
      <c r="K3617" s="289" t="s">
        <v>106</v>
      </c>
    </row>
    <row r="3618" ht="42.75" spans="1:11">
      <c r="A3618" s="269">
        <v>3616</v>
      </c>
      <c r="B3618" s="289" t="s">
        <v>1974</v>
      </c>
      <c r="C3618" s="289" t="s">
        <v>5306</v>
      </c>
      <c r="D3618" s="297" t="s">
        <v>5677</v>
      </c>
      <c r="E3618" s="307" t="s">
        <v>5430</v>
      </c>
      <c r="F3618" s="310">
        <v>0.09288</v>
      </c>
      <c r="G3618" s="289" t="s">
        <v>5024</v>
      </c>
      <c r="H3618" s="309">
        <v>0.13269</v>
      </c>
      <c r="I3618" s="311"/>
      <c r="J3618" s="311"/>
      <c r="K3618" s="289" t="s">
        <v>106</v>
      </c>
    </row>
    <row r="3619" ht="42.75" spans="1:11">
      <c r="A3619" s="269">
        <v>3617</v>
      </c>
      <c r="B3619" s="289" t="s">
        <v>1974</v>
      </c>
      <c r="C3619" s="289" t="s">
        <v>5306</v>
      </c>
      <c r="D3619" s="297" t="s">
        <v>5678</v>
      </c>
      <c r="E3619" s="307" t="s">
        <v>5430</v>
      </c>
      <c r="F3619" s="310">
        <v>0.0648</v>
      </c>
      <c r="G3619" s="289" t="s">
        <v>5024</v>
      </c>
      <c r="H3619" s="309">
        <v>0.09257</v>
      </c>
      <c r="I3619" s="311"/>
      <c r="J3619" s="311"/>
      <c r="K3619" s="289" t="s">
        <v>106</v>
      </c>
    </row>
    <row r="3620" ht="42.75" spans="1:11">
      <c r="A3620" s="269">
        <v>3618</v>
      </c>
      <c r="B3620" s="289" t="s">
        <v>1974</v>
      </c>
      <c r="C3620" s="289" t="s">
        <v>5306</v>
      </c>
      <c r="D3620" s="297" t="s">
        <v>5679</v>
      </c>
      <c r="E3620" s="307" t="s">
        <v>5430</v>
      </c>
      <c r="F3620" s="310">
        <v>0.0864</v>
      </c>
      <c r="G3620" s="289" t="s">
        <v>5024</v>
      </c>
      <c r="H3620" s="309">
        <v>0.12343</v>
      </c>
      <c r="I3620" s="311"/>
      <c r="J3620" s="311"/>
      <c r="K3620" s="289" t="s">
        <v>106</v>
      </c>
    </row>
    <row r="3621" ht="42.75" spans="1:11">
      <c r="A3621" s="269">
        <v>3619</v>
      </c>
      <c r="B3621" s="289" t="s">
        <v>1974</v>
      </c>
      <c r="C3621" s="289" t="s">
        <v>5306</v>
      </c>
      <c r="D3621" s="297" t="s">
        <v>5680</v>
      </c>
      <c r="E3621" s="307" t="s">
        <v>5430</v>
      </c>
      <c r="F3621" s="310">
        <v>0.2268</v>
      </c>
      <c r="G3621" s="289" t="s">
        <v>5024</v>
      </c>
      <c r="H3621" s="309">
        <v>0.324</v>
      </c>
      <c r="I3621" s="311"/>
      <c r="J3621" s="311"/>
      <c r="K3621" s="289" t="s">
        <v>106</v>
      </c>
    </row>
    <row r="3622" ht="42.75" spans="1:11">
      <c r="A3622" s="269">
        <v>3620</v>
      </c>
      <c r="B3622" s="289" t="s">
        <v>1974</v>
      </c>
      <c r="C3622" s="289" t="s">
        <v>5306</v>
      </c>
      <c r="D3622" s="297" t="s">
        <v>5681</v>
      </c>
      <c r="E3622" s="307" t="s">
        <v>5430</v>
      </c>
      <c r="F3622" s="310">
        <v>0.2484</v>
      </c>
      <c r="G3622" s="289" t="s">
        <v>5024</v>
      </c>
      <c r="H3622" s="309">
        <v>0.35486</v>
      </c>
      <c r="I3622" s="311"/>
      <c r="J3622" s="311"/>
      <c r="K3622" s="289" t="s">
        <v>106</v>
      </c>
    </row>
    <row r="3623" ht="42.75" spans="1:11">
      <c r="A3623" s="269">
        <v>3621</v>
      </c>
      <c r="B3623" s="289" t="s">
        <v>1974</v>
      </c>
      <c r="C3623" s="289" t="s">
        <v>5306</v>
      </c>
      <c r="D3623" s="297" t="s">
        <v>5682</v>
      </c>
      <c r="E3623" s="307" t="s">
        <v>5430</v>
      </c>
      <c r="F3623" s="310">
        <v>0.3186</v>
      </c>
      <c r="G3623" s="289" t="s">
        <v>5024</v>
      </c>
      <c r="H3623" s="309">
        <v>0.45514</v>
      </c>
      <c r="I3623" s="311"/>
      <c r="J3623" s="311"/>
      <c r="K3623" s="289" t="s">
        <v>106</v>
      </c>
    </row>
    <row r="3624" ht="42.75" spans="1:11">
      <c r="A3624" s="269">
        <v>3622</v>
      </c>
      <c r="B3624" s="289" t="s">
        <v>1974</v>
      </c>
      <c r="C3624" s="289" t="s">
        <v>5306</v>
      </c>
      <c r="D3624" s="297" t="s">
        <v>5683</v>
      </c>
      <c r="E3624" s="307" t="s">
        <v>5430</v>
      </c>
      <c r="F3624" s="310">
        <v>0.243</v>
      </c>
      <c r="G3624" s="289" t="s">
        <v>5024</v>
      </c>
      <c r="H3624" s="309">
        <v>0.34714</v>
      </c>
      <c r="I3624" s="311"/>
      <c r="J3624" s="311"/>
      <c r="K3624" s="289" t="s">
        <v>106</v>
      </c>
    </row>
    <row r="3625" ht="42.75" spans="1:11">
      <c r="A3625" s="269">
        <v>3623</v>
      </c>
      <c r="B3625" s="289" t="s">
        <v>1974</v>
      </c>
      <c r="C3625" s="289" t="s">
        <v>5306</v>
      </c>
      <c r="D3625" s="297" t="s">
        <v>5684</v>
      </c>
      <c r="E3625" s="307" t="s">
        <v>5430</v>
      </c>
      <c r="F3625" s="310">
        <v>0.2862</v>
      </c>
      <c r="G3625" s="289" t="s">
        <v>5024</v>
      </c>
      <c r="H3625" s="309">
        <v>0.40886</v>
      </c>
      <c r="I3625" s="311"/>
      <c r="J3625" s="311"/>
      <c r="K3625" s="289" t="s">
        <v>106</v>
      </c>
    </row>
    <row r="3626" ht="42.75" spans="1:11">
      <c r="A3626" s="269">
        <v>3624</v>
      </c>
      <c r="B3626" s="289" t="s">
        <v>1974</v>
      </c>
      <c r="C3626" s="289" t="s">
        <v>5306</v>
      </c>
      <c r="D3626" s="297" t="s">
        <v>5685</v>
      </c>
      <c r="E3626" s="307" t="s">
        <v>5430</v>
      </c>
      <c r="F3626" s="310">
        <v>0.108</v>
      </c>
      <c r="G3626" s="289" t="s">
        <v>5024</v>
      </c>
      <c r="H3626" s="309">
        <v>0.15429</v>
      </c>
      <c r="I3626" s="311"/>
      <c r="J3626" s="311"/>
      <c r="K3626" s="289" t="s">
        <v>106</v>
      </c>
    </row>
    <row r="3627" ht="42.75" spans="1:11">
      <c r="A3627" s="269">
        <v>3625</v>
      </c>
      <c r="B3627" s="289" t="s">
        <v>1974</v>
      </c>
      <c r="C3627" s="289" t="s">
        <v>5306</v>
      </c>
      <c r="D3627" s="297" t="s">
        <v>5686</v>
      </c>
      <c r="E3627" s="307" t="s">
        <v>5430</v>
      </c>
      <c r="F3627" s="310">
        <v>0.1296</v>
      </c>
      <c r="G3627" s="289" t="s">
        <v>5024</v>
      </c>
      <c r="H3627" s="309">
        <v>0.18514</v>
      </c>
      <c r="I3627" s="311"/>
      <c r="J3627" s="311"/>
      <c r="K3627" s="289" t="s">
        <v>106</v>
      </c>
    </row>
    <row r="3628" ht="42.75" spans="1:11">
      <c r="A3628" s="269">
        <v>3626</v>
      </c>
      <c r="B3628" s="289" t="s">
        <v>1974</v>
      </c>
      <c r="C3628" s="289" t="s">
        <v>5306</v>
      </c>
      <c r="D3628" s="297" t="s">
        <v>5687</v>
      </c>
      <c r="E3628" s="307" t="s">
        <v>5430</v>
      </c>
      <c r="F3628" s="310">
        <v>0.216</v>
      </c>
      <c r="G3628" s="289" t="s">
        <v>5024</v>
      </c>
      <c r="H3628" s="309">
        <v>0.30857</v>
      </c>
      <c r="I3628" s="311"/>
      <c r="J3628" s="311"/>
      <c r="K3628" s="289" t="s">
        <v>106</v>
      </c>
    </row>
    <row r="3629" ht="42.75" spans="1:11">
      <c r="A3629" s="269">
        <v>3627</v>
      </c>
      <c r="B3629" s="289" t="s">
        <v>1974</v>
      </c>
      <c r="C3629" s="289" t="s">
        <v>5306</v>
      </c>
      <c r="D3629" s="297" t="s">
        <v>5688</v>
      </c>
      <c r="E3629" s="307" t="s">
        <v>5430</v>
      </c>
      <c r="F3629" s="310">
        <v>0.3888</v>
      </c>
      <c r="G3629" s="289" t="s">
        <v>5024</v>
      </c>
      <c r="H3629" s="309">
        <v>0.55543</v>
      </c>
      <c r="I3629" s="311"/>
      <c r="J3629" s="311"/>
      <c r="K3629" s="289" t="s">
        <v>106</v>
      </c>
    </row>
    <row r="3630" ht="42.75" spans="1:11">
      <c r="A3630" s="269">
        <v>3628</v>
      </c>
      <c r="B3630" s="289" t="s">
        <v>1974</v>
      </c>
      <c r="C3630" s="289" t="s">
        <v>5306</v>
      </c>
      <c r="D3630" s="297" t="s">
        <v>5689</v>
      </c>
      <c r="E3630" s="307" t="s">
        <v>5430</v>
      </c>
      <c r="F3630" s="310">
        <v>0.081</v>
      </c>
      <c r="G3630" s="289" t="s">
        <v>5024</v>
      </c>
      <c r="H3630" s="309">
        <v>0.11571</v>
      </c>
      <c r="I3630" s="311"/>
      <c r="J3630" s="311"/>
      <c r="K3630" s="289" t="s">
        <v>106</v>
      </c>
    </row>
    <row r="3631" ht="42.75" spans="1:11">
      <c r="A3631" s="269">
        <v>3629</v>
      </c>
      <c r="B3631" s="289" t="s">
        <v>1974</v>
      </c>
      <c r="C3631" s="289" t="s">
        <v>5306</v>
      </c>
      <c r="D3631" s="297" t="s">
        <v>5690</v>
      </c>
      <c r="E3631" s="307" t="s">
        <v>5430</v>
      </c>
      <c r="F3631" s="310">
        <v>0.1026</v>
      </c>
      <c r="G3631" s="289" t="s">
        <v>5024</v>
      </c>
      <c r="H3631" s="309">
        <v>0.14657</v>
      </c>
      <c r="I3631" s="311"/>
      <c r="J3631" s="311"/>
      <c r="K3631" s="289" t="s">
        <v>106</v>
      </c>
    </row>
    <row r="3632" ht="42.75" spans="1:11">
      <c r="A3632" s="269">
        <v>3630</v>
      </c>
      <c r="B3632" s="289" t="s">
        <v>1974</v>
      </c>
      <c r="C3632" s="289" t="s">
        <v>5306</v>
      </c>
      <c r="D3632" s="297" t="s">
        <v>5691</v>
      </c>
      <c r="E3632" s="307" t="s">
        <v>5430</v>
      </c>
      <c r="F3632" s="310">
        <v>0.4536</v>
      </c>
      <c r="G3632" s="289" t="s">
        <v>5024</v>
      </c>
      <c r="H3632" s="309">
        <v>0.648</v>
      </c>
      <c r="I3632" s="311"/>
      <c r="J3632" s="311"/>
      <c r="K3632" s="289" t="s">
        <v>106</v>
      </c>
    </row>
    <row r="3633" ht="42.75" spans="1:11">
      <c r="A3633" s="269">
        <v>3631</v>
      </c>
      <c r="B3633" s="289" t="s">
        <v>1974</v>
      </c>
      <c r="C3633" s="289" t="s">
        <v>5306</v>
      </c>
      <c r="D3633" s="297" t="s">
        <v>5692</v>
      </c>
      <c r="E3633" s="307" t="s">
        <v>5430</v>
      </c>
      <c r="F3633" s="310">
        <v>0.2268</v>
      </c>
      <c r="G3633" s="289" t="s">
        <v>5024</v>
      </c>
      <c r="H3633" s="309">
        <v>0.324</v>
      </c>
      <c r="I3633" s="311"/>
      <c r="J3633" s="311"/>
      <c r="K3633" s="289" t="s">
        <v>106</v>
      </c>
    </row>
    <row r="3634" ht="42.75" spans="1:11">
      <c r="A3634" s="269">
        <v>3632</v>
      </c>
      <c r="B3634" s="289" t="s">
        <v>1974</v>
      </c>
      <c r="C3634" s="289" t="s">
        <v>5306</v>
      </c>
      <c r="D3634" s="297" t="s">
        <v>5693</v>
      </c>
      <c r="E3634" s="307" t="s">
        <v>5430</v>
      </c>
      <c r="F3634" s="310">
        <v>0.0594</v>
      </c>
      <c r="G3634" s="289" t="s">
        <v>5024</v>
      </c>
      <c r="H3634" s="309">
        <v>0.08486</v>
      </c>
      <c r="I3634" s="311"/>
      <c r="J3634" s="311"/>
      <c r="K3634" s="289" t="s">
        <v>106</v>
      </c>
    </row>
    <row r="3635" ht="42.75" spans="1:11">
      <c r="A3635" s="269">
        <v>3633</v>
      </c>
      <c r="B3635" s="289" t="s">
        <v>1974</v>
      </c>
      <c r="C3635" s="289" t="s">
        <v>5306</v>
      </c>
      <c r="D3635" s="297" t="s">
        <v>5694</v>
      </c>
      <c r="E3635" s="307" t="s">
        <v>5430</v>
      </c>
      <c r="F3635" s="310">
        <v>0.162</v>
      </c>
      <c r="G3635" s="289" t="s">
        <v>5024</v>
      </c>
      <c r="H3635" s="309">
        <v>0.23143</v>
      </c>
      <c r="I3635" s="311"/>
      <c r="J3635" s="311"/>
      <c r="K3635" s="289" t="s">
        <v>106</v>
      </c>
    </row>
    <row r="3636" ht="42.75" spans="1:11">
      <c r="A3636" s="269">
        <v>3634</v>
      </c>
      <c r="B3636" s="289" t="s">
        <v>1974</v>
      </c>
      <c r="C3636" s="289" t="s">
        <v>5306</v>
      </c>
      <c r="D3636" s="297" t="s">
        <v>5695</v>
      </c>
      <c r="E3636" s="307" t="s">
        <v>5430</v>
      </c>
      <c r="F3636" s="310">
        <v>0.3132</v>
      </c>
      <c r="G3636" s="289" t="s">
        <v>5024</v>
      </c>
      <c r="H3636" s="309">
        <v>0.44743</v>
      </c>
      <c r="I3636" s="311"/>
      <c r="J3636" s="311"/>
      <c r="K3636" s="289" t="s">
        <v>106</v>
      </c>
    </row>
    <row r="3637" ht="42.75" spans="1:11">
      <c r="A3637" s="269">
        <v>3635</v>
      </c>
      <c r="B3637" s="289" t="s">
        <v>1974</v>
      </c>
      <c r="C3637" s="289" t="s">
        <v>5306</v>
      </c>
      <c r="D3637" s="297" t="s">
        <v>5696</v>
      </c>
      <c r="E3637" s="307" t="s">
        <v>5430</v>
      </c>
      <c r="F3637" s="310">
        <v>0.27</v>
      </c>
      <c r="G3637" s="289" t="s">
        <v>5024</v>
      </c>
      <c r="H3637" s="309">
        <v>0.38571</v>
      </c>
      <c r="I3637" s="311"/>
      <c r="J3637" s="311"/>
      <c r="K3637" s="289" t="s">
        <v>106</v>
      </c>
    </row>
    <row r="3638" ht="42.75" spans="1:11">
      <c r="A3638" s="269">
        <v>3636</v>
      </c>
      <c r="B3638" s="289" t="s">
        <v>1974</v>
      </c>
      <c r="C3638" s="289" t="s">
        <v>5306</v>
      </c>
      <c r="D3638" s="297" t="s">
        <v>5697</v>
      </c>
      <c r="E3638" s="307" t="s">
        <v>5430</v>
      </c>
      <c r="F3638" s="310">
        <v>0.594</v>
      </c>
      <c r="G3638" s="289" t="s">
        <v>5024</v>
      </c>
      <c r="H3638" s="309">
        <v>0.84857</v>
      </c>
      <c r="I3638" s="311"/>
      <c r="J3638" s="311"/>
      <c r="K3638" s="289" t="s">
        <v>106</v>
      </c>
    </row>
    <row r="3639" ht="42.75" spans="1:11">
      <c r="A3639" s="269">
        <v>3637</v>
      </c>
      <c r="B3639" s="289" t="s">
        <v>1974</v>
      </c>
      <c r="C3639" s="289" t="s">
        <v>5306</v>
      </c>
      <c r="D3639" s="297" t="s">
        <v>5698</v>
      </c>
      <c r="E3639" s="307" t="s">
        <v>5430</v>
      </c>
      <c r="F3639" s="310">
        <v>0.3186</v>
      </c>
      <c r="G3639" s="289" t="s">
        <v>5024</v>
      </c>
      <c r="H3639" s="309">
        <v>0.45514</v>
      </c>
      <c r="I3639" s="311"/>
      <c r="J3639" s="311"/>
      <c r="K3639" s="289" t="s">
        <v>106</v>
      </c>
    </row>
    <row r="3640" ht="42.75" spans="1:11">
      <c r="A3640" s="269">
        <v>3638</v>
      </c>
      <c r="B3640" s="289" t="s">
        <v>1974</v>
      </c>
      <c r="C3640" s="289" t="s">
        <v>5306</v>
      </c>
      <c r="D3640" s="297" t="s">
        <v>5699</v>
      </c>
      <c r="E3640" s="307" t="s">
        <v>5430</v>
      </c>
      <c r="F3640" s="310">
        <v>0.4266</v>
      </c>
      <c r="G3640" s="289" t="s">
        <v>5024</v>
      </c>
      <c r="H3640" s="309">
        <v>0.60943</v>
      </c>
      <c r="I3640" s="311"/>
      <c r="J3640" s="311"/>
      <c r="K3640" s="289" t="s">
        <v>106</v>
      </c>
    </row>
    <row r="3641" ht="42.75" spans="1:11">
      <c r="A3641" s="269">
        <v>3639</v>
      </c>
      <c r="B3641" s="289" t="s">
        <v>1974</v>
      </c>
      <c r="C3641" s="289" t="s">
        <v>5306</v>
      </c>
      <c r="D3641" s="297" t="s">
        <v>5700</v>
      </c>
      <c r="E3641" s="307" t="s">
        <v>5430</v>
      </c>
      <c r="F3641" s="310">
        <v>0.2106</v>
      </c>
      <c r="G3641" s="289" t="s">
        <v>5024</v>
      </c>
      <c r="H3641" s="309">
        <v>0.30086</v>
      </c>
      <c r="I3641" s="311"/>
      <c r="J3641" s="311"/>
      <c r="K3641" s="289" t="s">
        <v>106</v>
      </c>
    </row>
    <row r="3642" ht="42.75" spans="1:11">
      <c r="A3642" s="269">
        <v>3640</v>
      </c>
      <c r="B3642" s="289" t="s">
        <v>1974</v>
      </c>
      <c r="C3642" s="289" t="s">
        <v>5306</v>
      </c>
      <c r="D3642" s="297" t="s">
        <v>5701</v>
      </c>
      <c r="E3642" s="307" t="s">
        <v>5430</v>
      </c>
      <c r="F3642" s="310">
        <v>0.2214</v>
      </c>
      <c r="G3642" s="289" t="s">
        <v>5024</v>
      </c>
      <c r="H3642" s="309">
        <v>0.31629</v>
      </c>
      <c r="I3642" s="311"/>
      <c r="J3642" s="311"/>
      <c r="K3642" s="289" t="s">
        <v>106</v>
      </c>
    </row>
    <row r="3643" ht="42.75" spans="1:11">
      <c r="A3643" s="269">
        <v>3641</v>
      </c>
      <c r="B3643" s="289" t="s">
        <v>1974</v>
      </c>
      <c r="C3643" s="289" t="s">
        <v>5306</v>
      </c>
      <c r="D3643" s="297" t="s">
        <v>5702</v>
      </c>
      <c r="E3643" s="307" t="s">
        <v>5430</v>
      </c>
      <c r="F3643" s="310">
        <v>0.07344</v>
      </c>
      <c r="G3643" s="289" t="s">
        <v>5024</v>
      </c>
      <c r="H3643" s="309">
        <v>0.10491</v>
      </c>
      <c r="I3643" s="311"/>
      <c r="J3643" s="311"/>
      <c r="K3643" s="289" t="s">
        <v>106</v>
      </c>
    </row>
    <row r="3644" ht="42.75" spans="1:11">
      <c r="A3644" s="269">
        <v>3642</v>
      </c>
      <c r="B3644" s="289" t="s">
        <v>1974</v>
      </c>
      <c r="C3644" s="289" t="s">
        <v>5306</v>
      </c>
      <c r="D3644" s="297" t="s">
        <v>5703</v>
      </c>
      <c r="E3644" s="307" t="s">
        <v>5430</v>
      </c>
      <c r="F3644" s="310">
        <v>0.0324</v>
      </c>
      <c r="G3644" s="289" t="s">
        <v>5024</v>
      </c>
      <c r="H3644" s="309">
        <v>0.04629</v>
      </c>
      <c r="I3644" s="311"/>
      <c r="J3644" s="311"/>
      <c r="K3644" s="289" t="s">
        <v>106</v>
      </c>
    </row>
    <row r="3645" ht="42.75" spans="1:11">
      <c r="A3645" s="269">
        <v>3643</v>
      </c>
      <c r="B3645" s="289" t="s">
        <v>1974</v>
      </c>
      <c r="C3645" s="289" t="s">
        <v>5306</v>
      </c>
      <c r="D3645" s="297" t="s">
        <v>5704</v>
      </c>
      <c r="E3645" s="307" t="s">
        <v>5430</v>
      </c>
      <c r="F3645" s="310">
        <v>0.01512</v>
      </c>
      <c r="G3645" s="289" t="s">
        <v>5024</v>
      </c>
      <c r="H3645" s="309">
        <v>0.0216</v>
      </c>
      <c r="I3645" s="311"/>
      <c r="J3645" s="311"/>
      <c r="K3645" s="289" t="s">
        <v>106</v>
      </c>
    </row>
    <row r="3646" ht="42.75" spans="1:11">
      <c r="A3646" s="269">
        <v>3644</v>
      </c>
      <c r="B3646" s="289" t="s">
        <v>1974</v>
      </c>
      <c r="C3646" s="289" t="s">
        <v>5306</v>
      </c>
      <c r="D3646" s="297" t="s">
        <v>5705</v>
      </c>
      <c r="E3646" s="307" t="s">
        <v>5430</v>
      </c>
      <c r="F3646" s="310">
        <v>0.0162</v>
      </c>
      <c r="G3646" s="289" t="s">
        <v>5024</v>
      </c>
      <c r="H3646" s="309">
        <v>0.02314</v>
      </c>
      <c r="I3646" s="311"/>
      <c r="J3646" s="311"/>
      <c r="K3646" s="289" t="s">
        <v>106</v>
      </c>
    </row>
    <row r="3647" ht="42.75" spans="1:11">
      <c r="A3647" s="269">
        <v>3645</v>
      </c>
      <c r="B3647" s="289" t="s">
        <v>1974</v>
      </c>
      <c r="C3647" s="289" t="s">
        <v>5306</v>
      </c>
      <c r="D3647" s="297" t="s">
        <v>5706</v>
      </c>
      <c r="E3647" s="307" t="s">
        <v>5430</v>
      </c>
      <c r="F3647" s="310">
        <v>0.00216</v>
      </c>
      <c r="G3647" s="289" t="s">
        <v>5024</v>
      </c>
      <c r="H3647" s="309">
        <v>0.00309</v>
      </c>
      <c r="I3647" s="289"/>
      <c r="J3647" s="289"/>
      <c r="K3647" s="289" t="s">
        <v>106</v>
      </c>
    </row>
    <row r="3648" ht="42.75" spans="1:11">
      <c r="A3648" s="269">
        <v>3646</v>
      </c>
      <c r="B3648" s="289" t="s">
        <v>1974</v>
      </c>
      <c r="C3648" s="289" t="s">
        <v>5306</v>
      </c>
      <c r="D3648" s="297" t="s">
        <v>5707</v>
      </c>
      <c r="E3648" s="307" t="s">
        <v>5430</v>
      </c>
      <c r="F3648" s="310">
        <v>0.0054</v>
      </c>
      <c r="G3648" s="289" t="s">
        <v>5024</v>
      </c>
      <c r="H3648" s="309">
        <v>0.00771</v>
      </c>
      <c r="I3648" s="289"/>
      <c r="J3648" s="289"/>
      <c r="K3648" s="289" t="s">
        <v>106</v>
      </c>
    </row>
    <row r="3649" ht="42.75" spans="1:11">
      <c r="A3649" s="269">
        <v>3647</v>
      </c>
      <c r="B3649" s="289" t="s">
        <v>1974</v>
      </c>
      <c r="C3649" s="289" t="s">
        <v>5306</v>
      </c>
      <c r="D3649" s="297" t="s">
        <v>5708</v>
      </c>
      <c r="E3649" s="307" t="s">
        <v>5430</v>
      </c>
      <c r="F3649" s="310">
        <v>0.00864</v>
      </c>
      <c r="G3649" s="289" t="s">
        <v>5024</v>
      </c>
      <c r="H3649" s="309">
        <v>0.01234</v>
      </c>
      <c r="I3649" s="289"/>
      <c r="J3649" s="289"/>
      <c r="K3649" s="289" t="s">
        <v>106</v>
      </c>
    </row>
    <row r="3650" ht="42.75" spans="1:11">
      <c r="A3650" s="269">
        <v>3648</v>
      </c>
      <c r="B3650" s="289" t="s">
        <v>1974</v>
      </c>
      <c r="C3650" s="289" t="s">
        <v>5306</v>
      </c>
      <c r="D3650" s="297" t="s">
        <v>5709</v>
      </c>
      <c r="E3650" s="307" t="s">
        <v>5430</v>
      </c>
      <c r="F3650" s="310">
        <v>0.0216</v>
      </c>
      <c r="G3650" s="289" t="s">
        <v>5024</v>
      </c>
      <c r="H3650" s="309">
        <v>0.03086</v>
      </c>
      <c r="I3650" s="289"/>
      <c r="J3650" s="289"/>
      <c r="K3650" s="289" t="s">
        <v>106</v>
      </c>
    </row>
    <row r="3651" ht="42.75" spans="1:11">
      <c r="A3651" s="269">
        <v>3649</v>
      </c>
      <c r="B3651" s="289" t="s">
        <v>1974</v>
      </c>
      <c r="C3651" s="289" t="s">
        <v>5306</v>
      </c>
      <c r="D3651" s="297" t="s">
        <v>5710</v>
      </c>
      <c r="E3651" s="307" t="s">
        <v>5430</v>
      </c>
      <c r="F3651" s="310">
        <v>0.09504</v>
      </c>
      <c r="G3651" s="289" t="s">
        <v>5024</v>
      </c>
      <c r="H3651" s="309">
        <v>0.13577</v>
      </c>
      <c r="I3651" s="289"/>
      <c r="J3651" s="289"/>
      <c r="K3651" s="289" t="s">
        <v>106</v>
      </c>
    </row>
    <row r="3652" ht="42.75" spans="1:11">
      <c r="A3652" s="269">
        <v>3650</v>
      </c>
      <c r="B3652" s="289" t="s">
        <v>1974</v>
      </c>
      <c r="C3652" s="289" t="s">
        <v>5711</v>
      </c>
      <c r="D3652" s="297" t="s">
        <v>5177</v>
      </c>
      <c r="E3652" s="307" t="s">
        <v>5712</v>
      </c>
      <c r="F3652" s="310">
        <v>7.58</v>
      </c>
      <c r="G3652" s="289" t="s">
        <v>5024</v>
      </c>
      <c r="H3652" s="309">
        <v>10.82857</v>
      </c>
      <c r="I3652" s="311"/>
      <c r="J3652" s="311"/>
      <c r="K3652" s="289" t="s">
        <v>106</v>
      </c>
    </row>
    <row r="3653" ht="42.75" spans="1:11">
      <c r="A3653" s="269">
        <v>3651</v>
      </c>
      <c r="B3653" s="289" t="s">
        <v>1974</v>
      </c>
      <c r="C3653" s="289" t="s">
        <v>5711</v>
      </c>
      <c r="D3653" s="297" t="s">
        <v>5713</v>
      </c>
      <c r="E3653" s="307" t="s">
        <v>5712</v>
      </c>
      <c r="F3653" s="310">
        <v>9.11</v>
      </c>
      <c r="G3653" s="289" t="s">
        <v>5024</v>
      </c>
      <c r="H3653" s="309">
        <v>13.01429</v>
      </c>
      <c r="I3653" s="311"/>
      <c r="J3653" s="311"/>
      <c r="K3653" s="289" t="s">
        <v>106</v>
      </c>
    </row>
    <row r="3654" ht="28.5" spans="1:11">
      <c r="A3654" s="269">
        <v>3652</v>
      </c>
      <c r="B3654" s="289" t="s">
        <v>1974</v>
      </c>
      <c r="C3654" s="289" t="s">
        <v>5711</v>
      </c>
      <c r="D3654" s="297" t="s">
        <v>5714</v>
      </c>
      <c r="E3654" s="307" t="s">
        <v>5715</v>
      </c>
      <c r="F3654" s="310">
        <v>0.64</v>
      </c>
      <c r="G3654" s="289" t="s">
        <v>5024</v>
      </c>
      <c r="H3654" s="309">
        <v>0.91429</v>
      </c>
      <c r="I3654" s="311"/>
      <c r="J3654" s="311"/>
      <c r="K3654" s="289" t="s">
        <v>106</v>
      </c>
    </row>
    <row r="3655" ht="42.75" spans="1:11">
      <c r="A3655" s="269">
        <v>3653</v>
      </c>
      <c r="B3655" s="289" t="s">
        <v>1974</v>
      </c>
      <c r="C3655" s="289" t="s">
        <v>5711</v>
      </c>
      <c r="D3655" s="297" t="s">
        <v>5716</v>
      </c>
      <c r="E3655" s="307" t="s">
        <v>5717</v>
      </c>
      <c r="F3655" s="310">
        <v>0.85</v>
      </c>
      <c r="G3655" s="289" t="s">
        <v>5022</v>
      </c>
      <c r="H3655" s="309">
        <v>1.21429</v>
      </c>
      <c r="I3655" s="311">
        <v>17</v>
      </c>
      <c r="J3655" s="311">
        <v>20.4</v>
      </c>
      <c r="K3655" s="289" t="s">
        <v>106</v>
      </c>
    </row>
    <row r="3656" ht="42.75" spans="1:11">
      <c r="A3656" s="269">
        <v>3654</v>
      </c>
      <c r="B3656" s="289" t="s">
        <v>1974</v>
      </c>
      <c r="C3656" s="289" t="s">
        <v>5711</v>
      </c>
      <c r="D3656" s="297" t="s">
        <v>5718</v>
      </c>
      <c r="E3656" s="307" t="s">
        <v>5717</v>
      </c>
      <c r="F3656" s="310">
        <v>0.845</v>
      </c>
      <c r="G3656" s="289" t="s">
        <v>5022</v>
      </c>
      <c r="H3656" s="309">
        <v>1.20714</v>
      </c>
      <c r="I3656" s="311">
        <v>17</v>
      </c>
      <c r="J3656" s="311">
        <v>20</v>
      </c>
      <c r="K3656" s="289" t="s">
        <v>106</v>
      </c>
    </row>
    <row r="3657" ht="57" spans="1:11">
      <c r="A3657" s="269">
        <v>3655</v>
      </c>
      <c r="B3657" s="289" t="s">
        <v>1974</v>
      </c>
      <c r="C3657" s="289" t="s">
        <v>5711</v>
      </c>
      <c r="D3657" s="297" t="s">
        <v>5172</v>
      </c>
      <c r="E3657" s="307" t="s">
        <v>5719</v>
      </c>
      <c r="F3657" s="310">
        <v>2.1984</v>
      </c>
      <c r="G3657" s="289" t="s">
        <v>5024</v>
      </c>
      <c r="H3657" s="309">
        <v>3.14057</v>
      </c>
      <c r="I3657" s="311"/>
      <c r="J3657" s="311"/>
      <c r="K3657" s="289" t="s">
        <v>106</v>
      </c>
    </row>
    <row r="3658" ht="57" spans="1:11">
      <c r="A3658" s="269">
        <v>3656</v>
      </c>
      <c r="B3658" s="289" t="s">
        <v>1974</v>
      </c>
      <c r="C3658" s="289" t="s">
        <v>5711</v>
      </c>
      <c r="D3658" s="297" t="s">
        <v>5172</v>
      </c>
      <c r="E3658" s="307" t="s">
        <v>5719</v>
      </c>
      <c r="F3658" s="310">
        <v>4.3584</v>
      </c>
      <c r="G3658" s="289" t="s">
        <v>5024</v>
      </c>
      <c r="H3658" s="309">
        <v>6.22629</v>
      </c>
      <c r="I3658" s="311"/>
      <c r="J3658" s="311"/>
      <c r="K3658" s="289" t="s">
        <v>106</v>
      </c>
    </row>
    <row r="3659" ht="57" spans="1:11">
      <c r="A3659" s="269">
        <v>3657</v>
      </c>
      <c r="B3659" s="289" t="s">
        <v>1974</v>
      </c>
      <c r="C3659" s="289" t="s">
        <v>5711</v>
      </c>
      <c r="D3659" s="297" t="s">
        <v>5172</v>
      </c>
      <c r="E3659" s="307" t="s">
        <v>5719</v>
      </c>
      <c r="F3659" s="310">
        <v>1.54</v>
      </c>
      <c r="G3659" s="289" t="s">
        <v>5024</v>
      </c>
      <c r="H3659" s="309">
        <v>2.2</v>
      </c>
      <c r="I3659" s="311"/>
      <c r="J3659" s="311"/>
      <c r="K3659" s="289" t="s">
        <v>106</v>
      </c>
    </row>
    <row r="3660" ht="57" spans="1:11">
      <c r="A3660" s="269">
        <v>3658</v>
      </c>
      <c r="B3660" s="289" t="s">
        <v>1974</v>
      </c>
      <c r="C3660" s="289" t="s">
        <v>5711</v>
      </c>
      <c r="D3660" s="297" t="s">
        <v>5172</v>
      </c>
      <c r="E3660" s="307" t="s">
        <v>5719</v>
      </c>
      <c r="F3660" s="310">
        <v>1.84</v>
      </c>
      <c r="G3660" s="289" t="s">
        <v>5024</v>
      </c>
      <c r="H3660" s="309">
        <v>2.62857</v>
      </c>
      <c r="I3660" s="311"/>
      <c r="J3660" s="311"/>
      <c r="K3660" s="289" t="s">
        <v>106</v>
      </c>
    </row>
    <row r="3661" ht="42.75" spans="1:11">
      <c r="A3661" s="269">
        <v>3659</v>
      </c>
      <c r="B3661" s="289" t="s">
        <v>1974</v>
      </c>
      <c r="C3661" s="289" t="s">
        <v>5711</v>
      </c>
      <c r="D3661" s="297" t="s">
        <v>5720</v>
      </c>
      <c r="E3661" s="307" t="s">
        <v>5721</v>
      </c>
      <c r="F3661" s="310">
        <v>0.1992</v>
      </c>
      <c r="G3661" s="289" t="s">
        <v>5024</v>
      </c>
      <c r="H3661" s="309">
        <v>0.28457</v>
      </c>
      <c r="I3661" s="311"/>
      <c r="J3661" s="311"/>
      <c r="K3661" s="289" t="s">
        <v>106</v>
      </c>
    </row>
    <row r="3662" ht="42.75" spans="1:11">
      <c r="A3662" s="269">
        <v>3660</v>
      </c>
      <c r="B3662" s="289" t="s">
        <v>1974</v>
      </c>
      <c r="C3662" s="289" t="s">
        <v>5711</v>
      </c>
      <c r="D3662" s="297" t="s">
        <v>5722</v>
      </c>
      <c r="E3662" s="307" t="s">
        <v>5723</v>
      </c>
      <c r="F3662" s="310">
        <v>0.357</v>
      </c>
      <c r="G3662" s="289" t="s">
        <v>5024</v>
      </c>
      <c r="H3662" s="309">
        <v>0.51</v>
      </c>
      <c r="I3662" s="311">
        <v>3</v>
      </c>
      <c r="J3662" s="311">
        <v>1.72</v>
      </c>
      <c r="K3662" s="289" t="s">
        <v>106</v>
      </c>
    </row>
    <row r="3663" ht="42.75" spans="1:11">
      <c r="A3663" s="269">
        <v>3661</v>
      </c>
      <c r="B3663" s="289" t="s">
        <v>1974</v>
      </c>
      <c r="C3663" s="289" t="s">
        <v>5711</v>
      </c>
      <c r="D3663" s="297" t="s">
        <v>5724</v>
      </c>
      <c r="E3663" s="307" t="s">
        <v>5725</v>
      </c>
      <c r="F3663" s="310">
        <v>0.156</v>
      </c>
      <c r="G3663" s="289" t="s">
        <v>5022</v>
      </c>
      <c r="H3663" s="309">
        <v>0.22286</v>
      </c>
      <c r="I3663" s="311">
        <f>24+4</f>
        <v>28</v>
      </c>
      <c r="J3663" s="311">
        <v>5.6</v>
      </c>
      <c r="K3663" s="289" t="s">
        <v>106</v>
      </c>
    </row>
    <row r="3664" ht="42.75" spans="1:11">
      <c r="A3664" s="269">
        <v>3662</v>
      </c>
      <c r="B3664" s="289" t="s">
        <v>1974</v>
      </c>
      <c r="C3664" s="289" t="s">
        <v>5711</v>
      </c>
      <c r="D3664" s="297" t="s">
        <v>5726</v>
      </c>
      <c r="E3664" s="307" t="s">
        <v>5725</v>
      </c>
      <c r="F3664" s="310">
        <v>0.38</v>
      </c>
      <c r="G3664" s="289" t="s">
        <v>5022</v>
      </c>
      <c r="H3664" s="309">
        <v>0.54286</v>
      </c>
      <c r="I3664" s="311">
        <v>2</v>
      </c>
      <c r="J3664" s="311">
        <v>0.896</v>
      </c>
      <c r="K3664" s="289" t="s">
        <v>106</v>
      </c>
    </row>
    <row r="3665" ht="42.75" spans="1:11">
      <c r="A3665" s="269">
        <v>3663</v>
      </c>
      <c r="B3665" s="289" t="s">
        <v>1974</v>
      </c>
      <c r="C3665" s="289" t="s">
        <v>5711</v>
      </c>
      <c r="D3665" s="297" t="s">
        <v>5724</v>
      </c>
      <c r="E3665" s="307" t="s">
        <v>5725</v>
      </c>
      <c r="F3665" s="310">
        <v>0.28</v>
      </c>
      <c r="G3665" s="289" t="s">
        <v>5022</v>
      </c>
      <c r="H3665" s="309">
        <v>0.4</v>
      </c>
      <c r="I3665" s="311"/>
      <c r="J3665" s="311"/>
      <c r="K3665" s="289" t="s">
        <v>106</v>
      </c>
    </row>
    <row r="3666" ht="28.5" spans="1:11">
      <c r="A3666" s="269">
        <v>3664</v>
      </c>
      <c r="B3666" s="289" t="s">
        <v>1974</v>
      </c>
      <c r="C3666" s="289" t="s">
        <v>5711</v>
      </c>
      <c r="D3666" s="297" t="s">
        <v>5714</v>
      </c>
      <c r="E3666" s="307" t="s">
        <v>5727</v>
      </c>
      <c r="F3666" s="310">
        <v>3.5</v>
      </c>
      <c r="G3666" s="289" t="s">
        <v>5024</v>
      </c>
      <c r="H3666" s="309">
        <v>5</v>
      </c>
      <c r="I3666" s="311">
        <v>1</v>
      </c>
      <c r="J3666" s="311">
        <v>4.9214</v>
      </c>
      <c r="K3666" s="289" t="s">
        <v>106</v>
      </c>
    </row>
    <row r="3667" ht="42.75" spans="1:11">
      <c r="A3667" s="269">
        <v>3665</v>
      </c>
      <c r="B3667" s="289" t="s">
        <v>1974</v>
      </c>
      <c r="C3667" s="289" t="s">
        <v>5711</v>
      </c>
      <c r="D3667" s="297" t="s">
        <v>5170</v>
      </c>
      <c r="E3667" s="307" t="s">
        <v>5728</v>
      </c>
      <c r="F3667" s="310">
        <v>0.33</v>
      </c>
      <c r="G3667" s="289" t="s">
        <v>5022</v>
      </c>
      <c r="H3667" s="309">
        <v>0.47143</v>
      </c>
      <c r="I3667" s="311">
        <v>1</v>
      </c>
      <c r="J3667" s="311">
        <v>0.6</v>
      </c>
      <c r="K3667" s="289" t="s">
        <v>106</v>
      </c>
    </row>
    <row r="3668" ht="28.5" spans="1:11">
      <c r="A3668" s="269">
        <v>3666</v>
      </c>
      <c r="B3668" s="289" t="s">
        <v>1974</v>
      </c>
      <c r="C3668" s="289" t="s">
        <v>5711</v>
      </c>
      <c r="D3668" s="297" t="s">
        <v>5729</v>
      </c>
      <c r="E3668" s="307" t="s">
        <v>5730</v>
      </c>
      <c r="F3668" s="310">
        <v>0.77</v>
      </c>
      <c r="G3668" s="289" t="s">
        <v>5022</v>
      </c>
      <c r="H3668" s="309">
        <v>1.1</v>
      </c>
      <c r="I3668" s="311">
        <f>1+3</f>
        <v>4</v>
      </c>
      <c r="J3668" s="311">
        <v>3.26</v>
      </c>
      <c r="K3668" s="289" t="s">
        <v>106</v>
      </c>
    </row>
    <row r="3669" ht="42.75" spans="1:11">
      <c r="A3669" s="269">
        <v>3667</v>
      </c>
      <c r="B3669" s="289" t="s">
        <v>1974</v>
      </c>
      <c r="C3669" s="289" t="s">
        <v>5711</v>
      </c>
      <c r="D3669" s="297" t="s">
        <v>5731</v>
      </c>
      <c r="E3669" s="307" t="s">
        <v>5732</v>
      </c>
      <c r="F3669" s="310">
        <v>2</v>
      </c>
      <c r="G3669" s="289" t="s">
        <v>5024</v>
      </c>
      <c r="H3669" s="309">
        <v>2.85714</v>
      </c>
      <c r="I3669" s="311">
        <v>1</v>
      </c>
      <c r="J3669" s="311">
        <v>2.96</v>
      </c>
      <c r="K3669" s="289" t="s">
        <v>106</v>
      </c>
    </row>
    <row r="3670" ht="42.75" spans="1:11">
      <c r="A3670" s="269">
        <v>3668</v>
      </c>
      <c r="B3670" s="289" t="s">
        <v>1974</v>
      </c>
      <c r="C3670" s="289" t="s">
        <v>5711</v>
      </c>
      <c r="D3670" s="297" t="s">
        <v>5733</v>
      </c>
      <c r="E3670" s="307" t="s">
        <v>5728</v>
      </c>
      <c r="F3670" s="310">
        <v>0.76</v>
      </c>
      <c r="G3670" s="289" t="s">
        <v>5022</v>
      </c>
      <c r="H3670" s="309">
        <v>1.08571</v>
      </c>
      <c r="I3670" s="311">
        <v>1</v>
      </c>
      <c r="J3670" s="311">
        <v>1.2</v>
      </c>
      <c r="K3670" s="289" t="s">
        <v>106</v>
      </c>
    </row>
    <row r="3671" ht="28.5" spans="1:11">
      <c r="A3671" s="269">
        <v>3669</v>
      </c>
      <c r="B3671" s="289" t="s">
        <v>1974</v>
      </c>
      <c r="C3671" s="289" t="s">
        <v>5711</v>
      </c>
      <c r="D3671" s="297" t="s">
        <v>5734</v>
      </c>
      <c r="E3671" s="307" t="s">
        <v>5735</v>
      </c>
      <c r="F3671" s="310">
        <v>0.6</v>
      </c>
      <c r="G3671" s="289" t="s">
        <v>5024</v>
      </c>
      <c r="H3671" s="309">
        <v>0.85714</v>
      </c>
      <c r="I3671" s="311">
        <f>1+2</f>
        <v>3</v>
      </c>
      <c r="J3671" s="311">
        <v>2.4</v>
      </c>
      <c r="K3671" s="289" t="s">
        <v>106</v>
      </c>
    </row>
    <row r="3672" ht="57" spans="1:11">
      <c r="A3672" s="269">
        <v>3670</v>
      </c>
      <c r="B3672" s="289" t="s">
        <v>1974</v>
      </c>
      <c r="C3672" s="289" t="s">
        <v>5711</v>
      </c>
      <c r="D3672" s="297" t="s">
        <v>5736</v>
      </c>
      <c r="E3672" s="307" t="s">
        <v>5737</v>
      </c>
      <c r="F3672" s="310">
        <v>0.94</v>
      </c>
      <c r="G3672" s="289" t="s">
        <v>5024</v>
      </c>
      <c r="H3672" s="309">
        <v>1.34286</v>
      </c>
      <c r="I3672" s="311">
        <v>1</v>
      </c>
      <c r="J3672" s="311">
        <v>0.53</v>
      </c>
      <c r="K3672" s="289" t="s">
        <v>106</v>
      </c>
    </row>
    <row r="3673" ht="28.5" spans="1:11">
      <c r="A3673" s="269">
        <v>3671</v>
      </c>
      <c r="B3673" s="289" t="s">
        <v>1974</v>
      </c>
      <c r="C3673" s="289" t="s">
        <v>5711</v>
      </c>
      <c r="D3673" s="297" t="s">
        <v>5738</v>
      </c>
      <c r="E3673" s="307" t="s">
        <v>5730</v>
      </c>
      <c r="F3673" s="310">
        <v>0.44</v>
      </c>
      <c r="G3673" s="289" t="s">
        <v>5022</v>
      </c>
      <c r="H3673" s="309">
        <v>0.62857</v>
      </c>
      <c r="I3673" s="311">
        <v>1</v>
      </c>
      <c r="J3673" s="311">
        <v>1.42</v>
      </c>
      <c r="K3673" s="289" t="s">
        <v>106</v>
      </c>
    </row>
    <row r="3674" ht="28.5" spans="1:11">
      <c r="A3674" s="269">
        <v>3672</v>
      </c>
      <c r="B3674" s="289" t="s">
        <v>1974</v>
      </c>
      <c r="C3674" s="289" t="s">
        <v>5711</v>
      </c>
      <c r="D3674" s="297" t="s">
        <v>5739</v>
      </c>
      <c r="E3674" s="307" t="s">
        <v>5730</v>
      </c>
      <c r="F3674" s="310">
        <v>1.21</v>
      </c>
      <c r="G3674" s="289" t="s">
        <v>5022</v>
      </c>
      <c r="H3674" s="309">
        <v>1.72857</v>
      </c>
      <c r="I3674" s="311">
        <v>1</v>
      </c>
      <c r="J3674" s="311">
        <v>0.338</v>
      </c>
      <c r="K3674" s="289" t="s">
        <v>106</v>
      </c>
    </row>
    <row r="3675" ht="28.5" spans="1:11">
      <c r="A3675" s="269">
        <v>3673</v>
      </c>
      <c r="B3675" s="289" t="s">
        <v>1974</v>
      </c>
      <c r="C3675" s="289" t="s">
        <v>5711</v>
      </c>
      <c r="D3675" s="297" t="s">
        <v>5740</v>
      </c>
      <c r="E3675" s="307" t="s">
        <v>5730</v>
      </c>
      <c r="F3675" s="310">
        <v>0.31</v>
      </c>
      <c r="G3675" s="289" t="s">
        <v>5022</v>
      </c>
      <c r="H3675" s="309">
        <v>0.44286</v>
      </c>
      <c r="I3675" s="311">
        <v>1</v>
      </c>
      <c r="J3675" s="311">
        <v>0.3455</v>
      </c>
      <c r="K3675" s="289" t="s">
        <v>106</v>
      </c>
    </row>
    <row r="3676" ht="42.75" spans="1:11">
      <c r="A3676" s="269">
        <v>3674</v>
      </c>
      <c r="B3676" s="289" t="s">
        <v>1974</v>
      </c>
      <c r="C3676" s="289" t="s">
        <v>5711</v>
      </c>
      <c r="D3676" s="297" t="s">
        <v>5741</v>
      </c>
      <c r="E3676" s="307" t="s">
        <v>5742</v>
      </c>
      <c r="F3676" s="310">
        <v>1.61</v>
      </c>
      <c r="G3676" s="289" t="s">
        <v>5024</v>
      </c>
      <c r="H3676" s="309">
        <v>2.3</v>
      </c>
      <c r="I3676" s="311"/>
      <c r="J3676" s="311"/>
      <c r="K3676" s="289" t="s">
        <v>106</v>
      </c>
    </row>
    <row r="3677" ht="42.75" spans="1:11">
      <c r="A3677" s="269">
        <v>3675</v>
      </c>
      <c r="B3677" s="289" t="s">
        <v>1974</v>
      </c>
      <c r="C3677" s="289" t="s">
        <v>5711</v>
      </c>
      <c r="D3677" s="297" t="s">
        <v>5743</v>
      </c>
      <c r="E3677" s="307" t="s">
        <v>5744</v>
      </c>
      <c r="F3677" s="310">
        <v>1.364</v>
      </c>
      <c r="G3677" s="289" t="s">
        <v>5024</v>
      </c>
      <c r="H3677" s="309">
        <v>1.94857</v>
      </c>
      <c r="I3677" s="311">
        <v>1</v>
      </c>
      <c r="J3677" s="311">
        <v>1.453</v>
      </c>
      <c r="K3677" s="289" t="s">
        <v>106</v>
      </c>
    </row>
    <row r="3678" ht="42.75" spans="1:11">
      <c r="A3678" s="269">
        <v>3676</v>
      </c>
      <c r="B3678" s="289" t="s">
        <v>1974</v>
      </c>
      <c r="C3678" s="289" t="s">
        <v>5711</v>
      </c>
      <c r="D3678" s="297" t="s">
        <v>5745</v>
      </c>
      <c r="E3678" s="307" t="s">
        <v>5744</v>
      </c>
      <c r="F3678" s="310">
        <v>1.254</v>
      </c>
      <c r="G3678" s="289" t="s">
        <v>5024</v>
      </c>
      <c r="H3678" s="309">
        <v>1.79143</v>
      </c>
      <c r="I3678" s="311"/>
      <c r="J3678" s="311"/>
      <c r="K3678" s="289" t="s">
        <v>106</v>
      </c>
    </row>
    <row r="3679" ht="42.75" spans="1:11">
      <c r="A3679" s="269">
        <v>3677</v>
      </c>
      <c r="B3679" s="289" t="s">
        <v>1974</v>
      </c>
      <c r="C3679" s="289" t="s">
        <v>5711</v>
      </c>
      <c r="D3679" s="297" t="s">
        <v>5743</v>
      </c>
      <c r="E3679" s="307" t="s">
        <v>5744</v>
      </c>
      <c r="F3679" s="310">
        <v>2.079</v>
      </c>
      <c r="G3679" s="289" t="s">
        <v>5024</v>
      </c>
      <c r="H3679" s="309">
        <v>2.97</v>
      </c>
      <c r="I3679" s="311"/>
      <c r="J3679" s="311"/>
      <c r="K3679" s="289" t="s">
        <v>106</v>
      </c>
    </row>
    <row r="3680" ht="42.75" spans="1:11">
      <c r="A3680" s="269">
        <v>3678</v>
      </c>
      <c r="B3680" s="289" t="s">
        <v>1974</v>
      </c>
      <c r="C3680" s="289" t="s">
        <v>5711</v>
      </c>
      <c r="D3680" s="297" t="s">
        <v>5746</v>
      </c>
      <c r="E3680" s="307" t="s">
        <v>5744</v>
      </c>
      <c r="F3680" s="310">
        <v>0.7112</v>
      </c>
      <c r="G3680" s="289" t="s">
        <v>5024</v>
      </c>
      <c r="H3680" s="309">
        <v>1.016</v>
      </c>
      <c r="I3680" s="311"/>
      <c r="J3680" s="311"/>
      <c r="K3680" s="289" t="s">
        <v>106</v>
      </c>
    </row>
    <row r="3681" ht="42.75" spans="1:11">
      <c r="A3681" s="269">
        <v>3679</v>
      </c>
      <c r="B3681" s="289" t="s">
        <v>1974</v>
      </c>
      <c r="C3681" s="289" t="s">
        <v>5711</v>
      </c>
      <c r="D3681" s="297" t="s">
        <v>5746</v>
      </c>
      <c r="E3681" s="307" t="s">
        <v>5744</v>
      </c>
      <c r="F3681" s="310">
        <v>1.287</v>
      </c>
      <c r="G3681" s="289" t="s">
        <v>5024</v>
      </c>
      <c r="H3681" s="309">
        <v>1.83857</v>
      </c>
      <c r="I3681" s="311"/>
      <c r="J3681" s="311"/>
      <c r="K3681" s="289" t="s">
        <v>106</v>
      </c>
    </row>
    <row r="3682" ht="42.75" spans="1:11">
      <c r="A3682" s="269">
        <v>3680</v>
      </c>
      <c r="B3682" s="289" t="s">
        <v>1974</v>
      </c>
      <c r="C3682" s="289" t="s">
        <v>5711</v>
      </c>
      <c r="D3682" s="297" t="s">
        <v>5747</v>
      </c>
      <c r="E3682" s="307" t="s">
        <v>5744</v>
      </c>
      <c r="F3682" s="310">
        <v>0.238</v>
      </c>
      <c r="G3682" s="289" t="s">
        <v>5024</v>
      </c>
      <c r="H3682" s="309">
        <v>0.34</v>
      </c>
      <c r="I3682" s="311"/>
      <c r="J3682" s="311"/>
      <c r="K3682" s="289" t="s">
        <v>106</v>
      </c>
    </row>
    <row r="3683" ht="28.5" spans="1:11">
      <c r="A3683" s="269">
        <v>3681</v>
      </c>
      <c r="B3683" s="289" t="s">
        <v>1974</v>
      </c>
      <c r="C3683" s="289" t="s">
        <v>5711</v>
      </c>
      <c r="D3683" s="297" t="s">
        <v>5722</v>
      </c>
      <c r="E3683" s="307" t="s">
        <v>5748</v>
      </c>
      <c r="F3683" s="310">
        <v>0.342</v>
      </c>
      <c r="G3683" s="289" t="s">
        <v>5024</v>
      </c>
      <c r="H3683" s="309">
        <v>0.48857</v>
      </c>
      <c r="I3683" s="311"/>
      <c r="J3683" s="311"/>
      <c r="K3683" s="289" t="s">
        <v>106</v>
      </c>
    </row>
    <row r="3684" ht="28.5" spans="1:11">
      <c r="A3684" s="269">
        <v>3682</v>
      </c>
      <c r="B3684" s="289" t="s">
        <v>1974</v>
      </c>
      <c r="C3684" s="289" t="s">
        <v>5711</v>
      </c>
      <c r="D3684" s="297" t="s">
        <v>5749</v>
      </c>
      <c r="E3684" s="307" t="s">
        <v>5750</v>
      </c>
      <c r="F3684" s="310">
        <v>4.017</v>
      </c>
      <c r="G3684" s="289" t="s">
        <v>5024</v>
      </c>
      <c r="H3684" s="309">
        <v>5.73857</v>
      </c>
      <c r="I3684" s="311"/>
      <c r="J3684" s="311"/>
      <c r="K3684" s="289" t="s">
        <v>106</v>
      </c>
    </row>
    <row r="3685" ht="28.5" spans="1:11">
      <c r="A3685" s="269">
        <v>3683</v>
      </c>
      <c r="B3685" s="289" t="s">
        <v>1974</v>
      </c>
      <c r="C3685" s="289" t="s">
        <v>5711</v>
      </c>
      <c r="D3685" s="297" t="s">
        <v>5751</v>
      </c>
      <c r="E3685" s="307" t="s">
        <v>5750</v>
      </c>
      <c r="F3685" s="310">
        <v>2.5</v>
      </c>
      <c r="G3685" s="289" t="s">
        <v>5024</v>
      </c>
      <c r="H3685" s="309">
        <v>3.57143</v>
      </c>
      <c r="I3685" s="311">
        <v>4</v>
      </c>
      <c r="J3685" s="311">
        <v>18</v>
      </c>
      <c r="K3685" s="289" t="s">
        <v>106</v>
      </c>
    </row>
    <row r="3686" ht="42.75" spans="1:11">
      <c r="A3686" s="269">
        <v>3684</v>
      </c>
      <c r="B3686" s="289" t="s">
        <v>1974</v>
      </c>
      <c r="C3686" s="289" t="s">
        <v>5711</v>
      </c>
      <c r="D3686" s="297" t="s">
        <v>5714</v>
      </c>
      <c r="E3686" s="307" t="s">
        <v>5752</v>
      </c>
      <c r="F3686" s="310">
        <v>1.21</v>
      </c>
      <c r="G3686" s="289" t="s">
        <v>5022</v>
      </c>
      <c r="H3686" s="309">
        <v>1.72857</v>
      </c>
      <c r="I3686" s="311">
        <v>1</v>
      </c>
      <c r="J3686" s="311">
        <v>6.8</v>
      </c>
      <c r="K3686" s="289" t="s">
        <v>106</v>
      </c>
    </row>
    <row r="3687" ht="28.5" spans="1:11">
      <c r="A3687" s="269">
        <v>3685</v>
      </c>
      <c r="B3687" s="289" t="s">
        <v>1974</v>
      </c>
      <c r="C3687" s="289" t="s">
        <v>5711</v>
      </c>
      <c r="D3687" s="297" t="s">
        <v>5734</v>
      </c>
      <c r="E3687" s="307" t="s">
        <v>5735</v>
      </c>
      <c r="F3687" s="310">
        <v>0.51</v>
      </c>
      <c r="G3687" s="289" t="s">
        <v>5024</v>
      </c>
      <c r="H3687" s="309">
        <v>0.72857</v>
      </c>
      <c r="I3687" s="311">
        <v>1</v>
      </c>
      <c r="J3687" s="311"/>
      <c r="K3687" s="289" t="s">
        <v>106</v>
      </c>
    </row>
    <row r="3688" ht="42.75" spans="1:11">
      <c r="A3688" s="269">
        <v>3686</v>
      </c>
      <c r="B3688" s="289" t="s">
        <v>1974</v>
      </c>
      <c r="C3688" s="289" t="s">
        <v>5711</v>
      </c>
      <c r="D3688" s="297" t="s">
        <v>5714</v>
      </c>
      <c r="E3688" s="307" t="s">
        <v>5752</v>
      </c>
      <c r="F3688" s="310">
        <v>0.9625</v>
      </c>
      <c r="G3688" s="289" t="s">
        <v>5022</v>
      </c>
      <c r="H3688" s="309">
        <v>1.375</v>
      </c>
      <c r="I3688" s="311">
        <v>1</v>
      </c>
      <c r="J3688" s="311">
        <v>0.58</v>
      </c>
      <c r="K3688" s="289" t="s">
        <v>106</v>
      </c>
    </row>
    <row r="3689" ht="42.75" spans="1:11">
      <c r="A3689" s="269">
        <v>3687</v>
      </c>
      <c r="B3689" s="289" t="s">
        <v>1974</v>
      </c>
      <c r="C3689" s="289" t="s">
        <v>5711</v>
      </c>
      <c r="D3689" s="297" t="s">
        <v>5753</v>
      </c>
      <c r="E3689" s="307" t="s">
        <v>5754</v>
      </c>
      <c r="F3689" s="310">
        <v>0.5588</v>
      </c>
      <c r="G3689" s="289" t="s">
        <v>5022</v>
      </c>
      <c r="H3689" s="309">
        <v>0.79829</v>
      </c>
      <c r="I3689" s="311">
        <v>1</v>
      </c>
      <c r="J3689" s="311">
        <v>2.18</v>
      </c>
      <c r="K3689" s="289" t="s">
        <v>106</v>
      </c>
    </row>
    <row r="3690" ht="42.75" spans="1:11">
      <c r="A3690" s="269">
        <v>3688</v>
      </c>
      <c r="B3690" s="289" t="s">
        <v>1974</v>
      </c>
      <c r="C3690" s="289" t="s">
        <v>5711</v>
      </c>
      <c r="D3690" s="297" t="s">
        <v>5755</v>
      </c>
      <c r="E3690" s="307" t="s">
        <v>5756</v>
      </c>
      <c r="F3690" s="310">
        <v>0.275</v>
      </c>
      <c r="G3690" s="289" t="s">
        <v>5024</v>
      </c>
      <c r="H3690" s="309">
        <v>0.39286</v>
      </c>
      <c r="I3690" s="311">
        <v>1</v>
      </c>
      <c r="J3690" s="311">
        <v>0.82</v>
      </c>
      <c r="K3690" s="289" t="s">
        <v>106</v>
      </c>
    </row>
    <row r="3691" ht="28.5" spans="1:11">
      <c r="A3691" s="269">
        <v>3689</v>
      </c>
      <c r="B3691" s="289" t="s">
        <v>1974</v>
      </c>
      <c r="C3691" s="289" t="s">
        <v>5711</v>
      </c>
      <c r="D3691" s="297" t="s">
        <v>5757</v>
      </c>
      <c r="E3691" s="307" t="s">
        <v>5758</v>
      </c>
      <c r="F3691" s="310">
        <v>0.385</v>
      </c>
      <c r="G3691" s="289" t="s">
        <v>5024</v>
      </c>
      <c r="H3691" s="309">
        <v>0.55</v>
      </c>
      <c r="I3691" s="311">
        <v>6</v>
      </c>
      <c r="J3691" s="311">
        <v>2.7</v>
      </c>
      <c r="K3691" s="289" t="s">
        <v>106</v>
      </c>
    </row>
    <row r="3692" ht="42.75" spans="1:11">
      <c r="A3692" s="269">
        <v>3690</v>
      </c>
      <c r="B3692" s="289" t="s">
        <v>1974</v>
      </c>
      <c r="C3692" s="289" t="s">
        <v>5711</v>
      </c>
      <c r="D3692" s="297" t="s">
        <v>5759</v>
      </c>
      <c r="E3692" s="307" t="s">
        <v>5760</v>
      </c>
      <c r="F3692" s="310">
        <v>0.016</v>
      </c>
      <c r="G3692" s="289" t="s">
        <v>5022</v>
      </c>
      <c r="H3692" s="309">
        <v>0.02286</v>
      </c>
      <c r="I3692" s="311">
        <v>5</v>
      </c>
      <c r="J3692" s="311">
        <v>0.1</v>
      </c>
      <c r="K3692" s="289" t="s">
        <v>106</v>
      </c>
    </row>
    <row r="3693" ht="42.75" spans="1:11">
      <c r="A3693" s="269">
        <v>3691</v>
      </c>
      <c r="B3693" s="289" t="s">
        <v>1974</v>
      </c>
      <c r="C3693" s="289" t="s">
        <v>5711</v>
      </c>
      <c r="D3693" s="297" t="s">
        <v>5761</v>
      </c>
      <c r="E3693" s="307" t="s">
        <v>5760</v>
      </c>
      <c r="F3693" s="310">
        <v>0.016</v>
      </c>
      <c r="G3693" s="289" t="s">
        <v>5022</v>
      </c>
      <c r="H3693" s="309">
        <v>0.02286</v>
      </c>
      <c r="I3693" s="311">
        <v>5</v>
      </c>
      <c r="J3693" s="311">
        <v>0.1</v>
      </c>
      <c r="K3693" s="289" t="s">
        <v>106</v>
      </c>
    </row>
    <row r="3694" ht="42.75" spans="1:11">
      <c r="A3694" s="269">
        <v>3692</v>
      </c>
      <c r="B3694" s="289" t="s">
        <v>1974</v>
      </c>
      <c r="C3694" s="289" t="s">
        <v>5711</v>
      </c>
      <c r="D3694" s="297" t="s">
        <v>5762</v>
      </c>
      <c r="E3694" s="307" t="s">
        <v>5760</v>
      </c>
      <c r="F3694" s="310">
        <v>0.016</v>
      </c>
      <c r="G3694" s="289" t="s">
        <v>5022</v>
      </c>
      <c r="H3694" s="309">
        <v>0.02286</v>
      </c>
      <c r="I3694" s="311">
        <v>5</v>
      </c>
      <c r="J3694" s="311">
        <v>0.1</v>
      </c>
      <c r="K3694" s="289" t="s">
        <v>106</v>
      </c>
    </row>
    <row r="3695" ht="42.75" spans="1:11">
      <c r="A3695" s="269">
        <v>3693</v>
      </c>
      <c r="B3695" s="289" t="s">
        <v>1974</v>
      </c>
      <c r="C3695" s="289" t="s">
        <v>5711</v>
      </c>
      <c r="D3695" s="297" t="s">
        <v>5763</v>
      </c>
      <c r="E3695" s="307" t="s">
        <v>5760</v>
      </c>
      <c r="F3695" s="310">
        <v>0.016</v>
      </c>
      <c r="G3695" s="289" t="s">
        <v>5022</v>
      </c>
      <c r="H3695" s="309">
        <v>0.02286</v>
      </c>
      <c r="I3695" s="311">
        <v>5</v>
      </c>
      <c r="J3695" s="311">
        <v>0.1</v>
      </c>
      <c r="K3695" s="289" t="s">
        <v>106</v>
      </c>
    </row>
    <row r="3696" ht="42.75" spans="1:11">
      <c r="A3696" s="269">
        <v>3694</v>
      </c>
      <c r="B3696" s="289" t="s">
        <v>1974</v>
      </c>
      <c r="C3696" s="289" t="s">
        <v>5711</v>
      </c>
      <c r="D3696" s="297" t="s">
        <v>5764</v>
      </c>
      <c r="E3696" s="307" t="s">
        <v>5760</v>
      </c>
      <c r="F3696" s="310">
        <v>0.016</v>
      </c>
      <c r="G3696" s="289" t="s">
        <v>5022</v>
      </c>
      <c r="H3696" s="309">
        <v>0.02286</v>
      </c>
      <c r="I3696" s="311">
        <v>5</v>
      </c>
      <c r="J3696" s="311">
        <v>0.1</v>
      </c>
      <c r="K3696" s="289" t="s">
        <v>106</v>
      </c>
    </row>
    <row r="3697" ht="42.75" spans="1:11">
      <c r="A3697" s="269">
        <v>3695</v>
      </c>
      <c r="B3697" s="289" t="s">
        <v>1974</v>
      </c>
      <c r="C3697" s="289" t="s">
        <v>5711</v>
      </c>
      <c r="D3697" s="297" t="s">
        <v>5765</v>
      </c>
      <c r="E3697" s="307" t="s">
        <v>5766</v>
      </c>
      <c r="F3697" s="310">
        <v>0.6528</v>
      </c>
      <c r="G3697" s="289" t="s">
        <v>5022</v>
      </c>
      <c r="H3697" s="309">
        <v>0.93257</v>
      </c>
      <c r="I3697" s="311">
        <v>5</v>
      </c>
      <c r="J3697" s="311">
        <v>0.1</v>
      </c>
      <c r="K3697" s="289" t="s">
        <v>106</v>
      </c>
    </row>
    <row r="3698" ht="42.75" spans="1:11">
      <c r="A3698" s="269">
        <v>3696</v>
      </c>
      <c r="B3698" s="289" t="s">
        <v>1974</v>
      </c>
      <c r="C3698" s="289" t="s">
        <v>5711</v>
      </c>
      <c r="D3698" s="297" t="s">
        <v>5767</v>
      </c>
      <c r="E3698" s="307" t="s">
        <v>5768</v>
      </c>
      <c r="F3698" s="310">
        <v>0.72</v>
      </c>
      <c r="G3698" s="289" t="s">
        <v>5022</v>
      </c>
      <c r="H3698" s="309">
        <v>1.02857</v>
      </c>
      <c r="I3698" s="311">
        <v>1</v>
      </c>
      <c r="J3698" s="311">
        <v>0.98</v>
      </c>
      <c r="K3698" s="289" t="s">
        <v>106</v>
      </c>
    </row>
    <row r="3699" ht="42.75" spans="1:11">
      <c r="A3699" s="269">
        <v>3697</v>
      </c>
      <c r="B3699" s="289" t="s">
        <v>1974</v>
      </c>
      <c r="C3699" s="289" t="s">
        <v>5711</v>
      </c>
      <c r="D3699" s="297" t="s">
        <v>5713</v>
      </c>
      <c r="E3699" s="307" t="s">
        <v>5163</v>
      </c>
      <c r="F3699" s="310">
        <v>8.6555</v>
      </c>
      <c r="G3699" s="289" t="s">
        <v>5024</v>
      </c>
      <c r="H3699" s="309">
        <v>12.365</v>
      </c>
      <c r="I3699" s="311">
        <v>1</v>
      </c>
      <c r="J3699" s="311">
        <v>0.99</v>
      </c>
      <c r="K3699" s="289" t="s">
        <v>106</v>
      </c>
    </row>
    <row r="3700" ht="42.75" spans="1:11">
      <c r="A3700" s="269">
        <v>3698</v>
      </c>
      <c r="B3700" s="289" t="s">
        <v>1974</v>
      </c>
      <c r="C3700" s="289" t="s">
        <v>5711</v>
      </c>
      <c r="D3700" s="297" t="s">
        <v>5769</v>
      </c>
      <c r="E3700" s="307" t="s">
        <v>5163</v>
      </c>
      <c r="F3700" s="310">
        <v>36.92</v>
      </c>
      <c r="G3700" s="289" t="s">
        <v>5024</v>
      </c>
      <c r="H3700" s="309">
        <v>52.74286</v>
      </c>
      <c r="I3700" s="311"/>
      <c r="J3700" s="311"/>
      <c r="K3700" s="289" t="s">
        <v>106</v>
      </c>
    </row>
    <row r="3701" ht="42.75" spans="1:11">
      <c r="A3701" s="269">
        <v>3699</v>
      </c>
      <c r="B3701" s="289" t="s">
        <v>1974</v>
      </c>
      <c r="C3701" s="289" t="s">
        <v>5711</v>
      </c>
      <c r="D3701" s="297" t="s">
        <v>5770</v>
      </c>
      <c r="E3701" s="307" t="s">
        <v>5163</v>
      </c>
      <c r="F3701" s="310">
        <v>2.121</v>
      </c>
      <c r="G3701" s="289" t="s">
        <v>5024</v>
      </c>
      <c r="H3701" s="309">
        <v>3.03</v>
      </c>
      <c r="I3701" s="311"/>
      <c r="J3701" s="311"/>
      <c r="K3701" s="289" t="s">
        <v>106</v>
      </c>
    </row>
    <row r="3702" ht="42.75" spans="1:11">
      <c r="A3702" s="269">
        <v>3700</v>
      </c>
      <c r="B3702" s="289" t="s">
        <v>1974</v>
      </c>
      <c r="C3702" s="289" t="s">
        <v>5711</v>
      </c>
      <c r="D3702" s="297" t="s">
        <v>5770</v>
      </c>
      <c r="E3702" s="307" t="s">
        <v>5163</v>
      </c>
      <c r="F3702" s="310">
        <v>4.431</v>
      </c>
      <c r="G3702" s="289" t="s">
        <v>5024</v>
      </c>
      <c r="H3702" s="309">
        <v>6.33</v>
      </c>
      <c r="I3702" s="311"/>
      <c r="J3702" s="311"/>
      <c r="K3702" s="289" t="s">
        <v>106</v>
      </c>
    </row>
    <row r="3703" ht="42.75" spans="1:11">
      <c r="A3703" s="269">
        <v>3701</v>
      </c>
      <c r="B3703" s="289" t="s">
        <v>1974</v>
      </c>
      <c r="C3703" s="289" t="s">
        <v>5711</v>
      </c>
      <c r="D3703" s="297" t="s">
        <v>5771</v>
      </c>
      <c r="E3703" s="307" t="s">
        <v>5163</v>
      </c>
      <c r="F3703" s="310">
        <v>4.974</v>
      </c>
      <c r="G3703" s="289" t="s">
        <v>5024</v>
      </c>
      <c r="H3703" s="309">
        <v>7.10571</v>
      </c>
      <c r="I3703" s="311"/>
      <c r="J3703" s="311"/>
      <c r="K3703" s="289" t="s">
        <v>106</v>
      </c>
    </row>
    <row r="3704" ht="42.75" spans="1:11">
      <c r="A3704" s="269">
        <v>3702</v>
      </c>
      <c r="B3704" s="289" t="s">
        <v>1974</v>
      </c>
      <c r="C3704" s="289" t="s">
        <v>5711</v>
      </c>
      <c r="D3704" s="297" t="s">
        <v>5772</v>
      </c>
      <c r="E3704" s="307" t="s">
        <v>5163</v>
      </c>
      <c r="F3704" s="310">
        <v>7.182</v>
      </c>
      <c r="G3704" s="289" t="s">
        <v>5024</v>
      </c>
      <c r="H3704" s="309">
        <v>10.26</v>
      </c>
      <c r="I3704" s="311"/>
      <c r="J3704" s="311"/>
      <c r="K3704" s="289" t="s">
        <v>106</v>
      </c>
    </row>
    <row r="3705" ht="42.75" spans="1:11">
      <c r="A3705" s="269">
        <v>3703</v>
      </c>
      <c r="B3705" s="289" t="s">
        <v>1974</v>
      </c>
      <c r="C3705" s="289" t="s">
        <v>5711</v>
      </c>
      <c r="D3705" s="297" t="s">
        <v>5773</v>
      </c>
      <c r="E3705" s="307" t="s">
        <v>5163</v>
      </c>
      <c r="F3705" s="310">
        <v>45.3</v>
      </c>
      <c r="G3705" s="289" t="s">
        <v>5024</v>
      </c>
      <c r="H3705" s="309">
        <v>64.71429</v>
      </c>
      <c r="I3705" s="311"/>
      <c r="J3705" s="311"/>
      <c r="K3705" s="289" t="s">
        <v>106</v>
      </c>
    </row>
    <row r="3706" ht="42.75" spans="1:11">
      <c r="A3706" s="269">
        <v>3704</v>
      </c>
      <c r="B3706" s="289" t="s">
        <v>1974</v>
      </c>
      <c r="C3706" s="289" t="s">
        <v>5711</v>
      </c>
      <c r="D3706" s="297" t="s">
        <v>5774</v>
      </c>
      <c r="E3706" s="307" t="s">
        <v>5163</v>
      </c>
      <c r="F3706" s="310">
        <v>33.8</v>
      </c>
      <c r="G3706" s="289" t="s">
        <v>5024</v>
      </c>
      <c r="H3706" s="309">
        <v>48.28571</v>
      </c>
      <c r="I3706" s="311"/>
      <c r="J3706" s="311"/>
      <c r="K3706" s="289" t="s">
        <v>106</v>
      </c>
    </row>
    <row r="3707" ht="42.75" spans="1:11">
      <c r="A3707" s="269">
        <v>3705</v>
      </c>
      <c r="B3707" s="289" t="s">
        <v>1974</v>
      </c>
      <c r="C3707" s="289" t="s">
        <v>5711</v>
      </c>
      <c r="D3707" s="297" t="s">
        <v>5775</v>
      </c>
      <c r="E3707" s="307" t="s">
        <v>5776</v>
      </c>
      <c r="F3707" s="310">
        <v>0.27787</v>
      </c>
      <c r="G3707" s="289" t="s">
        <v>5022</v>
      </c>
      <c r="H3707" s="309">
        <v>0.39696</v>
      </c>
      <c r="I3707" s="311"/>
      <c r="J3707" s="311"/>
      <c r="K3707" s="289" t="s">
        <v>106</v>
      </c>
    </row>
    <row r="3708" ht="42.75" spans="1:11">
      <c r="A3708" s="269">
        <v>3706</v>
      </c>
      <c r="B3708" s="289" t="s">
        <v>1974</v>
      </c>
      <c r="C3708" s="289" t="s">
        <v>5711</v>
      </c>
      <c r="D3708" s="297" t="s">
        <v>5777</v>
      </c>
      <c r="E3708" s="307" t="s">
        <v>5778</v>
      </c>
      <c r="F3708" s="310">
        <v>0.13</v>
      </c>
      <c r="G3708" s="289" t="s">
        <v>5022</v>
      </c>
      <c r="H3708" s="309">
        <v>0.18571</v>
      </c>
      <c r="I3708" s="311"/>
      <c r="J3708" s="311"/>
      <c r="K3708" s="289" t="s">
        <v>106</v>
      </c>
    </row>
    <row r="3709" ht="42.75" spans="1:11">
      <c r="A3709" s="269">
        <v>3707</v>
      </c>
      <c r="B3709" s="289" t="s">
        <v>1974</v>
      </c>
      <c r="C3709" s="289" t="s">
        <v>5711</v>
      </c>
      <c r="D3709" s="297" t="s">
        <v>5779</v>
      </c>
      <c r="E3709" s="307" t="s">
        <v>5780</v>
      </c>
      <c r="F3709" s="310">
        <v>0.3009</v>
      </c>
      <c r="G3709" s="289" t="s">
        <v>5024</v>
      </c>
      <c r="H3709" s="309">
        <v>0.42986</v>
      </c>
      <c r="I3709" s="311"/>
      <c r="J3709" s="311"/>
      <c r="K3709" s="289" t="s">
        <v>106</v>
      </c>
    </row>
    <row r="3710" ht="42.75" spans="1:11">
      <c r="A3710" s="269">
        <v>3708</v>
      </c>
      <c r="B3710" s="289" t="s">
        <v>1974</v>
      </c>
      <c r="C3710" s="289" t="s">
        <v>5711</v>
      </c>
      <c r="D3710" s="297" t="s">
        <v>5781</v>
      </c>
      <c r="E3710" s="307" t="s">
        <v>5725</v>
      </c>
      <c r="F3710" s="310">
        <v>0.169</v>
      </c>
      <c r="G3710" s="289" t="s">
        <v>5022</v>
      </c>
      <c r="H3710" s="309">
        <v>0.24143</v>
      </c>
      <c r="I3710" s="311"/>
      <c r="J3710" s="311"/>
      <c r="K3710" s="289" t="s">
        <v>106</v>
      </c>
    </row>
    <row r="3711" ht="42.75" spans="1:11">
      <c r="A3711" s="269">
        <v>3709</v>
      </c>
      <c r="B3711" s="289" t="s">
        <v>1974</v>
      </c>
      <c r="C3711" s="289" t="s">
        <v>5711</v>
      </c>
      <c r="D3711" s="297" t="s">
        <v>5731</v>
      </c>
      <c r="E3711" s="307" t="s">
        <v>5778</v>
      </c>
      <c r="F3711" s="310">
        <v>0.814</v>
      </c>
      <c r="G3711" s="289" t="s">
        <v>5022</v>
      </c>
      <c r="H3711" s="309">
        <v>1.16286</v>
      </c>
      <c r="I3711" s="311"/>
      <c r="J3711" s="311"/>
      <c r="K3711" s="289" t="s">
        <v>106</v>
      </c>
    </row>
    <row r="3712" ht="42.75" spans="1:11">
      <c r="A3712" s="269">
        <v>3710</v>
      </c>
      <c r="B3712" s="289" t="s">
        <v>1974</v>
      </c>
      <c r="C3712" s="289" t="s">
        <v>5711</v>
      </c>
      <c r="D3712" s="297" t="s">
        <v>5782</v>
      </c>
      <c r="E3712" s="307" t="s">
        <v>5783</v>
      </c>
      <c r="F3712" s="310">
        <v>0.858</v>
      </c>
      <c r="G3712" s="289" t="s">
        <v>5022</v>
      </c>
      <c r="H3712" s="309">
        <v>1.22571</v>
      </c>
      <c r="I3712" s="311">
        <v>1</v>
      </c>
      <c r="J3712" s="311">
        <v>5.38</v>
      </c>
      <c r="K3712" s="289" t="s">
        <v>106</v>
      </c>
    </row>
    <row r="3713" ht="42.75" spans="1:11">
      <c r="A3713" s="269">
        <v>3711</v>
      </c>
      <c r="B3713" s="289" t="s">
        <v>1974</v>
      </c>
      <c r="C3713" s="289" t="s">
        <v>5711</v>
      </c>
      <c r="D3713" s="297" t="s">
        <v>5784</v>
      </c>
      <c r="E3713" s="307" t="s">
        <v>5776</v>
      </c>
      <c r="F3713" s="310">
        <v>0.39632</v>
      </c>
      <c r="G3713" s="289" t="s">
        <v>5022</v>
      </c>
      <c r="H3713" s="309">
        <v>0.56616</v>
      </c>
      <c r="I3713" s="311"/>
      <c r="J3713" s="311"/>
      <c r="K3713" s="289" t="s">
        <v>106</v>
      </c>
    </row>
    <row r="3714" ht="42.75" spans="1:11">
      <c r="A3714" s="269">
        <v>3712</v>
      </c>
      <c r="B3714" s="289" t="s">
        <v>1974</v>
      </c>
      <c r="C3714" s="289" t="s">
        <v>5711</v>
      </c>
      <c r="D3714" s="297" t="s">
        <v>5785</v>
      </c>
      <c r="E3714" s="307" t="s">
        <v>5786</v>
      </c>
      <c r="F3714" s="310">
        <v>24</v>
      </c>
      <c r="G3714" s="289" t="s">
        <v>5024</v>
      </c>
      <c r="H3714" s="309">
        <v>34.28571</v>
      </c>
      <c r="I3714" s="311"/>
      <c r="J3714" s="311"/>
      <c r="K3714" s="289" t="s">
        <v>106</v>
      </c>
    </row>
    <row r="3715" ht="42.75" spans="1:11">
      <c r="A3715" s="269">
        <v>3713</v>
      </c>
      <c r="B3715" s="289" t="s">
        <v>1974</v>
      </c>
      <c r="C3715" s="289" t="s">
        <v>5711</v>
      </c>
      <c r="D3715" s="297" t="s">
        <v>5787</v>
      </c>
      <c r="E3715" s="307" t="s">
        <v>5786</v>
      </c>
      <c r="F3715" s="310">
        <v>20</v>
      </c>
      <c r="G3715" s="289" t="s">
        <v>5024</v>
      </c>
      <c r="H3715" s="309">
        <v>28.57143</v>
      </c>
      <c r="I3715" s="311"/>
      <c r="J3715" s="311"/>
      <c r="K3715" s="289" t="s">
        <v>106</v>
      </c>
    </row>
    <row r="3716" ht="14.25" spans="1:11">
      <c r="A3716" s="269">
        <v>3714</v>
      </c>
      <c r="B3716" s="289" t="s">
        <v>1974</v>
      </c>
      <c r="C3716" s="289" t="s">
        <v>5711</v>
      </c>
      <c r="D3716" s="297" t="s">
        <v>5785</v>
      </c>
      <c r="E3716" s="307" t="s">
        <v>5788</v>
      </c>
      <c r="F3716" s="310">
        <v>16.7478</v>
      </c>
      <c r="G3716" s="289" t="s">
        <v>5024</v>
      </c>
      <c r="H3716" s="309">
        <v>23.92543</v>
      </c>
      <c r="I3716" s="311"/>
      <c r="J3716" s="311"/>
      <c r="K3716" s="289" t="s">
        <v>106</v>
      </c>
    </row>
    <row r="3717" ht="14.25" spans="1:11">
      <c r="A3717" s="269">
        <v>3715</v>
      </c>
      <c r="B3717" s="289" t="s">
        <v>1974</v>
      </c>
      <c r="C3717" s="289" t="s">
        <v>5711</v>
      </c>
      <c r="D3717" s="297" t="s">
        <v>5785</v>
      </c>
      <c r="E3717" s="307" t="s">
        <v>5789</v>
      </c>
      <c r="F3717" s="310">
        <v>24</v>
      </c>
      <c r="G3717" s="289" t="s">
        <v>5024</v>
      </c>
      <c r="H3717" s="309">
        <v>34.28571</v>
      </c>
      <c r="I3717" s="311"/>
      <c r="J3717" s="311"/>
      <c r="K3717" s="289" t="s">
        <v>106</v>
      </c>
    </row>
    <row r="3718" ht="42.75" spans="1:11">
      <c r="A3718" s="269">
        <v>3716</v>
      </c>
      <c r="B3718" s="289" t="s">
        <v>1974</v>
      </c>
      <c r="C3718" s="289" t="s">
        <v>5711</v>
      </c>
      <c r="D3718" s="297" t="s">
        <v>5790</v>
      </c>
      <c r="E3718" s="307" t="s">
        <v>5776</v>
      </c>
      <c r="F3718" s="310">
        <v>1.05</v>
      </c>
      <c r="G3718" s="289" t="s">
        <v>5024</v>
      </c>
      <c r="H3718" s="309">
        <v>1.5</v>
      </c>
      <c r="I3718" s="311"/>
      <c r="J3718" s="311"/>
      <c r="K3718" s="289" t="s">
        <v>106</v>
      </c>
    </row>
    <row r="3719" ht="42.75" spans="1:11">
      <c r="A3719" s="269">
        <v>3717</v>
      </c>
      <c r="B3719" s="289" t="s">
        <v>1974</v>
      </c>
      <c r="C3719" s="289" t="s">
        <v>5711</v>
      </c>
      <c r="D3719" s="297" t="s">
        <v>5791</v>
      </c>
      <c r="E3719" s="307" t="s">
        <v>5776</v>
      </c>
      <c r="F3719" s="310">
        <v>0.695</v>
      </c>
      <c r="G3719" s="289" t="s">
        <v>5024</v>
      </c>
      <c r="H3719" s="309">
        <v>0.99286</v>
      </c>
      <c r="I3719" s="311"/>
      <c r="J3719" s="311"/>
      <c r="K3719" s="289" t="s">
        <v>106</v>
      </c>
    </row>
    <row r="3720" ht="14.25" spans="1:11">
      <c r="A3720" s="269">
        <v>3718</v>
      </c>
      <c r="B3720" s="289" t="s">
        <v>1974</v>
      </c>
      <c r="C3720" s="289" t="s">
        <v>5711</v>
      </c>
      <c r="D3720" s="297" t="s">
        <v>5782</v>
      </c>
      <c r="E3720" s="307" t="s">
        <v>5792</v>
      </c>
      <c r="F3720" s="310">
        <v>3.5</v>
      </c>
      <c r="G3720" s="289" t="s">
        <v>5024</v>
      </c>
      <c r="H3720" s="309">
        <v>5</v>
      </c>
      <c r="I3720" s="311"/>
      <c r="J3720" s="311"/>
      <c r="K3720" s="289" t="s">
        <v>106</v>
      </c>
    </row>
    <row r="3721" ht="42.75" spans="1:11">
      <c r="A3721" s="269">
        <v>3719</v>
      </c>
      <c r="B3721" s="289" t="s">
        <v>1974</v>
      </c>
      <c r="C3721" s="289" t="s">
        <v>5711</v>
      </c>
      <c r="D3721" s="297" t="s">
        <v>5784</v>
      </c>
      <c r="E3721" s="307" t="s">
        <v>5776</v>
      </c>
      <c r="F3721" s="310">
        <v>1.75</v>
      </c>
      <c r="G3721" s="289" t="s">
        <v>5024</v>
      </c>
      <c r="H3721" s="309">
        <v>2.5</v>
      </c>
      <c r="I3721" s="311"/>
      <c r="J3721" s="311"/>
      <c r="K3721" s="289" t="s">
        <v>106</v>
      </c>
    </row>
    <row r="3722" ht="42.75" spans="1:11">
      <c r="A3722" s="269">
        <v>3720</v>
      </c>
      <c r="B3722" s="289" t="s">
        <v>1974</v>
      </c>
      <c r="C3722" s="289" t="s">
        <v>5793</v>
      </c>
      <c r="D3722" s="297" t="s">
        <v>5794</v>
      </c>
      <c r="E3722" s="307" t="s">
        <v>5795</v>
      </c>
      <c r="F3722" s="310">
        <v>10.48</v>
      </c>
      <c r="G3722" s="289" t="s">
        <v>5022</v>
      </c>
      <c r="H3722" s="309">
        <v>14.97143</v>
      </c>
      <c r="I3722" s="289"/>
      <c r="J3722" s="289"/>
      <c r="K3722" s="289" t="s">
        <v>106</v>
      </c>
    </row>
    <row r="3723" ht="42.75" spans="1:11">
      <c r="A3723" s="269">
        <v>3721</v>
      </c>
      <c r="B3723" s="289" t="s">
        <v>1974</v>
      </c>
      <c r="C3723" s="289" t="s">
        <v>5793</v>
      </c>
      <c r="D3723" s="297" t="s">
        <v>5794</v>
      </c>
      <c r="E3723" s="307" t="s">
        <v>5796</v>
      </c>
      <c r="F3723" s="310">
        <v>5.524</v>
      </c>
      <c r="G3723" s="289" t="s">
        <v>5024</v>
      </c>
      <c r="H3723" s="309">
        <v>7.89143</v>
      </c>
      <c r="I3723" s="289"/>
      <c r="J3723" s="289"/>
      <c r="K3723" s="289" t="s">
        <v>106</v>
      </c>
    </row>
    <row r="3724" ht="42.75" spans="1:11">
      <c r="A3724" s="269">
        <v>3722</v>
      </c>
      <c r="B3724" s="289" t="s">
        <v>1974</v>
      </c>
      <c r="C3724" s="289" t="s">
        <v>5793</v>
      </c>
      <c r="D3724" s="297" t="s">
        <v>5794</v>
      </c>
      <c r="E3724" s="307" t="s">
        <v>5797</v>
      </c>
      <c r="F3724" s="310">
        <v>6.7</v>
      </c>
      <c r="G3724" s="289" t="s">
        <v>5022</v>
      </c>
      <c r="H3724" s="309">
        <v>9.57143</v>
      </c>
      <c r="I3724" s="311"/>
      <c r="J3724" s="311"/>
      <c r="K3724" s="289" t="s">
        <v>106</v>
      </c>
    </row>
    <row r="3725" ht="42.75" spans="1:11">
      <c r="A3725" s="269">
        <v>3723</v>
      </c>
      <c r="B3725" s="289" t="s">
        <v>1974</v>
      </c>
      <c r="C3725" s="289" t="s">
        <v>5793</v>
      </c>
      <c r="D3725" s="297" t="s">
        <v>5798</v>
      </c>
      <c r="E3725" s="307" t="s">
        <v>5797</v>
      </c>
      <c r="F3725" s="310">
        <v>2.8</v>
      </c>
      <c r="G3725" s="289" t="s">
        <v>5022</v>
      </c>
      <c r="H3725" s="309">
        <v>4</v>
      </c>
      <c r="I3725" s="311">
        <v>1</v>
      </c>
      <c r="J3725" s="311">
        <v>4.5</v>
      </c>
      <c r="K3725" s="289" t="s">
        <v>106</v>
      </c>
    </row>
    <row r="3726" ht="42.75" spans="1:11">
      <c r="A3726" s="269">
        <v>3724</v>
      </c>
      <c r="B3726" s="289" t="s">
        <v>1974</v>
      </c>
      <c r="C3726" s="289" t="s">
        <v>5793</v>
      </c>
      <c r="D3726" s="297" t="s">
        <v>5799</v>
      </c>
      <c r="E3726" s="307" t="s">
        <v>5800</v>
      </c>
      <c r="F3726" s="310">
        <v>3.1</v>
      </c>
      <c r="G3726" s="289" t="s">
        <v>5022</v>
      </c>
      <c r="H3726" s="309">
        <v>4.42857</v>
      </c>
      <c r="I3726" s="311"/>
      <c r="J3726" s="311"/>
      <c r="K3726" s="289" t="s">
        <v>106</v>
      </c>
    </row>
    <row r="3727" ht="42.75" spans="1:11">
      <c r="A3727" s="269">
        <v>3725</v>
      </c>
      <c r="B3727" s="289" t="s">
        <v>1974</v>
      </c>
      <c r="C3727" s="289" t="s">
        <v>5793</v>
      </c>
      <c r="D3727" s="297" t="s">
        <v>5799</v>
      </c>
      <c r="E3727" s="307" t="s">
        <v>5800</v>
      </c>
      <c r="F3727" s="310">
        <v>1.6</v>
      </c>
      <c r="G3727" s="289" t="s">
        <v>5022</v>
      </c>
      <c r="H3727" s="309">
        <v>2.28571</v>
      </c>
      <c r="I3727" s="311"/>
      <c r="J3727" s="311"/>
      <c r="K3727" s="289" t="s">
        <v>106</v>
      </c>
    </row>
    <row r="3728" ht="42.75" spans="1:11">
      <c r="A3728" s="269">
        <v>3726</v>
      </c>
      <c r="B3728" s="289" t="s">
        <v>1974</v>
      </c>
      <c r="C3728" s="289" t="s">
        <v>5793</v>
      </c>
      <c r="D3728" s="297" t="s">
        <v>5799</v>
      </c>
      <c r="E3728" s="307" t="s">
        <v>5801</v>
      </c>
      <c r="F3728" s="310">
        <v>0.87</v>
      </c>
      <c r="G3728" s="289" t="s">
        <v>5022</v>
      </c>
      <c r="H3728" s="309">
        <v>1.24286</v>
      </c>
      <c r="I3728" s="311">
        <v>1</v>
      </c>
      <c r="J3728" s="311">
        <v>1</v>
      </c>
      <c r="K3728" s="289" t="s">
        <v>106</v>
      </c>
    </row>
    <row r="3729" ht="42.75" spans="1:11">
      <c r="A3729" s="269">
        <v>3727</v>
      </c>
      <c r="B3729" s="289" t="s">
        <v>1974</v>
      </c>
      <c r="C3729" s="289" t="s">
        <v>5793</v>
      </c>
      <c r="D3729" s="297" t="s">
        <v>5799</v>
      </c>
      <c r="E3729" s="307" t="s">
        <v>5801</v>
      </c>
      <c r="F3729" s="310">
        <v>0.86</v>
      </c>
      <c r="G3729" s="289" t="s">
        <v>5022</v>
      </c>
      <c r="H3729" s="309">
        <v>1.22857</v>
      </c>
      <c r="I3729" s="311"/>
      <c r="J3729" s="311"/>
      <c r="K3729" s="289" t="s">
        <v>106</v>
      </c>
    </row>
    <row r="3730" ht="42.75" spans="1:11">
      <c r="A3730" s="269">
        <v>3728</v>
      </c>
      <c r="B3730" s="289" t="s">
        <v>1974</v>
      </c>
      <c r="C3730" s="289" t="s">
        <v>5793</v>
      </c>
      <c r="D3730" s="297" t="s">
        <v>5799</v>
      </c>
      <c r="E3730" s="307" t="s">
        <v>5801</v>
      </c>
      <c r="F3730" s="310">
        <v>0.89</v>
      </c>
      <c r="G3730" s="289" t="s">
        <v>5022</v>
      </c>
      <c r="H3730" s="309">
        <v>1.27143</v>
      </c>
      <c r="I3730" s="311"/>
      <c r="J3730" s="311"/>
      <c r="K3730" s="289" t="s">
        <v>106</v>
      </c>
    </row>
    <row r="3731" ht="42.75" spans="1:11">
      <c r="A3731" s="269">
        <v>3729</v>
      </c>
      <c r="B3731" s="289" t="s">
        <v>1974</v>
      </c>
      <c r="C3731" s="289" t="s">
        <v>5793</v>
      </c>
      <c r="D3731" s="297" t="s">
        <v>5799</v>
      </c>
      <c r="E3731" s="307" t="s">
        <v>5801</v>
      </c>
      <c r="F3731" s="310">
        <v>1.24</v>
      </c>
      <c r="G3731" s="289" t="s">
        <v>5022</v>
      </c>
      <c r="H3731" s="309">
        <v>1.77143</v>
      </c>
      <c r="I3731" s="311"/>
      <c r="J3731" s="311"/>
      <c r="K3731" s="289" t="s">
        <v>106</v>
      </c>
    </row>
    <row r="3732" ht="42.75" spans="1:11">
      <c r="A3732" s="269">
        <v>3730</v>
      </c>
      <c r="B3732" s="289" t="s">
        <v>1974</v>
      </c>
      <c r="C3732" s="289" t="s">
        <v>5793</v>
      </c>
      <c r="D3732" s="297" t="s">
        <v>5799</v>
      </c>
      <c r="E3732" s="307" t="s">
        <v>5801</v>
      </c>
      <c r="F3732" s="310">
        <v>1.76</v>
      </c>
      <c r="G3732" s="289" t="s">
        <v>5022</v>
      </c>
      <c r="H3732" s="309">
        <v>2.51429</v>
      </c>
      <c r="I3732" s="311">
        <v>2</v>
      </c>
      <c r="J3732" s="311">
        <v>13</v>
      </c>
      <c r="K3732" s="289" t="s">
        <v>106</v>
      </c>
    </row>
    <row r="3733" ht="42.75" spans="1:11">
      <c r="A3733" s="269">
        <v>3731</v>
      </c>
      <c r="B3733" s="289" t="s">
        <v>1974</v>
      </c>
      <c r="C3733" s="289" t="s">
        <v>5793</v>
      </c>
      <c r="D3733" s="297" t="s">
        <v>5799</v>
      </c>
      <c r="E3733" s="307" t="s">
        <v>5801</v>
      </c>
      <c r="F3733" s="310">
        <v>3.54</v>
      </c>
      <c r="G3733" s="289" t="s">
        <v>5022</v>
      </c>
      <c r="H3733" s="309">
        <v>5.05714</v>
      </c>
      <c r="I3733" s="311"/>
      <c r="J3733" s="311"/>
      <c r="K3733" s="289" t="s">
        <v>106</v>
      </c>
    </row>
    <row r="3734" ht="42.75" spans="1:11">
      <c r="A3734" s="269">
        <v>3732</v>
      </c>
      <c r="B3734" s="289" t="s">
        <v>1974</v>
      </c>
      <c r="C3734" s="289" t="s">
        <v>5793</v>
      </c>
      <c r="D3734" s="297" t="s">
        <v>5802</v>
      </c>
      <c r="E3734" s="307" t="s">
        <v>5800</v>
      </c>
      <c r="F3734" s="310">
        <v>1.65</v>
      </c>
      <c r="G3734" s="289" t="s">
        <v>5022</v>
      </c>
      <c r="H3734" s="309">
        <v>2.35714</v>
      </c>
      <c r="I3734" s="311"/>
      <c r="J3734" s="311"/>
      <c r="K3734" s="289" t="s">
        <v>106</v>
      </c>
    </row>
    <row r="3735" ht="42.75" spans="1:11">
      <c r="A3735" s="269">
        <v>3733</v>
      </c>
      <c r="B3735" s="289" t="s">
        <v>1974</v>
      </c>
      <c r="C3735" s="289" t="s">
        <v>5793</v>
      </c>
      <c r="D3735" s="297" t="s">
        <v>5803</v>
      </c>
      <c r="E3735" s="307" t="s">
        <v>5804</v>
      </c>
      <c r="F3735" s="310">
        <v>0.25</v>
      </c>
      <c r="G3735" s="289" t="s">
        <v>5024</v>
      </c>
      <c r="H3735" s="309">
        <v>0.35714</v>
      </c>
      <c r="I3735" s="311"/>
      <c r="J3735" s="311"/>
      <c r="K3735" s="289" t="s">
        <v>106</v>
      </c>
    </row>
    <row r="3736" ht="42.75" spans="1:11">
      <c r="A3736" s="269">
        <v>3734</v>
      </c>
      <c r="B3736" s="289" t="s">
        <v>1974</v>
      </c>
      <c r="C3736" s="289" t="s">
        <v>5793</v>
      </c>
      <c r="D3736" s="297" t="s">
        <v>5803</v>
      </c>
      <c r="E3736" s="307" t="s">
        <v>5804</v>
      </c>
      <c r="F3736" s="310">
        <v>0.29</v>
      </c>
      <c r="G3736" s="289" t="s">
        <v>5024</v>
      </c>
      <c r="H3736" s="309">
        <v>0.41429</v>
      </c>
      <c r="I3736" s="311"/>
      <c r="J3736" s="311"/>
      <c r="K3736" s="289" t="s">
        <v>106</v>
      </c>
    </row>
    <row r="3737" ht="42.75" spans="1:11">
      <c r="A3737" s="269">
        <v>3735</v>
      </c>
      <c r="B3737" s="289" t="s">
        <v>1974</v>
      </c>
      <c r="C3737" s="289" t="s">
        <v>5793</v>
      </c>
      <c r="D3737" s="297" t="s">
        <v>5803</v>
      </c>
      <c r="E3737" s="307" t="s">
        <v>5804</v>
      </c>
      <c r="F3737" s="310">
        <v>0.3</v>
      </c>
      <c r="G3737" s="289" t="s">
        <v>5024</v>
      </c>
      <c r="H3737" s="309">
        <v>0.42857</v>
      </c>
      <c r="I3737" s="311"/>
      <c r="J3737" s="311"/>
      <c r="K3737" s="289" t="s">
        <v>106</v>
      </c>
    </row>
    <row r="3738" ht="42.75" spans="1:11">
      <c r="A3738" s="269">
        <v>3736</v>
      </c>
      <c r="B3738" s="289" t="s">
        <v>1974</v>
      </c>
      <c r="C3738" s="289" t="s">
        <v>5793</v>
      </c>
      <c r="D3738" s="297" t="s">
        <v>5803</v>
      </c>
      <c r="E3738" s="307" t="s">
        <v>5804</v>
      </c>
      <c r="F3738" s="310">
        <v>0.39</v>
      </c>
      <c r="G3738" s="289" t="s">
        <v>5024</v>
      </c>
      <c r="H3738" s="309">
        <v>0.55714</v>
      </c>
      <c r="I3738" s="311"/>
      <c r="J3738" s="311"/>
      <c r="K3738" s="289" t="s">
        <v>106</v>
      </c>
    </row>
    <row r="3739" ht="28.5" spans="1:11">
      <c r="A3739" s="269">
        <v>3737</v>
      </c>
      <c r="B3739" s="289" t="s">
        <v>1974</v>
      </c>
      <c r="C3739" s="289" t="s">
        <v>5793</v>
      </c>
      <c r="D3739" s="297" t="s">
        <v>5805</v>
      </c>
      <c r="E3739" s="307" t="s">
        <v>5806</v>
      </c>
      <c r="F3739" s="310">
        <v>0.47</v>
      </c>
      <c r="G3739" s="289" t="s">
        <v>5022</v>
      </c>
      <c r="H3739" s="309">
        <v>0.67143</v>
      </c>
      <c r="I3739" s="311"/>
      <c r="J3739" s="311"/>
      <c r="K3739" s="289" t="s">
        <v>106</v>
      </c>
    </row>
    <row r="3740" ht="42.75" spans="1:11">
      <c r="A3740" s="269">
        <v>3738</v>
      </c>
      <c r="B3740" s="289" t="s">
        <v>1974</v>
      </c>
      <c r="C3740" s="289" t="s">
        <v>5793</v>
      </c>
      <c r="D3740" s="297" t="s">
        <v>5807</v>
      </c>
      <c r="E3740" s="307" t="s">
        <v>5804</v>
      </c>
      <c r="F3740" s="310">
        <v>0.45</v>
      </c>
      <c r="G3740" s="289" t="s">
        <v>5024</v>
      </c>
      <c r="H3740" s="309">
        <v>0.64286</v>
      </c>
      <c r="I3740" s="311"/>
      <c r="J3740" s="311"/>
      <c r="K3740" s="289" t="s">
        <v>106</v>
      </c>
    </row>
    <row r="3741" ht="42.75" spans="1:11">
      <c r="A3741" s="269">
        <v>3739</v>
      </c>
      <c r="B3741" s="289" t="s">
        <v>1974</v>
      </c>
      <c r="C3741" s="289" t="s">
        <v>5793</v>
      </c>
      <c r="D3741" s="297" t="s">
        <v>5807</v>
      </c>
      <c r="E3741" s="307" t="s">
        <v>5808</v>
      </c>
      <c r="F3741" s="310">
        <v>0.4028</v>
      </c>
      <c r="G3741" s="289" t="s">
        <v>5022</v>
      </c>
      <c r="H3741" s="309">
        <v>0.57543</v>
      </c>
      <c r="I3741" s="311">
        <v>4</v>
      </c>
      <c r="J3741" s="311"/>
      <c r="K3741" s="289" t="s">
        <v>106</v>
      </c>
    </row>
    <row r="3742" ht="14.25" spans="1:11">
      <c r="A3742" s="269">
        <v>3740</v>
      </c>
      <c r="B3742" s="311" t="s">
        <v>5809</v>
      </c>
      <c r="C3742" s="311" t="s">
        <v>5810</v>
      </c>
      <c r="D3742" s="311" t="s">
        <v>5811</v>
      </c>
      <c r="E3742" s="311" t="s">
        <v>5812</v>
      </c>
      <c r="F3742" s="312">
        <v>3300</v>
      </c>
      <c r="G3742" s="313">
        <v>2015.01</v>
      </c>
      <c r="H3742" s="314">
        <v>4714.28571428571</v>
      </c>
      <c r="I3742" s="311"/>
      <c r="J3742" s="311"/>
      <c r="K3742" s="311" t="s">
        <v>106</v>
      </c>
    </row>
    <row r="3743" ht="14.25" spans="1:11">
      <c r="A3743" s="269">
        <v>3741</v>
      </c>
      <c r="B3743" s="311" t="s">
        <v>5809</v>
      </c>
      <c r="C3743" s="311"/>
      <c r="D3743" s="311" t="s">
        <v>5813</v>
      </c>
      <c r="E3743" s="311" t="s">
        <v>5812</v>
      </c>
      <c r="F3743" s="312">
        <v>4990</v>
      </c>
      <c r="G3743" s="313">
        <v>2015.01</v>
      </c>
      <c r="H3743" s="314">
        <v>7128.57142857143</v>
      </c>
      <c r="I3743" s="311"/>
      <c r="J3743" s="311"/>
      <c r="K3743" s="311" t="s">
        <v>106</v>
      </c>
    </row>
    <row r="3744" ht="14.25" spans="1:11">
      <c r="A3744" s="269">
        <v>3742</v>
      </c>
      <c r="B3744" s="311" t="s">
        <v>5809</v>
      </c>
      <c r="C3744" s="311"/>
      <c r="D3744" s="311" t="s">
        <v>5814</v>
      </c>
      <c r="E3744" s="311" t="s">
        <v>5812</v>
      </c>
      <c r="F3744" s="312">
        <v>9900</v>
      </c>
      <c r="G3744" s="313">
        <v>2015.01</v>
      </c>
      <c r="H3744" s="314">
        <v>14142.8571428571</v>
      </c>
      <c r="I3744" s="311"/>
      <c r="J3744" s="311"/>
      <c r="K3744" s="311" t="s">
        <v>106</v>
      </c>
    </row>
    <row r="3745" ht="14.25" spans="1:11">
      <c r="A3745" s="269">
        <v>3743</v>
      </c>
      <c r="B3745" s="311" t="s">
        <v>5809</v>
      </c>
      <c r="C3745" s="311"/>
      <c r="D3745" s="311" t="s">
        <v>5815</v>
      </c>
      <c r="E3745" s="311" t="s">
        <v>5812</v>
      </c>
      <c r="F3745" s="312">
        <v>16500</v>
      </c>
      <c r="G3745" s="313">
        <v>2015.01</v>
      </c>
      <c r="H3745" s="314">
        <v>23571.4285714286</v>
      </c>
      <c r="I3745" s="311"/>
      <c r="J3745" s="311"/>
      <c r="K3745" s="311" t="s">
        <v>106</v>
      </c>
    </row>
    <row r="3746" ht="14.25" spans="1:11">
      <c r="A3746" s="269">
        <v>3744</v>
      </c>
      <c r="B3746" s="311" t="s">
        <v>5809</v>
      </c>
      <c r="C3746" s="311"/>
      <c r="D3746" s="311" t="s">
        <v>5816</v>
      </c>
      <c r="E3746" s="311" t="s">
        <v>5812</v>
      </c>
      <c r="F3746" s="312">
        <v>58900</v>
      </c>
      <c r="G3746" s="313">
        <v>2015.01</v>
      </c>
      <c r="H3746" s="314">
        <v>84142.8571428571</v>
      </c>
      <c r="I3746" s="311"/>
      <c r="J3746" s="311"/>
      <c r="K3746" s="311" t="s">
        <v>106</v>
      </c>
    </row>
    <row r="3747" ht="14.25" spans="1:11">
      <c r="A3747" s="269">
        <v>3745</v>
      </c>
      <c r="B3747" s="311" t="s">
        <v>5809</v>
      </c>
      <c r="C3747" s="311"/>
      <c r="D3747" s="311" t="s">
        <v>5817</v>
      </c>
      <c r="E3747" s="311" t="s">
        <v>5812</v>
      </c>
      <c r="F3747" s="312">
        <v>98000</v>
      </c>
      <c r="G3747" s="313">
        <v>2015.01</v>
      </c>
      <c r="H3747" s="314">
        <v>140000</v>
      </c>
      <c r="I3747" s="311"/>
      <c r="J3747" s="311"/>
      <c r="K3747" s="311" t="s">
        <v>106</v>
      </c>
    </row>
    <row r="3748" ht="14.25" spans="1:11">
      <c r="A3748" s="269">
        <v>3746</v>
      </c>
      <c r="B3748" s="311" t="s">
        <v>5809</v>
      </c>
      <c r="C3748" s="311"/>
      <c r="D3748" s="311" t="s">
        <v>5818</v>
      </c>
      <c r="E3748" s="311" t="s">
        <v>5812</v>
      </c>
      <c r="F3748" s="312">
        <v>146000</v>
      </c>
      <c r="G3748" s="313">
        <v>2015.01</v>
      </c>
      <c r="H3748" s="314">
        <v>208571.428571429</v>
      </c>
      <c r="I3748" s="311"/>
      <c r="J3748" s="311"/>
      <c r="K3748" s="311" t="s">
        <v>106</v>
      </c>
    </row>
    <row r="3749" ht="14.25" spans="1:11">
      <c r="A3749" s="269">
        <v>3747</v>
      </c>
      <c r="B3749" s="311" t="s">
        <v>5809</v>
      </c>
      <c r="C3749" s="311"/>
      <c r="D3749" s="311" t="s">
        <v>5819</v>
      </c>
      <c r="E3749" s="311" t="s">
        <v>5812</v>
      </c>
      <c r="F3749" s="312">
        <v>12000</v>
      </c>
      <c r="G3749" s="313">
        <v>2015.01</v>
      </c>
      <c r="H3749" s="314">
        <v>17142.8571428571</v>
      </c>
      <c r="I3749" s="311"/>
      <c r="J3749" s="311"/>
      <c r="K3749" s="311" t="s">
        <v>106</v>
      </c>
    </row>
    <row r="3750" ht="14.25" spans="1:11">
      <c r="A3750" s="269">
        <v>3748</v>
      </c>
      <c r="B3750" s="311" t="s">
        <v>5809</v>
      </c>
      <c r="C3750" s="311"/>
      <c r="D3750" s="311" t="s">
        <v>5820</v>
      </c>
      <c r="E3750" s="311" t="s">
        <v>5812</v>
      </c>
      <c r="F3750" s="312">
        <v>12000</v>
      </c>
      <c r="G3750" s="313">
        <v>2015.01</v>
      </c>
      <c r="H3750" s="314">
        <v>17142.8571428571</v>
      </c>
      <c r="I3750" s="311"/>
      <c r="J3750" s="311"/>
      <c r="K3750" s="311" t="s">
        <v>106</v>
      </c>
    </row>
    <row r="3751" ht="14.25" spans="1:11">
      <c r="A3751" s="269">
        <v>3749</v>
      </c>
      <c r="B3751" s="311" t="s">
        <v>5809</v>
      </c>
      <c r="C3751" s="311"/>
      <c r="D3751" s="311" t="s">
        <v>5821</v>
      </c>
      <c r="E3751" s="311" t="s">
        <v>5812</v>
      </c>
      <c r="F3751" s="312">
        <v>1300</v>
      </c>
      <c r="G3751" s="313">
        <v>2015.01</v>
      </c>
      <c r="H3751" s="314">
        <v>1857.14285714286</v>
      </c>
      <c r="I3751" s="311"/>
      <c r="J3751" s="311"/>
      <c r="K3751" s="311" t="s">
        <v>106</v>
      </c>
    </row>
    <row r="3752" ht="14.25" spans="1:11">
      <c r="A3752" s="269">
        <v>3750</v>
      </c>
      <c r="B3752" s="311" t="s">
        <v>5809</v>
      </c>
      <c r="C3752" s="311"/>
      <c r="D3752" s="311" t="s">
        <v>5822</v>
      </c>
      <c r="E3752" s="311" t="s">
        <v>5812</v>
      </c>
      <c r="F3752" s="312">
        <v>1100</v>
      </c>
      <c r="G3752" s="313">
        <v>2015.01</v>
      </c>
      <c r="H3752" s="314">
        <v>1571.42857142857</v>
      </c>
      <c r="I3752" s="311"/>
      <c r="J3752" s="311"/>
      <c r="K3752" s="311" t="s">
        <v>106</v>
      </c>
    </row>
    <row r="3753" ht="14.25" spans="1:11">
      <c r="A3753" s="269">
        <v>3751</v>
      </c>
      <c r="B3753" s="311" t="s">
        <v>5809</v>
      </c>
      <c r="C3753" s="311"/>
      <c r="D3753" s="311" t="s">
        <v>5823</v>
      </c>
      <c r="E3753" s="311" t="s">
        <v>5812</v>
      </c>
      <c r="F3753" s="312">
        <v>1100</v>
      </c>
      <c r="G3753" s="313">
        <v>2015.01</v>
      </c>
      <c r="H3753" s="314">
        <v>1571.42857142857</v>
      </c>
      <c r="I3753" s="311"/>
      <c r="J3753" s="311"/>
      <c r="K3753" s="311" t="s">
        <v>106</v>
      </c>
    </row>
    <row r="3754" ht="14.25" spans="1:11">
      <c r="A3754" s="269">
        <v>3752</v>
      </c>
      <c r="B3754" s="311" t="s">
        <v>5809</v>
      </c>
      <c r="C3754" s="311"/>
      <c r="D3754" s="311" t="s">
        <v>5824</v>
      </c>
      <c r="E3754" s="311" t="s">
        <v>5812</v>
      </c>
      <c r="F3754" s="312">
        <v>2000</v>
      </c>
      <c r="G3754" s="313">
        <v>2015.01</v>
      </c>
      <c r="H3754" s="314">
        <v>2857.14285714286</v>
      </c>
      <c r="I3754" s="311"/>
      <c r="J3754" s="311"/>
      <c r="K3754" s="311" t="s">
        <v>106</v>
      </c>
    </row>
    <row r="3755" ht="14.25" spans="1:11">
      <c r="A3755" s="269">
        <v>3753</v>
      </c>
      <c r="B3755" s="311" t="s">
        <v>5809</v>
      </c>
      <c r="C3755" s="311"/>
      <c r="D3755" s="311" t="s">
        <v>5825</v>
      </c>
      <c r="E3755" s="311" t="s">
        <v>5812</v>
      </c>
      <c r="F3755" s="312">
        <v>9200</v>
      </c>
      <c r="G3755" s="313">
        <v>2015.01</v>
      </c>
      <c r="H3755" s="314">
        <v>13142.8571428571</v>
      </c>
      <c r="I3755" s="311"/>
      <c r="J3755" s="311"/>
      <c r="K3755" s="311" t="s">
        <v>106</v>
      </c>
    </row>
    <row r="3756" ht="14.25" spans="1:11">
      <c r="A3756" s="269">
        <v>3754</v>
      </c>
      <c r="B3756" s="311" t="s">
        <v>5809</v>
      </c>
      <c r="C3756" s="311"/>
      <c r="D3756" s="311" t="s">
        <v>5826</v>
      </c>
      <c r="E3756" s="311" t="s">
        <v>5812</v>
      </c>
      <c r="F3756" s="312">
        <v>28100</v>
      </c>
      <c r="G3756" s="313">
        <v>2015.01</v>
      </c>
      <c r="H3756" s="314">
        <v>40142.8571428571</v>
      </c>
      <c r="I3756" s="311"/>
      <c r="J3756" s="311"/>
      <c r="K3756" s="311" t="s">
        <v>106</v>
      </c>
    </row>
    <row r="3757" ht="14.25" spans="1:11">
      <c r="A3757" s="269">
        <v>3755</v>
      </c>
      <c r="B3757" s="311" t="s">
        <v>5809</v>
      </c>
      <c r="C3757" s="311"/>
      <c r="D3757" s="311" t="s">
        <v>5827</v>
      </c>
      <c r="E3757" s="311" t="s">
        <v>5812</v>
      </c>
      <c r="F3757" s="312">
        <v>49900</v>
      </c>
      <c r="G3757" s="313">
        <v>2015.01</v>
      </c>
      <c r="H3757" s="314">
        <v>71285.7142857143</v>
      </c>
      <c r="I3757" s="311"/>
      <c r="J3757" s="311"/>
      <c r="K3757" s="311" t="s">
        <v>106</v>
      </c>
    </row>
    <row r="3758" ht="14.25" spans="1:11">
      <c r="A3758" s="269">
        <v>3756</v>
      </c>
      <c r="B3758" s="311" t="s">
        <v>5809</v>
      </c>
      <c r="C3758" s="311"/>
      <c r="D3758" s="311" t="s">
        <v>5828</v>
      </c>
      <c r="E3758" s="311" t="s">
        <v>5812</v>
      </c>
      <c r="F3758" s="312">
        <v>102000</v>
      </c>
      <c r="G3758" s="313">
        <v>2015.01</v>
      </c>
      <c r="H3758" s="314">
        <v>145714.285714286</v>
      </c>
      <c r="I3758" s="311"/>
      <c r="J3758" s="311"/>
      <c r="K3758" s="311" t="s">
        <v>106</v>
      </c>
    </row>
    <row r="3759" ht="14.25" spans="1:11">
      <c r="A3759" s="269">
        <v>3757</v>
      </c>
      <c r="B3759" s="311" t="s">
        <v>5809</v>
      </c>
      <c r="C3759" s="311"/>
      <c r="D3759" s="311" t="s">
        <v>5829</v>
      </c>
      <c r="E3759" s="311" t="s">
        <v>5812</v>
      </c>
      <c r="F3759" s="312">
        <v>144000</v>
      </c>
      <c r="G3759" s="313">
        <v>2015.01</v>
      </c>
      <c r="H3759" s="314">
        <v>205714.285714286</v>
      </c>
      <c r="I3759" s="311"/>
      <c r="J3759" s="311"/>
      <c r="K3759" s="311" t="s">
        <v>106</v>
      </c>
    </row>
    <row r="3760" ht="14.25" spans="1:11">
      <c r="A3760" s="269">
        <v>3758</v>
      </c>
      <c r="B3760" s="311" t="s">
        <v>5809</v>
      </c>
      <c r="C3760" s="311"/>
      <c r="D3760" s="311" t="s">
        <v>5830</v>
      </c>
      <c r="E3760" s="311" t="s">
        <v>5812</v>
      </c>
      <c r="F3760" s="312">
        <v>10000</v>
      </c>
      <c r="G3760" s="313">
        <v>2015.01</v>
      </c>
      <c r="H3760" s="314">
        <v>14285.7142857143</v>
      </c>
      <c r="I3760" s="311"/>
      <c r="J3760" s="311"/>
      <c r="K3760" s="311" t="s">
        <v>106</v>
      </c>
    </row>
    <row r="3761" ht="14.25" spans="1:11">
      <c r="A3761" s="269">
        <v>3759</v>
      </c>
      <c r="B3761" s="311" t="s">
        <v>5809</v>
      </c>
      <c r="C3761" s="311"/>
      <c r="D3761" s="311" t="s">
        <v>5831</v>
      </c>
      <c r="E3761" s="311" t="s">
        <v>5812</v>
      </c>
      <c r="F3761" s="312">
        <v>22900</v>
      </c>
      <c r="G3761" s="313">
        <v>2015.01</v>
      </c>
      <c r="H3761" s="314">
        <v>32714.2857142857</v>
      </c>
      <c r="I3761" s="311"/>
      <c r="J3761" s="311"/>
      <c r="K3761" s="311" t="s">
        <v>106</v>
      </c>
    </row>
    <row r="3762" ht="14.25" spans="1:11">
      <c r="A3762" s="269">
        <v>3760</v>
      </c>
      <c r="B3762" s="311" t="s">
        <v>5809</v>
      </c>
      <c r="C3762" s="311"/>
      <c r="D3762" s="311" t="s">
        <v>5832</v>
      </c>
      <c r="E3762" s="311" t="s">
        <v>5812</v>
      </c>
      <c r="F3762" s="312">
        <v>34400</v>
      </c>
      <c r="G3762" s="313">
        <v>2015.01</v>
      </c>
      <c r="H3762" s="314">
        <v>49142.8571428571</v>
      </c>
      <c r="I3762" s="311"/>
      <c r="J3762" s="311"/>
      <c r="K3762" s="311" t="s">
        <v>106</v>
      </c>
    </row>
    <row r="3763" ht="14.25" spans="1:11">
      <c r="A3763" s="269">
        <v>3761</v>
      </c>
      <c r="B3763" s="311" t="s">
        <v>5809</v>
      </c>
      <c r="C3763" s="311"/>
      <c r="D3763" s="311" t="s">
        <v>5833</v>
      </c>
      <c r="E3763" s="311" t="s">
        <v>5812</v>
      </c>
      <c r="F3763" s="312">
        <v>22900</v>
      </c>
      <c r="G3763" s="313">
        <v>2015.01</v>
      </c>
      <c r="H3763" s="314">
        <v>32714.2857142857</v>
      </c>
      <c r="I3763" s="311"/>
      <c r="J3763" s="311"/>
      <c r="K3763" s="311" t="s">
        <v>106</v>
      </c>
    </row>
    <row r="3764" ht="14.25" spans="1:11">
      <c r="A3764" s="269">
        <v>3762</v>
      </c>
      <c r="B3764" s="311" t="s">
        <v>5809</v>
      </c>
      <c r="C3764" s="311"/>
      <c r="D3764" s="311" t="s">
        <v>5834</v>
      </c>
      <c r="E3764" s="311" t="s">
        <v>5812</v>
      </c>
      <c r="F3764" s="312">
        <v>34400</v>
      </c>
      <c r="G3764" s="313">
        <v>2015.01</v>
      </c>
      <c r="H3764" s="314">
        <v>49142.8571428571</v>
      </c>
      <c r="I3764" s="311"/>
      <c r="J3764" s="311"/>
      <c r="K3764" s="311" t="s">
        <v>106</v>
      </c>
    </row>
    <row r="3765" ht="14.25" spans="1:11">
      <c r="A3765" s="269">
        <v>3763</v>
      </c>
      <c r="B3765" s="311" t="s">
        <v>5809</v>
      </c>
      <c r="C3765" s="311"/>
      <c r="D3765" s="311" t="s">
        <v>5835</v>
      </c>
      <c r="E3765" s="311" t="s">
        <v>5812</v>
      </c>
      <c r="F3765" s="312">
        <v>22000</v>
      </c>
      <c r="G3765" s="313">
        <v>2015.01</v>
      </c>
      <c r="H3765" s="314">
        <v>31428.5714285714</v>
      </c>
      <c r="I3765" s="311"/>
      <c r="J3765" s="311"/>
      <c r="K3765" s="311" t="s">
        <v>106</v>
      </c>
    </row>
    <row r="3766" ht="14.25" spans="1:11">
      <c r="A3766" s="269">
        <v>3764</v>
      </c>
      <c r="B3766" s="311" t="s">
        <v>5809</v>
      </c>
      <c r="C3766" s="311"/>
      <c r="D3766" s="311" t="s">
        <v>5836</v>
      </c>
      <c r="E3766" s="311" t="s">
        <v>5812</v>
      </c>
      <c r="F3766" s="312">
        <v>22900</v>
      </c>
      <c r="G3766" s="313">
        <v>2015.01</v>
      </c>
      <c r="H3766" s="314">
        <v>32714.2857142857</v>
      </c>
      <c r="I3766" s="311"/>
      <c r="J3766" s="311"/>
      <c r="K3766" s="311" t="s">
        <v>106</v>
      </c>
    </row>
    <row r="3767" ht="14.25" spans="1:11">
      <c r="A3767" s="269">
        <v>3765</v>
      </c>
      <c r="B3767" s="311" t="s">
        <v>5809</v>
      </c>
      <c r="C3767" s="311"/>
      <c r="D3767" s="311" t="s">
        <v>5837</v>
      </c>
      <c r="E3767" s="311" t="s">
        <v>5812</v>
      </c>
      <c r="F3767" s="312">
        <v>22900</v>
      </c>
      <c r="G3767" s="313">
        <v>2015.01</v>
      </c>
      <c r="H3767" s="314">
        <v>32714.2857142857</v>
      </c>
      <c r="I3767" s="311"/>
      <c r="J3767" s="311"/>
      <c r="K3767" s="311" t="s">
        <v>106</v>
      </c>
    </row>
    <row r="3768" ht="14.25" spans="1:11">
      <c r="A3768" s="269">
        <v>3766</v>
      </c>
      <c r="B3768" s="311" t="s">
        <v>5809</v>
      </c>
      <c r="C3768" s="311"/>
      <c r="D3768" s="311" t="s">
        <v>5838</v>
      </c>
      <c r="E3768" s="311" t="s">
        <v>5812</v>
      </c>
      <c r="F3768" s="312">
        <v>3800</v>
      </c>
      <c r="G3768" s="313">
        <v>2015.01</v>
      </c>
      <c r="H3768" s="314">
        <v>5428.57142857143</v>
      </c>
      <c r="I3768" s="311"/>
      <c r="J3768" s="311"/>
      <c r="K3768" s="311" t="s">
        <v>106</v>
      </c>
    </row>
    <row r="3769" ht="14.25" spans="1:11">
      <c r="A3769" s="269">
        <v>3767</v>
      </c>
      <c r="B3769" s="311" t="s">
        <v>5809</v>
      </c>
      <c r="C3769" s="311"/>
      <c r="D3769" s="311" t="s">
        <v>5839</v>
      </c>
      <c r="E3769" s="311" t="s">
        <v>5812</v>
      </c>
      <c r="F3769" s="312">
        <v>7180</v>
      </c>
      <c r="G3769" s="313">
        <v>2015.01</v>
      </c>
      <c r="H3769" s="314">
        <v>10257.1428571429</v>
      </c>
      <c r="I3769" s="311"/>
      <c r="J3769" s="311"/>
      <c r="K3769" s="311" t="s">
        <v>106</v>
      </c>
    </row>
    <row r="3770" ht="14.25" spans="1:11">
      <c r="A3770" s="269">
        <v>3768</v>
      </c>
      <c r="B3770" s="311" t="s">
        <v>5809</v>
      </c>
      <c r="C3770" s="311"/>
      <c r="D3770" s="311" t="s">
        <v>5840</v>
      </c>
      <c r="E3770" s="311" t="s">
        <v>5812</v>
      </c>
      <c r="F3770" s="312">
        <v>149800</v>
      </c>
      <c r="G3770" s="313">
        <v>2015.01</v>
      </c>
      <c r="H3770" s="314">
        <v>214000</v>
      </c>
      <c r="I3770" s="311"/>
      <c r="J3770" s="311"/>
      <c r="K3770" s="311" t="s">
        <v>106</v>
      </c>
    </row>
    <row r="3771" ht="14.25" spans="1:11">
      <c r="A3771" s="269">
        <v>3769</v>
      </c>
      <c r="B3771" s="311" t="s">
        <v>5809</v>
      </c>
      <c r="C3771" s="311"/>
      <c r="D3771" s="311" t="s">
        <v>5841</v>
      </c>
      <c r="E3771" s="311" t="s">
        <v>5812</v>
      </c>
      <c r="F3771" s="312">
        <v>258700</v>
      </c>
      <c r="G3771" s="313">
        <v>2015.01</v>
      </c>
      <c r="H3771" s="314">
        <v>369571.428571429</v>
      </c>
      <c r="I3771" s="311"/>
      <c r="J3771" s="311"/>
      <c r="K3771" s="311" t="s">
        <v>106</v>
      </c>
    </row>
    <row r="3772" ht="14.25" spans="1:11">
      <c r="A3772" s="269">
        <v>3770</v>
      </c>
      <c r="B3772" s="311" t="s">
        <v>5809</v>
      </c>
      <c r="C3772" s="311"/>
      <c r="D3772" s="311" t="s">
        <v>5842</v>
      </c>
      <c r="E3772" s="311" t="s">
        <v>5812</v>
      </c>
      <c r="F3772" s="312">
        <v>87060</v>
      </c>
      <c r="G3772" s="313">
        <v>2015.01</v>
      </c>
      <c r="H3772" s="314">
        <v>124371.428571429</v>
      </c>
      <c r="I3772" s="311"/>
      <c r="J3772" s="311"/>
      <c r="K3772" s="311" t="s">
        <v>106</v>
      </c>
    </row>
    <row r="3773" ht="14.25" spans="1:11">
      <c r="A3773" s="269">
        <v>3771</v>
      </c>
      <c r="B3773" s="311" t="s">
        <v>5809</v>
      </c>
      <c r="C3773" s="311"/>
      <c r="D3773" s="311" t="s">
        <v>5843</v>
      </c>
      <c r="E3773" s="311" t="s">
        <v>5812</v>
      </c>
      <c r="F3773" s="312">
        <v>49680</v>
      </c>
      <c r="G3773" s="313">
        <v>2015.01</v>
      </c>
      <c r="H3773" s="314">
        <v>70971.4285714286</v>
      </c>
      <c r="I3773" s="311"/>
      <c r="J3773" s="311"/>
      <c r="K3773" s="311" t="s">
        <v>106</v>
      </c>
    </row>
    <row r="3774" ht="14.25" spans="1:11">
      <c r="A3774" s="269">
        <v>3772</v>
      </c>
      <c r="B3774" s="311" t="s">
        <v>5809</v>
      </c>
      <c r="C3774" s="311"/>
      <c r="D3774" s="311" t="s">
        <v>5844</v>
      </c>
      <c r="E3774" s="311" t="s">
        <v>5812</v>
      </c>
      <c r="F3774" s="312">
        <v>63960</v>
      </c>
      <c r="G3774" s="313">
        <v>2015.01</v>
      </c>
      <c r="H3774" s="314">
        <v>91371.4285714286</v>
      </c>
      <c r="I3774" s="311"/>
      <c r="J3774" s="311"/>
      <c r="K3774" s="311" t="s">
        <v>106</v>
      </c>
    </row>
    <row r="3775" ht="14.25" spans="1:11">
      <c r="A3775" s="269">
        <v>3773</v>
      </c>
      <c r="B3775" s="311" t="s">
        <v>5809</v>
      </c>
      <c r="C3775" s="311"/>
      <c r="D3775" s="311" t="s">
        <v>5845</v>
      </c>
      <c r="E3775" s="311" t="s">
        <v>5812</v>
      </c>
      <c r="F3775" s="312">
        <v>63960</v>
      </c>
      <c r="G3775" s="313">
        <v>2015.01</v>
      </c>
      <c r="H3775" s="314">
        <v>91371.4285714286</v>
      </c>
      <c r="I3775" s="311"/>
      <c r="J3775" s="311"/>
      <c r="K3775" s="311" t="s">
        <v>106</v>
      </c>
    </row>
    <row r="3776" ht="14.25" spans="1:11">
      <c r="A3776" s="269">
        <v>3774</v>
      </c>
      <c r="B3776" s="311" t="s">
        <v>5809</v>
      </c>
      <c r="C3776" s="311"/>
      <c r="D3776" s="311" t="s">
        <v>5846</v>
      </c>
      <c r="E3776" s="311" t="s">
        <v>5812</v>
      </c>
      <c r="F3776" s="312">
        <v>91560</v>
      </c>
      <c r="G3776" s="313">
        <v>2015.01</v>
      </c>
      <c r="H3776" s="314">
        <v>130800</v>
      </c>
      <c r="I3776" s="311"/>
      <c r="J3776" s="311"/>
      <c r="K3776" s="311" t="s">
        <v>106</v>
      </c>
    </row>
    <row r="3777" ht="14.25" spans="1:11">
      <c r="A3777" s="269">
        <v>3775</v>
      </c>
      <c r="B3777" s="311" t="s">
        <v>5809</v>
      </c>
      <c r="C3777" s="311"/>
      <c r="D3777" s="311" t="s">
        <v>5847</v>
      </c>
      <c r="E3777" s="311" t="s">
        <v>5812</v>
      </c>
      <c r="F3777" s="312">
        <v>210360</v>
      </c>
      <c r="G3777" s="313">
        <v>2015.01</v>
      </c>
      <c r="H3777" s="314">
        <v>300514.285714286</v>
      </c>
      <c r="I3777" s="311"/>
      <c r="J3777" s="311"/>
      <c r="K3777" s="311" t="s">
        <v>106</v>
      </c>
    </row>
    <row r="3778" ht="14.25" spans="1:11">
      <c r="A3778" s="269">
        <v>3776</v>
      </c>
      <c r="B3778" s="311" t="s">
        <v>5809</v>
      </c>
      <c r="C3778" s="311"/>
      <c r="D3778" s="311" t="s">
        <v>5848</v>
      </c>
      <c r="E3778" s="311" t="s">
        <v>5812</v>
      </c>
      <c r="F3778" s="312">
        <v>43620</v>
      </c>
      <c r="G3778" s="313">
        <v>2015.01</v>
      </c>
      <c r="H3778" s="314">
        <v>62314.2857142857</v>
      </c>
      <c r="I3778" s="311"/>
      <c r="J3778" s="311"/>
      <c r="K3778" s="311" t="s">
        <v>106</v>
      </c>
    </row>
    <row r="3779" ht="14.25" spans="1:11">
      <c r="A3779" s="269">
        <v>3777</v>
      </c>
      <c r="B3779" s="311" t="s">
        <v>5809</v>
      </c>
      <c r="C3779" s="311"/>
      <c r="D3779" s="311" t="s">
        <v>5849</v>
      </c>
      <c r="E3779" s="311" t="s">
        <v>5812</v>
      </c>
      <c r="F3779" s="312">
        <v>43620</v>
      </c>
      <c r="G3779" s="313">
        <v>2015.01</v>
      </c>
      <c r="H3779" s="314">
        <v>62314.2857142857</v>
      </c>
      <c r="I3779" s="311"/>
      <c r="J3779" s="311"/>
      <c r="K3779" s="311" t="s">
        <v>106</v>
      </c>
    </row>
    <row r="3780" ht="14.25" spans="1:11">
      <c r="A3780" s="269">
        <v>3778</v>
      </c>
      <c r="B3780" s="311" t="s">
        <v>5809</v>
      </c>
      <c r="C3780" s="311"/>
      <c r="D3780" s="311" t="s">
        <v>5850</v>
      </c>
      <c r="E3780" s="311" t="s">
        <v>5812</v>
      </c>
      <c r="F3780" s="312">
        <v>286260</v>
      </c>
      <c r="G3780" s="313">
        <v>2015.01</v>
      </c>
      <c r="H3780" s="314">
        <v>408942.857142857</v>
      </c>
      <c r="I3780" s="311"/>
      <c r="J3780" s="311"/>
      <c r="K3780" s="311" t="s">
        <v>106</v>
      </c>
    </row>
    <row r="3781" ht="14.25" spans="1:11">
      <c r="A3781" s="269">
        <v>3779</v>
      </c>
      <c r="B3781" s="311" t="s">
        <v>5809</v>
      </c>
      <c r="C3781" s="311"/>
      <c r="D3781" s="315" t="s">
        <v>5851</v>
      </c>
      <c r="E3781" s="311" t="s">
        <v>5852</v>
      </c>
      <c r="F3781" s="313">
        <v>18000</v>
      </c>
      <c r="G3781" s="313">
        <v>2016.06</v>
      </c>
      <c r="H3781" s="314">
        <v>28800</v>
      </c>
      <c r="I3781" s="311"/>
      <c r="J3781" s="311"/>
      <c r="K3781" s="311" t="s">
        <v>106</v>
      </c>
    </row>
    <row r="3782" ht="14.25" spans="1:11">
      <c r="A3782" s="269">
        <v>3780</v>
      </c>
      <c r="B3782" s="311" t="s">
        <v>5809</v>
      </c>
      <c r="C3782" s="311"/>
      <c r="D3782" s="315" t="s">
        <v>5853</v>
      </c>
      <c r="E3782" s="311" t="s">
        <v>5852</v>
      </c>
      <c r="F3782" s="313">
        <v>4900</v>
      </c>
      <c r="G3782" s="313">
        <v>2016.06</v>
      </c>
      <c r="H3782" s="314">
        <v>7840</v>
      </c>
      <c r="I3782" s="311"/>
      <c r="J3782" s="311"/>
      <c r="K3782" s="311" t="s">
        <v>106</v>
      </c>
    </row>
    <row r="3783" ht="14.25" spans="1:11">
      <c r="A3783" s="269">
        <v>3781</v>
      </c>
      <c r="B3783" s="311" t="s">
        <v>5809</v>
      </c>
      <c r="C3783" s="311"/>
      <c r="D3783" s="316" t="s">
        <v>5854</v>
      </c>
      <c r="E3783" s="311" t="s">
        <v>5852</v>
      </c>
      <c r="F3783" s="313">
        <v>50</v>
      </c>
      <c r="G3783" s="313">
        <v>2016.06</v>
      </c>
      <c r="H3783" s="314">
        <v>80</v>
      </c>
      <c r="I3783" s="311"/>
      <c r="J3783" s="311"/>
      <c r="K3783" s="311" t="s">
        <v>106</v>
      </c>
    </row>
    <row r="3784" ht="14.25" spans="1:11">
      <c r="A3784" s="269">
        <v>3782</v>
      </c>
      <c r="B3784" s="311" t="s">
        <v>5809</v>
      </c>
      <c r="C3784" s="311"/>
      <c r="D3784" s="315" t="s">
        <v>5855</v>
      </c>
      <c r="E3784" s="311" t="s">
        <v>5852</v>
      </c>
      <c r="F3784" s="313">
        <v>200</v>
      </c>
      <c r="G3784" s="313">
        <v>2016.06</v>
      </c>
      <c r="H3784" s="314">
        <v>320</v>
      </c>
      <c r="I3784" s="311"/>
      <c r="J3784" s="311"/>
      <c r="K3784" s="311" t="s">
        <v>106</v>
      </c>
    </row>
    <row r="3785" ht="14.25" spans="1:11">
      <c r="A3785" s="269">
        <v>3783</v>
      </c>
      <c r="B3785" s="311" t="s">
        <v>5809</v>
      </c>
      <c r="C3785" s="311"/>
      <c r="D3785" s="315" t="s">
        <v>5856</v>
      </c>
      <c r="E3785" s="311" t="s">
        <v>5852</v>
      </c>
      <c r="F3785" s="313">
        <v>60000</v>
      </c>
      <c r="G3785" s="313">
        <v>2016.06</v>
      </c>
      <c r="H3785" s="314">
        <v>96000</v>
      </c>
      <c r="I3785" s="311"/>
      <c r="J3785" s="311"/>
      <c r="K3785" s="311" t="s">
        <v>106</v>
      </c>
    </row>
    <row r="3786" ht="14.25" spans="1:11">
      <c r="A3786" s="269">
        <v>3784</v>
      </c>
      <c r="B3786" s="311" t="s">
        <v>5809</v>
      </c>
      <c r="C3786" s="311"/>
      <c r="D3786" s="315" t="s">
        <v>5857</v>
      </c>
      <c r="E3786" s="311" t="s">
        <v>5852</v>
      </c>
      <c r="F3786" s="313">
        <v>7860</v>
      </c>
      <c r="G3786" s="313">
        <v>2016.06</v>
      </c>
      <c r="H3786" s="314">
        <v>12576</v>
      </c>
      <c r="I3786" s="311"/>
      <c r="J3786" s="311"/>
      <c r="K3786" s="311" t="s">
        <v>106</v>
      </c>
    </row>
    <row r="3787" ht="14.25" spans="1:11">
      <c r="A3787" s="269">
        <v>3785</v>
      </c>
      <c r="B3787" s="311" t="s">
        <v>5809</v>
      </c>
      <c r="C3787" s="311"/>
      <c r="D3787" s="315" t="s">
        <v>5858</v>
      </c>
      <c r="E3787" s="311" t="s">
        <v>5852</v>
      </c>
      <c r="F3787" s="313">
        <v>9360</v>
      </c>
      <c r="G3787" s="313">
        <v>2016.06</v>
      </c>
      <c r="H3787" s="314">
        <v>14976</v>
      </c>
      <c r="I3787" s="311"/>
      <c r="J3787" s="311"/>
      <c r="K3787" s="311" t="s">
        <v>106</v>
      </c>
    </row>
    <row r="3788" ht="14.25" spans="1:11">
      <c r="A3788" s="269">
        <v>3786</v>
      </c>
      <c r="B3788" s="311" t="s">
        <v>5809</v>
      </c>
      <c r="C3788" s="311"/>
      <c r="D3788" s="315" t="s">
        <v>5859</v>
      </c>
      <c r="E3788" s="311" t="s">
        <v>5852</v>
      </c>
      <c r="F3788" s="313">
        <v>52000</v>
      </c>
      <c r="G3788" s="313">
        <v>2016.06</v>
      </c>
      <c r="H3788" s="314">
        <v>83200</v>
      </c>
      <c r="I3788" s="311"/>
      <c r="J3788" s="311"/>
      <c r="K3788" s="311" t="s">
        <v>106</v>
      </c>
    </row>
    <row r="3789" ht="14.25" spans="1:11">
      <c r="A3789" s="269">
        <v>3787</v>
      </c>
      <c r="B3789" s="311" t="s">
        <v>5809</v>
      </c>
      <c r="C3789" s="311"/>
      <c r="D3789" s="315" t="s">
        <v>5860</v>
      </c>
      <c r="E3789" s="311" t="s">
        <v>5852</v>
      </c>
      <c r="F3789" s="313">
        <v>14400</v>
      </c>
      <c r="G3789" s="313">
        <v>2016.06</v>
      </c>
      <c r="H3789" s="314">
        <v>23040</v>
      </c>
      <c r="I3789" s="311"/>
      <c r="J3789" s="311"/>
      <c r="K3789" s="311" t="s">
        <v>106</v>
      </c>
    </row>
    <row r="3790" ht="14.25" spans="1:11">
      <c r="A3790" s="269">
        <v>3788</v>
      </c>
      <c r="B3790" s="311" t="s">
        <v>5809</v>
      </c>
      <c r="C3790" s="311"/>
      <c r="D3790" s="315" t="s">
        <v>5861</v>
      </c>
      <c r="E3790" s="311" t="s">
        <v>5852</v>
      </c>
      <c r="F3790" s="313">
        <v>28800</v>
      </c>
      <c r="G3790" s="313">
        <v>2016.06</v>
      </c>
      <c r="H3790" s="314">
        <v>46080</v>
      </c>
      <c r="I3790" s="311"/>
      <c r="J3790" s="311"/>
      <c r="K3790" s="311" t="s">
        <v>106</v>
      </c>
    </row>
    <row r="3791" ht="14.25" spans="1:11">
      <c r="A3791" s="269">
        <v>3789</v>
      </c>
      <c r="B3791" s="311" t="s">
        <v>5809</v>
      </c>
      <c r="C3791" s="311"/>
      <c r="D3791" s="315" t="s">
        <v>5862</v>
      </c>
      <c r="E3791" s="311" t="s">
        <v>5852</v>
      </c>
      <c r="F3791" s="313">
        <v>14900</v>
      </c>
      <c r="G3791" s="313">
        <v>2016.06</v>
      </c>
      <c r="H3791" s="314">
        <v>23840</v>
      </c>
      <c r="I3791" s="311"/>
      <c r="J3791" s="311"/>
      <c r="K3791" s="311" t="s">
        <v>106</v>
      </c>
    </row>
    <row r="3792" ht="14.25" spans="1:11">
      <c r="A3792" s="269">
        <v>3790</v>
      </c>
      <c r="B3792" s="311" t="s">
        <v>5809</v>
      </c>
      <c r="C3792" s="311"/>
      <c r="D3792" s="315" t="s">
        <v>5863</v>
      </c>
      <c r="E3792" s="311" t="s">
        <v>5852</v>
      </c>
      <c r="F3792" s="313">
        <v>28000</v>
      </c>
      <c r="G3792" s="313">
        <v>2016.06</v>
      </c>
      <c r="H3792" s="314">
        <v>44800</v>
      </c>
      <c r="I3792" s="311"/>
      <c r="J3792" s="311"/>
      <c r="K3792" s="311" t="s">
        <v>106</v>
      </c>
    </row>
    <row r="3793" ht="14.25" spans="1:11">
      <c r="A3793" s="269">
        <v>3791</v>
      </c>
      <c r="B3793" s="311" t="s">
        <v>5809</v>
      </c>
      <c r="C3793" s="311"/>
      <c r="D3793" s="315" t="s">
        <v>5864</v>
      </c>
      <c r="E3793" s="311" t="s">
        <v>5852</v>
      </c>
      <c r="F3793" s="313">
        <v>18900</v>
      </c>
      <c r="G3793" s="313">
        <v>2016.06</v>
      </c>
      <c r="H3793" s="314">
        <v>30240</v>
      </c>
      <c r="I3793" s="311"/>
      <c r="J3793" s="311"/>
      <c r="K3793" s="311" t="s">
        <v>106</v>
      </c>
    </row>
    <row r="3794" ht="14.25" spans="1:11">
      <c r="A3794" s="269">
        <v>3792</v>
      </c>
      <c r="B3794" s="311" t="s">
        <v>5809</v>
      </c>
      <c r="C3794" s="311"/>
      <c r="D3794" s="315" t="s">
        <v>5865</v>
      </c>
      <c r="E3794" s="311" t="s">
        <v>5852</v>
      </c>
      <c r="F3794" s="313">
        <v>20700</v>
      </c>
      <c r="G3794" s="313">
        <v>2016.06</v>
      </c>
      <c r="H3794" s="314">
        <v>33120</v>
      </c>
      <c r="I3794" s="311"/>
      <c r="J3794" s="311"/>
      <c r="K3794" s="311" t="s">
        <v>106</v>
      </c>
    </row>
    <row r="3795" ht="14.25" spans="1:11">
      <c r="A3795" s="269">
        <v>3793</v>
      </c>
      <c r="B3795" s="311" t="s">
        <v>5809</v>
      </c>
      <c r="C3795" s="311"/>
      <c r="D3795" s="315" t="s">
        <v>5866</v>
      </c>
      <c r="E3795" s="311" t="s">
        <v>5852</v>
      </c>
      <c r="F3795" s="313">
        <v>15</v>
      </c>
      <c r="G3795" s="313">
        <v>2016.06</v>
      </c>
      <c r="H3795" s="314">
        <v>24</v>
      </c>
      <c r="I3795" s="311"/>
      <c r="J3795" s="311"/>
      <c r="K3795" s="311" t="s">
        <v>106</v>
      </c>
    </row>
    <row r="3796" ht="14.25" spans="1:11">
      <c r="A3796" s="269">
        <v>3794</v>
      </c>
      <c r="B3796" s="311" t="s">
        <v>5809</v>
      </c>
      <c r="C3796" s="311"/>
      <c r="D3796" s="315" t="s">
        <v>5867</v>
      </c>
      <c r="E3796" s="311" t="s">
        <v>5852</v>
      </c>
      <c r="F3796" s="313">
        <v>19900</v>
      </c>
      <c r="G3796" s="313">
        <v>2016.06</v>
      </c>
      <c r="H3796" s="314">
        <v>31840</v>
      </c>
      <c r="I3796" s="311"/>
      <c r="J3796" s="311"/>
      <c r="K3796" s="311" t="s">
        <v>106</v>
      </c>
    </row>
    <row r="3797" ht="14.25" spans="1:11">
      <c r="A3797" s="269">
        <v>3795</v>
      </c>
      <c r="B3797" s="311" t="s">
        <v>5809</v>
      </c>
      <c r="C3797" s="311"/>
      <c r="D3797" s="315" t="s">
        <v>5868</v>
      </c>
      <c r="E3797" s="311" t="s">
        <v>5852</v>
      </c>
      <c r="F3797" s="313">
        <v>30000</v>
      </c>
      <c r="G3797" s="313">
        <v>2016.06</v>
      </c>
      <c r="H3797" s="314">
        <v>48000</v>
      </c>
      <c r="I3797" s="311"/>
      <c r="J3797" s="311"/>
      <c r="K3797" s="311" t="s">
        <v>106</v>
      </c>
    </row>
    <row r="3798" ht="14.25" spans="1:11">
      <c r="A3798" s="269">
        <v>3796</v>
      </c>
      <c r="B3798" s="311" t="s">
        <v>5809</v>
      </c>
      <c r="C3798" s="311"/>
      <c r="D3798" s="315" t="s">
        <v>5869</v>
      </c>
      <c r="E3798" s="311" t="s">
        <v>5852</v>
      </c>
      <c r="F3798" s="313">
        <v>13800</v>
      </c>
      <c r="G3798" s="313">
        <v>2016.06</v>
      </c>
      <c r="H3798" s="314">
        <v>22080</v>
      </c>
      <c r="I3798" s="311"/>
      <c r="J3798" s="311"/>
      <c r="K3798" s="311" t="s">
        <v>106</v>
      </c>
    </row>
    <row r="3799" ht="14.25" spans="1:11">
      <c r="A3799" s="269">
        <v>3797</v>
      </c>
      <c r="B3799" s="311" t="s">
        <v>5809</v>
      </c>
      <c r="C3799" s="311"/>
      <c r="D3799" s="315" t="s">
        <v>5870</v>
      </c>
      <c r="E3799" s="311" t="s">
        <v>5852</v>
      </c>
      <c r="F3799" s="313">
        <v>8000</v>
      </c>
      <c r="G3799" s="313">
        <v>2016.06</v>
      </c>
      <c r="H3799" s="314">
        <v>12800</v>
      </c>
      <c r="I3799" s="311"/>
      <c r="J3799" s="311"/>
      <c r="K3799" s="311" t="s">
        <v>106</v>
      </c>
    </row>
    <row r="3800" ht="14.25" spans="1:11">
      <c r="A3800" s="269">
        <v>3798</v>
      </c>
      <c r="B3800" s="311" t="s">
        <v>5809</v>
      </c>
      <c r="C3800" s="311" t="s">
        <v>5871</v>
      </c>
      <c r="D3800" s="311" t="s">
        <v>5872</v>
      </c>
      <c r="E3800" s="311" t="s">
        <v>5873</v>
      </c>
      <c r="F3800" s="312">
        <v>3369.6</v>
      </c>
      <c r="G3800" s="313">
        <v>2015.01</v>
      </c>
      <c r="H3800" s="314">
        <v>4813.71428571429</v>
      </c>
      <c r="I3800" s="311"/>
      <c r="J3800" s="311"/>
      <c r="K3800" s="311" t="s">
        <v>106</v>
      </c>
    </row>
    <row r="3801" ht="14.25" spans="1:11">
      <c r="A3801" s="269">
        <v>3799</v>
      </c>
      <c r="B3801" s="311" t="s">
        <v>5809</v>
      </c>
      <c r="C3801" s="311"/>
      <c r="D3801" s="311" t="s">
        <v>5874</v>
      </c>
      <c r="E3801" s="311" t="s">
        <v>5873</v>
      </c>
      <c r="F3801" s="312">
        <v>5983</v>
      </c>
      <c r="G3801" s="313">
        <v>2015.01</v>
      </c>
      <c r="H3801" s="314">
        <v>8547.14285714286</v>
      </c>
      <c r="I3801" s="311"/>
      <c r="J3801" s="311"/>
      <c r="K3801" s="311" t="s">
        <v>106</v>
      </c>
    </row>
    <row r="3802" ht="14.25" spans="1:11">
      <c r="A3802" s="269">
        <v>3800</v>
      </c>
      <c r="B3802" s="311" t="s">
        <v>5809</v>
      </c>
      <c r="C3802" s="311"/>
      <c r="D3802" s="311" t="s">
        <v>5875</v>
      </c>
      <c r="E3802" s="311" t="s">
        <v>5873</v>
      </c>
      <c r="F3802" s="312">
        <v>527.1552</v>
      </c>
      <c r="G3802" s="313">
        <v>2015.01</v>
      </c>
      <c r="H3802" s="314">
        <v>753.078857142857</v>
      </c>
      <c r="I3802" s="311"/>
      <c r="J3802" s="311"/>
      <c r="K3802" s="311" t="s">
        <v>106</v>
      </c>
    </row>
    <row r="3803" ht="14.25" spans="1:11">
      <c r="A3803" s="269">
        <v>3801</v>
      </c>
      <c r="B3803" s="311" t="s">
        <v>5809</v>
      </c>
      <c r="C3803" s="311"/>
      <c r="D3803" s="311" t="s">
        <v>5876</v>
      </c>
      <c r="E3803" s="311" t="s">
        <v>5873</v>
      </c>
      <c r="F3803" s="312">
        <v>299.52</v>
      </c>
      <c r="G3803" s="313">
        <v>2015.01</v>
      </c>
      <c r="H3803" s="314">
        <v>427.885714285714</v>
      </c>
      <c r="I3803" s="311"/>
      <c r="J3803" s="311"/>
      <c r="K3803" s="311" t="s">
        <v>106</v>
      </c>
    </row>
    <row r="3804" ht="14.25" spans="1:11">
      <c r="A3804" s="269">
        <v>3802</v>
      </c>
      <c r="B3804" s="311" t="s">
        <v>5809</v>
      </c>
      <c r="C3804" s="311"/>
      <c r="D3804" s="311" t="s">
        <v>5877</v>
      </c>
      <c r="E3804" s="311" t="s">
        <v>5873</v>
      </c>
      <c r="F3804" s="312">
        <v>469.4976</v>
      </c>
      <c r="G3804" s="313">
        <v>2015.01</v>
      </c>
      <c r="H3804" s="314">
        <v>670.710857142857</v>
      </c>
      <c r="I3804" s="311"/>
      <c r="J3804" s="311"/>
      <c r="K3804" s="311" t="s">
        <v>106</v>
      </c>
    </row>
    <row r="3805" ht="14.25" spans="1:11">
      <c r="A3805" s="269">
        <v>3803</v>
      </c>
      <c r="B3805" s="311" t="s">
        <v>5809</v>
      </c>
      <c r="C3805" s="311"/>
      <c r="D3805" s="311" t="s">
        <v>5878</v>
      </c>
      <c r="E3805" s="311" t="s">
        <v>5873</v>
      </c>
      <c r="F3805" s="312">
        <v>1078.272</v>
      </c>
      <c r="G3805" s="313">
        <v>2015.01</v>
      </c>
      <c r="H3805" s="314">
        <v>1540.38857142857</v>
      </c>
      <c r="I3805" s="311"/>
      <c r="J3805" s="311"/>
      <c r="K3805" s="311" t="s">
        <v>106</v>
      </c>
    </row>
    <row r="3806" ht="14.25" spans="1:11">
      <c r="A3806" s="269">
        <v>3804</v>
      </c>
      <c r="B3806" s="311" t="s">
        <v>5809</v>
      </c>
      <c r="C3806" s="311"/>
      <c r="D3806" s="311" t="s">
        <v>5879</v>
      </c>
      <c r="E3806" s="311" t="s">
        <v>5873</v>
      </c>
      <c r="F3806" s="312">
        <v>11.0448</v>
      </c>
      <c r="G3806" s="313">
        <v>2015.01</v>
      </c>
      <c r="H3806" s="314">
        <v>15.7782857142857</v>
      </c>
      <c r="I3806" s="311"/>
      <c r="J3806" s="311"/>
      <c r="K3806" s="311" t="s">
        <v>106</v>
      </c>
    </row>
    <row r="3807" ht="14.25" spans="1:11">
      <c r="A3807" s="269">
        <v>3805</v>
      </c>
      <c r="B3807" s="311" t="s">
        <v>5809</v>
      </c>
      <c r="C3807" s="311"/>
      <c r="D3807" s="311" t="s">
        <v>5880</v>
      </c>
      <c r="E3807" s="311" t="s">
        <v>5873</v>
      </c>
      <c r="F3807" s="312">
        <v>18.72</v>
      </c>
      <c r="G3807" s="313">
        <v>2015.01</v>
      </c>
      <c r="H3807" s="314">
        <v>26.7428571428571</v>
      </c>
      <c r="I3807" s="311"/>
      <c r="J3807" s="311"/>
      <c r="K3807" s="311" t="s">
        <v>106</v>
      </c>
    </row>
    <row r="3808" ht="14.25" spans="1:11">
      <c r="A3808" s="269">
        <v>3806</v>
      </c>
      <c r="B3808" s="311" t="s">
        <v>5809</v>
      </c>
      <c r="C3808" s="311"/>
      <c r="D3808" s="311" t="s">
        <v>5881</v>
      </c>
      <c r="E3808" s="311" t="s">
        <v>5873</v>
      </c>
      <c r="F3808" s="312">
        <v>83</v>
      </c>
      <c r="G3808" s="313">
        <v>2015.01</v>
      </c>
      <c r="H3808" s="314">
        <v>118.571428571429</v>
      </c>
      <c r="I3808" s="311"/>
      <c r="J3808" s="311"/>
      <c r="K3808" s="311" t="s">
        <v>106</v>
      </c>
    </row>
    <row r="3809" ht="14.25" spans="1:11">
      <c r="A3809" s="269">
        <v>3807</v>
      </c>
      <c r="B3809" s="311" t="s">
        <v>5809</v>
      </c>
      <c r="C3809" s="311"/>
      <c r="D3809" s="311" t="s">
        <v>5882</v>
      </c>
      <c r="E3809" s="311" t="s">
        <v>5873</v>
      </c>
      <c r="F3809" s="312">
        <v>160.3</v>
      </c>
      <c r="G3809" s="313">
        <v>2015.01</v>
      </c>
      <c r="H3809" s="314">
        <v>229</v>
      </c>
      <c r="I3809" s="311"/>
      <c r="J3809" s="311"/>
      <c r="K3809" s="311" t="s">
        <v>106</v>
      </c>
    </row>
    <row r="3810" ht="14.25" spans="1:11">
      <c r="A3810" s="269">
        <v>3808</v>
      </c>
      <c r="B3810" s="311" t="s">
        <v>5809</v>
      </c>
      <c r="C3810" s="311"/>
      <c r="D3810" s="311" t="s">
        <v>5883</v>
      </c>
      <c r="E3810" s="311" t="s">
        <v>5873</v>
      </c>
      <c r="F3810" s="312">
        <v>244.75</v>
      </c>
      <c r="G3810" s="313">
        <v>2015.01</v>
      </c>
      <c r="H3810" s="314">
        <v>349.642857142857</v>
      </c>
      <c r="I3810" s="311"/>
      <c r="J3810" s="311"/>
      <c r="K3810" s="311" t="s">
        <v>106</v>
      </c>
    </row>
    <row r="3811" ht="14.25" spans="1:11">
      <c r="A3811" s="269">
        <v>3809</v>
      </c>
      <c r="B3811" s="311" t="s">
        <v>5809</v>
      </c>
      <c r="C3811" s="311"/>
      <c r="D3811" s="311" t="s">
        <v>5884</v>
      </c>
      <c r="E3811" s="311" t="s">
        <v>5873</v>
      </c>
      <c r="F3811" s="312">
        <v>83</v>
      </c>
      <c r="G3811" s="313">
        <v>2015.01</v>
      </c>
      <c r="H3811" s="314">
        <v>118.571428571429</v>
      </c>
      <c r="I3811" s="311"/>
      <c r="J3811" s="311"/>
      <c r="K3811" s="311" t="s">
        <v>106</v>
      </c>
    </row>
    <row r="3812" ht="14.25" spans="1:11">
      <c r="A3812" s="269">
        <v>3810</v>
      </c>
      <c r="B3812" s="311" t="s">
        <v>5809</v>
      </c>
      <c r="C3812" s="311"/>
      <c r="D3812" s="311" t="s">
        <v>5885</v>
      </c>
      <c r="E3812" s="311" t="s">
        <v>5873</v>
      </c>
      <c r="F3812" s="312">
        <v>153</v>
      </c>
      <c r="G3812" s="313">
        <v>2015.01</v>
      </c>
      <c r="H3812" s="314">
        <v>218.571428571429</v>
      </c>
      <c r="I3812" s="311"/>
      <c r="J3812" s="311"/>
      <c r="K3812" s="311" t="s">
        <v>106</v>
      </c>
    </row>
    <row r="3813" ht="14.25" spans="1:11">
      <c r="A3813" s="269">
        <v>3811</v>
      </c>
      <c r="B3813" s="311" t="s">
        <v>5809</v>
      </c>
      <c r="C3813" s="311"/>
      <c r="D3813" s="311" t="s">
        <v>5886</v>
      </c>
      <c r="E3813" s="311" t="s">
        <v>5873</v>
      </c>
      <c r="F3813" s="312">
        <v>104</v>
      </c>
      <c r="G3813" s="313">
        <v>2015.01</v>
      </c>
      <c r="H3813" s="314">
        <v>148.571428571429</v>
      </c>
      <c r="I3813" s="311"/>
      <c r="J3813" s="311"/>
      <c r="K3813" s="311" t="s">
        <v>106</v>
      </c>
    </row>
    <row r="3814" ht="14.25" spans="1:11">
      <c r="A3814" s="269">
        <v>3812</v>
      </c>
      <c r="B3814" s="311" t="s">
        <v>5809</v>
      </c>
      <c r="C3814" s="311"/>
      <c r="D3814" s="311" t="s">
        <v>5887</v>
      </c>
      <c r="E3814" s="311" t="s">
        <v>5873</v>
      </c>
      <c r="F3814" s="312">
        <v>132</v>
      </c>
      <c r="G3814" s="313">
        <v>2015.01</v>
      </c>
      <c r="H3814" s="314">
        <v>188.571428571429</v>
      </c>
      <c r="I3814" s="311"/>
      <c r="J3814" s="311"/>
      <c r="K3814" s="311" t="s">
        <v>106</v>
      </c>
    </row>
    <row r="3815" ht="14.25" spans="1:11">
      <c r="A3815" s="269">
        <v>3813</v>
      </c>
      <c r="B3815" s="311" t="s">
        <v>5809</v>
      </c>
      <c r="C3815" s="311"/>
      <c r="D3815" s="311" t="s">
        <v>5888</v>
      </c>
      <c r="E3815" s="311" t="s">
        <v>5873</v>
      </c>
      <c r="F3815" s="312">
        <v>124</v>
      </c>
      <c r="G3815" s="313">
        <v>2015.01</v>
      </c>
      <c r="H3815" s="314">
        <v>177.142857142857</v>
      </c>
      <c r="I3815" s="311"/>
      <c r="J3815" s="311"/>
      <c r="K3815" s="311" t="s">
        <v>106</v>
      </c>
    </row>
    <row r="3816" ht="14.25" spans="1:11">
      <c r="A3816" s="269">
        <v>3814</v>
      </c>
      <c r="B3816" s="311" t="s">
        <v>5809</v>
      </c>
      <c r="C3816" s="311"/>
      <c r="D3816" s="311" t="s">
        <v>5889</v>
      </c>
      <c r="E3816" s="311" t="s">
        <v>5873</v>
      </c>
      <c r="F3816" s="312">
        <v>111</v>
      </c>
      <c r="G3816" s="313">
        <v>2015.01</v>
      </c>
      <c r="H3816" s="314">
        <v>158.571428571429</v>
      </c>
      <c r="I3816" s="311"/>
      <c r="J3816" s="311"/>
      <c r="K3816" s="311" t="s">
        <v>106</v>
      </c>
    </row>
    <row r="3817" ht="14.25" spans="1:11">
      <c r="A3817" s="269">
        <v>3815</v>
      </c>
      <c r="B3817" s="311" t="s">
        <v>5809</v>
      </c>
      <c r="C3817" s="311"/>
      <c r="D3817" s="311" t="s">
        <v>5890</v>
      </c>
      <c r="E3817" s="311" t="s">
        <v>5873</v>
      </c>
      <c r="F3817" s="312">
        <v>118.3</v>
      </c>
      <c r="G3817" s="313">
        <v>2015.01</v>
      </c>
      <c r="H3817" s="314">
        <v>169</v>
      </c>
      <c r="I3817" s="311"/>
      <c r="J3817" s="311"/>
      <c r="K3817" s="311" t="s">
        <v>106</v>
      </c>
    </row>
    <row r="3818" ht="14.25" spans="1:11">
      <c r="A3818" s="269">
        <v>3816</v>
      </c>
      <c r="B3818" s="311" t="s">
        <v>5809</v>
      </c>
      <c r="C3818" s="311"/>
      <c r="D3818" s="311" t="s">
        <v>5891</v>
      </c>
      <c r="E3818" s="311" t="s">
        <v>5873</v>
      </c>
      <c r="F3818" s="312">
        <v>111</v>
      </c>
      <c r="G3818" s="313">
        <v>2015.01</v>
      </c>
      <c r="H3818" s="314">
        <v>158.571428571429</v>
      </c>
      <c r="I3818" s="311"/>
      <c r="J3818" s="311"/>
      <c r="K3818" s="311" t="s">
        <v>106</v>
      </c>
    </row>
    <row r="3819" ht="14.25" spans="1:11">
      <c r="A3819" s="269">
        <v>3817</v>
      </c>
      <c r="B3819" s="311" t="s">
        <v>5809</v>
      </c>
      <c r="C3819" s="311"/>
      <c r="D3819" s="311" t="s">
        <v>5892</v>
      </c>
      <c r="E3819" s="311" t="s">
        <v>5873</v>
      </c>
      <c r="F3819" s="312">
        <v>139</v>
      </c>
      <c r="G3819" s="313">
        <v>2015.01</v>
      </c>
      <c r="H3819" s="314">
        <v>198.571428571429</v>
      </c>
      <c r="I3819" s="311"/>
      <c r="J3819" s="311"/>
      <c r="K3819" s="311" t="s">
        <v>106</v>
      </c>
    </row>
    <row r="3820" ht="14.25" spans="1:11">
      <c r="A3820" s="269">
        <v>3818</v>
      </c>
      <c r="B3820" s="311" t="s">
        <v>5809</v>
      </c>
      <c r="C3820" s="311"/>
      <c r="D3820" s="311" t="s">
        <v>5893</v>
      </c>
      <c r="E3820" s="311" t="s">
        <v>5873</v>
      </c>
      <c r="F3820" s="312">
        <v>139</v>
      </c>
      <c r="G3820" s="313">
        <v>2015.01</v>
      </c>
      <c r="H3820" s="314">
        <v>198.571428571429</v>
      </c>
      <c r="I3820" s="311"/>
      <c r="J3820" s="311"/>
      <c r="K3820" s="311" t="s">
        <v>106</v>
      </c>
    </row>
    <row r="3821" ht="14.25" spans="1:11">
      <c r="A3821" s="269">
        <v>3819</v>
      </c>
      <c r="B3821" s="311" t="s">
        <v>5809</v>
      </c>
      <c r="C3821" s="311"/>
      <c r="D3821" s="311" t="s">
        <v>5894</v>
      </c>
      <c r="E3821" s="311" t="s">
        <v>5873</v>
      </c>
      <c r="F3821" s="312">
        <v>111</v>
      </c>
      <c r="G3821" s="313">
        <v>2015.01</v>
      </c>
      <c r="H3821" s="314">
        <v>158.571428571429</v>
      </c>
      <c r="I3821" s="311"/>
      <c r="J3821" s="311"/>
      <c r="K3821" s="311" t="s">
        <v>106</v>
      </c>
    </row>
    <row r="3822" ht="14.25" spans="1:11">
      <c r="A3822" s="269">
        <v>3820</v>
      </c>
      <c r="B3822" s="311" t="s">
        <v>5809</v>
      </c>
      <c r="C3822" s="311"/>
      <c r="D3822" s="311" t="s">
        <v>5895</v>
      </c>
      <c r="E3822" s="311" t="s">
        <v>5873</v>
      </c>
      <c r="F3822" s="312">
        <v>139</v>
      </c>
      <c r="G3822" s="313">
        <v>2015.01</v>
      </c>
      <c r="H3822" s="314">
        <v>198.571428571429</v>
      </c>
      <c r="I3822" s="311"/>
      <c r="J3822" s="311"/>
      <c r="K3822" s="311" t="s">
        <v>106</v>
      </c>
    </row>
    <row r="3823" ht="14.25" spans="1:11">
      <c r="A3823" s="269">
        <v>3821</v>
      </c>
      <c r="B3823" s="311" t="s">
        <v>5809</v>
      </c>
      <c r="C3823" s="311"/>
      <c r="D3823" s="311" t="s">
        <v>5896</v>
      </c>
      <c r="E3823" s="311" t="s">
        <v>5873</v>
      </c>
      <c r="F3823" s="312">
        <v>132</v>
      </c>
      <c r="G3823" s="313">
        <v>2015.01</v>
      </c>
      <c r="H3823" s="314">
        <v>188.571428571429</v>
      </c>
      <c r="I3823" s="311"/>
      <c r="J3823" s="311"/>
      <c r="K3823" s="311" t="s">
        <v>106</v>
      </c>
    </row>
    <row r="3824" ht="14.25" spans="1:11">
      <c r="A3824" s="269">
        <v>3822</v>
      </c>
      <c r="B3824" s="311" t="s">
        <v>5809</v>
      </c>
      <c r="C3824" s="311"/>
      <c r="D3824" s="311" t="s">
        <v>5897</v>
      </c>
      <c r="E3824" s="311" t="s">
        <v>5873</v>
      </c>
      <c r="F3824" s="312">
        <v>132</v>
      </c>
      <c r="G3824" s="313">
        <v>2015.01</v>
      </c>
      <c r="H3824" s="314">
        <v>188.571428571429</v>
      </c>
      <c r="I3824" s="311"/>
      <c r="J3824" s="311"/>
      <c r="K3824" s="311" t="s">
        <v>106</v>
      </c>
    </row>
    <row r="3825" ht="14.25" spans="1:11">
      <c r="A3825" s="269">
        <v>3823</v>
      </c>
      <c r="B3825" s="311" t="s">
        <v>5809</v>
      </c>
      <c r="C3825" s="311"/>
      <c r="D3825" s="311" t="s">
        <v>5898</v>
      </c>
      <c r="E3825" s="311" t="s">
        <v>5873</v>
      </c>
      <c r="F3825" s="312">
        <v>83</v>
      </c>
      <c r="G3825" s="313">
        <v>2015.01</v>
      </c>
      <c r="H3825" s="314">
        <v>118.571428571429</v>
      </c>
      <c r="I3825" s="311"/>
      <c r="J3825" s="311"/>
      <c r="K3825" s="311" t="s">
        <v>106</v>
      </c>
    </row>
    <row r="3826" ht="14.25" spans="1:11">
      <c r="A3826" s="269">
        <v>3824</v>
      </c>
      <c r="B3826" s="311" t="s">
        <v>5809</v>
      </c>
      <c r="C3826" s="311"/>
      <c r="D3826" s="311" t="s">
        <v>5899</v>
      </c>
      <c r="E3826" s="311" t="s">
        <v>5873</v>
      </c>
      <c r="F3826" s="312">
        <v>139</v>
      </c>
      <c r="G3826" s="313">
        <v>2015.01</v>
      </c>
      <c r="H3826" s="314">
        <v>198.571428571429</v>
      </c>
      <c r="I3826" s="311"/>
      <c r="J3826" s="311"/>
      <c r="K3826" s="311" t="s">
        <v>106</v>
      </c>
    </row>
    <row r="3827" ht="14.25" spans="1:11">
      <c r="A3827" s="269">
        <v>3825</v>
      </c>
      <c r="B3827" s="311" t="s">
        <v>5809</v>
      </c>
      <c r="C3827" s="311"/>
      <c r="D3827" s="311" t="s">
        <v>5900</v>
      </c>
      <c r="E3827" s="311" t="s">
        <v>5873</v>
      </c>
      <c r="F3827" s="312">
        <v>181.3</v>
      </c>
      <c r="G3827" s="313">
        <v>2015.01</v>
      </c>
      <c r="H3827" s="314">
        <v>259</v>
      </c>
      <c r="I3827" s="311"/>
      <c r="J3827" s="311"/>
      <c r="K3827" s="311" t="s">
        <v>106</v>
      </c>
    </row>
    <row r="3828" ht="14.25" spans="1:11">
      <c r="A3828" s="269">
        <v>3826</v>
      </c>
      <c r="B3828" s="311" t="s">
        <v>5809</v>
      </c>
      <c r="C3828" s="311"/>
      <c r="D3828" s="311" t="s">
        <v>5901</v>
      </c>
      <c r="E3828" s="311" t="s">
        <v>5873</v>
      </c>
      <c r="F3828" s="312">
        <v>153</v>
      </c>
      <c r="G3828" s="313">
        <v>2015.01</v>
      </c>
      <c r="H3828" s="314">
        <v>218.571428571429</v>
      </c>
      <c r="I3828" s="311"/>
      <c r="J3828" s="311"/>
      <c r="K3828" s="311" t="s">
        <v>106</v>
      </c>
    </row>
    <row r="3829" ht="14.25" spans="1:11">
      <c r="A3829" s="269">
        <v>3827</v>
      </c>
      <c r="B3829" s="311" t="s">
        <v>5809</v>
      </c>
      <c r="C3829" s="311"/>
      <c r="D3829" s="311" t="s">
        <v>5902</v>
      </c>
      <c r="E3829" s="311" t="s">
        <v>5873</v>
      </c>
      <c r="F3829" s="312">
        <v>83</v>
      </c>
      <c r="G3829" s="313">
        <v>2015.01</v>
      </c>
      <c r="H3829" s="314">
        <v>118.571428571429</v>
      </c>
      <c r="I3829" s="311"/>
      <c r="J3829" s="311"/>
      <c r="K3829" s="311" t="s">
        <v>106</v>
      </c>
    </row>
    <row r="3830" ht="14.25" spans="1:11">
      <c r="A3830" s="269">
        <v>3828</v>
      </c>
      <c r="B3830" s="311" t="s">
        <v>5809</v>
      </c>
      <c r="C3830" s="311"/>
      <c r="D3830" s="311" t="s">
        <v>5903</v>
      </c>
      <c r="E3830" s="311" t="s">
        <v>5873</v>
      </c>
      <c r="F3830" s="312">
        <v>83</v>
      </c>
      <c r="G3830" s="313">
        <v>2015.01</v>
      </c>
      <c r="H3830" s="314">
        <v>118.571428571429</v>
      </c>
      <c r="I3830" s="311"/>
      <c r="J3830" s="311"/>
      <c r="K3830" s="311" t="s">
        <v>106</v>
      </c>
    </row>
    <row r="3831" ht="14.25" spans="1:11">
      <c r="A3831" s="269">
        <v>3829</v>
      </c>
      <c r="B3831" s="311" t="s">
        <v>5809</v>
      </c>
      <c r="C3831" s="311"/>
      <c r="D3831" s="311" t="s">
        <v>5904</v>
      </c>
      <c r="E3831" s="311" t="s">
        <v>5873</v>
      </c>
      <c r="F3831" s="312">
        <v>111</v>
      </c>
      <c r="G3831" s="313">
        <v>2015.01</v>
      </c>
      <c r="H3831" s="314">
        <v>158.571428571429</v>
      </c>
      <c r="I3831" s="311"/>
      <c r="J3831" s="311"/>
      <c r="K3831" s="311" t="s">
        <v>106</v>
      </c>
    </row>
    <row r="3832" ht="14.25" spans="1:11">
      <c r="A3832" s="269">
        <v>3830</v>
      </c>
      <c r="B3832" s="311" t="s">
        <v>5809</v>
      </c>
      <c r="C3832" s="311"/>
      <c r="D3832" s="311" t="s">
        <v>5905</v>
      </c>
      <c r="E3832" s="311" t="s">
        <v>5873</v>
      </c>
      <c r="F3832" s="312">
        <v>111</v>
      </c>
      <c r="G3832" s="313">
        <v>2015.01</v>
      </c>
      <c r="H3832" s="314">
        <v>158.571428571429</v>
      </c>
      <c r="I3832" s="311"/>
      <c r="J3832" s="311"/>
      <c r="K3832" s="311" t="s">
        <v>106</v>
      </c>
    </row>
    <row r="3833" ht="14.25" spans="1:11">
      <c r="A3833" s="269">
        <v>3831</v>
      </c>
      <c r="B3833" s="311" t="s">
        <v>5809</v>
      </c>
      <c r="C3833" s="311"/>
      <c r="D3833" s="311" t="s">
        <v>5906</v>
      </c>
      <c r="E3833" s="311" t="s">
        <v>5873</v>
      </c>
      <c r="F3833" s="312">
        <v>487</v>
      </c>
      <c r="G3833" s="313">
        <v>2015.01</v>
      </c>
      <c r="H3833" s="314">
        <v>695.714285714286</v>
      </c>
      <c r="I3833" s="311"/>
      <c r="J3833" s="311"/>
      <c r="K3833" s="311" t="s">
        <v>106</v>
      </c>
    </row>
    <row r="3834" ht="14.25" spans="1:11">
      <c r="A3834" s="269">
        <v>3832</v>
      </c>
      <c r="B3834" s="311" t="s">
        <v>5809</v>
      </c>
      <c r="C3834" s="311"/>
      <c r="D3834" s="311" t="s">
        <v>5907</v>
      </c>
      <c r="E3834" s="311" t="s">
        <v>5873</v>
      </c>
      <c r="F3834" s="312">
        <v>354.9312</v>
      </c>
      <c r="G3834" s="313">
        <v>2015.01</v>
      </c>
      <c r="H3834" s="314">
        <v>507.044571428571</v>
      </c>
      <c r="I3834" s="311"/>
      <c r="J3834" s="311"/>
      <c r="K3834" s="311" t="s">
        <v>106</v>
      </c>
    </row>
    <row r="3835" ht="14.25" spans="1:11">
      <c r="A3835" s="269">
        <v>3833</v>
      </c>
      <c r="B3835" s="311" t="s">
        <v>5809</v>
      </c>
      <c r="C3835" s="311"/>
      <c r="D3835" s="311" t="s">
        <v>5908</v>
      </c>
      <c r="E3835" s="311" t="s">
        <v>5873</v>
      </c>
      <c r="F3835" s="312">
        <v>142</v>
      </c>
      <c r="G3835" s="313">
        <v>2015.01</v>
      </c>
      <c r="H3835" s="314">
        <v>202.857142857143</v>
      </c>
      <c r="I3835" s="311"/>
      <c r="J3835" s="311"/>
      <c r="K3835" s="311" t="s">
        <v>106</v>
      </c>
    </row>
    <row r="3836" ht="14.25" spans="1:11">
      <c r="A3836" s="269">
        <v>3834</v>
      </c>
      <c r="B3836" s="311" t="s">
        <v>5809</v>
      </c>
      <c r="C3836" s="311"/>
      <c r="D3836" s="311" t="s">
        <v>5909</v>
      </c>
      <c r="E3836" s="311" t="s">
        <v>5873</v>
      </c>
      <c r="F3836" s="312">
        <v>314</v>
      </c>
      <c r="G3836" s="313">
        <v>2015.01</v>
      </c>
      <c r="H3836" s="314">
        <v>448.571428571429</v>
      </c>
      <c r="I3836" s="311"/>
      <c r="J3836" s="311"/>
      <c r="K3836" s="311" t="s">
        <v>106</v>
      </c>
    </row>
    <row r="3837" ht="14.25" spans="1:11">
      <c r="A3837" s="269">
        <v>3835</v>
      </c>
      <c r="B3837" s="311" t="s">
        <v>5809</v>
      </c>
      <c r="C3837" s="311"/>
      <c r="D3837" s="311" t="s">
        <v>5910</v>
      </c>
      <c r="E3837" s="311" t="s">
        <v>5873</v>
      </c>
      <c r="F3837" s="312">
        <v>31.00032</v>
      </c>
      <c r="G3837" s="313">
        <v>2015.01</v>
      </c>
      <c r="H3837" s="314">
        <v>44.2861714285714</v>
      </c>
      <c r="I3837" s="311"/>
      <c r="J3837" s="311"/>
      <c r="K3837" s="311" t="s">
        <v>106</v>
      </c>
    </row>
    <row r="3838" ht="14.25" spans="1:11">
      <c r="A3838" s="269">
        <v>3836</v>
      </c>
      <c r="B3838" s="311" t="s">
        <v>5809</v>
      </c>
      <c r="C3838" s="311"/>
      <c r="D3838" s="311" t="s">
        <v>5911</v>
      </c>
      <c r="E3838" s="311" t="s">
        <v>5873</v>
      </c>
      <c r="F3838" s="312">
        <v>89.856</v>
      </c>
      <c r="G3838" s="313">
        <v>2015.01</v>
      </c>
      <c r="H3838" s="314">
        <v>128.365714285714</v>
      </c>
      <c r="I3838" s="311"/>
      <c r="J3838" s="311"/>
      <c r="K3838" s="311" t="s">
        <v>106</v>
      </c>
    </row>
    <row r="3839" ht="14.25" spans="1:11">
      <c r="A3839" s="269">
        <v>3837</v>
      </c>
      <c r="B3839" s="311" t="s">
        <v>5809</v>
      </c>
      <c r="C3839" s="311"/>
      <c r="D3839" s="311" t="s">
        <v>5912</v>
      </c>
      <c r="E3839" s="311" t="s">
        <v>5873</v>
      </c>
      <c r="F3839" s="312">
        <v>2158</v>
      </c>
      <c r="G3839" s="313">
        <v>2015.01</v>
      </c>
      <c r="H3839" s="314">
        <v>3082.85714285714</v>
      </c>
      <c r="I3839" s="311"/>
      <c r="J3839" s="311"/>
      <c r="K3839" s="311" t="s">
        <v>106</v>
      </c>
    </row>
    <row r="3840" ht="14.25" spans="1:11">
      <c r="A3840" s="269">
        <v>3838</v>
      </c>
      <c r="B3840" s="311" t="s">
        <v>5809</v>
      </c>
      <c r="C3840" s="311"/>
      <c r="D3840" s="311" t="s">
        <v>5913</v>
      </c>
      <c r="E3840" s="311" t="s">
        <v>5873</v>
      </c>
      <c r="F3840" s="312">
        <v>1115.712</v>
      </c>
      <c r="G3840" s="313">
        <v>2015.01</v>
      </c>
      <c r="H3840" s="314">
        <v>1593.87428571429</v>
      </c>
      <c r="I3840" s="311"/>
      <c r="J3840" s="311"/>
      <c r="K3840" s="311" t="s">
        <v>106</v>
      </c>
    </row>
    <row r="3841" ht="14.25" spans="1:11">
      <c r="A3841" s="269">
        <v>3839</v>
      </c>
      <c r="B3841" s="311" t="s">
        <v>5809</v>
      </c>
      <c r="C3841" s="311"/>
      <c r="D3841" s="311" t="s">
        <v>5914</v>
      </c>
      <c r="E3841" s="311" t="s">
        <v>5873</v>
      </c>
      <c r="F3841" s="312">
        <v>822.5568</v>
      </c>
      <c r="G3841" s="313">
        <v>2015.01</v>
      </c>
      <c r="H3841" s="314">
        <v>1175.08114285714</v>
      </c>
      <c r="I3841" s="311"/>
      <c r="J3841" s="311"/>
      <c r="K3841" s="311" t="s">
        <v>106</v>
      </c>
    </row>
    <row r="3842" ht="14.25" spans="1:11">
      <c r="A3842" s="269">
        <v>3840</v>
      </c>
      <c r="B3842" s="311" t="s">
        <v>5809</v>
      </c>
      <c r="C3842" s="311"/>
      <c r="D3842" s="311" t="s">
        <v>5915</v>
      </c>
      <c r="E3842" s="311" t="s">
        <v>5873</v>
      </c>
      <c r="F3842" s="312">
        <v>1684.8</v>
      </c>
      <c r="G3842" s="313">
        <v>2015.01</v>
      </c>
      <c r="H3842" s="314">
        <v>2406.85714285714</v>
      </c>
      <c r="I3842" s="311"/>
      <c r="J3842" s="311"/>
      <c r="K3842" s="311" t="s">
        <v>106</v>
      </c>
    </row>
    <row r="3843" ht="14.25" spans="1:11">
      <c r="A3843" s="269">
        <v>3841</v>
      </c>
      <c r="B3843" s="311" t="s">
        <v>5809</v>
      </c>
      <c r="C3843" s="311"/>
      <c r="D3843" s="311" t="s">
        <v>5916</v>
      </c>
      <c r="E3843" s="311" t="s">
        <v>5873</v>
      </c>
      <c r="F3843" s="312">
        <v>82.8</v>
      </c>
      <c r="G3843" s="313">
        <v>2015.01</v>
      </c>
      <c r="H3843" s="314">
        <v>118.285714285714</v>
      </c>
      <c r="I3843" s="311"/>
      <c r="J3843" s="311"/>
      <c r="K3843" s="311" t="s">
        <v>106</v>
      </c>
    </row>
    <row r="3844" ht="14.25" spans="1:11">
      <c r="A3844" s="269">
        <v>3842</v>
      </c>
      <c r="B3844" s="311" t="s">
        <v>5809</v>
      </c>
      <c r="C3844" s="311"/>
      <c r="D3844" s="311" t="s">
        <v>5917</v>
      </c>
      <c r="E3844" s="311" t="s">
        <v>5873</v>
      </c>
      <c r="F3844" s="312">
        <v>89</v>
      </c>
      <c r="G3844" s="313">
        <v>2015.01</v>
      </c>
      <c r="H3844" s="314">
        <v>127.142857142857</v>
      </c>
      <c r="I3844" s="311"/>
      <c r="J3844" s="311"/>
      <c r="K3844" s="311" t="s">
        <v>106</v>
      </c>
    </row>
    <row r="3845" ht="14.25" spans="1:11">
      <c r="A3845" s="269">
        <v>3843</v>
      </c>
      <c r="B3845" s="311" t="s">
        <v>5809</v>
      </c>
      <c r="C3845" s="311"/>
      <c r="D3845" s="311" t="s">
        <v>5918</v>
      </c>
      <c r="E3845" s="311" t="s">
        <v>5873</v>
      </c>
      <c r="F3845" s="312">
        <v>888</v>
      </c>
      <c r="G3845" s="313">
        <v>2015.01</v>
      </c>
      <c r="H3845" s="314">
        <v>1268.57142857143</v>
      </c>
      <c r="I3845" s="311"/>
      <c r="J3845" s="311"/>
      <c r="K3845" s="311" t="s">
        <v>106</v>
      </c>
    </row>
    <row r="3846" ht="14.25" spans="1:11">
      <c r="A3846" s="269">
        <v>3844</v>
      </c>
      <c r="B3846" s="311" t="s">
        <v>5809</v>
      </c>
      <c r="C3846" s="311"/>
      <c r="D3846" s="311" t="s">
        <v>5919</v>
      </c>
      <c r="E3846" s="311" t="s">
        <v>5873</v>
      </c>
      <c r="F3846" s="312">
        <v>328</v>
      </c>
      <c r="G3846" s="313">
        <v>2015.01</v>
      </c>
      <c r="H3846" s="314">
        <v>468.571428571429</v>
      </c>
      <c r="I3846" s="311"/>
      <c r="J3846" s="311"/>
      <c r="K3846" s="311" t="s">
        <v>106</v>
      </c>
    </row>
    <row r="3847" ht="14.25" spans="1:11">
      <c r="A3847" s="269">
        <v>3845</v>
      </c>
      <c r="B3847" s="311" t="s">
        <v>5809</v>
      </c>
      <c r="C3847" s="311"/>
      <c r="D3847" s="311" t="s">
        <v>5920</v>
      </c>
      <c r="E3847" s="311" t="s">
        <v>5873</v>
      </c>
      <c r="F3847" s="312">
        <v>128</v>
      </c>
      <c r="G3847" s="313">
        <v>2015.01</v>
      </c>
      <c r="H3847" s="314">
        <v>182.857142857143</v>
      </c>
      <c r="I3847" s="311"/>
      <c r="J3847" s="311"/>
      <c r="K3847" s="311" t="s">
        <v>106</v>
      </c>
    </row>
    <row r="3848" ht="14.25" spans="1:11">
      <c r="A3848" s="269">
        <v>3846</v>
      </c>
      <c r="B3848" s="311" t="s">
        <v>5809</v>
      </c>
      <c r="C3848" s="311"/>
      <c r="D3848" s="311" t="s">
        <v>5921</v>
      </c>
      <c r="E3848" s="311" t="s">
        <v>5873</v>
      </c>
      <c r="F3848" s="312">
        <v>298</v>
      </c>
      <c r="G3848" s="313">
        <v>2015.01</v>
      </c>
      <c r="H3848" s="314">
        <v>425.714285714286</v>
      </c>
      <c r="I3848" s="311"/>
      <c r="J3848" s="311"/>
      <c r="K3848" s="311" t="s">
        <v>106</v>
      </c>
    </row>
    <row r="3849" ht="14.25" spans="1:11">
      <c r="A3849" s="269">
        <v>3847</v>
      </c>
      <c r="B3849" s="311" t="s">
        <v>5809</v>
      </c>
      <c r="C3849" s="311"/>
      <c r="D3849" s="311" t="s">
        <v>5922</v>
      </c>
      <c r="E3849" s="311" t="s">
        <v>5873</v>
      </c>
      <c r="F3849" s="312">
        <v>336.96</v>
      </c>
      <c r="G3849" s="313">
        <v>2015.01</v>
      </c>
      <c r="H3849" s="314">
        <v>481.371428571429</v>
      </c>
      <c r="I3849" s="311"/>
      <c r="J3849" s="311"/>
      <c r="K3849" s="311" t="s">
        <v>106</v>
      </c>
    </row>
    <row r="3850" ht="14.25" spans="1:11">
      <c r="A3850" s="269">
        <v>3848</v>
      </c>
      <c r="B3850" s="311" t="s">
        <v>5809</v>
      </c>
      <c r="C3850" s="311"/>
      <c r="D3850" s="311" t="s">
        <v>5923</v>
      </c>
      <c r="E3850" s="311" t="s">
        <v>5873</v>
      </c>
      <c r="F3850" s="312">
        <v>134.784</v>
      </c>
      <c r="G3850" s="313">
        <v>2015.01</v>
      </c>
      <c r="H3850" s="314">
        <v>192.548571428571</v>
      </c>
      <c r="I3850" s="311"/>
      <c r="J3850" s="311"/>
      <c r="K3850" s="311" t="s">
        <v>106</v>
      </c>
    </row>
    <row r="3851" ht="14.25" spans="1:11">
      <c r="A3851" s="269">
        <v>3849</v>
      </c>
      <c r="B3851" s="311" t="s">
        <v>5809</v>
      </c>
      <c r="C3851" s="311"/>
      <c r="D3851" s="311" t="s">
        <v>5924</v>
      </c>
      <c r="E3851" s="311" t="s">
        <v>5873</v>
      </c>
      <c r="F3851" s="312">
        <v>76</v>
      </c>
      <c r="G3851" s="313">
        <v>2015.01</v>
      </c>
      <c r="H3851" s="314">
        <v>108.571428571429</v>
      </c>
      <c r="I3851" s="311"/>
      <c r="J3851" s="311"/>
      <c r="K3851" s="311" t="s">
        <v>106</v>
      </c>
    </row>
    <row r="3852" ht="14.25" spans="1:11">
      <c r="A3852" s="269">
        <v>3850</v>
      </c>
      <c r="B3852" s="311" t="s">
        <v>5809</v>
      </c>
      <c r="C3852" s="311"/>
      <c r="D3852" s="311" t="s">
        <v>5925</v>
      </c>
      <c r="E3852" s="311" t="s">
        <v>5873</v>
      </c>
      <c r="F3852" s="312">
        <v>799.2</v>
      </c>
      <c r="G3852" s="313">
        <v>2015.01</v>
      </c>
      <c r="H3852" s="314">
        <v>1141.71428571429</v>
      </c>
      <c r="I3852" s="311"/>
      <c r="J3852" s="311"/>
      <c r="K3852" s="311" t="s">
        <v>106</v>
      </c>
    </row>
    <row r="3853" ht="14.25" spans="1:11">
      <c r="A3853" s="269">
        <v>3851</v>
      </c>
      <c r="B3853" s="311" t="s">
        <v>5809</v>
      </c>
      <c r="C3853" s="311"/>
      <c r="D3853" s="311" t="s">
        <v>5926</v>
      </c>
      <c r="E3853" s="311" t="s">
        <v>5873</v>
      </c>
      <c r="F3853" s="312">
        <v>2070.4</v>
      </c>
      <c r="G3853" s="313">
        <v>2015.01</v>
      </c>
      <c r="H3853" s="314">
        <v>2957.71428571429</v>
      </c>
      <c r="I3853" s="311"/>
      <c r="J3853" s="311"/>
      <c r="K3853" s="311" t="s">
        <v>106</v>
      </c>
    </row>
    <row r="3854" ht="14.25" spans="1:11">
      <c r="A3854" s="269">
        <v>3852</v>
      </c>
      <c r="B3854" s="311" t="s">
        <v>5809</v>
      </c>
      <c r="C3854" s="311"/>
      <c r="D3854" s="311" t="s">
        <v>5927</v>
      </c>
      <c r="E3854" s="311" t="s">
        <v>5873</v>
      </c>
      <c r="F3854" s="312">
        <v>1510.4</v>
      </c>
      <c r="G3854" s="313">
        <v>2015.01</v>
      </c>
      <c r="H3854" s="314">
        <v>2157.71428571429</v>
      </c>
      <c r="I3854" s="311"/>
      <c r="J3854" s="311"/>
      <c r="K3854" s="311" t="s">
        <v>106</v>
      </c>
    </row>
    <row r="3855" ht="14.25" spans="1:11">
      <c r="A3855" s="269">
        <v>3853</v>
      </c>
      <c r="B3855" s="311" t="s">
        <v>5809</v>
      </c>
      <c r="C3855" s="311"/>
      <c r="D3855" s="311" t="s">
        <v>5928</v>
      </c>
      <c r="E3855" s="311" t="s">
        <v>5873</v>
      </c>
      <c r="F3855" s="312">
        <v>79</v>
      </c>
      <c r="G3855" s="313">
        <v>2015.01</v>
      </c>
      <c r="H3855" s="314">
        <v>112.857142857143</v>
      </c>
      <c r="I3855" s="311"/>
      <c r="J3855" s="311"/>
      <c r="K3855" s="311" t="s">
        <v>106</v>
      </c>
    </row>
    <row r="3856" ht="14.25" spans="1:11">
      <c r="A3856" s="269">
        <v>3854</v>
      </c>
      <c r="B3856" s="311" t="s">
        <v>5809</v>
      </c>
      <c r="C3856" s="311"/>
      <c r="D3856" s="311" t="s">
        <v>5929</v>
      </c>
      <c r="E3856" s="311" t="s">
        <v>5873</v>
      </c>
      <c r="F3856" s="312">
        <v>224.19072</v>
      </c>
      <c r="G3856" s="313">
        <v>2015.01</v>
      </c>
      <c r="H3856" s="314">
        <v>291.447936</v>
      </c>
      <c r="I3856" s="311"/>
      <c r="J3856" s="311"/>
      <c r="K3856" s="311" t="s">
        <v>106</v>
      </c>
    </row>
    <row r="3857" ht="14.25" spans="1:11">
      <c r="A3857" s="269">
        <v>3855</v>
      </c>
      <c r="B3857" s="311" t="s">
        <v>5809</v>
      </c>
      <c r="C3857" s="311"/>
      <c r="D3857" s="311" t="s">
        <v>5930</v>
      </c>
      <c r="E3857" s="311" t="s">
        <v>5873</v>
      </c>
      <c r="F3857" s="312">
        <v>299.52</v>
      </c>
      <c r="G3857" s="313">
        <v>2015.01</v>
      </c>
      <c r="H3857" s="314">
        <v>389.376</v>
      </c>
      <c r="I3857" s="311"/>
      <c r="J3857" s="311"/>
      <c r="K3857" s="311" t="s">
        <v>106</v>
      </c>
    </row>
    <row r="3858" ht="14.25" spans="1:11">
      <c r="A3858" s="269">
        <v>3856</v>
      </c>
      <c r="B3858" s="311" t="s">
        <v>5809</v>
      </c>
      <c r="C3858" s="311"/>
      <c r="D3858" s="311" t="s">
        <v>5931</v>
      </c>
      <c r="E3858" s="311" t="s">
        <v>5873</v>
      </c>
      <c r="F3858" s="312">
        <v>449.28</v>
      </c>
      <c r="G3858" s="313">
        <v>2015.01</v>
      </c>
      <c r="H3858" s="314">
        <v>584.064</v>
      </c>
      <c r="I3858" s="311"/>
      <c r="J3858" s="311"/>
      <c r="K3858" s="311" t="s">
        <v>106</v>
      </c>
    </row>
    <row r="3859" ht="14.25" spans="1:11">
      <c r="A3859" s="269">
        <v>3857</v>
      </c>
      <c r="B3859" s="311" t="s">
        <v>5809</v>
      </c>
      <c r="C3859" s="311"/>
      <c r="D3859" s="311" t="s">
        <v>5932</v>
      </c>
      <c r="E3859" s="311" t="s">
        <v>5873</v>
      </c>
      <c r="F3859" s="312">
        <v>366</v>
      </c>
      <c r="G3859" s="313">
        <v>2015.01</v>
      </c>
      <c r="H3859" s="314">
        <v>641.828571428571</v>
      </c>
      <c r="I3859" s="311"/>
      <c r="J3859" s="311"/>
      <c r="K3859" s="311" t="s">
        <v>106</v>
      </c>
    </row>
    <row r="3860" ht="14.25" spans="1:11">
      <c r="A3860" s="269">
        <v>3858</v>
      </c>
      <c r="B3860" s="311" t="s">
        <v>5809</v>
      </c>
      <c r="C3860" s="311"/>
      <c r="D3860" s="311" t="s">
        <v>5933</v>
      </c>
      <c r="E3860" s="311" t="s">
        <v>5873</v>
      </c>
      <c r="F3860" s="312">
        <v>44</v>
      </c>
      <c r="G3860" s="313">
        <v>2015.01</v>
      </c>
      <c r="H3860" s="314">
        <v>70</v>
      </c>
      <c r="I3860" s="311"/>
      <c r="J3860" s="311"/>
      <c r="K3860" s="311" t="s">
        <v>106</v>
      </c>
    </row>
    <row r="3861" ht="14.25" spans="1:11">
      <c r="A3861" s="269">
        <v>3859</v>
      </c>
      <c r="B3861" s="311" t="s">
        <v>5809</v>
      </c>
      <c r="C3861" s="311"/>
      <c r="D3861" s="311" t="s">
        <v>5934</v>
      </c>
      <c r="E3861" s="311" t="s">
        <v>5873</v>
      </c>
      <c r="F3861" s="312">
        <v>135</v>
      </c>
      <c r="G3861" s="313">
        <v>2015.01</v>
      </c>
      <c r="H3861" s="314">
        <v>168.75</v>
      </c>
      <c r="I3861" s="311"/>
      <c r="J3861" s="311"/>
      <c r="K3861" s="311" t="s">
        <v>106</v>
      </c>
    </row>
    <row r="3862" ht="14.25" spans="1:11">
      <c r="A3862" s="269">
        <v>3860</v>
      </c>
      <c r="B3862" s="311" t="s">
        <v>5809</v>
      </c>
      <c r="C3862" s="311"/>
      <c r="D3862" s="311" t="s">
        <v>5935</v>
      </c>
      <c r="E3862" s="311" t="s">
        <v>5873</v>
      </c>
      <c r="F3862" s="312">
        <v>51.6672</v>
      </c>
      <c r="G3862" s="313">
        <v>2015.01</v>
      </c>
      <c r="H3862" s="314">
        <v>64.584</v>
      </c>
      <c r="I3862" s="311"/>
      <c r="J3862" s="311"/>
      <c r="K3862" s="311" t="s">
        <v>106</v>
      </c>
    </row>
    <row r="3863" ht="14.25" spans="1:11">
      <c r="A3863" s="269">
        <v>3861</v>
      </c>
      <c r="B3863" s="311" t="s">
        <v>5809</v>
      </c>
      <c r="C3863" s="311"/>
      <c r="D3863" s="311" t="s">
        <v>5936</v>
      </c>
      <c r="E3863" s="311" t="s">
        <v>5873</v>
      </c>
      <c r="F3863" s="312">
        <v>539</v>
      </c>
      <c r="G3863" s="313">
        <v>2015.01</v>
      </c>
      <c r="H3863" s="314">
        <v>700.7</v>
      </c>
      <c r="I3863" s="311"/>
      <c r="J3863" s="311"/>
      <c r="K3863" s="311" t="s">
        <v>106</v>
      </c>
    </row>
    <row r="3864" ht="14.25" spans="1:11">
      <c r="A3864" s="269">
        <v>3862</v>
      </c>
      <c r="B3864" s="311" t="s">
        <v>5809</v>
      </c>
      <c r="C3864" s="311"/>
      <c r="D3864" s="311" t="s">
        <v>5937</v>
      </c>
      <c r="E3864" s="311" t="s">
        <v>5873</v>
      </c>
      <c r="F3864" s="312">
        <v>134</v>
      </c>
      <c r="G3864" s="313">
        <v>2015.01</v>
      </c>
      <c r="H3864" s="314">
        <v>187.6</v>
      </c>
      <c r="I3864" s="311"/>
      <c r="J3864" s="311"/>
      <c r="K3864" s="311" t="s">
        <v>106</v>
      </c>
    </row>
    <row r="3865" ht="14.25" spans="1:11">
      <c r="A3865" s="269">
        <v>3863</v>
      </c>
      <c r="B3865" s="311" t="s">
        <v>5809</v>
      </c>
      <c r="C3865" s="311"/>
      <c r="D3865" s="311" t="s">
        <v>5938</v>
      </c>
      <c r="E3865" s="311" t="s">
        <v>5873</v>
      </c>
      <c r="F3865" s="312">
        <v>413.712</v>
      </c>
      <c r="G3865" s="313">
        <v>2015.01</v>
      </c>
      <c r="H3865" s="314">
        <v>537.8256</v>
      </c>
      <c r="I3865" s="311"/>
      <c r="J3865" s="311"/>
      <c r="K3865" s="311" t="s">
        <v>106</v>
      </c>
    </row>
    <row r="3866" ht="14.25" spans="1:11">
      <c r="A3866" s="269">
        <v>3864</v>
      </c>
      <c r="B3866" s="311" t="s">
        <v>5809</v>
      </c>
      <c r="C3866" s="311"/>
      <c r="D3866" s="311" t="s">
        <v>5939</v>
      </c>
      <c r="E3866" s="311" t="s">
        <v>5873</v>
      </c>
      <c r="F3866" s="312">
        <v>65.5</v>
      </c>
      <c r="G3866" s="313">
        <v>2015.01</v>
      </c>
      <c r="H3866" s="314">
        <v>113</v>
      </c>
      <c r="I3866" s="311"/>
      <c r="J3866" s="311"/>
      <c r="K3866" s="311" t="s">
        <v>106</v>
      </c>
    </row>
    <row r="3867" ht="14.25" spans="1:11">
      <c r="A3867" s="269">
        <v>3865</v>
      </c>
      <c r="B3867" s="311" t="s">
        <v>5809</v>
      </c>
      <c r="C3867" s="311"/>
      <c r="D3867" s="311" t="s">
        <v>5940</v>
      </c>
      <c r="E3867" s="311" t="s">
        <v>5873</v>
      </c>
      <c r="F3867" s="312">
        <v>314</v>
      </c>
      <c r="G3867" s="313">
        <v>2015.01</v>
      </c>
      <c r="H3867" s="314">
        <v>408.2</v>
      </c>
      <c r="I3867" s="311"/>
      <c r="J3867" s="311"/>
      <c r="K3867" s="311" t="s">
        <v>106</v>
      </c>
    </row>
    <row r="3868" ht="14.25" spans="1:11">
      <c r="A3868" s="269">
        <v>3866</v>
      </c>
      <c r="B3868" s="311" t="s">
        <v>5809</v>
      </c>
      <c r="C3868" s="311"/>
      <c r="D3868" s="311" t="s">
        <v>5941</v>
      </c>
      <c r="E3868" s="311" t="s">
        <v>5873</v>
      </c>
      <c r="F3868" s="312">
        <v>51.6672</v>
      </c>
      <c r="G3868" s="313">
        <v>2015.01</v>
      </c>
      <c r="H3868" s="314">
        <v>78</v>
      </c>
      <c r="I3868" s="311"/>
      <c r="J3868" s="311"/>
      <c r="K3868" s="311" t="s">
        <v>106</v>
      </c>
    </row>
    <row r="3869" ht="14.25" spans="1:11">
      <c r="A3869" s="269">
        <v>3867</v>
      </c>
      <c r="B3869" s="311" t="s">
        <v>5809</v>
      </c>
      <c r="C3869" s="311"/>
      <c r="D3869" s="311" t="s">
        <v>5942</v>
      </c>
      <c r="E3869" s="311" t="s">
        <v>5873</v>
      </c>
      <c r="F3869" s="312">
        <v>119.5</v>
      </c>
      <c r="G3869" s="313">
        <v>2015.01</v>
      </c>
      <c r="H3869" s="314">
        <v>155.35</v>
      </c>
      <c r="I3869" s="311"/>
      <c r="J3869" s="311"/>
      <c r="K3869" s="311" t="s">
        <v>106</v>
      </c>
    </row>
    <row r="3870" ht="14.25" spans="1:11">
      <c r="A3870" s="269">
        <v>3868</v>
      </c>
      <c r="B3870" s="311" t="s">
        <v>5809</v>
      </c>
      <c r="C3870" s="311"/>
      <c r="D3870" s="311" t="s">
        <v>5943</v>
      </c>
      <c r="E3870" s="311" t="s">
        <v>5873</v>
      </c>
      <c r="F3870" s="312">
        <v>251</v>
      </c>
      <c r="G3870" s="313">
        <v>2015.01</v>
      </c>
      <c r="H3870" s="314">
        <v>326.3</v>
      </c>
      <c r="I3870" s="311"/>
      <c r="J3870" s="311"/>
      <c r="K3870" s="311" t="s">
        <v>106</v>
      </c>
    </row>
    <row r="3871" ht="14.25" spans="1:11">
      <c r="A3871" s="269">
        <v>3869</v>
      </c>
      <c r="B3871" s="311" t="s">
        <v>5809</v>
      </c>
      <c r="C3871" s="311"/>
      <c r="D3871" s="311" t="s">
        <v>5944</v>
      </c>
      <c r="E3871" s="311" t="s">
        <v>5873</v>
      </c>
      <c r="F3871" s="312">
        <v>191</v>
      </c>
      <c r="G3871" s="313">
        <v>2015.01</v>
      </c>
      <c r="H3871" s="314">
        <v>358.571428571429</v>
      </c>
      <c r="I3871" s="311"/>
      <c r="J3871" s="311"/>
      <c r="K3871" s="311" t="s">
        <v>106</v>
      </c>
    </row>
    <row r="3872" ht="14.25" spans="1:11">
      <c r="A3872" s="269">
        <v>3870</v>
      </c>
      <c r="B3872" s="311" t="s">
        <v>5809</v>
      </c>
      <c r="C3872" s="311"/>
      <c r="D3872" s="311" t="s">
        <v>5945</v>
      </c>
      <c r="E3872" s="311" t="s">
        <v>5873</v>
      </c>
      <c r="F3872" s="312">
        <v>120</v>
      </c>
      <c r="G3872" s="313">
        <v>2015.01</v>
      </c>
      <c r="H3872" s="314">
        <v>168</v>
      </c>
      <c r="I3872" s="311"/>
      <c r="J3872" s="311"/>
      <c r="K3872" s="311" t="s">
        <v>106</v>
      </c>
    </row>
    <row r="3873" ht="14.25" spans="1:11">
      <c r="A3873" s="269">
        <v>3871</v>
      </c>
      <c r="B3873" s="311" t="s">
        <v>5809</v>
      </c>
      <c r="C3873" s="311"/>
      <c r="D3873" s="311" t="s">
        <v>5946</v>
      </c>
      <c r="E3873" s="311" t="s">
        <v>5873</v>
      </c>
      <c r="F3873" s="312">
        <v>399</v>
      </c>
      <c r="G3873" s="313">
        <v>2015.01</v>
      </c>
      <c r="H3873" s="314">
        <v>558.6</v>
      </c>
      <c r="I3873" s="311"/>
      <c r="J3873" s="311"/>
      <c r="K3873" s="311" t="s">
        <v>106</v>
      </c>
    </row>
    <row r="3874" ht="14.25" spans="1:11">
      <c r="A3874" s="269">
        <v>3872</v>
      </c>
      <c r="B3874" s="311" t="s">
        <v>5809</v>
      </c>
      <c r="C3874" s="311"/>
      <c r="D3874" s="311" t="s">
        <v>5947</v>
      </c>
      <c r="E3874" s="311" t="s">
        <v>5873</v>
      </c>
      <c r="F3874" s="312">
        <v>26.50752</v>
      </c>
      <c r="G3874" s="313">
        <v>2015.01</v>
      </c>
      <c r="H3874" s="314">
        <v>42</v>
      </c>
      <c r="I3874" s="311"/>
      <c r="J3874" s="311"/>
      <c r="K3874" s="311" t="s">
        <v>106</v>
      </c>
    </row>
    <row r="3875" ht="14.25" spans="1:11">
      <c r="A3875" s="269">
        <v>3873</v>
      </c>
      <c r="B3875" s="311" t="s">
        <v>5809</v>
      </c>
      <c r="C3875" s="311"/>
      <c r="D3875" s="311" t="s">
        <v>5948</v>
      </c>
      <c r="E3875" s="311" t="s">
        <v>5873</v>
      </c>
      <c r="F3875" s="312">
        <v>432</v>
      </c>
      <c r="G3875" s="313">
        <v>2015.01</v>
      </c>
      <c r="H3875" s="314">
        <v>561.6</v>
      </c>
      <c r="I3875" s="311"/>
      <c r="J3875" s="311"/>
      <c r="K3875" s="311" t="s">
        <v>106</v>
      </c>
    </row>
    <row r="3876" ht="14.25" spans="1:11">
      <c r="A3876" s="269">
        <v>3874</v>
      </c>
      <c r="B3876" s="311" t="s">
        <v>5809</v>
      </c>
      <c r="C3876" s="311"/>
      <c r="D3876" s="311" t="s">
        <v>5949</v>
      </c>
      <c r="E3876" s="311" t="s">
        <v>5873</v>
      </c>
      <c r="F3876" s="312">
        <v>381</v>
      </c>
      <c r="G3876" s="313">
        <v>2015.01</v>
      </c>
      <c r="H3876" s="314">
        <v>617.142857142857</v>
      </c>
      <c r="I3876" s="311"/>
      <c r="J3876" s="311"/>
      <c r="K3876" s="311" t="s">
        <v>106</v>
      </c>
    </row>
    <row r="3877" ht="14.25" spans="1:11">
      <c r="A3877" s="269">
        <v>3875</v>
      </c>
      <c r="B3877" s="311" t="s">
        <v>5809</v>
      </c>
      <c r="C3877" s="311"/>
      <c r="D3877" s="311" t="s">
        <v>5950</v>
      </c>
      <c r="E3877" s="311" t="s">
        <v>5873</v>
      </c>
      <c r="F3877" s="312">
        <v>251</v>
      </c>
      <c r="G3877" s="313">
        <v>2015.01</v>
      </c>
      <c r="H3877" s="314">
        <v>351.4</v>
      </c>
      <c r="I3877" s="311"/>
      <c r="J3877" s="311"/>
      <c r="K3877" s="311" t="s">
        <v>106</v>
      </c>
    </row>
    <row r="3878" ht="14.25" spans="1:11">
      <c r="A3878" s="269">
        <v>3876</v>
      </c>
      <c r="B3878" s="311" t="s">
        <v>5809</v>
      </c>
      <c r="C3878" s="311"/>
      <c r="D3878" s="311" t="s">
        <v>5951</v>
      </c>
      <c r="E3878" s="311" t="s">
        <v>5873</v>
      </c>
      <c r="F3878" s="312">
        <v>894.0672</v>
      </c>
      <c r="G3878" s="313">
        <v>2015.01</v>
      </c>
      <c r="H3878" s="314">
        <v>1162.28736</v>
      </c>
      <c r="I3878" s="311"/>
      <c r="J3878" s="311"/>
      <c r="K3878" s="311" t="s">
        <v>106</v>
      </c>
    </row>
    <row r="3879" ht="14.25" spans="1:11">
      <c r="A3879" s="269">
        <v>3877</v>
      </c>
      <c r="B3879" s="311" t="s">
        <v>5809</v>
      </c>
      <c r="C3879" s="311"/>
      <c r="D3879" s="311" t="s">
        <v>5952</v>
      </c>
      <c r="E3879" s="311" t="s">
        <v>5873</v>
      </c>
      <c r="F3879" s="312">
        <v>224.5</v>
      </c>
      <c r="G3879" s="313">
        <v>2015.01</v>
      </c>
      <c r="H3879" s="314">
        <v>291.85</v>
      </c>
      <c r="I3879" s="311"/>
      <c r="J3879" s="311"/>
      <c r="K3879" s="311" t="s">
        <v>106</v>
      </c>
    </row>
    <row r="3880" ht="14.25" spans="1:11">
      <c r="A3880" s="269">
        <v>3878</v>
      </c>
      <c r="B3880" s="311" t="s">
        <v>5809</v>
      </c>
      <c r="C3880" s="311"/>
      <c r="D3880" s="311" t="s">
        <v>5953</v>
      </c>
      <c r="E3880" s="311" t="s">
        <v>5873</v>
      </c>
      <c r="F3880" s="312">
        <v>239.2416</v>
      </c>
      <c r="G3880" s="313">
        <v>2015.01</v>
      </c>
      <c r="H3880" s="314">
        <v>320.714285714286</v>
      </c>
      <c r="I3880" s="311"/>
      <c r="J3880" s="311"/>
      <c r="K3880" s="311" t="s">
        <v>106</v>
      </c>
    </row>
    <row r="3881" ht="14.25" spans="1:11">
      <c r="A3881" s="269">
        <v>3879</v>
      </c>
      <c r="B3881" s="311" t="s">
        <v>5809</v>
      </c>
      <c r="C3881" s="311"/>
      <c r="D3881" s="311" t="s">
        <v>5954</v>
      </c>
      <c r="E3881" s="311" t="s">
        <v>5873</v>
      </c>
      <c r="F3881" s="312">
        <v>292</v>
      </c>
      <c r="G3881" s="313">
        <v>2015.01</v>
      </c>
      <c r="H3881" s="314">
        <v>408.8</v>
      </c>
      <c r="I3881" s="311"/>
      <c r="J3881" s="311"/>
      <c r="K3881" s="311" t="s">
        <v>106</v>
      </c>
    </row>
    <row r="3882" ht="14.25" spans="1:11">
      <c r="A3882" s="269">
        <v>3880</v>
      </c>
      <c r="B3882" s="311" t="s">
        <v>5809</v>
      </c>
      <c r="C3882" s="311"/>
      <c r="D3882" s="311" t="s">
        <v>5955</v>
      </c>
      <c r="E3882" s="311" t="s">
        <v>5873</v>
      </c>
      <c r="F3882" s="312">
        <v>894.0672</v>
      </c>
      <c r="G3882" s="313">
        <v>2015.01</v>
      </c>
      <c r="H3882" s="314">
        <v>1162.28736</v>
      </c>
      <c r="I3882" s="311"/>
      <c r="J3882" s="311"/>
      <c r="K3882" s="311" t="s">
        <v>106</v>
      </c>
    </row>
    <row r="3883" ht="14.25" spans="1:11">
      <c r="A3883" s="269">
        <v>3881</v>
      </c>
      <c r="B3883" s="311" t="s">
        <v>5809</v>
      </c>
      <c r="C3883" s="311"/>
      <c r="D3883" s="311" t="s">
        <v>5956</v>
      </c>
      <c r="E3883" s="311" t="s">
        <v>5873</v>
      </c>
      <c r="F3883" s="312">
        <v>43.8048</v>
      </c>
      <c r="G3883" s="313">
        <v>2015.01</v>
      </c>
      <c r="H3883" s="314">
        <v>56.94624</v>
      </c>
      <c r="I3883" s="311"/>
      <c r="J3883" s="311"/>
      <c r="K3883" s="311" t="s">
        <v>106</v>
      </c>
    </row>
    <row r="3884" ht="14.25" spans="1:11">
      <c r="A3884" s="269">
        <v>3882</v>
      </c>
      <c r="B3884" s="311" t="s">
        <v>5809</v>
      </c>
      <c r="C3884" s="311"/>
      <c r="D3884" s="311" t="s">
        <v>5957</v>
      </c>
      <c r="E3884" s="311" t="s">
        <v>5873</v>
      </c>
      <c r="F3884" s="312">
        <v>26.50752</v>
      </c>
      <c r="G3884" s="313">
        <v>2015.01</v>
      </c>
      <c r="H3884" s="314">
        <v>36</v>
      </c>
      <c r="I3884" s="311"/>
      <c r="J3884" s="311"/>
      <c r="K3884" s="311" t="s">
        <v>106</v>
      </c>
    </row>
    <row r="3885" ht="14.25" spans="1:11">
      <c r="A3885" s="269">
        <v>3883</v>
      </c>
      <c r="B3885" s="311" t="s">
        <v>5809</v>
      </c>
      <c r="C3885" s="311"/>
      <c r="D3885" s="311" t="s">
        <v>5958</v>
      </c>
      <c r="E3885" s="311" t="s">
        <v>5873</v>
      </c>
      <c r="F3885" s="312">
        <v>10.8576</v>
      </c>
      <c r="G3885" s="313">
        <v>2015.01</v>
      </c>
      <c r="H3885" s="314">
        <v>15.20064</v>
      </c>
      <c r="I3885" s="311"/>
      <c r="J3885" s="311"/>
      <c r="K3885" s="311" t="s">
        <v>106</v>
      </c>
    </row>
    <row r="3886" ht="14.25" spans="1:11">
      <c r="A3886" s="269">
        <v>3884</v>
      </c>
      <c r="B3886" s="311" t="s">
        <v>5809</v>
      </c>
      <c r="C3886" s="311"/>
      <c r="D3886" s="311" t="s">
        <v>5959</v>
      </c>
      <c r="E3886" s="311" t="s">
        <v>5873</v>
      </c>
      <c r="F3886" s="312">
        <v>41.184</v>
      </c>
      <c r="G3886" s="313">
        <v>2015.01</v>
      </c>
      <c r="H3886" s="314">
        <v>54</v>
      </c>
      <c r="I3886" s="311"/>
      <c r="J3886" s="311"/>
      <c r="K3886" s="311" t="s">
        <v>106</v>
      </c>
    </row>
    <row r="3887" ht="14.25" spans="1:11">
      <c r="A3887" s="269">
        <v>3885</v>
      </c>
      <c r="B3887" s="311" t="s">
        <v>5809</v>
      </c>
      <c r="C3887" s="311"/>
      <c r="D3887" s="311" t="s">
        <v>5960</v>
      </c>
      <c r="E3887" s="311" t="s">
        <v>5873</v>
      </c>
      <c r="F3887" s="312">
        <v>27.55584</v>
      </c>
      <c r="G3887" s="313">
        <v>2015.01</v>
      </c>
      <c r="H3887" s="314">
        <v>38.578176</v>
      </c>
      <c r="I3887" s="311"/>
      <c r="J3887" s="311"/>
      <c r="K3887" s="311" t="s">
        <v>106</v>
      </c>
    </row>
    <row r="3888" ht="14.25" spans="1:11">
      <c r="A3888" s="269">
        <v>3886</v>
      </c>
      <c r="B3888" s="311" t="s">
        <v>5809</v>
      </c>
      <c r="C3888" s="311"/>
      <c r="D3888" s="311" t="s">
        <v>5961</v>
      </c>
      <c r="E3888" s="311" t="s">
        <v>5873</v>
      </c>
      <c r="F3888" s="312">
        <v>62.00064</v>
      </c>
      <c r="G3888" s="313">
        <v>2015.01</v>
      </c>
      <c r="H3888" s="314">
        <v>86.800896</v>
      </c>
      <c r="I3888" s="311"/>
      <c r="J3888" s="311"/>
      <c r="K3888" s="311" t="s">
        <v>106</v>
      </c>
    </row>
    <row r="3889" ht="14.25" spans="1:11">
      <c r="A3889" s="269">
        <v>3887</v>
      </c>
      <c r="B3889" s="311" t="s">
        <v>5809</v>
      </c>
      <c r="C3889" s="311"/>
      <c r="D3889" s="311" t="s">
        <v>5962</v>
      </c>
      <c r="E3889" s="311" t="s">
        <v>5873</v>
      </c>
      <c r="F3889" s="312">
        <v>33.696</v>
      </c>
      <c r="G3889" s="313">
        <v>2015.01</v>
      </c>
      <c r="H3889" s="314">
        <v>51</v>
      </c>
      <c r="I3889" s="311"/>
      <c r="J3889" s="311"/>
      <c r="K3889" s="311" t="s">
        <v>106</v>
      </c>
    </row>
    <row r="3890" ht="14.25" spans="1:11">
      <c r="A3890" s="269">
        <v>3888</v>
      </c>
      <c r="B3890" s="311" t="s">
        <v>5809</v>
      </c>
      <c r="C3890" s="311"/>
      <c r="D3890" s="311" t="s">
        <v>5963</v>
      </c>
      <c r="E3890" s="311" t="s">
        <v>5873</v>
      </c>
      <c r="F3890" s="312">
        <v>93.6</v>
      </c>
      <c r="G3890" s="313">
        <v>2015.01</v>
      </c>
      <c r="H3890" s="314">
        <v>132</v>
      </c>
      <c r="I3890" s="311"/>
      <c r="J3890" s="311"/>
      <c r="K3890" s="311" t="s">
        <v>106</v>
      </c>
    </row>
    <row r="3891" ht="14.25" spans="1:11">
      <c r="A3891" s="269">
        <v>3889</v>
      </c>
      <c r="B3891" s="311" t="s">
        <v>5809</v>
      </c>
      <c r="C3891" s="311"/>
      <c r="D3891" s="311" t="s">
        <v>5964</v>
      </c>
      <c r="E3891" s="311" t="s">
        <v>5873</v>
      </c>
      <c r="F3891" s="312">
        <v>65.1456</v>
      </c>
      <c r="G3891" s="313">
        <v>2015.01</v>
      </c>
      <c r="H3891" s="314">
        <v>97</v>
      </c>
      <c r="I3891" s="311"/>
      <c r="J3891" s="311"/>
      <c r="K3891" s="311" t="s">
        <v>106</v>
      </c>
    </row>
    <row r="3892" ht="14.25" spans="1:11">
      <c r="A3892" s="269">
        <v>3890</v>
      </c>
      <c r="B3892" s="311" t="s">
        <v>5809</v>
      </c>
      <c r="C3892" s="311"/>
      <c r="D3892" s="311" t="s">
        <v>5965</v>
      </c>
      <c r="E3892" s="311" t="s">
        <v>5873</v>
      </c>
      <c r="F3892" s="312">
        <v>22.01472</v>
      </c>
      <c r="G3892" s="313">
        <v>2015.01</v>
      </c>
      <c r="H3892" s="314">
        <v>30.820608</v>
      </c>
      <c r="I3892" s="311"/>
      <c r="J3892" s="311"/>
      <c r="K3892" s="311" t="s">
        <v>106</v>
      </c>
    </row>
    <row r="3893" ht="14.25" spans="1:11">
      <c r="A3893" s="269">
        <v>3891</v>
      </c>
      <c r="B3893" s="311" t="s">
        <v>5809</v>
      </c>
      <c r="C3893" s="311"/>
      <c r="D3893" s="311" t="s">
        <v>5966</v>
      </c>
      <c r="E3893" s="311" t="s">
        <v>5873</v>
      </c>
      <c r="F3893" s="312">
        <v>31.00032</v>
      </c>
      <c r="G3893" s="313">
        <v>2015.01</v>
      </c>
      <c r="H3893" s="314">
        <v>41</v>
      </c>
      <c r="I3893" s="311"/>
      <c r="J3893" s="311"/>
      <c r="K3893" s="311" t="s">
        <v>106</v>
      </c>
    </row>
    <row r="3894" ht="14.25" spans="1:11">
      <c r="A3894" s="269">
        <v>3892</v>
      </c>
      <c r="B3894" s="311" t="s">
        <v>5809</v>
      </c>
      <c r="C3894" s="311"/>
      <c r="D3894" s="311" t="s">
        <v>5967</v>
      </c>
      <c r="E3894" s="311" t="s">
        <v>5873</v>
      </c>
      <c r="F3894" s="312">
        <v>13.02912</v>
      </c>
      <c r="G3894" s="313">
        <v>2015.01</v>
      </c>
      <c r="H3894" s="314">
        <v>20</v>
      </c>
      <c r="I3894" s="311"/>
      <c r="J3894" s="311"/>
      <c r="K3894" s="311" t="s">
        <v>106</v>
      </c>
    </row>
    <row r="3895" ht="14.25" spans="1:11">
      <c r="A3895" s="269">
        <v>3893</v>
      </c>
      <c r="B3895" s="311" t="s">
        <v>5809</v>
      </c>
      <c r="C3895" s="311"/>
      <c r="D3895" s="311" t="s">
        <v>5968</v>
      </c>
      <c r="E3895" s="311" t="s">
        <v>5873</v>
      </c>
      <c r="F3895" s="312">
        <v>70.23744</v>
      </c>
      <c r="G3895" s="313">
        <v>2015.01</v>
      </c>
      <c r="H3895" s="314">
        <v>95</v>
      </c>
      <c r="I3895" s="311"/>
      <c r="J3895" s="311"/>
      <c r="K3895" s="311" t="s">
        <v>106</v>
      </c>
    </row>
    <row r="3896" ht="14.25" spans="1:11">
      <c r="A3896" s="269">
        <v>3894</v>
      </c>
      <c r="B3896" s="311" t="s">
        <v>5809</v>
      </c>
      <c r="C3896" s="311"/>
      <c r="D3896" s="311" t="s">
        <v>5969</v>
      </c>
      <c r="E3896" s="311" t="s">
        <v>5873</v>
      </c>
      <c r="F3896" s="312">
        <v>8.53632</v>
      </c>
      <c r="G3896" s="313">
        <v>2015.01</v>
      </c>
      <c r="H3896" s="314">
        <v>14</v>
      </c>
      <c r="I3896" s="311"/>
      <c r="J3896" s="311"/>
      <c r="K3896" s="311" t="s">
        <v>106</v>
      </c>
    </row>
    <row r="3897" ht="14.25" spans="1:11">
      <c r="A3897" s="269">
        <v>3895</v>
      </c>
      <c r="B3897" s="311" t="s">
        <v>5809</v>
      </c>
      <c r="C3897" s="311"/>
      <c r="D3897" s="311" t="s">
        <v>5970</v>
      </c>
      <c r="E3897" s="311" t="s">
        <v>5873</v>
      </c>
      <c r="F3897" s="312">
        <v>40</v>
      </c>
      <c r="G3897" s="313">
        <v>2015.01</v>
      </c>
      <c r="H3897" s="314">
        <v>50</v>
      </c>
      <c r="I3897" s="311"/>
      <c r="J3897" s="311"/>
      <c r="K3897" s="311" t="s">
        <v>106</v>
      </c>
    </row>
    <row r="3898" ht="14.25" spans="1:11">
      <c r="A3898" s="269">
        <v>3896</v>
      </c>
      <c r="B3898" s="311" t="s">
        <v>5809</v>
      </c>
      <c r="C3898" s="311"/>
      <c r="D3898" s="311" t="s">
        <v>5971</v>
      </c>
      <c r="E3898" s="311" t="s">
        <v>5873</v>
      </c>
      <c r="F3898" s="312">
        <v>8.53632</v>
      </c>
      <c r="G3898" s="313">
        <v>2015.01</v>
      </c>
      <c r="H3898" s="314">
        <v>15</v>
      </c>
      <c r="I3898" s="311"/>
      <c r="J3898" s="311"/>
      <c r="K3898" s="311" t="s">
        <v>106</v>
      </c>
    </row>
    <row r="3899" ht="14.25" spans="1:11">
      <c r="A3899" s="269">
        <v>3897</v>
      </c>
      <c r="B3899" s="311" t="s">
        <v>5809</v>
      </c>
      <c r="C3899" s="311"/>
      <c r="D3899" s="311" t="s">
        <v>5972</v>
      </c>
      <c r="E3899" s="311" t="s">
        <v>5873</v>
      </c>
      <c r="F3899" s="312">
        <v>80.496</v>
      </c>
      <c r="G3899" s="313">
        <v>2015.01</v>
      </c>
      <c r="H3899" s="314">
        <v>109.47456</v>
      </c>
      <c r="I3899" s="311"/>
      <c r="J3899" s="311"/>
      <c r="K3899" s="311" t="s">
        <v>106</v>
      </c>
    </row>
    <row r="3900" ht="14.25" spans="1:11">
      <c r="A3900" s="269">
        <v>3898</v>
      </c>
      <c r="B3900" s="311" t="s">
        <v>5809</v>
      </c>
      <c r="C3900" s="311"/>
      <c r="D3900" s="311" t="s">
        <v>5973</v>
      </c>
      <c r="E3900" s="311" t="s">
        <v>5873</v>
      </c>
      <c r="F3900" s="312">
        <v>272.5632</v>
      </c>
      <c r="G3900" s="313">
        <v>2015.01</v>
      </c>
      <c r="H3900" s="314">
        <v>354.33216</v>
      </c>
      <c r="I3900" s="311"/>
      <c r="J3900" s="311"/>
      <c r="K3900" s="311" t="s">
        <v>106</v>
      </c>
    </row>
    <row r="3901" ht="14.25" spans="1:11">
      <c r="A3901" s="269">
        <v>3899</v>
      </c>
      <c r="B3901" s="311" t="s">
        <v>5809</v>
      </c>
      <c r="C3901" s="311"/>
      <c r="D3901" s="311" t="s">
        <v>5974</v>
      </c>
      <c r="E3901" s="311" t="s">
        <v>5873</v>
      </c>
      <c r="F3901" s="312">
        <v>43.056</v>
      </c>
      <c r="G3901" s="313">
        <v>2015.01</v>
      </c>
      <c r="H3901" s="314">
        <v>71</v>
      </c>
      <c r="I3901" s="311"/>
      <c r="J3901" s="311"/>
      <c r="K3901" s="311" t="s">
        <v>106</v>
      </c>
    </row>
    <row r="3902" ht="14.25" spans="1:11">
      <c r="A3902" s="269">
        <v>3900</v>
      </c>
      <c r="B3902" s="311" t="s">
        <v>5809</v>
      </c>
      <c r="C3902" s="311"/>
      <c r="D3902" s="311" t="s">
        <v>5975</v>
      </c>
      <c r="E3902" s="311" t="s">
        <v>5873</v>
      </c>
      <c r="F3902" s="312">
        <v>75.92832</v>
      </c>
      <c r="G3902" s="313">
        <v>2015.01</v>
      </c>
      <c r="H3902" s="314">
        <v>105</v>
      </c>
      <c r="I3902" s="311"/>
      <c r="J3902" s="311"/>
      <c r="K3902" s="311" t="s">
        <v>106</v>
      </c>
    </row>
    <row r="3903" ht="14.25" spans="1:11">
      <c r="A3903" s="269">
        <v>3901</v>
      </c>
      <c r="B3903" s="311" t="s">
        <v>5809</v>
      </c>
      <c r="C3903" s="311"/>
      <c r="D3903" s="311" t="s">
        <v>5976</v>
      </c>
      <c r="E3903" s="311" t="s">
        <v>5873</v>
      </c>
      <c r="F3903" s="312">
        <v>8.53632</v>
      </c>
      <c r="G3903" s="313">
        <v>2015.01</v>
      </c>
      <c r="H3903" s="314">
        <v>13</v>
      </c>
      <c r="I3903" s="311"/>
      <c r="J3903" s="311"/>
      <c r="K3903" s="311" t="s">
        <v>106</v>
      </c>
    </row>
    <row r="3904" ht="14.25" spans="1:11">
      <c r="A3904" s="269">
        <v>3902</v>
      </c>
      <c r="B3904" s="311" t="s">
        <v>5809</v>
      </c>
      <c r="C3904" s="311"/>
      <c r="D3904" s="311" t="s">
        <v>5977</v>
      </c>
      <c r="E3904" s="311" t="s">
        <v>5873</v>
      </c>
      <c r="F3904" s="312">
        <v>41.33376</v>
      </c>
      <c r="G3904" s="313">
        <v>2015.01</v>
      </c>
      <c r="H3904" s="314">
        <v>56</v>
      </c>
      <c r="I3904" s="311"/>
      <c r="J3904" s="311"/>
      <c r="K3904" s="311" t="s">
        <v>106</v>
      </c>
    </row>
    <row r="3905" ht="14.25" spans="1:11">
      <c r="A3905" s="269">
        <v>3903</v>
      </c>
      <c r="B3905" s="311" t="s">
        <v>5809</v>
      </c>
      <c r="C3905" s="311"/>
      <c r="D3905" s="311" t="s">
        <v>5978</v>
      </c>
      <c r="E3905" s="311" t="s">
        <v>5873</v>
      </c>
      <c r="F3905" s="312">
        <v>8.53632</v>
      </c>
      <c r="G3905" s="313">
        <v>2015.01</v>
      </c>
      <c r="H3905" s="314">
        <v>14</v>
      </c>
      <c r="I3905" s="311"/>
      <c r="J3905" s="311"/>
      <c r="K3905" s="311" t="s">
        <v>106</v>
      </c>
    </row>
    <row r="3906" ht="14.25" spans="1:11">
      <c r="A3906" s="269">
        <v>3904</v>
      </c>
      <c r="B3906" s="311" t="s">
        <v>5809</v>
      </c>
      <c r="C3906" s="311"/>
      <c r="D3906" s="311" t="s">
        <v>5979</v>
      </c>
      <c r="E3906" s="311" t="s">
        <v>5873</v>
      </c>
      <c r="F3906" s="312">
        <v>98.4672</v>
      </c>
      <c r="G3906" s="313">
        <v>2015.01</v>
      </c>
      <c r="H3906" s="314">
        <v>137.85408</v>
      </c>
      <c r="I3906" s="311"/>
      <c r="J3906" s="311"/>
      <c r="K3906" s="311" t="s">
        <v>106</v>
      </c>
    </row>
    <row r="3907" ht="14.25" spans="1:11">
      <c r="A3907" s="269">
        <v>3905</v>
      </c>
      <c r="B3907" s="311" t="s">
        <v>5809</v>
      </c>
      <c r="C3907" s="311"/>
      <c r="D3907" s="311" t="s">
        <v>5980</v>
      </c>
      <c r="E3907" s="311" t="s">
        <v>5873</v>
      </c>
      <c r="F3907" s="312">
        <v>44.4</v>
      </c>
      <c r="G3907" s="313">
        <v>2015.01</v>
      </c>
      <c r="H3907" s="314">
        <v>56</v>
      </c>
      <c r="I3907" s="311"/>
      <c r="J3907" s="311"/>
      <c r="K3907" s="311" t="s">
        <v>106</v>
      </c>
    </row>
    <row r="3908" ht="14.25" spans="1:11">
      <c r="A3908" s="269">
        <v>3906</v>
      </c>
      <c r="B3908" s="311" t="s">
        <v>5809</v>
      </c>
      <c r="C3908" s="311"/>
      <c r="D3908" s="311" t="s">
        <v>5981</v>
      </c>
      <c r="E3908" s="311" t="s">
        <v>5873</v>
      </c>
      <c r="F3908" s="312">
        <v>13.02912</v>
      </c>
      <c r="G3908" s="313">
        <v>2015.01</v>
      </c>
      <c r="H3908" s="314">
        <v>18.240768</v>
      </c>
      <c r="I3908" s="311"/>
      <c r="J3908" s="311"/>
      <c r="K3908" s="311" t="s">
        <v>106</v>
      </c>
    </row>
    <row r="3909" ht="14.25" spans="1:11">
      <c r="A3909" s="269">
        <v>3907</v>
      </c>
      <c r="B3909" s="311" t="s">
        <v>5809</v>
      </c>
      <c r="C3909" s="311"/>
      <c r="D3909" s="311" t="s">
        <v>5982</v>
      </c>
      <c r="E3909" s="311" t="s">
        <v>5873</v>
      </c>
      <c r="F3909" s="312">
        <v>9.95904</v>
      </c>
      <c r="G3909" s="313">
        <v>2015.01</v>
      </c>
      <c r="H3909" s="314">
        <v>18.6130285714286</v>
      </c>
      <c r="I3909" s="311"/>
      <c r="J3909" s="311"/>
      <c r="K3909" s="311" t="s">
        <v>106</v>
      </c>
    </row>
    <row r="3910" ht="14.25" spans="1:11">
      <c r="A3910" s="269">
        <v>3908</v>
      </c>
      <c r="B3910" s="311" t="s">
        <v>5809</v>
      </c>
      <c r="C3910" s="311"/>
      <c r="D3910" s="311" t="s">
        <v>5983</v>
      </c>
      <c r="E3910" s="311" t="s">
        <v>5873</v>
      </c>
      <c r="F3910" s="312">
        <v>26.50752</v>
      </c>
      <c r="G3910" s="313">
        <v>2015.01</v>
      </c>
      <c r="H3910" s="314">
        <v>37</v>
      </c>
      <c r="I3910" s="311"/>
      <c r="J3910" s="311"/>
      <c r="K3910" s="311" t="s">
        <v>106</v>
      </c>
    </row>
    <row r="3911" ht="14.25" spans="1:11">
      <c r="A3911" s="269">
        <v>3909</v>
      </c>
      <c r="B3911" s="311" t="s">
        <v>5809</v>
      </c>
      <c r="C3911" s="311"/>
      <c r="D3911" s="311" t="s">
        <v>5984</v>
      </c>
      <c r="E3911" s="311" t="s">
        <v>5873</v>
      </c>
      <c r="F3911" s="312">
        <v>79</v>
      </c>
      <c r="G3911" s="313">
        <v>2015.01</v>
      </c>
      <c r="H3911" s="314">
        <v>98</v>
      </c>
      <c r="I3911" s="311"/>
      <c r="J3911" s="311"/>
      <c r="K3911" s="311" t="s">
        <v>106</v>
      </c>
    </row>
    <row r="3912" ht="14.25" spans="1:11">
      <c r="A3912" s="269">
        <v>3910</v>
      </c>
      <c r="B3912" s="311" t="s">
        <v>5809</v>
      </c>
      <c r="C3912" s="311"/>
      <c r="D3912" s="311" t="s">
        <v>5985</v>
      </c>
      <c r="E3912" s="311" t="s">
        <v>5873</v>
      </c>
      <c r="F3912" s="312">
        <v>21.5</v>
      </c>
      <c r="G3912" s="313">
        <v>2015.01</v>
      </c>
      <c r="H3912" s="314">
        <v>31</v>
      </c>
      <c r="I3912" s="311"/>
      <c r="J3912" s="311"/>
      <c r="K3912" s="311" t="s">
        <v>106</v>
      </c>
    </row>
    <row r="3913" ht="14.25" spans="1:11">
      <c r="A3913" s="269">
        <v>3911</v>
      </c>
      <c r="B3913" s="311" t="s">
        <v>5809</v>
      </c>
      <c r="C3913" s="311"/>
      <c r="D3913" s="311" t="s">
        <v>5986</v>
      </c>
      <c r="E3913" s="311" t="s">
        <v>5873</v>
      </c>
      <c r="F3913" s="312">
        <v>101.088</v>
      </c>
      <c r="G3913" s="313">
        <v>2015.01</v>
      </c>
      <c r="H3913" s="314">
        <v>141.5232</v>
      </c>
      <c r="I3913" s="311"/>
      <c r="J3913" s="311"/>
      <c r="K3913" s="311" t="s">
        <v>106</v>
      </c>
    </row>
    <row r="3914" ht="14.25" spans="1:11">
      <c r="A3914" s="269">
        <v>3912</v>
      </c>
      <c r="B3914" s="311" t="s">
        <v>5809</v>
      </c>
      <c r="C3914" s="311"/>
      <c r="D3914" s="311" t="s">
        <v>5987</v>
      </c>
      <c r="E3914" s="311" t="s">
        <v>5873</v>
      </c>
      <c r="F3914" s="312">
        <v>46.4256</v>
      </c>
      <c r="G3914" s="313">
        <v>2015.01</v>
      </c>
      <c r="H3914" s="314">
        <v>65</v>
      </c>
      <c r="I3914" s="311"/>
      <c r="J3914" s="311"/>
      <c r="K3914" s="311" t="s">
        <v>106</v>
      </c>
    </row>
    <row r="3915" ht="14.25" spans="1:11">
      <c r="A3915" s="269">
        <v>3913</v>
      </c>
      <c r="B3915" s="311" t="s">
        <v>5809</v>
      </c>
      <c r="C3915" s="311"/>
      <c r="D3915" s="311" t="s">
        <v>5988</v>
      </c>
      <c r="E3915" s="311" t="s">
        <v>5873</v>
      </c>
      <c r="F3915" s="312">
        <v>22.8384</v>
      </c>
      <c r="G3915" s="313">
        <v>2015.01</v>
      </c>
      <c r="H3915" s="314">
        <v>31.97376</v>
      </c>
      <c r="I3915" s="311"/>
      <c r="J3915" s="311"/>
      <c r="K3915" s="311" t="s">
        <v>106</v>
      </c>
    </row>
    <row r="3916" ht="14.25" spans="1:11">
      <c r="A3916" s="269">
        <v>3914</v>
      </c>
      <c r="B3916" s="311" t="s">
        <v>5809</v>
      </c>
      <c r="C3916" s="311"/>
      <c r="D3916" s="311" t="s">
        <v>5989</v>
      </c>
      <c r="E3916" s="311" t="s">
        <v>5873</v>
      </c>
      <c r="F3916" s="312">
        <v>58.4064</v>
      </c>
      <c r="G3916" s="313">
        <v>2015.01</v>
      </c>
      <c r="H3916" s="314">
        <v>84.68928</v>
      </c>
      <c r="I3916" s="311"/>
      <c r="J3916" s="311"/>
      <c r="K3916" s="311" t="s">
        <v>106</v>
      </c>
    </row>
    <row r="3917" ht="14.25" spans="1:11">
      <c r="A3917" s="269">
        <v>3915</v>
      </c>
      <c r="B3917" s="311" t="s">
        <v>5809</v>
      </c>
      <c r="C3917" s="311"/>
      <c r="D3917" s="311" t="s">
        <v>5990</v>
      </c>
      <c r="E3917" s="311" t="s">
        <v>5873</v>
      </c>
      <c r="F3917" s="312">
        <v>14.6016</v>
      </c>
      <c r="G3917" s="313">
        <v>2015.01</v>
      </c>
      <c r="H3917" s="314">
        <v>24</v>
      </c>
      <c r="I3917" s="311"/>
      <c r="J3917" s="311"/>
      <c r="K3917" s="311" t="s">
        <v>106</v>
      </c>
    </row>
    <row r="3918" ht="14.25" spans="1:11">
      <c r="A3918" s="269">
        <v>3916</v>
      </c>
      <c r="B3918" s="311" t="s">
        <v>5809</v>
      </c>
      <c r="C3918" s="311"/>
      <c r="D3918" s="311" t="s">
        <v>5991</v>
      </c>
      <c r="E3918" s="311" t="s">
        <v>5873</v>
      </c>
      <c r="F3918" s="312">
        <v>8.53632</v>
      </c>
      <c r="G3918" s="313">
        <v>2015.01</v>
      </c>
      <c r="H3918" s="314">
        <v>16</v>
      </c>
      <c r="I3918" s="311"/>
      <c r="J3918" s="311"/>
      <c r="K3918" s="311" t="s">
        <v>106</v>
      </c>
    </row>
    <row r="3919" ht="14.25" spans="1:11">
      <c r="A3919" s="269">
        <v>3917</v>
      </c>
      <c r="B3919" s="311" t="s">
        <v>5809</v>
      </c>
      <c r="C3919" s="311"/>
      <c r="D3919" s="311" t="s">
        <v>5992</v>
      </c>
      <c r="E3919" s="311" t="s">
        <v>5873</v>
      </c>
      <c r="F3919" s="312">
        <v>93.6</v>
      </c>
      <c r="G3919" s="313">
        <v>2015.01</v>
      </c>
      <c r="H3919" s="314">
        <v>131.04</v>
      </c>
      <c r="I3919" s="311"/>
      <c r="J3919" s="311"/>
      <c r="K3919" s="311" t="s">
        <v>106</v>
      </c>
    </row>
    <row r="3920" ht="14.25" spans="1:11">
      <c r="A3920" s="269">
        <v>3918</v>
      </c>
      <c r="B3920" s="311" t="s">
        <v>5809</v>
      </c>
      <c r="C3920" s="311"/>
      <c r="D3920" s="311" t="s">
        <v>5993</v>
      </c>
      <c r="E3920" s="311" t="s">
        <v>5873</v>
      </c>
      <c r="F3920" s="312">
        <v>18.3456</v>
      </c>
      <c r="G3920" s="313">
        <v>2015.01</v>
      </c>
      <c r="H3920" s="314">
        <v>27</v>
      </c>
      <c r="I3920" s="311"/>
      <c r="J3920" s="311"/>
      <c r="K3920" s="311" t="s">
        <v>106</v>
      </c>
    </row>
    <row r="3921" ht="14.25" spans="1:11">
      <c r="A3921" s="269">
        <v>3919</v>
      </c>
      <c r="B3921" s="311" t="s">
        <v>5809</v>
      </c>
      <c r="C3921" s="311"/>
      <c r="D3921" s="311" t="s">
        <v>5994</v>
      </c>
      <c r="E3921" s="311" t="s">
        <v>5873</v>
      </c>
      <c r="F3921" s="312">
        <v>15.20064</v>
      </c>
      <c r="G3921" s="313">
        <v>2015.01</v>
      </c>
      <c r="H3921" s="314">
        <v>26.208</v>
      </c>
      <c r="I3921" s="311"/>
      <c r="J3921" s="311"/>
      <c r="K3921" s="311" t="s">
        <v>106</v>
      </c>
    </row>
    <row r="3922" ht="14.25" spans="1:11">
      <c r="A3922" s="269">
        <v>3920</v>
      </c>
      <c r="B3922" s="311" t="s">
        <v>5809</v>
      </c>
      <c r="C3922" s="311"/>
      <c r="D3922" s="311" t="s">
        <v>5995</v>
      </c>
      <c r="E3922" s="311" t="s">
        <v>5873</v>
      </c>
      <c r="F3922" s="312">
        <v>62.44992</v>
      </c>
      <c r="G3922" s="313">
        <v>2015.01</v>
      </c>
      <c r="H3922" s="314">
        <v>78</v>
      </c>
      <c r="I3922" s="311"/>
      <c r="J3922" s="311"/>
      <c r="K3922" s="311" t="s">
        <v>106</v>
      </c>
    </row>
    <row r="3923" ht="14.25" spans="1:11">
      <c r="A3923" s="269">
        <v>3921</v>
      </c>
      <c r="B3923" s="311" t="s">
        <v>5809</v>
      </c>
      <c r="C3923" s="311"/>
      <c r="D3923" s="311" t="s">
        <v>5996</v>
      </c>
      <c r="E3923" s="311" t="s">
        <v>5873</v>
      </c>
      <c r="F3923" s="312">
        <v>39.53664</v>
      </c>
      <c r="G3923" s="313">
        <v>2015.01</v>
      </c>
      <c r="H3923" s="314">
        <v>55.351296</v>
      </c>
      <c r="I3923" s="311"/>
      <c r="J3923" s="311"/>
      <c r="K3923" s="311" t="s">
        <v>106</v>
      </c>
    </row>
    <row r="3924" ht="14.25" spans="1:11">
      <c r="A3924" s="269">
        <v>3922</v>
      </c>
      <c r="B3924" s="311" t="s">
        <v>5809</v>
      </c>
      <c r="C3924" s="311"/>
      <c r="D3924" s="311" t="s">
        <v>5997</v>
      </c>
      <c r="E3924" s="311" t="s">
        <v>5873</v>
      </c>
      <c r="F3924" s="312">
        <v>140.7744</v>
      </c>
      <c r="G3924" s="313">
        <v>2015.01</v>
      </c>
      <c r="H3924" s="314">
        <v>176</v>
      </c>
      <c r="I3924" s="311"/>
      <c r="J3924" s="311"/>
      <c r="K3924" s="311" t="s">
        <v>106</v>
      </c>
    </row>
    <row r="3925" ht="14.25" spans="1:11">
      <c r="A3925" s="269">
        <v>3923</v>
      </c>
      <c r="B3925" s="311" t="s">
        <v>5809</v>
      </c>
      <c r="C3925" s="311"/>
      <c r="D3925" s="311" t="s">
        <v>5998</v>
      </c>
      <c r="E3925" s="311" t="s">
        <v>5873</v>
      </c>
      <c r="F3925" s="312">
        <v>27.55584</v>
      </c>
      <c r="G3925" s="313">
        <v>2015.01</v>
      </c>
      <c r="H3925" s="314">
        <v>46</v>
      </c>
      <c r="I3925" s="311"/>
      <c r="J3925" s="311"/>
      <c r="K3925" s="311" t="s">
        <v>106</v>
      </c>
    </row>
    <row r="3926" ht="14.25" spans="1:11">
      <c r="A3926" s="269">
        <v>3924</v>
      </c>
      <c r="B3926" s="311" t="s">
        <v>5809</v>
      </c>
      <c r="C3926" s="311"/>
      <c r="D3926" s="311" t="s">
        <v>5999</v>
      </c>
      <c r="E3926" s="311" t="s">
        <v>5873</v>
      </c>
      <c r="F3926" s="312">
        <v>82</v>
      </c>
      <c r="G3926" s="313">
        <v>2015.01</v>
      </c>
      <c r="H3926" s="314">
        <v>112</v>
      </c>
      <c r="I3926" s="311"/>
      <c r="J3926" s="311"/>
      <c r="K3926" s="311" t="s">
        <v>106</v>
      </c>
    </row>
    <row r="3927" ht="14.25" spans="1:11">
      <c r="A3927" s="269">
        <v>3925</v>
      </c>
      <c r="B3927" s="311" t="s">
        <v>5809</v>
      </c>
      <c r="C3927" s="311"/>
      <c r="D3927" s="311" t="s">
        <v>6000</v>
      </c>
      <c r="E3927" s="311" t="s">
        <v>5873</v>
      </c>
      <c r="F3927" s="312">
        <v>44.47872</v>
      </c>
      <c r="G3927" s="313">
        <v>2015.01</v>
      </c>
      <c r="H3927" s="314">
        <v>56</v>
      </c>
      <c r="I3927" s="311"/>
      <c r="J3927" s="311"/>
      <c r="K3927" s="311" t="s">
        <v>106</v>
      </c>
    </row>
    <row r="3928" ht="14.25" spans="1:11">
      <c r="A3928" s="269">
        <v>3926</v>
      </c>
      <c r="B3928" s="311" t="s">
        <v>5809</v>
      </c>
      <c r="C3928" s="311"/>
      <c r="D3928" s="311" t="s">
        <v>6001</v>
      </c>
      <c r="E3928" s="311" t="s">
        <v>5873</v>
      </c>
      <c r="F3928" s="312">
        <v>17.52192</v>
      </c>
      <c r="G3928" s="313">
        <v>2015.01</v>
      </c>
      <c r="H3928" s="314">
        <v>22.778496</v>
      </c>
      <c r="I3928" s="311"/>
      <c r="J3928" s="311"/>
      <c r="K3928" s="311" t="s">
        <v>106</v>
      </c>
    </row>
    <row r="3929" ht="14.25" spans="1:11">
      <c r="A3929" s="269">
        <v>3927</v>
      </c>
      <c r="B3929" s="311" t="s">
        <v>5809</v>
      </c>
      <c r="C3929" s="311"/>
      <c r="D3929" s="311" t="s">
        <v>6002</v>
      </c>
      <c r="E3929" s="311" t="s">
        <v>5873</v>
      </c>
      <c r="F3929" s="312">
        <v>44.7033599999999</v>
      </c>
      <c r="G3929" s="313">
        <v>2015.01</v>
      </c>
      <c r="H3929" s="314">
        <v>58.1143679999999</v>
      </c>
      <c r="I3929" s="311"/>
      <c r="J3929" s="311"/>
      <c r="K3929" s="311" t="s">
        <v>106</v>
      </c>
    </row>
    <row r="3930" ht="14.25" spans="1:11">
      <c r="A3930" s="269">
        <v>3928</v>
      </c>
      <c r="B3930" s="311" t="s">
        <v>5809</v>
      </c>
      <c r="C3930" s="311"/>
      <c r="D3930" s="311" t="s">
        <v>6003</v>
      </c>
      <c r="E3930" s="311" t="s">
        <v>5873</v>
      </c>
      <c r="F3930" s="312">
        <v>111.87072</v>
      </c>
      <c r="G3930" s="313">
        <v>2015.01</v>
      </c>
      <c r="H3930" s="314">
        <v>145.431936</v>
      </c>
      <c r="I3930" s="311"/>
      <c r="J3930" s="311"/>
      <c r="K3930" s="311" t="s">
        <v>106</v>
      </c>
    </row>
    <row r="3931" ht="14.25" spans="1:11">
      <c r="A3931" s="269">
        <v>3929</v>
      </c>
      <c r="B3931" s="311" t="s">
        <v>5809</v>
      </c>
      <c r="C3931" s="311"/>
      <c r="D3931" s="311" t="s">
        <v>6004</v>
      </c>
      <c r="E3931" s="311" t="s">
        <v>5873</v>
      </c>
      <c r="F3931" s="312">
        <v>75.92832</v>
      </c>
      <c r="G3931" s="313">
        <v>2015.01</v>
      </c>
      <c r="H3931" s="314">
        <v>98.706816</v>
      </c>
      <c r="I3931" s="311"/>
      <c r="J3931" s="311"/>
      <c r="K3931" s="311" t="s">
        <v>106</v>
      </c>
    </row>
    <row r="3932" ht="14.25" spans="1:11">
      <c r="A3932" s="269">
        <v>3930</v>
      </c>
      <c r="B3932" s="311" t="s">
        <v>5809</v>
      </c>
      <c r="C3932" s="311"/>
      <c r="D3932" s="311" t="s">
        <v>6005</v>
      </c>
      <c r="E3932" s="311" t="s">
        <v>5873</v>
      </c>
      <c r="F3932" s="312">
        <v>26.50752</v>
      </c>
      <c r="G3932" s="313">
        <v>2015.01</v>
      </c>
      <c r="H3932" s="314">
        <v>34.459776</v>
      </c>
      <c r="I3932" s="311"/>
      <c r="J3932" s="311"/>
      <c r="K3932" s="311" t="s">
        <v>106</v>
      </c>
    </row>
    <row r="3933" ht="14.25" spans="1:11">
      <c r="A3933" s="269">
        <v>3931</v>
      </c>
      <c r="B3933" s="311" t="s">
        <v>5809</v>
      </c>
      <c r="C3933" s="311"/>
      <c r="D3933" s="311" t="s">
        <v>6006</v>
      </c>
      <c r="E3933" s="311" t="s">
        <v>5873</v>
      </c>
      <c r="F3933" s="312">
        <v>205.92</v>
      </c>
      <c r="G3933" s="313">
        <v>2015.01</v>
      </c>
      <c r="H3933" s="314">
        <v>267.696</v>
      </c>
      <c r="I3933" s="311"/>
      <c r="J3933" s="311"/>
      <c r="K3933" s="311" t="s">
        <v>106</v>
      </c>
    </row>
    <row r="3934" ht="14.25" spans="1:11">
      <c r="A3934" s="269">
        <v>3932</v>
      </c>
      <c r="B3934" s="311" t="s">
        <v>5809</v>
      </c>
      <c r="C3934" s="311"/>
      <c r="D3934" s="311" t="s">
        <v>6007</v>
      </c>
      <c r="E3934" s="311" t="s">
        <v>5873</v>
      </c>
      <c r="F3934" s="312">
        <v>25.68384</v>
      </c>
      <c r="G3934" s="313">
        <v>2015.01</v>
      </c>
      <c r="H3934" s="314">
        <v>33.388992</v>
      </c>
      <c r="I3934" s="311"/>
      <c r="J3934" s="311"/>
      <c r="K3934" s="311" t="s">
        <v>106</v>
      </c>
    </row>
    <row r="3935" ht="14.25" spans="1:11">
      <c r="A3935" s="269">
        <v>3933</v>
      </c>
      <c r="B3935" s="311" t="s">
        <v>5809</v>
      </c>
      <c r="C3935" s="311"/>
      <c r="D3935" s="311" t="s">
        <v>6008</v>
      </c>
      <c r="E3935" s="311" t="s">
        <v>5873</v>
      </c>
      <c r="F3935" s="312">
        <v>74</v>
      </c>
      <c r="G3935" s="313">
        <v>2015.01</v>
      </c>
      <c r="H3935" s="314">
        <v>96.2</v>
      </c>
      <c r="I3935" s="311"/>
      <c r="J3935" s="311"/>
      <c r="K3935" s="311" t="s">
        <v>106</v>
      </c>
    </row>
    <row r="3936" ht="14.25" spans="1:11">
      <c r="A3936" s="269">
        <v>3934</v>
      </c>
      <c r="B3936" s="311" t="s">
        <v>5809</v>
      </c>
      <c r="C3936" s="311"/>
      <c r="D3936" s="311" t="s">
        <v>6009</v>
      </c>
      <c r="E3936" s="311" t="s">
        <v>5873</v>
      </c>
      <c r="F3936" s="312">
        <v>86</v>
      </c>
      <c r="G3936" s="313">
        <v>2015.01</v>
      </c>
      <c r="H3936" s="314">
        <v>111.8</v>
      </c>
      <c r="I3936" s="311"/>
      <c r="J3936" s="311"/>
      <c r="K3936" s="311" t="s">
        <v>106</v>
      </c>
    </row>
    <row r="3937" ht="14.25" spans="1:11">
      <c r="A3937" s="269">
        <v>3935</v>
      </c>
      <c r="B3937" s="311" t="s">
        <v>5809</v>
      </c>
      <c r="C3937" s="311"/>
      <c r="D3937" s="311" t="s">
        <v>6010</v>
      </c>
      <c r="E3937" s="311" t="s">
        <v>5873</v>
      </c>
      <c r="F3937" s="312">
        <v>68.1408</v>
      </c>
      <c r="G3937" s="313">
        <v>2015.01</v>
      </c>
      <c r="H3937" s="314">
        <v>88.58304</v>
      </c>
      <c r="I3937" s="311"/>
      <c r="J3937" s="311"/>
      <c r="K3937" s="311" t="s">
        <v>106</v>
      </c>
    </row>
    <row r="3938" ht="14.25" spans="1:11">
      <c r="A3938" s="269">
        <v>3936</v>
      </c>
      <c r="B3938" s="311" t="s">
        <v>5809</v>
      </c>
      <c r="C3938" s="311"/>
      <c r="D3938" s="311" t="s">
        <v>6011</v>
      </c>
      <c r="E3938" s="311" t="s">
        <v>5873</v>
      </c>
      <c r="F3938" s="312">
        <v>89.1072</v>
      </c>
      <c r="G3938" s="313">
        <v>2015.01</v>
      </c>
      <c r="H3938" s="314">
        <v>115.83936</v>
      </c>
      <c r="I3938" s="311"/>
      <c r="J3938" s="311"/>
      <c r="K3938" s="311" t="s">
        <v>106</v>
      </c>
    </row>
    <row r="3939" ht="14.25" spans="1:11">
      <c r="A3939" s="269">
        <v>3937</v>
      </c>
      <c r="B3939" s="311" t="s">
        <v>5809</v>
      </c>
      <c r="C3939" s="311"/>
      <c r="D3939" s="311" t="s">
        <v>6012</v>
      </c>
      <c r="E3939" s="311" t="s">
        <v>5873</v>
      </c>
      <c r="F3939" s="312">
        <v>29.12832</v>
      </c>
      <c r="G3939" s="313">
        <v>2015.01</v>
      </c>
      <c r="H3939" s="314">
        <v>37.866816</v>
      </c>
      <c r="I3939" s="311"/>
      <c r="J3939" s="311"/>
      <c r="K3939" s="311" t="s">
        <v>106</v>
      </c>
    </row>
    <row r="3940" ht="14.25" spans="1:11">
      <c r="A3940" s="269">
        <v>3938</v>
      </c>
      <c r="B3940" s="311" t="s">
        <v>5809</v>
      </c>
      <c r="C3940" s="311"/>
      <c r="D3940" s="311" t="s">
        <v>6013</v>
      </c>
      <c r="E3940" s="311" t="s">
        <v>5873</v>
      </c>
      <c r="F3940" s="312">
        <v>9.95904</v>
      </c>
      <c r="G3940" s="313">
        <v>2015.01</v>
      </c>
      <c r="H3940" s="314">
        <v>12.946752</v>
      </c>
      <c r="I3940" s="311"/>
      <c r="J3940" s="311"/>
      <c r="K3940" s="311" t="s">
        <v>106</v>
      </c>
    </row>
    <row r="3941" ht="14.25" spans="1:11">
      <c r="A3941" s="269">
        <v>3939</v>
      </c>
      <c r="B3941" s="311" t="s">
        <v>5809</v>
      </c>
      <c r="C3941" s="311"/>
      <c r="D3941" s="311" t="s">
        <v>6014</v>
      </c>
      <c r="E3941" s="311" t="s">
        <v>5873</v>
      </c>
      <c r="F3941" s="312">
        <v>159.8688</v>
      </c>
      <c r="G3941" s="313">
        <v>2015.01</v>
      </c>
      <c r="H3941" s="314">
        <v>207.82944</v>
      </c>
      <c r="I3941" s="311"/>
      <c r="J3941" s="311"/>
      <c r="K3941" s="311" t="s">
        <v>106</v>
      </c>
    </row>
    <row r="3942" ht="14.25" spans="1:11">
      <c r="A3942" s="269">
        <v>3940</v>
      </c>
      <c r="B3942" s="311" t="s">
        <v>5809</v>
      </c>
      <c r="C3942" s="311"/>
      <c r="D3942" s="311" t="s">
        <v>6015</v>
      </c>
      <c r="E3942" s="311" t="s">
        <v>5873</v>
      </c>
      <c r="F3942" s="312">
        <v>14.6016</v>
      </c>
      <c r="G3942" s="313">
        <v>2015.01</v>
      </c>
      <c r="H3942" s="314">
        <v>18.98208</v>
      </c>
      <c r="I3942" s="311"/>
      <c r="J3942" s="311"/>
      <c r="K3942" s="311" t="s">
        <v>106</v>
      </c>
    </row>
    <row r="3943" ht="14.25" spans="1:11">
      <c r="A3943" s="269">
        <v>3941</v>
      </c>
      <c r="B3943" s="311" t="s">
        <v>5809</v>
      </c>
      <c r="C3943" s="311"/>
      <c r="D3943" s="311" t="s">
        <v>6016</v>
      </c>
      <c r="E3943" s="311" t="s">
        <v>5873</v>
      </c>
      <c r="F3943" s="312">
        <v>83.1168</v>
      </c>
      <c r="G3943" s="313">
        <v>2015.01</v>
      </c>
      <c r="H3943" s="314">
        <v>108.05184</v>
      </c>
      <c r="I3943" s="311"/>
      <c r="J3943" s="311"/>
      <c r="K3943" s="311" t="s">
        <v>106</v>
      </c>
    </row>
    <row r="3944" ht="14.25" spans="1:11">
      <c r="A3944" s="269">
        <v>3942</v>
      </c>
      <c r="B3944" s="311" t="s">
        <v>5809</v>
      </c>
      <c r="C3944" s="311"/>
      <c r="D3944" s="311" t="s">
        <v>6017</v>
      </c>
      <c r="E3944" s="311" t="s">
        <v>5873</v>
      </c>
      <c r="F3944" s="312">
        <v>26.50752</v>
      </c>
      <c r="G3944" s="313">
        <v>2015.01</v>
      </c>
      <c r="H3944" s="314">
        <v>34.459776</v>
      </c>
      <c r="I3944" s="311"/>
      <c r="J3944" s="311"/>
      <c r="K3944" s="311" t="s">
        <v>106</v>
      </c>
    </row>
    <row r="3945" ht="14.25" spans="1:11">
      <c r="A3945" s="269">
        <v>3943</v>
      </c>
      <c r="B3945" s="311" t="s">
        <v>5809</v>
      </c>
      <c r="C3945" s="311"/>
      <c r="D3945" s="311" t="s">
        <v>6018</v>
      </c>
      <c r="E3945" s="311" t="s">
        <v>5873</v>
      </c>
      <c r="F3945" s="312">
        <v>322.50816</v>
      </c>
      <c r="G3945" s="313">
        <v>2015.01</v>
      </c>
      <c r="H3945" s="314">
        <v>419.260608</v>
      </c>
      <c r="I3945" s="311"/>
      <c r="J3945" s="311"/>
      <c r="K3945" s="311" t="s">
        <v>106</v>
      </c>
    </row>
    <row r="3946" ht="14.25" spans="1:11">
      <c r="A3946" s="269">
        <v>3944</v>
      </c>
      <c r="B3946" s="311" t="s">
        <v>5809</v>
      </c>
      <c r="C3946" s="311"/>
      <c r="D3946" s="311" t="s">
        <v>6019</v>
      </c>
      <c r="E3946" s="311" t="s">
        <v>5873</v>
      </c>
      <c r="F3946" s="312">
        <v>67.61664</v>
      </c>
      <c r="G3946" s="313">
        <v>2015.01</v>
      </c>
      <c r="H3946" s="314">
        <v>87.901632</v>
      </c>
      <c r="I3946" s="311"/>
      <c r="J3946" s="311"/>
      <c r="K3946" s="311" t="s">
        <v>106</v>
      </c>
    </row>
    <row r="3947" ht="14.25" spans="1:11">
      <c r="A3947" s="269">
        <v>3945</v>
      </c>
      <c r="B3947" s="311" t="s">
        <v>5809</v>
      </c>
      <c r="C3947" s="311"/>
      <c r="D3947" s="311" t="s">
        <v>6020</v>
      </c>
      <c r="E3947" s="311" t="s">
        <v>5873</v>
      </c>
      <c r="F3947" s="312">
        <v>41.184</v>
      </c>
      <c r="G3947" s="313">
        <v>2015.01</v>
      </c>
      <c r="H3947" s="314">
        <v>53.5392</v>
      </c>
      <c r="I3947" s="311"/>
      <c r="J3947" s="311"/>
      <c r="K3947" s="311" t="s">
        <v>106</v>
      </c>
    </row>
    <row r="3948" ht="14.25" spans="1:11">
      <c r="A3948" s="269">
        <v>3946</v>
      </c>
      <c r="B3948" s="311" t="s">
        <v>5809</v>
      </c>
      <c r="C3948" s="311"/>
      <c r="D3948" s="311" t="s">
        <v>6021</v>
      </c>
      <c r="E3948" s="311" t="s">
        <v>5873</v>
      </c>
      <c r="F3948" s="312">
        <v>60.57792</v>
      </c>
      <c r="G3948" s="313">
        <v>2015.01</v>
      </c>
      <c r="H3948" s="314">
        <v>78.751296</v>
      </c>
      <c r="I3948" s="311"/>
      <c r="J3948" s="311"/>
      <c r="K3948" s="311" t="s">
        <v>106</v>
      </c>
    </row>
    <row r="3949" ht="14.25" spans="1:11">
      <c r="A3949" s="269">
        <v>3947</v>
      </c>
      <c r="B3949" s="311" t="s">
        <v>5809</v>
      </c>
      <c r="C3949" s="311"/>
      <c r="D3949" s="311" t="s">
        <v>6022</v>
      </c>
      <c r="E3949" s="311" t="s">
        <v>5873</v>
      </c>
      <c r="F3949" s="312">
        <v>209.664</v>
      </c>
      <c r="G3949" s="313">
        <v>2015.01</v>
      </c>
      <c r="H3949" s="314">
        <v>272.5632</v>
      </c>
      <c r="I3949" s="311"/>
      <c r="J3949" s="311"/>
      <c r="K3949" s="311" t="s">
        <v>106</v>
      </c>
    </row>
    <row r="3950" ht="14.25" spans="1:11">
      <c r="A3950" s="269">
        <v>3948</v>
      </c>
      <c r="B3950" s="311" t="s">
        <v>5809</v>
      </c>
      <c r="C3950" s="311"/>
      <c r="D3950" s="311" t="s">
        <v>6023</v>
      </c>
      <c r="E3950" s="311" t="s">
        <v>5873</v>
      </c>
      <c r="F3950" s="312">
        <v>17.52192</v>
      </c>
      <c r="G3950" s="313">
        <v>2015.01</v>
      </c>
      <c r="H3950" s="314">
        <v>22.778496</v>
      </c>
      <c r="I3950" s="311"/>
      <c r="J3950" s="311"/>
      <c r="K3950" s="311" t="s">
        <v>106</v>
      </c>
    </row>
    <row r="3951" ht="14.25" spans="1:11">
      <c r="A3951" s="269">
        <v>3949</v>
      </c>
      <c r="B3951" s="311" t="s">
        <v>5809</v>
      </c>
      <c r="C3951" s="311"/>
      <c r="D3951" s="311" t="s">
        <v>6024</v>
      </c>
      <c r="E3951" s="311" t="s">
        <v>5873</v>
      </c>
      <c r="F3951" s="312">
        <v>13.02912</v>
      </c>
      <c r="G3951" s="313">
        <v>2015.01</v>
      </c>
      <c r="H3951" s="314">
        <v>16.937856</v>
      </c>
      <c r="I3951" s="311"/>
      <c r="J3951" s="311"/>
      <c r="K3951" s="311" t="s">
        <v>106</v>
      </c>
    </row>
    <row r="3952" ht="14.25" spans="1:11">
      <c r="A3952" s="269">
        <v>3950</v>
      </c>
      <c r="B3952" s="311" t="s">
        <v>5809</v>
      </c>
      <c r="C3952" s="311"/>
      <c r="D3952" s="311" t="s">
        <v>6025</v>
      </c>
      <c r="E3952" s="311" t="s">
        <v>5873</v>
      </c>
      <c r="F3952" s="312">
        <v>10.8576</v>
      </c>
      <c r="G3952" s="313">
        <v>2015.01</v>
      </c>
      <c r="H3952" s="314">
        <v>14.11488</v>
      </c>
      <c r="I3952" s="311"/>
      <c r="J3952" s="311"/>
      <c r="K3952" s="311" t="s">
        <v>106</v>
      </c>
    </row>
    <row r="3953" ht="14.25" spans="1:11">
      <c r="A3953" s="269">
        <v>3951</v>
      </c>
      <c r="B3953" s="311" t="s">
        <v>5809</v>
      </c>
      <c r="C3953" s="311"/>
      <c r="D3953" s="311" t="s">
        <v>6026</v>
      </c>
      <c r="E3953" s="311" t="s">
        <v>5873</v>
      </c>
      <c r="F3953" s="312">
        <v>48.672</v>
      </c>
      <c r="G3953" s="313">
        <v>2015.01</v>
      </c>
      <c r="H3953" s="314">
        <v>63.2736</v>
      </c>
      <c r="I3953" s="311"/>
      <c r="J3953" s="311"/>
      <c r="K3953" s="311" t="s">
        <v>106</v>
      </c>
    </row>
    <row r="3954" ht="14.25" spans="1:11">
      <c r="A3954" s="269">
        <v>3952</v>
      </c>
      <c r="B3954" s="311" t="s">
        <v>5809</v>
      </c>
      <c r="C3954" s="311"/>
      <c r="D3954" s="311" t="s">
        <v>6027</v>
      </c>
      <c r="E3954" s="311" t="s">
        <v>5873</v>
      </c>
      <c r="F3954" s="312">
        <v>52.5</v>
      </c>
      <c r="G3954" s="313">
        <v>2015.01</v>
      </c>
      <c r="H3954" s="314">
        <v>68.25</v>
      </c>
      <c r="I3954" s="311"/>
      <c r="J3954" s="311"/>
      <c r="K3954" s="311" t="s">
        <v>106</v>
      </c>
    </row>
    <row r="3955" ht="14.25" spans="1:11">
      <c r="A3955" s="269">
        <v>3953</v>
      </c>
      <c r="B3955" s="311" t="s">
        <v>5809</v>
      </c>
      <c r="C3955" s="311"/>
      <c r="D3955" s="311" t="s">
        <v>6028</v>
      </c>
      <c r="E3955" s="311" t="s">
        <v>5873</v>
      </c>
      <c r="F3955" s="312">
        <v>448.83072</v>
      </c>
      <c r="G3955" s="313">
        <v>2015.01</v>
      </c>
      <c r="H3955" s="314">
        <v>583.479936</v>
      </c>
      <c r="I3955" s="311"/>
      <c r="J3955" s="311"/>
      <c r="K3955" s="311" t="s">
        <v>106</v>
      </c>
    </row>
    <row r="3956" ht="14.25" spans="1:11">
      <c r="A3956" s="269">
        <v>3954</v>
      </c>
      <c r="B3956" s="311" t="s">
        <v>5809</v>
      </c>
      <c r="C3956" s="311"/>
      <c r="D3956" s="311" t="s">
        <v>6029</v>
      </c>
      <c r="E3956" s="311" t="s">
        <v>5873</v>
      </c>
      <c r="F3956" s="312">
        <v>89.856</v>
      </c>
      <c r="G3956" s="313">
        <v>2015.01</v>
      </c>
      <c r="H3956" s="314">
        <v>116.8128</v>
      </c>
      <c r="I3956" s="311"/>
      <c r="J3956" s="311"/>
      <c r="K3956" s="311" t="s">
        <v>106</v>
      </c>
    </row>
    <row r="3957" ht="14.25" spans="1:11">
      <c r="A3957" s="269">
        <v>3955</v>
      </c>
      <c r="B3957" s="311" t="s">
        <v>5809</v>
      </c>
      <c r="C3957" s="311"/>
      <c r="D3957" s="311" t="s">
        <v>6030</v>
      </c>
      <c r="E3957" s="311" t="s">
        <v>5873</v>
      </c>
      <c r="F3957" s="312">
        <v>26.50752</v>
      </c>
      <c r="G3957" s="313">
        <v>2015.01</v>
      </c>
      <c r="H3957" s="314">
        <v>34.459776</v>
      </c>
      <c r="I3957" s="311"/>
      <c r="J3957" s="311"/>
      <c r="K3957" s="311" t="s">
        <v>106</v>
      </c>
    </row>
    <row r="3958" ht="14.25" spans="1:11">
      <c r="A3958" s="269">
        <v>3956</v>
      </c>
      <c r="B3958" s="311" t="s">
        <v>5809</v>
      </c>
      <c r="C3958" s="311"/>
      <c r="D3958" s="311" t="s">
        <v>6031</v>
      </c>
      <c r="E3958" s="311" t="s">
        <v>5873</v>
      </c>
      <c r="F3958" s="312">
        <v>46.65024</v>
      </c>
      <c r="G3958" s="313">
        <v>2015.01</v>
      </c>
      <c r="H3958" s="314">
        <v>60.645312</v>
      </c>
      <c r="I3958" s="311"/>
      <c r="J3958" s="311"/>
      <c r="K3958" s="311" t="s">
        <v>106</v>
      </c>
    </row>
    <row r="3959" ht="14.25" spans="1:11">
      <c r="A3959" s="269">
        <v>3957</v>
      </c>
      <c r="B3959" s="311" t="s">
        <v>5809</v>
      </c>
      <c r="C3959" s="311"/>
      <c r="D3959" s="311" t="s">
        <v>6032</v>
      </c>
      <c r="E3959" s="311" t="s">
        <v>5873</v>
      </c>
      <c r="F3959" s="312">
        <v>93.6</v>
      </c>
      <c r="G3959" s="313">
        <v>2015.01</v>
      </c>
      <c r="H3959" s="314">
        <v>121.68</v>
      </c>
      <c r="I3959" s="311"/>
      <c r="J3959" s="311"/>
      <c r="K3959" s="311" t="s">
        <v>106</v>
      </c>
    </row>
    <row r="3960" ht="14.25" spans="1:11">
      <c r="A3960" s="269">
        <v>3958</v>
      </c>
      <c r="B3960" s="311" t="s">
        <v>5809</v>
      </c>
      <c r="C3960" s="311"/>
      <c r="D3960" s="311" t="s">
        <v>6033</v>
      </c>
      <c r="E3960" s="311" t="s">
        <v>5873</v>
      </c>
      <c r="F3960" s="312">
        <v>18.3456</v>
      </c>
      <c r="G3960" s="313">
        <v>2015.01</v>
      </c>
      <c r="H3960" s="314">
        <v>23.84928</v>
      </c>
      <c r="I3960" s="311"/>
      <c r="J3960" s="311"/>
      <c r="K3960" s="311" t="s">
        <v>106</v>
      </c>
    </row>
    <row r="3961" ht="14.25" spans="1:11">
      <c r="A3961" s="269">
        <v>3959</v>
      </c>
      <c r="B3961" s="311" t="s">
        <v>5809</v>
      </c>
      <c r="C3961" s="311"/>
      <c r="D3961" s="311" t="s">
        <v>6034</v>
      </c>
      <c r="E3961" s="311" t="s">
        <v>5873</v>
      </c>
      <c r="F3961" s="312">
        <v>79</v>
      </c>
      <c r="G3961" s="313">
        <v>2015.01</v>
      </c>
      <c r="H3961" s="314">
        <v>102.7</v>
      </c>
      <c r="I3961" s="311"/>
      <c r="J3961" s="311"/>
      <c r="K3961" s="311" t="s">
        <v>106</v>
      </c>
    </row>
    <row r="3962" ht="14.25" spans="1:11">
      <c r="A3962" s="269">
        <v>3960</v>
      </c>
      <c r="B3962" s="311" t="s">
        <v>5809</v>
      </c>
      <c r="C3962" s="311"/>
      <c r="D3962" s="311" t="s">
        <v>6035</v>
      </c>
      <c r="E3962" s="311" t="s">
        <v>5873</v>
      </c>
      <c r="F3962" s="312">
        <v>44.47872</v>
      </c>
      <c r="G3962" s="313">
        <v>2015.01</v>
      </c>
      <c r="H3962" s="314">
        <v>57.822336</v>
      </c>
      <c r="I3962" s="311"/>
      <c r="J3962" s="311"/>
      <c r="K3962" s="311" t="s">
        <v>106</v>
      </c>
    </row>
    <row r="3963" ht="14.25" spans="1:11">
      <c r="A3963" s="269">
        <v>3961</v>
      </c>
      <c r="B3963" s="311" t="s">
        <v>5809</v>
      </c>
      <c r="C3963" s="311"/>
      <c r="D3963" s="311" t="s">
        <v>6036</v>
      </c>
      <c r="E3963" s="311" t="s">
        <v>5873</v>
      </c>
      <c r="F3963" s="312">
        <v>14.6016</v>
      </c>
      <c r="G3963" s="313">
        <v>2015.01</v>
      </c>
      <c r="H3963" s="314">
        <v>18.98208</v>
      </c>
      <c r="I3963" s="311"/>
      <c r="J3963" s="311"/>
      <c r="K3963" s="311" t="s">
        <v>106</v>
      </c>
    </row>
    <row r="3964" ht="14.25" spans="1:11">
      <c r="A3964" s="269">
        <v>3962</v>
      </c>
      <c r="B3964" s="311" t="s">
        <v>5809</v>
      </c>
      <c r="C3964" s="311"/>
      <c r="D3964" s="311" t="s">
        <v>6037</v>
      </c>
      <c r="E3964" s="311" t="s">
        <v>5873</v>
      </c>
      <c r="F3964" s="312">
        <v>65.29536</v>
      </c>
      <c r="G3964" s="313">
        <v>2015.01</v>
      </c>
      <c r="H3964" s="314">
        <v>84.883968</v>
      </c>
      <c r="I3964" s="311"/>
      <c r="J3964" s="311"/>
      <c r="K3964" s="311" t="s">
        <v>106</v>
      </c>
    </row>
    <row r="3965" ht="14.25" spans="1:11">
      <c r="A3965" s="269">
        <v>3963</v>
      </c>
      <c r="B3965" s="311" t="s">
        <v>5809</v>
      </c>
      <c r="C3965" s="311"/>
      <c r="D3965" s="311" t="s">
        <v>6038</v>
      </c>
      <c r="E3965" s="311" t="s">
        <v>5873</v>
      </c>
      <c r="F3965" s="312">
        <v>64.3968</v>
      </c>
      <c r="G3965" s="313">
        <v>2015.01</v>
      </c>
      <c r="H3965" s="314">
        <v>81.139968</v>
      </c>
      <c r="I3965" s="311"/>
      <c r="J3965" s="311"/>
      <c r="K3965" s="311" t="s">
        <v>106</v>
      </c>
    </row>
    <row r="3966" ht="14.25" spans="1:11">
      <c r="A3966" s="269">
        <v>3964</v>
      </c>
      <c r="B3966" s="311" t="s">
        <v>5809</v>
      </c>
      <c r="C3966" s="311"/>
      <c r="D3966" s="311" t="s">
        <v>6039</v>
      </c>
      <c r="E3966" s="311" t="s">
        <v>5873</v>
      </c>
      <c r="F3966" s="312">
        <v>31.00032</v>
      </c>
      <c r="G3966" s="313">
        <v>2015.01</v>
      </c>
      <c r="H3966" s="314">
        <v>39.0604032</v>
      </c>
      <c r="I3966" s="311"/>
      <c r="J3966" s="311"/>
      <c r="K3966" s="311" t="s">
        <v>106</v>
      </c>
    </row>
    <row r="3967" ht="14.25" spans="1:11">
      <c r="A3967" s="269">
        <v>3965</v>
      </c>
      <c r="B3967" s="311" t="s">
        <v>5809</v>
      </c>
      <c r="C3967" s="311"/>
      <c r="D3967" s="311" t="s">
        <v>6040</v>
      </c>
      <c r="E3967" s="311" t="s">
        <v>5873</v>
      </c>
      <c r="F3967" s="312">
        <v>20.44224</v>
      </c>
      <c r="G3967" s="313">
        <v>2015.01</v>
      </c>
      <c r="H3967" s="314">
        <v>25.7572224</v>
      </c>
      <c r="I3967" s="311"/>
      <c r="J3967" s="311"/>
      <c r="K3967" s="311" t="s">
        <v>106</v>
      </c>
    </row>
    <row r="3968" ht="14.25" spans="1:11">
      <c r="A3968" s="269">
        <v>3966</v>
      </c>
      <c r="B3968" s="311" t="s">
        <v>5809</v>
      </c>
      <c r="C3968" s="311"/>
      <c r="D3968" s="311" t="s">
        <v>6041</v>
      </c>
      <c r="E3968" s="311" t="s">
        <v>5873</v>
      </c>
      <c r="F3968" s="312">
        <v>10.8576</v>
      </c>
      <c r="G3968" s="313">
        <v>2015.01</v>
      </c>
      <c r="H3968" s="314">
        <v>13.680576</v>
      </c>
      <c r="I3968" s="311"/>
      <c r="J3968" s="311"/>
      <c r="K3968" s="311" t="s">
        <v>106</v>
      </c>
    </row>
    <row r="3969" ht="14.25" spans="1:11">
      <c r="A3969" s="269">
        <v>3967</v>
      </c>
      <c r="B3969" s="311" t="s">
        <v>5809</v>
      </c>
      <c r="C3969" s="311"/>
      <c r="D3969" s="311" t="s">
        <v>6042</v>
      </c>
      <c r="E3969" s="311" t="s">
        <v>5873</v>
      </c>
      <c r="F3969" s="312">
        <v>17.52192</v>
      </c>
      <c r="G3969" s="313">
        <v>2015.01</v>
      </c>
      <c r="H3969" s="314">
        <v>22.0776192</v>
      </c>
      <c r="I3969" s="311"/>
      <c r="J3969" s="311"/>
      <c r="K3969" s="311" t="s">
        <v>106</v>
      </c>
    </row>
    <row r="3970" ht="14.25" spans="1:11">
      <c r="A3970" s="269">
        <v>3968</v>
      </c>
      <c r="B3970" s="311" t="s">
        <v>5809</v>
      </c>
      <c r="C3970" s="311"/>
      <c r="D3970" s="311" t="s">
        <v>6043</v>
      </c>
      <c r="E3970" s="311" t="s">
        <v>5873</v>
      </c>
      <c r="F3970" s="312">
        <v>8.53632</v>
      </c>
      <c r="G3970" s="313">
        <v>2015.01</v>
      </c>
      <c r="H3970" s="317">
        <v>10.7557632</v>
      </c>
      <c r="I3970" s="311"/>
      <c r="J3970" s="311"/>
      <c r="K3970" s="311" t="s">
        <v>106</v>
      </c>
    </row>
    <row r="3971" ht="14.25" spans="1:11">
      <c r="A3971" s="269">
        <v>3969</v>
      </c>
      <c r="B3971" s="311" t="s">
        <v>5809</v>
      </c>
      <c r="C3971" s="311"/>
      <c r="D3971" s="311" t="s">
        <v>6044</v>
      </c>
      <c r="E3971" s="311" t="s">
        <v>5873</v>
      </c>
      <c r="F3971" s="312">
        <v>78.624</v>
      </c>
      <c r="G3971" s="313">
        <v>2015.01</v>
      </c>
      <c r="H3971" s="314">
        <v>99.06624</v>
      </c>
      <c r="I3971" s="311"/>
      <c r="J3971" s="311"/>
      <c r="K3971" s="311" t="s">
        <v>106</v>
      </c>
    </row>
    <row r="3972" ht="14.25" spans="1:11">
      <c r="A3972" s="269">
        <v>3970</v>
      </c>
      <c r="B3972" s="311" t="s">
        <v>5809</v>
      </c>
      <c r="C3972" s="311"/>
      <c r="D3972" s="311" t="s">
        <v>6045</v>
      </c>
      <c r="E3972" s="311" t="s">
        <v>5873</v>
      </c>
      <c r="F3972" s="312">
        <v>60.57792</v>
      </c>
      <c r="G3972" s="313">
        <v>2015.01</v>
      </c>
      <c r="H3972" s="314">
        <v>112.32</v>
      </c>
      <c r="I3972" s="311"/>
      <c r="J3972" s="311"/>
      <c r="K3972" s="311" t="s">
        <v>106</v>
      </c>
    </row>
    <row r="3973" ht="14.25" spans="1:11">
      <c r="A3973" s="269">
        <v>3971</v>
      </c>
      <c r="B3973" s="311" t="s">
        <v>5809</v>
      </c>
      <c r="C3973" s="311"/>
      <c r="D3973" s="311" t="s">
        <v>6046</v>
      </c>
      <c r="E3973" s="311" t="s">
        <v>5873</v>
      </c>
      <c r="F3973" s="312">
        <v>32.27328</v>
      </c>
      <c r="G3973" s="313">
        <v>2015.01</v>
      </c>
      <c r="H3973" s="314">
        <v>56</v>
      </c>
      <c r="I3973" s="311"/>
      <c r="J3973" s="311"/>
      <c r="K3973" s="311" t="s">
        <v>106</v>
      </c>
    </row>
    <row r="3974" ht="14.25" spans="1:11">
      <c r="A3974" s="269">
        <v>3972</v>
      </c>
      <c r="B3974" s="311" t="s">
        <v>5809</v>
      </c>
      <c r="C3974" s="311"/>
      <c r="D3974" s="311" t="s">
        <v>6047</v>
      </c>
      <c r="E3974" s="311" t="s">
        <v>5873</v>
      </c>
      <c r="F3974" s="312">
        <v>46.65024</v>
      </c>
      <c r="G3974" s="313">
        <v>2015.01</v>
      </c>
      <c r="H3974" s="314">
        <v>63.4443264</v>
      </c>
      <c r="I3974" s="311"/>
      <c r="J3974" s="311"/>
      <c r="K3974" s="311" t="s">
        <v>106</v>
      </c>
    </row>
    <row r="3975" ht="14.25" spans="1:11">
      <c r="A3975" s="269">
        <v>3973</v>
      </c>
      <c r="B3975" s="311" t="s">
        <v>5809</v>
      </c>
      <c r="C3975" s="311"/>
      <c r="D3975" s="311" t="s">
        <v>6048</v>
      </c>
      <c r="E3975" s="311" t="s">
        <v>5873</v>
      </c>
      <c r="F3975" s="312">
        <v>39.61152</v>
      </c>
      <c r="G3975" s="313">
        <v>2015.01</v>
      </c>
      <c r="H3975" s="314">
        <v>66.6432</v>
      </c>
      <c r="I3975" s="311"/>
      <c r="J3975" s="311"/>
      <c r="K3975" s="311" t="s">
        <v>106</v>
      </c>
    </row>
    <row r="3976" ht="14.25" spans="1:11">
      <c r="A3976" s="269">
        <v>3974</v>
      </c>
      <c r="B3976" s="311" t="s">
        <v>5809</v>
      </c>
      <c r="C3976" s="311"/>
      <c r="D3976" s="311" t="s">
        <v>6049</v>
      </c>
      <c r="E3976" s="311" t="s">
        <v>5873</v>
      </c>
      <c r="F3976" s="312">
        <v>44.47872</v>
      </c>
      <c r="G3976" s="313">
        <v>2015.01</v>
      </c>
      <c r="H3976" s="314">
        <v>56.5878857142857</v>
      </c>
      <c r="I3976" s="311"/>
      <c r="J3976" s="311"/>
      <c r="K3976" s="311" t="s">
        <v>106</v>
      </c>
    </row>
    <row r="3977" ht="14.25" spans="1:11">
      <c r="A3977" s="269">
        <v>3975</v>
      </c>
      <c r="B3977" s="311" t="s">
        <v>5809</v>
      </c>
      <c r="C3977" s="311"/>
      <c r="D3977" s="311" t="s">
        <v>6050</v>
      </c>
      <c r="E3977" s="311" t="s">
        <v>5873</v>
      </c>
      <c r="F3977" s="312">
        <v>41.184</v>
      </c>
      <c r="G3977" s="313">
        <v>2015.01</v>
      </c>
      <c r="H3977" s="314">
        <v>63.5410285714286</v>
      </c>
      <c r="I3977" s="311"/>
      <c r="J3977" s="311"/>
      <c r="K3977" s="311" t="s">
        <v>106</v>
      </c>
    </row>
    <row r="3978" ht="14.25" spans="1:11">
      <c r="A3978" s="269">
        <v>3976</v>
      </c>
      <c r="B3978" s="311" t="s">
        <v>5809</v>
      </c>
      <c r="C3978" s="311"/>
      <c r="D3978" s="311" t="s">
        <v>6051</v>
      </c>
      <c r="E3978" s="311" t="s">
        <v>5873</v>
      </c>
      <c r="F3978" s="312">
        <v>9.7344</v>
      </c>
      <c r="G3978" s="313">
        <v>2015.01</v>
      </c>
      <c r="H3978" s="314">
        <v>17</v>
      </c>
      <c r="I3978" s="311"/>
      <c r="J3978" s="311"/>
      <c r="K3978" s="311" t="s">
        <v>106</v>
      </c>
    </row>
    <row r="3979" ht="14.25" spans="1:11">
      <c r="A3979" s="269">
        <v>3977</v>
      </c>
      <c r="B3979" s="311" t="s">
        <v>5809</v>
      </c>
      <c r="C3979" s="311"/>
      <c r="D3979" s="311" t="s">
        <v>6052</v>
      </c>
      <c r="E3979" s="311" t="s">
        <v>5873</v>
      </c>
      <c r="F3979" s="312">
        <v>22.0896</v>
      </c>
      <c r="G3979" s="313">
        <v>2015.01</v>
      </c>
      <c r="H3979" s="314">
        <v>33</v>
      </c>
      <c r="I3979" s="311"/>
      <c r="J3979" s="311"/>
      <c r="K3979" s="311" t="s">
        <v>106</v>
      </c>
    </row>
    <row r="3980" ht="14.25" spans="1:11">
      <c r="A3980" s="269">
        <v>3978</v>
      </c>
      <c r="B3980" s="311" t="s">
        <v>5809</v>
      </c>
      <c r="C3980" s="311"/>
      <c r="D3980" s="311" t="s">
        <v>6053</v>
      </c>
      <c r="E3980" s="311" t="s">
        <v>5873</v>
      </c>
      <c r="F3980" s="312">
        <v>26.50752</v>
      </c>
      <c r="G3980" s="313">
        <v>2015.01</v>
      </c>
      <c r="H3980" s="314">
        <v>36.3153024</v>
      </c>
      <c r="I3980" s="311"/>
      <c r="J3980" s="311"/>
      <c r="K3980" s="311" t="s">
        <v>106</v>
      </c>
    </row>
    <row r="3981" ht="14.25" spans="1:11">
      <c r="A3981" s="269">
        <v>3979</v>
      </c>
      <c r="B3981" s="311" t="s">
        <v>5809</v>
      </c>
      <c r="C3981" s="311"/>
      <c r="D3981" s="311" t="s">
        <v>6054</v>
      </c>
      <c r="E3981" s="311" t="s">
        <v>5873</v>
      </c>
      <c r="F3981" s="312">
        <v>17.52192</v>
      </c>
      <c r="G3981" s="313">
        <v>2015.01</v>
      </c>
      <c r="H3981" s="314">
        <v>24.530688</v>
      </c>
      <c r="I3981" s="311"/>
      <c r="J3981" s="311"/>
      <c r="K3981" s="311" t="s">
        <v>106</v>
      </c>
    </row>
    <row r="3982" ht="14.25" spans="1:11">
      <c r="A3982" s="269">
        <v>3980</v>
      </c>
      <c r="B3982" s="311" t="s">
        <v>5809</v>
      </c>
      <c r="C3982" s="311"/>
      <c r="D3982" s="311" t="s">
        <v>6055</v>
      </c>
      <c r="E3982" s="311" t="s">
        <v>5873</v>
      </c>
      <c r="F3982" s="312">
        <v>70.23744</v>
      </c>
      <c r="G3982" s="313">
        <v>2015.01</v>
      </c>
      <c r="H3982" s="314">
        <v>96</v>
      </c>
      <c r="I3982" s="311"/>
      <c r="J3982" s="311"/>
      <c r="K3982" s="311" t="s">
        <v>106</v>
      </c>
    </row>
    <row r="3983" ht="14.25" spans="1:11">
      <c r="A3983" s="269">
        <v>3981</v>
      </c>
      <c r="B3983" s="311" t="s">
        <v>5809</v>
      </c>
      <c r="C3983" s="311"/>
      <c r="D3983" s="311" t="s">
        <v>6056</v>
      </c>
      <c r="E3983" s="311" t="s">
        <v>5873</v>
      </c>
      <c r="F3983" s="312">
        <v>10.8576</v>
      </c>
      <c r="G3983" s="313">
        <v>2015.01</v>
      </c>
      <c r="H3983" s="314">
        <v>17</v>
      </c>
      <c r="I3983" s="311"/>
      <c r="J3983" s="311"/>
      <c r="K3983" s="311" t="s">
        <v>106</v>
      </c>
    </row>
    <row r="3984" ht="14.25" spans="1:11">
      <c r="A3984" s="269">
        <v>3982</v>
      </c>
      <c r="B3984" s="311" t="s">
        <v>5809</v>
      </c>
      <c r="C3984" s="311"/>
      <c r="D3984" s="311" t="s">
        <v>6057</v>
      </c>
      <c r="E3984" s="311" t="s">
        <v>5873</v>
      </c>
      <c r="F3984" s="312">
        <v>39.08736</v>
      </c>
      <c r="G3984" s="313">
        <v>2015.01</v>
      </c>
      <c r="H3984" s="314">
        <v>51</v>
      </c>
      <c r="I3984" s="311"/>
      <c r="J3984" s="311"/>
      <c r="K3984" s="311" t="s">
        <v>106</v>
      </c>
    </row>
    <row r="3985" ht="14.25" spans="1:11">
      <c r="A3985" s="269">
        <v>3983</v>
      </c>
      <c r="B3985" s="311" t="s">
        <v>5809</v>
      </c>
      <c r="C3985" s="311"/>
      <c r="D3985" s="311" t="s">
        <v>6058</v>
      </c>
      <c r="E3985" s="311" t="s">
        <v>5873</v>
      </c>
      <c r="F3985" s="312">
        <v>44.32896</v>
      </c>
      <c r="G3985" s="313">
        <v>2015.01</v>
      </c>
      <c r="H3985" s="314">
        <v>62</v>
      </c>
      <c r="I3985" s="311"/>
      <c r="J3985" s="311"/>
      <c r="K3985" s="311" t="s">
        <v>106</v>
      </c>
    </row>
    <row r="3986" ht="14.25" spans="1:11">
      <c r="A3986" s="269">
        <v>3984</v>
      </c>
      <c r="B3986" s="311" t="s">
        <v>5809</v>
      </c>
      <c r="C3986" s="311"/>
      <c r="D3986" s="311" t="s">
        <v>6059</v>
      </c>
      <c r="E3986" s="311" t="s">
        <v>5873</v>
      </c>
      <c r="F3986" s="312">
        <v>15.20064</v>
      </c>
      <c r="G3986" s="313">
        <v>2015.01</v>
      </c>
      <c r="H3986" s="314">
        <v>23</v>
      </c>
      <c r="I3986" s="311"/>
      <c r="J3986" s="311"/>
      <c r="K3986" s="311" t="s">
        <v>106</v>
      </c>
    </row>
    <row r="3987" ht="14.25" spans="1:11">
      <c r="A3987" s="269">
        <v>3985</v>
      </c>
      <c r="B3987" s="311" t="s">
        <v>5809</v>
      </c>
      <c r="C3987" s="311"/>
      <c r="D3987" s="311" t="s">
        <v>6060</v>
      </c>
      <c r="E3987" s="311" t="s">
        <v>5873</v>
      </c>
      <c r="F3987" s="312">
        <v>74.6928</v>
      </c>
      <c r="G3987" s="313">
        <v>2015.01</v>
      </c>
      <c r="H3987" s="314">
        <v>95</v>
      </c>
      <c r="I3987" s="311"/>
      <c r="J3987" s="311"/>
      <c r="K3987" s="311" t="s">
        <v>106</v>
      </c>
    </row>
    <row r="3988" ht="14.25" spans="1:11">
      <c r="A3988" s="269">
        <v>3986</v>
      </c>
      <c r="B3988" s="311" t="s">
        <v>5809</v>
      </c>
      <c r="C3988" s="311"/>
      <c r="D3988" s="311" t="s">
        <v>6061</v>
      </c>
      <c r="E3988" s="311" t="s">
        <v>5873</v>
      </c>
      <c r="F3988" s="312">
        <v>39.98592</v>
      </c>
      <c r="G3988" s="313">
        <v>2015.01</v>
      </c>
      <c r="H3988" s="314">
        <v>54</v>
      </c>
      <c r="I3988" s="311"/>
      <c r="J3988" s="311"/>
      <c r="K3988" s="311" t="s">
        <v>106</v>
      </c>
    </row>
    <row r="3989" ht="14.25" spans="1:11">
      <c r="A3989" s="269">
        <v>3987</v>
      </c>
      <c r="B3989" s="311" t="s">
        <v>5809</v>
      </c>
      <c r="C3989" s="311"/>
      <c r="D3989" s="311" t="s">
        <v>6062</v>
      </c>
      <c r="E3989" s="311" t="s">
        <v>5873</v>
      </c>
      <c r="F3989" s="312">
        <v>673</v>
      </c>
      <c r="G3989" s="313">
        <v>2015.01</v>
      </c>
      <c r="H3989" s="314">
        <v>874.9</v>
      </c>
      <c r="I3989" s="311"/>
      <c r="J3989" s="311"/>
      <c r="K3989" s="311" t="s">
        <v>106</v>
      </c>
    </row>
    <row r="3990" ht="14.25" spans="1:11">
      <c r="A3990" s="269">
        <v>3988</v>
      </c>
      <c r="B3990" s="311" t="s">
        <v>5809</v>
      </c>
      <c r="C3990" s="311"/>
      <c r="D3990" s="311" t="s">
        <v>6063</v>
      </c>
      <c r="E3990" s="311" t="s">
        <v>5873</v>
      </c>
      <c r="F3990" s="312">
        <v>85.96224</v>
      </c>
      <c r="G3990" s="313">
        <v>2015.01</v>
      </c>
      <c r="H3990" s="314">
        <v>111.8</v>
      </c>
      <c r="I3990" s="311"/>
      <c r="J3990" s="311"/>
      <c r="K3990" s="311" t="s">
        <v>106</v>
      </c>
    </row>
    <row r="3991" ht="14.25" spans="1:11">
      <c r="A3991" s="269">
        <v>3989</v>
      </c>
      <c r="B3991" s="311" t="s">
        <v>5809</v>
      </c>
      <c r="C3991" s="311"/>
      <c r="D3991" s="311" t="s">
        <v>6064</v>
      </c>
      <c r="E3991" s="311" t="s">
        <v>5873</v>
      </c>
      <c r="F3991" s="312">
        <v>52</v>
      </c>
      <c r="G3991" s="313">
        <v>2015.01</v>
      </c>
      <c r="H3991" s="314">
        <v>69</v>
      </c>
      <c r="I3991" s="311"/>
      <c r="J3991" s="311"/>
      <c r="K3991" s="311" t="s">
        <v>106</v>
      </c>
    </row>
    <row r="3992" ht="14.25" spans="1:11">
      <c r="A3992" s="269">
        <v>3990</v>
      </c>
      <c r="B3992" s="311" t="s">
        <v>5809</v>
      </c>
      <c r="C3992" s="311"/>
      <c r="D3992" s="311" t="s">
        <v>6065</v>
      </c>
      <c r="E3992" s="311" t="s">
        <v>5873</v>
      </c>
      <c r="F3992" s="312">
        <v>140.7744</v>
      </c>
      <c r="G3992" s="313">
        <v>2015.01</v>
      </c>
      <c r="H3992" s="314">
        <v>187</v>
      </c>
      <c r="I3992" s="311"/>
      <c r="J3992" s="311"/>
      <c r="K3992" s="311" t="s">
        <v>106</v>
      </c>
    </row>
    <row r="3993" ht="14.25" spans="1:11">
      <c r="A3993" s="269">
        <v>3991</v>
      </c>
      <c r="B3993" s="311" t="s">
        <v>5809</v>
      </c>
      <c r="C3993" s="311"/>
      <c r="D3993" s="311" t="s">
        <v>6066</v>
      </c>
      <c r="E3993" s="311" t="s">
        <v>5873</v>
      </c>
      <c r="F3993" s="312">
        <v>125.0496</v>
      </c>
      <c r="G3993" s="313">
        <v>2015.01</v>
      </c>
      <c r="H3993" s="314">
        <v>201.106285714286</v>
      </c>
      <c r="I3993" s="311"/>
      <c r="J3993" s="311"/>
      <c r="K3993" s="311" t="s">
        <v>106</v>
      </c>
    </row>
    <row r="3994" ht="14.25" spans="1:11">
      <c r="A3994" s="269">
        <v>3992</v>
      </c>
      <c r="B3994" s="311" t="s">
        <v>5809</v>
      </c>
      <c r="C3994" s="311"/>
      <c r="D3994" s="311" t="s">
        <v>6067</v>
      </c>
      <c r="E3994" s="311" t="s">
        <v>5873</v>
      </c>
      <c r="F3994" s="312">
        <v>112</v>
      </c>
      <c r="G3994" s="313">
        <v>2015.01</v>
      </c>
      <c r="H3994" s="314">
        <v>178.642285714286</v>
      </c>
      <c r="I3994" s="311"/>
      <c r="J3994" s="311"/>
      <c r="K3994" s="311" t="s">
        <v>106</v>
      </c>
    </row>
    <row r="3995" ht="14.25" spans="1:11">
      <c r="A3995" s="269">
        <v>3993</v>
      </c>
      <c r="B3995" s="311" t="s">
        <v>5809</v>
      </c>
      <c r="C3995" s="311"/>
      <c r="D3995" s="311" t="s">
        <v>6068</v>
      </c>
      <c r="E3995" s="311" t="s">
        <v>5873</v>
      </c>
      <c r="F3995" s="312">
        <v>283</v>
      </c>
      <c r="G3995" s="313">
        <v>2015.01</v>
      </c>
      <c r="H3995" s="314">
        <v>373.56</v>
      </c>
      <c r="I3995" s="311"/>
      <c r="J3995" s="311"/>
      <c r="K3995" s="311" t="s">
        <v>106</v>
      </c>
    </row>
    <row r="3996" ht="14.25" spans="1:11">
      <c r="A3996" s="269">
        <v>3994</v>
      </c>
      <c r="B3996" s="311" t="s">
        <v>5809</v>
      </c>
      <c r="C3996" s="311"/>
      <c r="D3996" s="311" t="s">
        <v>6069</v>
      </c>
      <c r="E3996" s="311" t="s">
        <v>5873</v>
      </c>
      <c r="F3996" s="312">
        <v>158.5584</v>
      </c>
      <c r="G3996" s="313">
        <v>2015.01</v>
      </c>
      <c r="H3996" s="314">
        <v>209.297088</v>
      </c>
      <c r="I3996" s="311"/>
      <c r="J3996" s="311"/>
      <c r="K3996" s="311" t="s">
        <v>106</v>
      </c>
    </row>
    <row r="3997" ht="14.25" spans="1:11">
      <c r="A3997" s="269">
        <v>3995</v>
      </c>
      <c r="B3997" s="311" t="s">
        <v>5809</v>
      </c>
      <c r="C3997" s="311"/>
      <c r="D3997" s="311" t="s">
        <v>6070</v>
      </c>
      <c r="E3997" s="311" t="s">
        <v>5873</v>
      </c>
      <c r="F3997" s="312">
        <v>241</v>
      </c>
      <c r="G3997" s="313">
        <v>2015.01</v>
      </c>
      <c r="H3997" s="314">
        <v>318.12</v>
      </c>
      <c r="I3997" s="311"/>
      <c r="J3997" s="311"/>
      <c r="K3997" s="311" t="s">
        <v>106</v>
      </c>
    </row>
    <row r="3998" ht="14.25" spans="1:11">
      <c r="A3998" s="269">
        <v>3996</v>
      </c>
      <c r="B3998" s="311" t="s">
        <v>5809</v>
      </c>
      <c r="C3998" s="311"/>
      <c r="D3998" s="311" t="s">
        <v>6071</v>
      </c>
      <c r="E3998" s="311" t="s">
        <v>5873</v>
      </c>
      <c r="F3998" s="312">
        <v>105</v>
      </c>
      <c r="G3998" s="313">
        <v>2015.01</v>
      </c>
      <c r="H3998" s="314">
        <v>138.6</v>
      </c>
      <c r="I3998" s="311"/>
      <c r="J3998" s="311"/>
      <c r="K3998" s="311" t="s">
        <v>106</v>
      </c>
    </row>
    <row r="3999" ht="14.25" spans="1:11">
      <c r="A3999" s="269">
        <v>3997</v>
      </c>
      <c r="B3999" s="311" t="s">
        <v>5809</v>
      </c>
      <c r="C3999" s="311"/>
      <c r="D3999" s="311" t="s">
        <v>6072</v>
      </c>
      <c r="E3999" s="311" t="s">
        <v>5873</v>
      </c>
      <c r="F3999" s="312">
        <v>111</v>
      </c>
      <c r="G3999" s="313">
        <v>2015.01</v>
      </c>
      <c r="H3999" s="314">
        <v>150</v>
      </c>
      <c r="I3999" s="311"/>
      <c r="J3999" s="311"/>
      <c r="K3999" s="311" t="s">
        <v>106</v>
      </c>
    </row>
    <row r="4000" ht="14.25" spans="1:11">
      <c r="A4000" s="269">
        <v>3998</v>
      </c>
      <c r="B4000" s="311" t="s">
        <v>5809</v>
      </c>
      <c r="C4000" s="311"/>
      <c r="D4000" s="311" t="s">
        <v>6073</v>
      </c>
      <c r="E4000" s="311" t="s">
        <v>5873</v>
      </c>
      <c r="F4000" s="312">
        <v>340.21728</v>
      </c>
      <c r="G4000" s="313">
        <v>2015.01</v>
      </c>
      <c r="H4000" s="314">
        <v>435.4781184</v>
      </c>
      <c r="I4000" s="311"/>
      <c r="J4000" s="311"/>
      <c r="K4000" s="311" t="s">
        <v>106</v>
      </c>
    </row>
    <row r="4001" ht="14.25" spans="1:11">
      <c r="A4001" s="269">
        <v>3999</v>
      </c>
      <c r="B4001" s="311" t="s">
        <v>5809</v>
      </c>
      <c r="C4001" s="311"/>
      <c r="D4001" s="311" t="s">
        <v>6074</v>
      </c>
      <c r="E4001" s="311" t="s">
        <v>5873</v>
      </c>
      <c r="F4001" s="312">
        <v>132.5376</v>
      </c>
      <c r="G4001" s="313">
        <v>2015.01</v>
      </c>
      <c r="H4001" s="314">
        <v>169.648128</v>
      </c>
      <c r="I4001" s="311"/>
      <c r="J4001" s="311"/>
      <c r="K4001" s="311" t="s">
        <v>106</v>
      </c>
    </row>
    <row r="4002" ht="14.25" spans="1:11">
      <c r="A4002" s="269">
        <v>4000</v>
      </c>
      <c r="B4002" s="311" t="s">
        <v>5809</v>
      </c>
      <c r="C4002" s="311"/>
      <c r="D4002" s="311" t="s">
        <v>6075</v>
      </c>
      <c r="E4002" s="311" t="s">
        <v>5873</v>
      </c>
      <c r="F4002" s="312">
        <v>85</v>
      </c>
      <c r="G4002" s="313">
        <v>2015.01</v>
      </c>
      <c r="H4002" s="314">
        <v>108.8</v>
      </c>
      <c r="I4002" s="311"/>
      <c r="J4002" s="311"/>
      <c r="K4002" s="311" t="s">
        <v>106</v>
      </c>
    </row>
    <row r="4003" ht="14.25" spans="1:11">
      <c r="A4003" s="269">
        <v>4001</v>
      </c>
      <c r="B4003" s="311" t="s">
        <v>5809</v>
      </c>
      <c r="C4003" s="311"/>
      <c r="D4003" s="311" t="s">
        <v>6076</v>
      </c>
      <c r="E4003" s="311" t="s">
        <v>5873</v>
      </c>
      <c r="F4003" s="312">
        <v>144</v>
      </c>
      <c r="G4003" s="313">
        <v>2015.01</v>
      </c>
      <c r="H4003" s="314">
        <v>184.32</v>
      </c>
      <c r="I4003" s="311"/>
      <c r="J4003" s="311"/>
      <c r="K4003" s="311" t="s">
        <v>106</v>
      </c>
    </row>
    <row r="4004" ht="14.25" spans="1:11">
      <c r="A4004" s="269">
        <v>4002</v>
      </c>
      <c r="B4004" s="311" t="s">
        <v>5809</v>
      </c>
      <c r="C4004" s="311"/>
      <c r="D4004" s="311" t="s">
        <v>6077</v>
      </c>
      <c r="E4004" s="311" t="s">
        <v>5873</v>
      </c>
      <c r="F4004" s="312">
        <v>499</v>
      </c>
      <c r="G4004" s="313">
        <v>2015.01</v>
      </c>
      <c r="H4004" s="314">
        <v>638.72</v>
      </c>
      <c r="I4004" s="311"/>
      <c r="J4004" s="311"/>
      <c r="K4004" s="311" t="s">
        <v>106</v>
      </c>
    </row>
    <row r="4005" ht="14.25" spans="1:11">
      <c r="A4005" s="269">
        <v>4003</v>
      </c>
      <c r="B4005" s="311" t="s">
        <v>5809</v>
      </c>
      <c r="C4005" s="311"/>
      <c r="D4005" s="311" t="s">
        <v>6078</v>
      </c>
      <c r="E4005" s="311" t="s">
        <v>5873</v>
      </c>
      <c r="F4005" s="312">
        <v>599</v>
      </c>
      <c r="G4005" s="313">
        <v>2015.01</v>
      </c>
      <c r="H4005" s="314">
        <v>838.6</v>
      </c>
      <c r="I4005" s="311"/>
      <c r="J4005" s="311"/>
      <c r="K4005" s="311" t="s">
        <v>106</v>
      </c>
    </row>
    <row r="4006" ht="14.25" spans="1:11">
      <c r="A4006" s="269">
        <v>4004</v>
      </c>
      <c r="B4006" s="311" t="s">
        <v>5809</v>
      </c>
      <c r="C4006" s="311"/>
      <c r="D4006" s="311" t="s">
        <v>6079</v>
      </c>
      <c r="E4006" s="311" t="s">
        <v>5094</v>
      </c>
      <c r="F4006" s="312">
        <v>1847.3</v>
      </c>
      <c r="G4006" s="313">
        <v>2015.01</v>
      </c>
      <c r="H4006" s="314">
        <v>2493.855</v>
      </c>
      <c r="I4006" s="311"/>
      <c r="J4006" s="311"/>
      <c r="K4006" s="311" t="s">
        <v>106</v>
      </c>
    </row>
    <row r="4007" ht="14.25" spans="1:11">
      <c r="A4007" s="269">
        <v>4005</v>
      </c>
      <c r="B4007" s="311" t="s">
        <v>5809</v>
      </c>
      <c r="C4007" s="311"/>
      <c r="D4007" s="311" t="s">
        <v>6080</v>
      </c>
      <c r="E4007" s="311" t="s">
        <v>5094</v>
      </c>
      <c r="F4007" s="312">
        <v>1385.3</v>
      </c>
      <c r="G4007" s="313">
        <v>2015.01</v>
      </c>
      <c r="H4007" s="314">
        <v>1870.155</v>
      </c>
      <c r="I4007" s="311"/>
      <c r="J4007" s="311"/>
      <c r="K4007" s="311" t="s">
        <v>106</v>
      </c>
    </row>
    <row r="4008" ht="14.25" spans="1:11">
      <c r="A4008" s="269">
        <v>4006</v>
      </c>
      <c r="B4008" s="311" t="s">
        <v>5809</v>
      </c>
      <c r="C4008" s="311"/>
      <c r="D4008" s="311" t="s">
        <v>6081</v>
      </c>
      <c r="E4008" s="311" t="s">
        <v>5094</v>
      </c>
      <c r="F4008" s="312">
        <v>552.3</v>
      </c>
      <c r="G4008" s="313">
        <v>2015.01</v>
      </c>
      <c r="H4008" s="314">
        <v>745.605</v>
      </c>
      <c r="I4008" s="311"/>
      <c r="J4008" s="311"/>
      <c r="K4008" s="311" t="s">
        <v>106</v>
      </c>
    </row>
    <row r="4009" ht="14.25" spans="1:11">
      <c r="A4009" s="269">
        <v>4007</v>
      </c>
      <c r="B4009" s="311" t="s">
        <v>5809</v>
      </c>
      <c r="C4009" s="311"/>
      <c r="D4009" s="311" t="s">
        <v>6082</v>
      </c>
      <c r="E4009" s="311" t="s">
        <v>5094</v>
      </c>
      <c r="F4009" s="312">
        <v>1063.3</v>
      </c>
      <c r="G4009" s="313">
        <v>2015.01</v>
      </c>
      <c r="H4009" s="314">
        <v>1435.455</v>
      </c>
      <c r="I4009" s="311"/>
      <c r="J4009" s="311"/>
      <c r="K4009" s="311" t="s">
        <v>106</v>
      </c>
    </row>
    <row r="4010" ht="14.25" spans="1:11">
      <c r="A4010" s="269">
        <v>4008</v>
      </c>
      <c r="B4010" s="311" t="s">
        <v>5809</v>
      </c>
      <c r="C4010" s="311"/>
      <c r="D4010" s="311" t="s">
        <v>6083</v>
      </c>
      <c r="E4010" s="311" t="s">
        <v>5094</v>
      </c>
      <c r="F4010" s="312">
        <v>412.3</v>
      </c>
      <c r="G4010" s="313">
        <v>2015.01</v>
      </c>
      <c r="H4010" s="314">
        <v>556.605</v>
      </c>
      <c r="I4010" s="311"/>
      <c r="J4010" s="311"/>
      <c r="K4010" s="311" t="s">
        <v>106</v>
      </c>
    </row>
    <row r="4011" ht="14.25" spans="1:11">
      <c r="A4011" s="269">
        <v>4009</v>
      </c>
      <c r="B4011" s="311" t="s">
        <v>5809</v>
      </c>
      <c r="C4011" s="311"/>
      <c r="D4011" s="311" t="s">
        <v>6084</v>
      </c>
      <c r="E4011" s="311" t="s">
        <v>5094</v>
      </c>
      <c r="F4011" s="312">
        <v>2778.3</v>
      </c>
      <c r="G4011" s="313">
        <v>2015.01</v>
      </c>
      <c r="H4011" s="314">
        <v>3750.705</v>
      </c>
      <c r="I4011" s="311"/>
      <c r="J4011" s="311"/>
      <c r="K4011" s="311" t="s">
        <v>106</v>
      </c>
    </row>
    <row r="4012" ht="14.25" spans="1:11">
      <c r="A4012" s="269">
        <v>4010</v>
      </c>
      <c r="B4012" s="311" t="s">
        <v>5809</v>
      </c>
      <c r="C4012" s="311"/>
      <c r="D4012" s="311" t="s">
        <v>6085</v>
      </c>
      <c r="E4012" s="311" t="s">
        <v>5094</v>
      </c>
      <c r="F4012" s="312">
        <v>552.3</v>
      </c>
      <c r="G4012" s="313">
        <v>2015.01</v>
      </c>
      <c r="H4012" s="314">
        <v>745.605</v>
      </c>
      <c r="I4012" s="311"/>
      <c r="J4012" s="311"/>
      <c r="K4012" s="311" t="s">
        <v>106</v>
      </c>
    </row>
    <row r="4013" ht="14.25" spans="1:11">
      <c r="A4013" s="269">
        <v>4011</v>
      </c>
      <c r="B4013" s="311" t="s">
        <v>5809</v>
      </c>
      <c r="C4013" s="311"/>
      <c r="D4013" s="311" t="s">
        <v>6086</v>
      </c>
      <c r="E4013" s="311" t="s">
        <v>5094</v>
      </c>
      <c r="F4013" s="312">
        <v>909.3</v>
      </c>
      <c r="G4013" s="313">
        <v>2015.01</v>
      </c>
      <c r="H4013" s="314">
        <v>1227.555</v>
      </c>
      <c r="I4013" s="311"/>
      <c r="J4013" s="311"/>
      <c r="K4013" s="311" t="s">
        <v>106</v>
      </c>
    </row>
    <row r="4014" ht="14.25" spans="1:11">
      <c r="A4014" s="269">
        <v>4012</v>
      </c>
      <c r="B4014" s="311" t="s">
        <v>5809</v>
      </c>
      <c r="C4014" s="311"/>
      <c r="D4014" s="311" t="s">
        <v>6087</v>
      </c>
      <c r="E4014" s="311" t="s">
        <v>5094</v>
      </c>
      <c r="F4014" s="312">
        <v>692.3</v>
      </c>
      <c r="G4014" s="313">
        <v>2015.01</v>
      </c>
      <c r="H4014" s="314">
        <v>1299</v>
      </c>
      <c r="I4014" s="311"/>
      <c r="J4014" s="311"/>
      <c r="K4014" s="311" t="s">
        <v>106</v>
      </c>
    </row>
    <row r="4015" ht="14.25" spans="1:11">
      <c r="A4015" s="269">
        <v>4013</v>
      </c>
      <c r="B4015" s="311" t="s">
        <v>5809</v>
      </c>
      <c r="C4015" s="311"/>
      <c r="D4015" s="311" t="s">
        <v>6088</v>
      </c>
      <c r="E4015" s="311" t="s">
        <v>5094</v>
      </c>
      <c r="F4015" s="312">
        <v>396.9</v>
      </c>
      <c r="G4015" s="313">
        <v>2015.01</v>
      </c>
      <c r="H4015" s="314">
        <v>555.66</v>
      </c>
      <c r="I4015" s="311"/>
      <c r="J4015" s="311"/>
      <c r="K4015" s="311" t="s">
        <v>106</v>
      </c>
    </row>
    <row r="4016" ht="14.25" spans="1:11">
      <c r="A4016" s="269">
        <v>4014</v>
      </c>
      <c r="B4016" s="311" t="s">
        <v>5809</v>
      </c>
      <c r="C4016" s="311"/>
      <c r="D4016" s="311" t="s">
        <v>6089</v>
      </c>
      <c r="E4016" s="311" t="s">
        <v>5094</v>
      </c>
      <c r="F4016" s="312">
        <v>374.5</v>
      </c>
      <c r="G4016" s="313">
        <v>2015.01</v>
      </c>
      <c r="H4016" s="314">
        <v>567</v>
      </c>
      <c r="I4016" s="311"/>
      <c r="J4016" s="311"/>
      <c r="K4016" s="311" t="s">
        <v>106</v>
      </c>
    </row>
    <row r="4017" ht="14.25" spans="1:11">
      <c r="A4017" s="269">
        <v>4015</v>
      </c>
      <c r="B4017" s="311" t="s">
        <v>5809</v>
      </c>
      <c r="C4017" s="311"/>
      <c r="D4017" s="311" t="s">
        <v>6090</v>
      </c>
      <c r="E4017" s="311" t="s">
        <v>5094</v>
      </c>
      <c r="F4017" s="312">
        <v>1154.3</v>
      </c>
      <c r="G4017" s="313">
        <v>2015.01</v>
      </c>
      <c r="H4017" s="314">
        <v>1558.305</v>
      </c>
      <c r="I4017" s="311"/>
      <c r="J4017" s="311"/>
      <c r="K4017" s="311" t="s">
        <v>106</v>
      </c>
    </row>
    <row r="4018" ht="14.25" spans="1:11">
      <c r="A4018" s="269">
        <v>4016</v>
      </c>
      <c r="B4018" s="311" t="s">
        <v>5809</v>
      </c>
      <c r="C4018" s="311"/>
      <c r="D4018" s="311" t="s">
        <v>6091</v>
      </c>
      <c r="E4018" s="311" t="s">
        <v>5094</v>
      </c>
      <c r="F4018" s="312">
        <v>1525.3</v>
      </c>
      <c r="G4018" s="313">
        <v>2015.01</v>
      </c>
      <c r="H4018" s="314">
        <v>2059.155</v>
      </c>
      <c r="I4018" s="311"/>
      <c r="J4018" s="311"/>
      <c r="K4018" s="311" t="s">
        <v>106</v>
      </c>
    </row>
    <row r="4019" ht="14.25" spans="1:11">
      <c r="A4019" s="269">
        <v>4017</v>
      </c>
      <c r="B4019" s="311" t="s">
        <v>5809</v>
      </c>
      <c r="C4019" s="311"/>
      <c r="D4019" s="311" t="s">
        <v>6092</v>
      </c>
      <c r="E4019" s="311" t="s">
        <v>5094</v>
      </c>
      <c r="F4019" s="312">
        <v>1609.3</v>
      </c>
      <c r="G4019" s="313">
        <v>2015.01</v>
      </c>
      <c r="H4019" s="314">
        <v>2179</v>
      </c>
      <c r="I4019" s="311"/>
      <c r="J4019" s="311"/>
      <c r="K4019" s="311" t="s">
        <v>106</v>
      </c>
    </row>
    <row r="4020" ht="14.25" spans="1:11">
      <c r="A4020" s="269">
        <v>4018</v>
      </c>
      <c r="B4020" s="311" t="s">
        <v>5809</v>
      </c>
      <c r="C4020" s="311"/>
      <c r="D4020" s="311" t="s">
        <v>6093</v>
      </c>
      <c r="E4020" s="311" t="s">
        <v>5094</v>
      </c>
      <c r="F4020" s="312">
        <v>1049.3</v>
      </c>
      <c r="G4020" s="313">
        <v>2015.01</v>
      </c>
      <c r="H4020" s="314">
        <v>1469.02</v>
      </c>
      <c r="I4020" s="311"/>
      <c r="J4020" s="311"/>
      <c r="K4020" s="311" t="s">
        <v>106</v>
      </c>
    </row>
    <row r="4021" ht="14.25" spans="1:11">
      <c r="A4021" s="269">
        <v>4019</v>
      </c>
      <c r="B4021" s="311" t="s">
        <v>5809</v>
      </c>
      <c r="C4021" s="311"/>
      <c r="D4021" s="311" t="s">
        <v>6094</v>
      </c>
      <c r="E4021" s="311" t="s">
        <v>5094</v>
      </c>
      <c r="F4021" s="312">
        <v>1665.3</v>
      </c>
      <c r="G4021" s="313">
        <v>2015.01</v>
      </c>
      <c r="H4021" s="314">
        <v>2264.808</v>
      </c>
      <c r="I4021" s="311"/>
      <c r="J4021" s="311"/>
      <c r="K4021" s="311" t="s">
        <v>106</v>
      </c>
    </row>
    <row r="4022" ht="14.25" spans="1:11">
      <c r="A4022" s="269">
        <v>4020</v>
      </c>
      <c r="B4022" s="311" t="s">
        <v>5809</v>
      </c>
      <c r="C4022" s="311"/>
      <c r="D4022" s="311" t="s">
        <v>6095</v>
      </c>
      <c r="E4022" s="311" t="s">
        <v>5094</v>
      </c>
      <c r="F4022" s="312">
        <v>3219.3</v>
      </c>
      <c r="G4022" s="313">
        <v>2015.01</v>
      </c>
      <c r="H4022" s="314">
        <v>4378.248</v>
      </c>
      <c r="I4022" s="311"/>
      <c r="J4022" s="311"/>
      <c r="K4022" s="311" t="s">
        <v>106</v>
      </c>
    </row>
    <row r="4023" ht="14.25" spans="1:11">
      <c r="A4023" s="269">
        <v>4021</v>
      </c>
      <c r="B4023" s="311" t="s">
        <v>5809</v>
      </c>
      <c r="C4023" s="311"/>
      <c r="D4023" s="311" t="s">
        <v>6096</v>
      </c>
      <c r="E4023" s="311" t="s">
        <v>5094</v>
      </c>
      <c r="F4023" s="312">
        <v>601.3</v>
      </c>
      <c r="G4023" s="313">
        <v>2015.01</v>
      </c>
      <c r="H4023" s="314">
        <v>817.768</v>
      </c>
      <c r="I4023" s="311"/>
      <c r="J4023" s="311"/>
      <c r="K4023" s="311" t="s">
        <v>106</v>
      </c>
    </row>
    <row r="4024" ht="14.25" spans="1:11">
      <c r="A4024" s="269">
        <v>4022</v>
      </c>
      <c r="B4024" s="311" t="s">
        <v>5809</v>
      </c>
      <c r="C4024" s="311"/>
      <c r="D4024" s="311" t="s">
        <v>6097</v>
      </c>
      <c r="E4024" s="311" t="s">
        <v>5094</v>
      </c>
      <c r="F4024" s="312">
        <v>139.3</v>
      </c>
      <c r="G4024" s="313">
        <v>2015.01</v>
      </c>
      <c r="H4024" s="314">
        <v>189.448</v>
      </c>
      <c r="I4024" s="311"/>
      <c r="J4024" s="311"/>
      <c r="K4024" s="311" t="s">
        <v>106</v>
      </c>
    </row>
    <row r="4025" ht="14.25" spans="1:11">
      <c r="A4025" s="269">
        <v>4023</v>
      </c>
      <c r="B4025" s="311" t="s">
        <v>5809</v>
      </c>
      <c r="C4025" s="311"/>
      <c r="D4025" s="311" t="s">
        <v>6098</v>
      </c>
      <c r="E4025" s="311" t="s">
        <v>5094</v>
      </c>
      <c r="F4025" s="312">
        <v>181.3</v>
      </c>
      <c r="G4025" s="313">
        <v>2015.01</v>
      </c>
      <c r="H4025" s="314">
        <v>246.568</v>
      </c>
      <c r="I4025" s="311"/>
      <c r="J4025" s="311"/>
      <c r="K4025" s="311" t="s">
        <v>106</v>
      </c>
    </row>
    <row r="4026" ht="14.25" spans="1:11">
      <c r="A4026" s="269">
        <v>4024</v>
      </c>
      <c r="B4026" s="311" t="s">
        <v>5809</v>
      </c>
      <c r="C4026" s="311"/>
      <c r="D4026" s="311" t="s">
        <v>6099</v>
      </c>
      <c r="E4026" s="311" t="s">
        <v>5094</v>
      </c>
      <c r="F4026" s="312">
        <v>167.3</v>
      </c>
      <c r="G4026" s="313">
        <v>2015.01</v>
      </c>
      <c r="H4026" s="314">
        <v>227.528</v>
      </c>
      <c r="I4026" s="311"/>
      <c r="J4026" s="311"/>
      <c r="K4026" s="311" t="s">
        <v>106</v>
      </c>
    </row>
    <row r="4027" ht="14.25" spans="1:11">
      <c r="A4027" s="269">
        <v>4025</v>
      </c>
      <c r="B4027" s="311" t="s">
        <v>5809</v>
      </c>
      <c r="C4027" s="311"/>
      <c r="D4027" s="311" t="s">
        <v>6100</v>
      </c>
      <c r="E4027" s="311" t="s">
        <v>5094</v>
      </c>
      <c r="F4027" s="312">
        <v>78.4</v>
      </c>
      <c r="G4027" s="313">
        <v>2015.01</v>
      </c>
      <c r="H4027" s="314">
        <v>106.624</v>
      </c>
      <c r="I4027" s="311"/>
      <c r="J4027" s="311"/>
      <c r="K4027" s="311" t="s">
        <v>106</v>
      </c>
    </row>
    <row r="4028" ht="14.25" spans="1:11">
      <c r="A4028" s="269">
        <v>4026</v>
      </c>
      <c r="B4028" s="311" t="s">
        <v>5809</v>
      </c>
      <c r="C4028" s="311"/>
      <c r="D4028" s="311" t="s">
        <v>6101</v>
      </c>
      <c r="E4028" s="311" t="s">
        <v>5094</v>
      </c>
      <c r="F4028" s="312">
        <v>92.4</v>
      </c>
      <c r="G4028" s="313">
        <v>2015.01</v>
      </c>
      <c r="H4028" s="314">
        <v>129.36</v>
      </c>
      <c r="I4028" s="311"/>
      <c r="J4028" s="311"/>
      <c r="K4028" s="311" t="s">
        <v>106</v>
      </c>
    </row>
    <row r="4029" ht="14.25" spans="1:11">
      <c r="A4029" s="269">
        <v>4027</v>
      </c>
      <c r="B4029" s="311" t="s">
        <v>5809</v>
      </c>
      <c r="C4029" s="311"/>
      <c r="D4029" s="311" t="s">
        <v>6102</v>
      </c>
      <c r="E4029" s="311" t="s">
        <v>5094</v>
      </c>
      <c r="F4029" s="312">
        <v>60.2</v>
      </c>
      <c r="G4029" s="313">
        <v>2015.01</v>
      </c>
      <c r="H4029" s="314">
        <v>84.28</v>
      </c>
      <c r="I4029" s="311"/>
      <c r="J4029" s="311"/>
      <c r="K4029" s="311" t="s">
        <v>106</v>
      </c>
    </row>
    <row r="4030" ht="14.25" spans="1:11">
      <c r="A4030" s="269">
        <v>4028</v>
      </c>
      <c r="B4030" s="311" t="s">
        <v>5809</v>
      </c>
      <c r="C4030" s="311"/>
      <c r="D4030" s="311" t="s">
        <v>6103</v>
      </c>
      <c r="E4030" s="311" t="s">
        <v>5094</v>
      </c>
      <c r="F4030" s="312">
        <v>118.3</v>
      </c>
      <c r="G4030" s="313">
        <v>2015.01</v>
      </c>
      <c r="H4030" s="314">
        <v>165.62</v>
      </c>
      <c r="I4030" s="311"/>
      <c r="J4030" s="311"/>
      <c r="K4030" s="311" t="s">
        <v>106</v>
      </c>
    </row>
    <row r="4031" ht="14.25" spans="1:11">
      <c r="A4031" s="269">
        <v>4029</v>
      </c>
      <c r="B4031" s="311" t="s">
        <v>5809</v>
      </c>
      <c r="C4031" s="311"/>
      <c r="D4031" s="311" t="s">
        <v>6104</v>
      </c>
      <c r="E4031" s="311" t="s">
        <v>5094</v>
      </c>
      <c r="F4031" s="312">
        <v>118.3</v>
      </c>
      <c r="G4031" s="313">
        <v>2015.01</v>
      </c>
      <c r="H4031" s="314">
        <v>169</v>
      </c>
      <c r="I4031" s="311"/>
      <c r="J4031" s="311"/>
      <c r="K4031" s="311" t="s">
        <v>106</v>
      </c>
    </row>
    <row r="4032" ht="14.25" spans="1:11">
      <c r="A4032" s="269">
        <v>4030</v>
      </c>
      <c r="B4032" s="311" t="s">
        <v>5809</v>
      </c>
      <c r="C4032" s="311"/>
      <c r="D4032" s="311" t="s">
        <v>6105</v>
      </c>
      <c r="E4032" s="311" t="s">
        <v>5094</v>
      </c>
      <c r="F4032" s="312">
        <v>139.3</v>
      </c>
      <c r="G4032" s="313">
        <v>2015.01</v>
      </c>
      <c r="H4032" s="314">
        <v>197.806</v>
      </c>
      <c r="I4032" s="311"/>
      <c r="J4032" s="311"/>
      <c r="K4032" s="311" t="s">
        <v>106</v>
      </c>
    </row>
    <row r="4033" ht="14.25" spans="1:11">
      <c r="A4033" s="269">
        <v>4031</v>
      </c>
      <c r="B4033" s="311" t="s">
        <v>5809</v>
      </c>
      <c r="C4033" s="311"/>
      <c r="D4033" s="311" t="s">
        <v>6106</v>
      </c>
      <c r="E4033" s="311" t="s">
        <v>5094</v>
      </c>
      <c r="F4033" s="312">
        <v>23.1</v>
      </c>
      <c r="G4033" s="313">
        <v>2015.01</v>
      </c>
      <c r="H4033" s="314">
        <v>41</v>
      </c>
      <c r="I4033" s="311"/>
      <c r="J4033" s="311"/>
      <c r="K4033" s="311" t="s">
        <v>106</v>
      </c>
    </row>
    <row r="4034" ht="14.25" spans="1:11">
      <c r="A4034" s="269">
        <v>4032</v>
      </c>
      <c r="B4034" s="311" t="s">
        <v>5809</v>
      </c>
      <c r="C4034" s="311"/>
      <c r="D4034" s="311" t="s">
        <v>6107</v>
      </c>
      <c r="E4034" s="311" t="s">
        <v>5094</v>
      </c>
      <c r="F4034" s="312">
        <v>118.3</v>
      </c>
      <c r="G4034" s="313">
        <v>2015.01</v>
      </c>
      <c r="H4034" s="314">
        <v>163.254</v>
      </c>
      <c r="I4034" s="311"/>
      <c r="J4034" s="311"/>
      <c r="K4034" s="311" t="s">
        <v>106</v>
      </c>
    </row>
    <row r="4035" ht="14.25" spans="1:11">
      <c r="A4035" s="269">
        <v>4033</v>
      </c>
      <c r="B4035" s="311" t="s">
        <v>5809</v>
      </c>
      <c r="C4035" s="311"/>
      <c r="D4035" s="311" t="s">
        <v>6108</v>
      </c>
      <c r="E4035" s="311" t="s">
        <v>5094</v>
      </c>
      <c r="F4035" s="312">
        <v>118.3</v>
      </c>
      <c r="G4035" s="313">
        <v>2015.01</v>
      </c>
      <c r="H4035" s="314">
        <v>169</v>
      </c>
      <c r="I4035" s="311"/>
      <c r="J4035" s="311"/>
      <c r="K4035" s="311" t="s">
        <v>106</v>
      </c>
    </row>
    <row r="4036" ht="14.25" spans="1:11">
      <c r="A4036" s="269">
        <v>4034</v>
      </c>
      <c r="B4036" s="311" t="s">
        <v>5809</v>
      </c>
      <c r="C4036" s="311"/>
      <c r="D4036" s="311" t="s">
        <v>6109</v>
      </c>
      <c r="E4036" s="311" t="s">
        <v>5094</v>
      </c>
      <c r="F4036" s="312">
        <v>69.3</v>
      </c>
      <c r="G4036" s="313">
        <v>2015.01</v>
      </c>
      <c r="H4036" s="314">
        <v>97.02</v>
      </c>
      <c r="I4036" s="311"/>
      <c r="J4036" s="311"/>
      <c r="K4036" s="311" t="s">
        <v>106</v>
      </c>
    </row>
    <row r="4037" ht="14.25" spans="1:11">
      <c r="A4037" s="269">
        <v>4035</v>
      </c>
      <c r="B4037" s="311" t="s">
        <v>5809</v>
      </c>
      <c r="C4037" s="311"/>
      <c r="D4037" s="311" t="s">
        <v>6110</v>
      </c>
      <c r="E4037" s="311" t="s">
        <v>5094</v>
      </c>
      <c r="F4037" s="312">
        <v>118.3</v>
      </c>
      <c r="G4037" s="313">
        <v>2015.01</v>
      </c>
      <c r="H4037" s="314">
        <v>158.522</v>
      </c>
      <c r="I4037" s="311"/>
      <c r="J4037" s="311"/>
      <c r="K4037" s="311" t="s">
        <v>106</v>
      </c>
    </row>
    <row r="4038" ht="14.25" spans="1:11">
      <c r="A4038" s="269">
        <v>4036</v>
      </c>
      <c r="B4038" s="311" t="s">
        <v>5809</v>
      </c>
      <c r="C4038" s="311"/>
      <c r="D4038" s="311" t="s">
        <v>6111</v>
      </c>
      <c r="E4038" s="311" t="s">
        <v>5094</v>
      </c>
      <c r="F4038" s="312">
        <v>349.3</v>
      </c>
      <c r="G4038" s="313">
        <v>2015.01</v>
      </c>
      <c r="H4038" s="314">
        <v>468.062</v>
      </c>
      <c r="I4038" s="311"/>
      <c r="J4038" s="311"/>
      <c r="K4038" s="311" t="s">
        <v>106</v>
      </c>
    </row>
    <row r="4039" ht="14.25" spans="1:11">
      <c r="A4039" s="269">
        <v>4037</v>
      </c>
      <c r="B4039" s="311" t="s">
        <v>5809</v>
      </c>
      <c r="C4039" s="311"/>
      <c r="D4039" s="311" t="s">
        <v>6112</v>
      </c>
      <c r="E4039" s="311" t="s">
        <v>5094</v>
      </c>
      <c r="F4039" s="312">
        <v>601.3</v>
      </c>
      <c r="G4039" s="313">
        <v>2015.01</v>
      </c>
      <c r="H4039" s="314">
        <v>805.742</v>
      </c>
      <c r="I4039" s="311"/>
      <c r="J4039" s="311"/>
      <c r="K4039" s="311" t="s">
        <v>106</v>
      </c>
    </row>
    <row r="4040" ht="14.25" spans="1:11">
      <c r="A4040" s="269">
        <v>4038</v>
      </c>
      <c r="B4040" s="311" t="s">
        <v>5809</v>
      </c>
      <c r="C4040" s="311"/>
      <c r="D4040" s="311" t="s">
        <v>6113</v>
      </c>
      <c r="E4040" s="311" t="s">
        <v>5094</v>
      </c>
      <c r="F4040" s="312">
        <v>32.2</v>
      </c>
      <c r="G4040" s="313">
        <v>2015.01</v>
      </c>
      <c r="H4040" s="314">
        <v>43.148</v>
      </c>
      <c r="I4040" s="311"/>
      <c r="J4040" s="311"/>
      <c r="K4040" s="311" t="s">
        <v>106</v>
      </c>
    </row>
    <row r="4041" ht="14.25" spans="1:11">
      <c r="A4041" s="269">
        <v>4039</v>
      </c>
      <c r="B4041" s="311" t="s">
        <v>5809</v>
      </c>
      <c r="C4041" s="311"/>
      <c r="D4041" s="311" t="s">
        <v>6114</v>
      </c>
      <c r="E4041" s="311" t="s">
        <v>5094</v>
      </c>
      <c r="F4041" s="312">
        <v>195.3</v>
      </c>
      <c r="G4041" s="313">
        <v>2015.01</v>
      </c>
      <c r="H4041" s="314">
        <v>261.702</v>
      </c>
      <c r="I4041" s="311"/>
      <c r="J4041" s="311"/>
      <c r="K4041" s="311" t="s">
        <v>106</v>
      </c>
    </row>
    <row r="4042" ht="14.25" spans="1:11">
      <c r="A4042" s="269">
        <v>4040</v>
      </c>
      <c r="B4042" s="311" t="s">
        <v>5809</v>
      </c>
      <c r="C4042" s="311"/>
      <c r="D4042" s="311" t="s">
        <v>6115</v>
      </c>
      <c r="E4042" s="311" t="s">
        <v>5094</v>
      </c>
      <c r="F4042" s="312">
        <v>748.3</v>
      </c>
      <c r="G4042" s="313">
        <v>2015.01</v>
      </c>
      <c r="H4042" s="314">
        <v>1002.722</v>
      </c>
      <c r="I4042" s="311"/>
      <c r="J4042" s="311"/>
      <c r="K4042" s="311" t="s">
        <v>106</v>
      </c>
    </row>
    <row r="4043" ht="14.25" spans="1:11">
      <c r="A4043" s="269">
        <v>4041</v>
      </c>
      <c r="B4043" s="311" t="s">
        <v>5809</v>
      </c>
      <c r="C4043" s="311"/>
      <c r="D4043" s="311" t="s">
        <v>6116</v>
      </c>
      <c r="E4043" s="311" t="s">
        <v>5094</v>
      </c>
      <c r="F4043" s="312">
        <v>1385.3</v>
      </c>
      <c r="G4043" s="313">
        <v>2015.01</v>
      </c>
      <c r="H4043" s="314">
        <v>1856.302</v>
      </c>
      <c r="I4043" s="311"/>
      <c r="J4043" s="311"/>
      <c r="K4043" s="311" t="s">
        <v>106</v>
      </c>
    </row>
    <row r="4044" ht="14.25" spans="1:11">
      <c r="A4044" s="269">
        <v>4042</v>
      </c>
      <c r="B4044" s="311" t="s">
        <v>5809</v>
      </c>
      <c r="C4044" s="311"/>
      <c r="D4044" s="311" t="s">
        <v>6117</v>
      </c>
      <c r="E4044" s="311" t="s">
        <v>5094</v>
      </c>
      <c r="F4044" s="312">
        <v>419.3</v>
      </c>
      <c r="G4044" s="313">
        <v>2015.01</v>
      </c>
      <c r="H4044" s="314">
        <v>561.862</v>
      </c>
      <c r="I4044" s="311"/>
      <c r="J4044" s="311"/>
      <c r="K4044" s="311" t="s">
        <v>106</v>
      </c>
    </row>
    <row r="4045" ht="14.25" spans="1:11">
      <c r="A4045" s="269">
        <v>4043</v>
      </c>
      <c r="B4045" s="311" t="s">
        <v>5809</v>
      </c>
      <c r="C4045" s="311"/>
      <c r="D4045" s="311" t="s">
        <v>6118</v>
      </c>
      <c r="E4045" s="311" t="s">
        <v>5094</v>
      </c>
      <c r="F4045" s="312">
        <v>552.3</v>
      </c>
      <c r="G4045" s="313">
        <v>2015.01</v>
      </c>
      <c r="H4045" s="314">
        <v>740.082</v>
      </c>
      <c r="I4045" s="311"/>
      <c r="J4045" s="311"/>
      <c r="K4045" s="311" t="s">
        <v>106</v>
      </c>
    </row>
    <row r="4046" ht="14.25" spans="1:11">
      <c r="A4046" s="269">
        <v>4044</v>
      </c>
      <c r="B4046" s="311" t="s">
        <v>5809</v>
      </c>
      <c r="C4046" s="311"/>
      <c r="D4046" s="311" t="s">
        <v>6119</v>
      </c>
      <c r="E4046" s="311" t="s">
        <v>5094</v>
      </c>
      <c r="F4046" s="312">
        <v>37.1</v>
      </c>
      <c r="G4046" s="313">
        <v>2015.01</v>
      </c>
      <c r="H4046" s="314">
        <v>49.714</v>
      </c>
      <c r="I4046" s="311"/>
      <c r="J4046" s="311"/>
      <c r="K4046" s="311" t="s">
        <v>106</v>
      </c>
    </row>
    <row r="4047" ht="14.25" spans="1:11">
      <c r="A4047" s="269">
        <v>4045</v>
      </c>
      <c r="B4047" s="311" t="s">
        <v>5809</v>
      </c>
      <c r="C4047" s="311"/>
      <c r="D4047" s="311" t="s">
        <v>6120</v>
      </c>
      <c r="E4047" s="311" t="s">
        <v>5094</v>
      </c>
      <c r="F4047" s="312">
        <v>55.3</v>
      </c>
      <c r="G4047" s="313">
        <v>2015.01</v>
      </c>
      <c r="H4047" s="314">
        <v>74.102</v>
      </c>
      <c r="I4047" s="311"/>
      <c r="J4047" s="311"/>
      <c r="K4047" s="311" t="s">
        <v>106</v>
      </c>
    </row>
    <row r="4048" ht="14.25" spans="1:11">
      <c r="A4048" s="269">
        <v>4046</v>
      </c>
      <c r="B4048" s="311" t="s">
        <v>5809</v>
      </c>
      <c r="C4048" s="311"/>
      <c r="D4048" s="311" t="s">
        <v>6121</v>
      </c>
      <c r="E4048" s="311" t="s">
        <v>5094</v>
      </c>
      <c r="F4048" s="312">
        <v>1889.3</v>
      </c>
      <c r="G4048" s="313">
        <v>2015.01</v>
      </c>
      <c r="H4048" s="314">
        <v>2531.662</v>
      </c>
      <c r="I4048" s="311"/>
      <c r="J4048" s="311"/>
      <c r="K4048" s="311" t="s">
        <v>106</v>
      </c>
    </row>
    <row r="4049" ht="14.25" spans="1:11">
      <c r="A4049" s="269">
        <v>4047</v>
      </c>
      <c r="B4049" s="311" t="s">
        <v>5809</v>
      </c>
      <c r="C4049" s="311"/>
      <c r="D4049" s="311" t="s">
        <v>6122</v>
      </c>
      <c r="E4049" s="311" t="s">
        <v>5094</v>
      </c>
      <c r="F4049" s="312">
        <v>3191.3</v>
      </c>
      <c r="G4049" s="313">
        <v>2015.01</v>
      </c>
      <c r="H4049" s="314">
        <v>4276.342</v>
      </c>
      <c r="I4049" s="311"/>
      <c r="J4049" s="311"/>
      <c r="K4049" s="311" t="s">
        <v>106</v>
      </c>
    </row>
    <row r="4050" ht="14.25" spans="1:11">
      <c r="A4050" s="269">
        <v>4048</v>
      </c>
      <c r="B4050" s="311" t="s">
        <v>5809</v>
      </c>
      <c r="C4050" s="311"/>
      <c r="D4050" s="311" t="s">
        <v>6123</v>
      </c>
      <c r="E4050" s="311" t="s">
        <v>5094</v>
      </c>
      <c r="F4050" s="312">
        <v>1959.3</v>
      </c>
      <c r="G4050" s="313">
        <v>2015.01</v>
      </c>
      <c r="H4050" s="314">
        <v>2743.02</v>
      </c>
      <c r="I4050" s="311"/>
      <c r="J4050" s="311"/>
      <c r="K4050" s="311" t="s">
        <v>106</v>
      </c>
    </row>
    <row r="4051" ht="14.25" spans="1:11">
      <c r="A4051" s="269">
        <v>4049</v>
      </c>
      <c r="B4051" s="311" t="s">
        <v>5809</v>
      </c>
      <c r="C4051" s="311"/>
      <c r="D4051" s="311" t="s">
        <v>6124</v>
      </c>
      <c r="E4051" s="311" t="s">
        <v>5094</v>
      </c>
      <c r="F4051" s="312">
        <v>1539.3</v>
      </c>
      <c r="G4051" s="313">
        <v>2015.01</v>
      </c>
      <c r="H4051" s="314">
        <v>2799</v>
      </c>
      <c r="I4051" s="311"/>
      <c r="J4051" s="311"/>
      <c r="K4051" s="311" t="s">
        <v>106</v>
      </c>
    </row>
    <row r="4052" ht="14.25" spans="1:11">
      <c r="A4052" s="269">
        <v>4050</v>
      </c>
      <c r="B4052" s="311" t="s">
        <v>5809</v>
      </c>
      <c r="C4052" s="311"/>
      <c r="D4052" s="311" t="s">
        <v>6125</v>
      </c>
      <c r="E4052" s="311" t="s">
        <v>5094</v>
      </c>
      <c r="F4052" s="312">
        <v>1364.3</v>
      </c>
      <c r="G4052" s="313">
        <v>2015.01</v>
      </c>
      <c r="H4052" s="314">
        <v>2199</v>
      </c>
      <c r="I4052" s="311"/>
      <c r="J4052" s="311"/>
      <c r="K4052" s="311" t="s">
        <v>106</v>
      </c>
    </row>
    <row r="4053" ht="14.25" spans="1:11">
      <c r="A4053" s="269">
        <v>4051</v>
      </c>
      <c r="B4053" s="311" t="s">
        <v>5809</v>
      </c>
      <c r="C4053" s="311"/>
      <c r="D4053" s="311" t="s">
        <v>6126</v>
      </c>
      <c r="E4053" s="311" t="s">
        <v>5094</v>
      </c>
      <c r="F4053" s="312">
        <v>2729.3</v>
      </c>
      <c r="G4053" s="313">
        <v>2015.01</v>
      </c>
      <c r="H4053" s="314">
        <v>3821.02</v>
      </c>
      <c r="I4053" s="311"/>
      <c r="J4053" s="311"/>
      <c r="K4053" s="311" t="s">
        <v>106</v>
      </c>
    </row>
    <row r="4054" ht="14.25" spans="1:11">
      <c r="A4054" s="269">
        <v>4052</v>
      </c>
      <c r="B4054" s="311" t="s">
        <v>5809</v>
      </c>
      <c r="C4054" s="311"/>
      <c r="D4054" s="311" t="s">
        <v>6127</v>
      </c>
      <c r="E4054" s="311" t="s">
        <v>5094</v>
      </c>
      <c r="F4054" s="312">
        <v>2799.3</v>
      </c>
      <c r="G4054" s="313">
        <v>2015.01</v>
      </c>
      <c r="H4054" s="314">
        <v>3919.02</v>
      </c>
      <c r="I4054" s="311"/>
      <c r="J4054" s="311"/>
      <c r="K4054" s="311" t="s">
        <v>106</v>
      </c>
    </row>
    <row r="4055" ht="14.25" spans="1:11">
      <c r="A4055" s="269">
        <v>4053</v>
      </c>
      <c r="B4055" s="311" t="s">
        <v>5809</v>
      </c>
      <c r="C4055" s="311"/>
      <c r="D4055" s="311" t="s">
        <v>6128</v>
      </c>
      <c r="E4055" s="311" t="s">
        <v>5094</v>
      </c>
      <c r="F4055" s="312">
        <v>1609.3</v>
      </c>
      <c r="G4055" s="313">
        <v>2015.01</v>
      </c>
      <c r="H4055" s="314">
        <v>2253.02</v>
      </c>
      <c r="I4055" s="311"/>
      <c r="J4055" s="311"/>
      <c r="K4055" s="311" t="s">
        <v>106</v>
      </c>
    </row>
    <row r="4056" ht="14.25" spans="1:11">
      <c r="A4056" s="269">
        <v>4054</v>
      </c>
      <c r="B4056" s="311" t="s">
        <v>5809</v>
      </c>
      <c r="C4056" s="311"/>
      <c r="D4056" s="311" t="s">
        <v>6129</v>
      </c>
      <c r="E4056" s="311" t="s">
        <v>5094</v>
      </c>
      <c r="F4056" s="312">
        <v>4129.3</v>
      </c>
      <c r="G4056" s="313">
        <v>2015.01</v>
      </c>
      <c r="H4056" s="314">
        <v>5781.02</v>
      </c>
      <c r="I4056" s="311"/>
      <c r="J4056" s="311"/>
      <c r="K4056" s="311" t="s">
        <v>106</v>
      </c>
    </row>
    <row r="4057" ht="14.25" spans="1:11">
      <c r="A4057" s="269">
        <v>4055</v>
      </c>
      <c r="B4057" s="311" t="s">
        <v>5809</v>
      </c>
      <c r="C4057" s="311"/>
      <c r="D4057" s="311" t="s">
        <v>6130</v>
      </c>
      <c r="E4057" s="311" t="s">
        <v>5094</v>
      </c>
      <c r="F4057" s="312">
        <v>3219.3</v>
      </c>
      <c r="G4057" s="313">
        <v>2015.01</v>
      </c>
      <c r="H4057" s="314">
        <v>4507.02</v>
      </c>
      <c r="I4057" s="311"/>
      <c r="J4057" s="311"/>
      <c r="K4057" s="311" t="s">
        <v>106</v>
      </c>
    </row>
    <row r="4058" ht="14.25" spans="1:11">
      <c r="A4058" s="269">
        <v>4056</v>
      </c>
      <c r="B4058" s="311" t="s">
        <v>5809</v>
      </c>
      <c r="C4058" s="311"/>
      <c r="D4058" s="311" t="s">
        <v>6131</v>
      </c>
      <c r="E4058" s="311" t="s">
        <v>5094</v>
      </c>
      <c r="F4058" s="312">
        <v>6089.3</v>
      </c>
      <c r="G4058" s="313">
        <v>2015.01</v>
      </c>
      <c r="H4058" s="314">
        <v>8525.02</v>
      </c>
      <c r="I4058" s="311"/>
      <c r="J4058" s="311"/>
      <c r="K4058" s="311" t="s">
        <v>106</v>
      </c>
    </row>
    <row r="4059" ht="14.25" spans="1:11">
      <c r="A4059" s="269">
        <v>4057</v>
      </c>
      <c r="B4059" s="311" t="s">
        <v>5809</v>
      </c>
      <c r="C4059" s="311"/>
      <c r="D4059" s="311" t="s">
        <v>6132</v>
      </c>
      <c r="E4059" s="311" t="s">
        <v>5094</v>
      </c>
      <c r="F4059" s="312">
        <v>6929.3</v>
      </c>
      <c r="G4059" s="313">
        <v>2015.01</v>
      </c>
      <c r="H4059" s="314">
        <v>9701.02</v>
      </c>
      <c r="I4059" s="311"/>
      <c r="J4059" s="311"/>
      <c r="K4059" s="311" t="s">
        <v>106</v>
      </c>
    </row>
    <row r="4060" ht="14.25" spans="1:11">
      <c r="A4060" s="269">
        <v>4058</v>
      </c>
      <c r="B4060" s="311" t="s">
        <v>5809</v>
      </c>
      <c r="C4060" s="311"/>
      <c r="D4060" s="311" t="s">
        <v>6133</v>
      </c>
      <c r="E4060" s="311" t="s">
        <v>5094</v>
      </c>
      <c r="F4060" s="312">
        <v>2239.3</v>
      </c>
      <c r="G4060" s="313">
        <v>2015.01</v>
      </c>
      <c r="H4060" s="314">
        <v>3135.02</v>
      </c>
      <c r="I4060" s="311"/>
      <c r="J4060" s="311"/>
      <c r="K4060" s="311" t="s">
        <v>106</v>
      </c>
    </row>
    <row r="4061" ht="14.25" spans="1:11">
      <c r="A4061" s="269">
        <v>4059</v>
      </c>
      <c r="B4061" s="311" t="s">
        <v>5809</v>
      </c>
      <c r="C4061" s="311"/>
      <c r="D4061" s="311" t="s">
        <v>6134</v>
      </c>
      <c r="E4061" s="311" t="s">
        <v>5094</v>
      </c>
      <c r="F4061" s="312">
        <v>34607.3</v>
      </c>
      <c r="G4061" s="313">
        <v>2015.01</v>
      </c>
      <c r="H4061" s="314">
        <v>48450.22</v>
      </c>
      <c r="I4061" s="311"/>
      <c r="J4061" s="311"/>
      <c r="K4061" s="311" t="s">
        <v>106</v>
      </c>
    </row>
    <row r="4062" ht="14.25" spans="1:11">
      <c r="A4062" s="269">
        <v>4060</v>
      </c>
      <c r="B4062" s="311" t="s">
        <v>5809</v>
      </c>
      <c r="C4062" s="311"/>
      <c r="D4062" s="311" t="s">
        <v>6135</v>
      </c>
      <c r="E4062" s="311" t="s">
        <v>5094</v>
      </c>
      <c r="F4062" s="312">
        <v>118.3</v>
      </c>
      <c r="G4062" s="313">
        <v>2015.01</v>
      </c>
      <c r="H4062" s="318">
        <v>169</v>
      </c>
      <c r="I4062" s="311"/>
      <c r="J4062" s="311"/>
      <c r="K4062" s="311" t="s">
        <v>106</v>
      </c>
    </row>
    <row r="4063" ht="14.25" spans="1:11">
      <c r="A4063" s="269">
        <v>4061</v>
      </c>
      <c r="B4063" s="311" t="s">
        <v>5809</v>
      </c>
      <c r="C4063" s="311"/>
      <c r="D4063" s="311" t="s">
        <v>6136</v>
      </c>
      <c r="E4063" s="311" t="s">
        <v>5094</v>
      </c>
      <c r="F4063" s="312">
        <v>118.3</v>
      </c>
      <c r="G4063" s="313">
        <v>2015.01</v>
      </c>
      <c r="H4063" s="318">
        <v>169</v>
      </c>
      <c r="I4063" s="311"/>
      <c r="J4063" s="311"/>
      <c r="K4063" s="311" t="s">
        <v>106</v>
      </c>
    </row>
    <row r="4064" ht="14.25" spans="1:11">
      <c r="A4064" s="269">
        <v>4062</v>
      </c>
      <c r="B4064" s="311" t="s">
        <v>5809</v>
      </c>
      <c r="C4064" s="311"/>
      <c r="D4064" s="311" t="s">
        <v>6137</v>
      </c>
      <c r="E4064" s="311" t="s">
        <v>5094</v>
      </c>
      <c r="F4064" s="312">
        <v>118.3</v>
      </c>
      <c r="G4064" s="313">
        <v>2015.01</v>
      </c>
      <c r="H4064" s="318">
        <v>169</v>
      </c>
      <c r="I4064" s="311"/>
      <c r="J4064" s="311"/>
      <c r="K4064" s="311" t="s">
        <v>106</v>
      </c>
    </row>
    <row r="4065" ht="14.25" spans="1:11">
      <c r="A4065" s="269">
        <v>4063</v>
      </c>
      <c r="B4065" s="311" t="s">
        <v>5809</v>
      </c>
      <c r="C4065" s="311"/>
      <c r="D4065" s="311" t="s">
        <v>6138</v>
      </c>
      <c r="E4065" s="311" t="s">
        <v>5094</v>
      </c>
      <c r="F4065" s="312">
        <v>19.6</v>
      </c>
      <c r="G4065" s="313">
        <v>2015.01</v>
      </c>
      <c r="H4065" s="318">
        <v>28</v>
      </c>
      <c r="I4065" s="311"/>
      <c r="J4065" s="311"/>
      <c r="K4065" s="311" t="s">
        <v>106</v>
      </c>
    </row>
    <row r="4066" ht="14.25" spans="1:11">
      <c r="A4066" s="269">
        <v>4064</v>
      </c>
      <c r="B4066" s="311" t="s">
        <v>5809</v>
      </c>
      <c r="C4066" s="311" t="s">
        <v>5793</v>
      </c>
      <c r="D4066" s="311" t="s">
        <v>6139</v>
      </c>
      <c r="E4066" s="311" t="s">
        <v>6140</v>
      </c>
      <c r="F4066" s="312">
        <v>6200</v>
      </c>
      <c r="G4066" s="313">
        <v>2015.01</v>
      </c>
      <c r="H4066" s="313">
        <v>8060</v>
      </c>
      <c r="I4066" s="311"/>
      <c r="J4066" s="311"/>
      <c r="K4066" s="311" t="s">
        <v>106</v>
      </c>
    </row>
    <row r="4067" ht="14.25" spans="1:11">
      <c r="A4067" s="269">
        <v>4065</v>
      </c>
      <c r="B4067" s="311" t="s">
        <v>5809</v>
      </c>
      <c r="C4067" s="311"/>
      <c r="D4067" s="311" t="s">
        <v>6141</v>
      </c>
      <c r="E4067" s="311" t="s">
        <v>6140</v>
      </c>
      <c r="F4067" s="312">
        <v>8200</v>
      </c>
      <c r="G4067" s="313">
        <v>2015.01</v>
      </c>
      <c r="H4067" s="313">
        <v>10660</v>
      </c>
      <c r="I4067" s="311"/>
      <c r="J4067" s="311"/>
      <c r="K4067" s="311" t="s">
        <v>106</v>
      </c>
    </row>
    <row r="4068" ht="14.25" spans="1:11">
      <c r="A4068" s="269">
        <v>4066</v>
      </c>
      <c r="B4068" s="311" t="s">
        <v>5809</v>
      </c>
      <c r="C4068" s="311"/>
      <c r="D4068" s="311" t="s">
        <v>6142</v>
      </c>
      <c r="E4068" s="311" t="s">
        <v>6140</v>
      </c>
      <c r="F4068" s="312">
        <v>14200</v>
      </c>
      <c r="G4068" s="313">
        <v>2015.01</v>
      </c>
      <c r="H4068" s="313">
        <v>18460</v>
      </c>
      <c r="I4068" s="311"/>
      <c r="J4068" s="311"/>
      <c r="K4068" s="311" t="s">
        <v>106</v>
      </c>
    </row>
    <row r="4069" ht="14.25" spans="1:11">
      <c r="A4069" s="269">
        <v>4067</v>
      </c>
      <c r="B4069" s="311" t="s">
        <v>5809</v>
      </c>
      <c r="C4069" s="311"/>
      <c r="D4069" s="311" t="s">
        <v>6143</v>
      </c>
      <c r="E4069" s="311" t="s">
        <v>6140</v>
      </c>
      <c r="F4069" s="312">
        <v>28500</v>
      </c>
      <c r="G4069" s="313">
        <v>2015.01</v>
      </c>
      <c r="H4069" s="313">
        <v>37050</v>
      </c>
      <c r="I4069" s="311"/>
      <c r="J4069" s="311"/>
      <c r="K4069" s="311" t="s">
        <v>106</v>
      </c>
    </row>
    <row r="4070" ht="14.25" spans="1:11">
      <c r="A4070" s="269">
        <v>4068</v>
      </c>
      <c r="B4070" s="311" t="s">
        <v>5809</v>
      </c>
      <c r="C4070" s="311"/>
      <c r="D4070" s="311" t="s">
        <v>6144</v>
      </c>
      <c r="E4070" s="311" t="s">
        <v>6145</v>
      </c>
      <c r="F4070" s="312">
        <v>10800</v>
      </c>
      <c r="G4070" s="313">
        <v>2015.01</v>
      </c>
      <c r="H4070" s="313">
        <v>14040</v>
      </c>
      <c r="I4070" s="311"/>
      <c r="J4070" s="311"/>
      <c r="K4070" s="311" t="s">
        <v>106</v>
      </c>
    </row>
    <row r="4071" ht="14.25" spans="1:11">
      <c r="A4071" s="269">
        <v>4069</v>
      </c>
      <c r="B4071" s="311" t="s">
        <v>5809</v>
      </c>
      <c r="C4071" s="311"/>
      <c r="D4071" s="311" t="s">
        <v>6146</v>
      </c>
      <c r="E4071" s="311" t="s">
        <v>6145</v>
      </c>
      <c r="F4071" s="312">
        <v>113000</v>
      </c>
      <c r="G4071" s="313">
        <v>2015.01</v>
      </c>
      <c r="H4071" s="313">
        <v>146900</v>
      </c>
      <c r="I4071" s="311"/>
      <c r="J4071" s="311"/>
      <c r="K4071" s="311" t="s">
        <v>106</v>
      </c>
    </row>
    <row r="4072" ht="14.25" spans="1:11">
      <c r="A4072" s="269">
        <v>4070</v>
      </c>
      <c r="B4072" s="311" t="s">
        <v>5809</v>
      </c>
      <c r="C4072" s="311"/>
      <c r="D4072" s="311" t="s">
        <v>6144</v>
      </c>
      <c r="E4072" s="311" t="s">
        <v>6147</v>
      </c>
      <c r="F4072" s="312">
        <v>8500</v>
      </c>
      <c r="G4072" s="313">
        <v>2015.01</v>
      </c>
      <c r="H4072" s="313">
        <v>11050</v>
      </c>
      <c r="I4072" s="311"/>
      <c r="J4072" s="311"/>
      <c r="K4072" s="311" t="s">
        <v>106</v>
      </c>
    </row>
    <row r="4073" ht="14.25" spans="1:11">
      <c r="A4073" s="269">
        <v>4071</v>
      </c>
      <c r="B4073" s="311" t="s">
        <v>5809</v>
      </c>
      <c r="C4073" s="311"/>
      <c r="D4073" s="311" t="s">
        <v>6146</v>
      </c>
      <c r="E4073" s="311" t="s">
        <v>6147</v>
      </c>
      <c r="F4073" s="312">
        <v>136302</v>
      </c>
      <c r="G4073" s="313">
        <v>2015.01</v>
      </c>
      <c r="H4073" s="314">
        <v>186733.74</v>
      </c>
      <c r="I4073" s="311"/>
      <c r="J4073" s="311"/>
      <c r="K4073" s="311" t="s">
        <v>106</v>
      </c>
    </row>
    <row r="4074" ht="14.25" spans="1:11">
      <c r="A4074" s="269">
        <v>4072</v>
      </c>
      <c r="B4074" s="311" t="s">
        <v>5809</v>
      </c>
      <c r="C4074" s="311"/>
      <c r="D4074" s="311" t="s">
        <v>6148</v>
      </c>
      <c r="E4074" s="311" t="s">
        <v>6140</v>
      </c>
      <c r="F4074" s="312">
        <v>2500</v>
      </c>
      <c r="G4074" s="313">
        <v>2015.01</v>
      </c>
      <c r="H4074" s="314">
        <v>3425</v>
      </c>
      <c r="I4074" s="311"/>
      <c r="J4074" s="311"/>
      <c r="K4074" s="311" t="s">
        <v>106</v>
      </c>
    </row>
    <row r="4075" ht="14.25" spans="1:11">
      <c r="A4075" s="269">
        <v>4073</v>
      </c>
      <c r="B4075" s="311" t="s">
        <v>5809</v>
      </c>
      <c r="C4075" s="311"/>
      <c r="D4075" s="311" t="s">
        <v>6149</v>
      </c>
      <c r="E4075" s="311" t="s">
        <v>6140</v>
      </c>
      <c r="F4075" s="312">
        <v>2500</v>
      </c>
      <c r="G4075" s="313">
        <v>2015.01</v>
      </c>
      <c r="H4075" s="314">
        <v>3425</v>
      </c>
      <c r="I4075" s="311"/>
      <c r="J4075" s="311"/>
      <c r="K4075" s="311" t="s">
        <v>106</v>
      </c>
    </row>
    <row r="4076" ht="14.25" spans="1:11">
      <c r="A4076" s="269">
        <v>4074</v>
      </c>
      <c r="B4076" s="311" t="s">
        <v>5809</v>
      </c>
      <c r="C4076" s="311"/>
      <c r="D4076" s="319" t="s">
        <v>6150</v>
      </c>
      <c r="E4076" s="311" t="s">
        <v>6151</v>
      </c>
      <c r="F4076" s="313">
        <v>13000</v>
      </c>
      <c r="G4076" s="313">
        <v>2015.01</v>
      </c>
      <c r="H4076" s="314">
        <v>18200</v>
      </c>
      <c r="I4076" s="311"/>
      <c r="J4076" s="311"/>
      <c r="K4076" s="311" t="s">
        <v>106</v>
      </c>
    </row>
    <row r="4077" ht="14.25" spans="1:11">
      <c r="A4077" s="269">
        <v>4075</v>
      </c>
      <c r="B4077" s="311" t="s">
        <v>5809</v>
      </c>
      <c r="C4077" s="311"/>
      <c r="D4077" s="319" t="s">
        <v>6152</v>
      </c>
      <c r="E4077" s="311" t="s">
        <v>6151</v>
      </c>
      <c r="F4077" s="313">
        <v>1200</v>
      </c>
      <c r="G4077" s="313">
        <v>2015.01</v>
      </c>
      <c r="H4077" s="314">
        <v>1632</v>
      </c>
      <c r="I4077" s="311"/>
      <c r="J4077" s="311"/>
      <c r="K4077" s="311" t="s">
        <v>106</v>
      </c>
    </row>
    <row r="4078" ht="14.25" spans="1:11">
      <c r="A4078" s="269">
        <v>4076</v>
      </c>
      <c r="B4078" s="311" t="s">
        <v>5809</v>
      </c>
      <c r="C4078" s="311"/>
      <c r="D4078" s="319" t="s">
        <v>6153</v>
      </c>
      <c r="E4078" s="311" t="s">
        <v>6151</v>
      </c>
      <c r="F4078" s="313">
        <v>32000</v>
      </c>
      <c r="G4078" s="313">
        <v>2015.01</v>
      </c>
      <c r="H4078" s="314">
        <v>44800</v>
      </c>
      <c r="I4078" s="311"/>
      <c r="J4078" s="311"/>
      <c r="K4078" s="311" t="s">
        <v>106</v>
      </c>
    </row>
    <row r="4079" ht="14.25" spans="1:11">
      <c r="A4079" s="269">
        <v>4077</v>
      </c>
      <c r="B4079" s="311" t="s">
        <v>5809</v>
      </c>
      <c r="C4079" s="311"/>
      <c r="D4079" s="319" t="s">
        <v>6154</v>
      </c>
      <c r="E4079" s="311" t="s">
        <v>6151</v>
      </c>
      <c r="F4079" s="313">
        <v>1200</v>
      </c>
      <c r="G4079" s="313">
        <v>2015.01</v>
      </c>
      <c r="H4079" s="314">
        <v>1632</v>
      </c>
      <c r="I4079" s="311"/>
      <c r="J4079" s="311"/>
      <c r="K4079" s="311" t="s">
        <v>106</v>
      </c>
    </row>
    <row r="4080" ht="14.25" spans="1:11">
      <c r="A4080" s="269">
        <v>4078</v>
      </c>
      <c r="B4080" s="311" t="s">
        <v>5809</v>
      </c>
      <c r="C4080" s="311"/>
      <c r="D4080" s="319" t="s">
        <v>6155</v>
      </c>
      <c r="E4080" s="311" t="s">
        <v>6151</v>
      </c>
      <c r="F4080" s="313">
        <v>500</v>
      </c>
      <c r="G4080" s="313">
        <v>2015.01</v>
      </c>
      <c r="H4080" s="314">
        <v>750</v>
      </c>
      <c r="I4080" s="311"/>
      <c r="J4080" s="311"/>
      <c r="K4080" s="311" t="s">
        <v>106</v>
      </c>
    </row>
    <row r="4081" ht="14.25" spans="1:11">
      <c r="A4081" s="269">
        <v>4079</v>
      </c>
      <c r="B4081" s="311" t="s">
        <v>5809</v>
      </c>
      <c r="C4081" s="311"/>
      <c r="D4081" s="319" t="s">
        <v>6156</v>
      </c>
      <c r="E4081" s="311" t="s">
        <v>6157</v>
      </c>
      <c r="F4081" s="313">
        <v>115232</v>
      </c>
      <c r="G4081" s="313">
        <v>2015.01</v>
      </c>
      <c r="H4081" s="314">
        <v>149801.6</v>
      </c>
      <c r="I4081" s="311"/>
      <c r="J4081" s="311"/>
      <c r="K4081" s="311" t="s">
        <v>106</v>
      </c>
    </row>
    <row r="4082" ht="14.25" spans="1:11">
      <c r="A4082" s="269">
        <v>4080</v>
      </c>
      <c r="B4082" s="311" t="s">
        <v>5809</v>
      </c>
      <c r="C4082" s="311"/>
      <c r="D4082" s="319" t="s">
        <v>6158</v>
      </c>
      <c r="E4082" s="311" t="s">
        <v>6157</v>
      </c>
      <c r="F4082" s="313">
        <v>130208</v>
      </c>
      <c r="G4082" s="313">
        <v>2015.01</v>
      </c>
      <c r="H4082" s="314">
        <v>177082.88</v>
      </c>
      <c r="I4082" s="311"/>
      <c r="J4082" s="311"/>
      <c r="K4082" s="311" t="s">
        <v>106</v>
      </c>
    </row>
    <row r="4083" ht="28.5" spans="1:11">
      <c r="A4083" s="269">
        <v>4081</v>
      </c>
      <c r="B4083" s="311" t="s">
        <v>5809</v>
      </c>
      <c r="C4083" s="311"/>
      <c r="D4083" s="311" t="s">
        <v>6159</v>
      </c>
      <c r="E4083" s="283" t="s">
        <v>6160</v>
      </c>
      <c r="F4083" s="318">
        <v>3500</v>
      </c>
      <c r="G4083" s="318">
        <v>2015.01</v>
      </c>
      <c r="H4083" s="313">
        <v>4375</v>
      </c>
      <c r="I4083" s="311"/>
      <c r="J4083" s="311"/>
      <c r="K4083" s="311" t="s">
        <v>106</v>
      </c>
    </row>
    <row r="4084" ht="28.5" spans="1:11">
      <c r="A4084" s="269">
        <v>4082</v>
      </c>
      <c r="B4084" s="311" t="s">
        <v>5809</v>
      </c>
      <c r="C4084" s="311"/>
      <c r="D4084" s="311" t="s">
        <v>6161</v>
      </c>
      <c r="E4084" s="283" t="s">
        <v>6160</v>
      </c>
      <c r="F4084" s="318">
        <v>3800</v>
      </c>
      <c r="G4084" s="318">
        <v>2015.01</v>
      </c>
      <c r="H4084" s="313">
        <v>4750</v>
      </c>
      <c r="I4084" s="311"/>
      <c r="J4084" s="311"/>
      <c r="K4084" s="311" t="s">
        <v>106</v>
      </c>
    </row>
    <row r="4085" ht="28.5" spans="1:11">
      <c r="A4085" s="269">
        <v>4083</v>
      </c>
      <c r="B4085" s="311" t="s">
        <v>5809</v>
      </c>
      <c r="C4085" s="311"/>
      <c r="D4085" s="311" t="s">
        <v>6162</v>
      </c>
      <c r="E4085" s="283" t="s">
        <v>6160</v>
      </c>
      <c r="F4085" s="318">
        <v>4000</v>
      </c>
      <c r="G4085" s="318">
        <v>2015.01</v>
      </c>
      <c r="H4085" s="313">
        <v>5000</v>
      </c>
      <c r="I4085" s="311"/>
      <c r="J4085" s="311"/>
      <c r="K4085" s="311" t="s">
        <v>106</v>
      </c>
    </row>
    <row r="4086" ht="28.5" spans="1:11">
      <c r="A4086" s="269">
        <v>4084</v>
      </c>
      <c r="B4086" s="311" t="s">
        <v>5809</v>
      </c>
      <c r="C4086" s="311"/>
      <c r="D4086" s="311" t="s">
        <v>6163</v>
      </c>
      <c r="E4086" s="283" t="s">
        <v>6160</v>
      </c>
      <c r="F4086" s="318">
        <v>11000</v>
      </c>
      <c r="G4086" s="318">
        <v>2015.01</v>
      </c>
      <c r="H4086" s="313">
        <v>13750</v>
      </c>
      <c r="I4086" s="311"/>
      <c r="J4086" s="311"/>
      <c r="K4086" s="311" t="s">
        <v>106</v>
      </c>
    </row>
    <row r="4087" ht="28.5" spans="1:11">
      <c r="A4087" s="269">
        <v>4085</v>
      </c>
      <c r="B4087" s="311" t="s">
        <v>5809</v>
      </c>
      <c r="C4087" s="311"/>
      <c r="D4087" s="311" t="s">
        <v>6164</v>
      </c>
      <c r="E4087" s="283" t="s">
        <v>6160</v>
      </c>
      <c r="F4087" s="318">
        <v>12000</v>
      </c>
      <c r="G4087" s="318">
        <v>2015.01</v>
      </c>
      <c r="H4087" s="313">
        <v>15000</v>
      </c>
      <c r="I4087" s="311"/>
      <c r="J4087" s="311"/>
      <c r="K4087" s="311" t="s">
        <v>106</v>
      </c>
    </row>
    <row r="4088" ht="28.5" spans="1:11">
      <c r="A4088" s="269">
        <v>4086</v>
      </c>
      <c r="B4088" s="311" t="s">
        <v>5809</v>
      </c>
      <c r="C4088" s="311"/>
      <c r="D4088" s="311" t="s">
        <v>6165</v>
      </c>
      <c r="E4088" s="283" t="s">
        <v>6160</v>
      </c>
      <c r="F4088" s="318">
        <v>3000</v>
      </c>
      <c r="G4088" s="318">
        <v>2015.01</v>
      </c>
      <c r="H4088" s="313">
        <v>3750</v>
      </c>
      <c r="I4088" s="311"/>
      <c r="J4088" s="311"/>
      <c r="K4088" s="311" t="s">
        <v>106</v>
      </c>
    </row>
    <row r="4089" ht="14.25" spans="1:11">
      <c r="A4089" s="269">
        <v>4087</v>
      </c>
      <c r="B4089" s="311" t="s">
        <v>5809</v>
      </c>
      <c r="C4089" s="311" t="s">
        <v>747</v>
      </c>
      <c r="D4089" s="311" t="s">
        <v>6166</v>
      </c>
      <c r="E4089" s="311" t="s">
        <v>6167</v>
      </c>
      <c r="F4089" s="312">
        <v>3600</v>
      </c>
      <c r="G4089" s="313">
        <v>2015.01</v>
      </c>
      <c r="H4089" s="313">
        <v>4500</v>
      </c>
      <c r="I4089" s="311"/>
      <c r="J4089" s="311"/>
      <c r="K4089" s="311" t="s">
        <v>106</v>
      </c>
    </row>
    <row r="4090" ht="14.25" spans="1:11">
      <c r="A4090" s="269">
        <v>4088</v>
      </c>
      <c r="B4090" s="311" t="s">
        <v>5809</v>
      </c>
      <c r="C4090" s="311"/>
      <c r="D4090" s="311" t="s">
        <v>6168</v>
      </c>
      <c r="E4090" s="311" t="s">
        <v>6167</v>
      </c>
      <c r="F4090" s="312">
        <v>6000</v>
      </c>
      <c r="G4090" s="313">
        <v>2015.01</v>
      </c>
      <c r="H4090" s="313">
        <v>7500</v>
      </c>
      <c r="I4090" s="311"/>
      <c r="J4090" s="311"/>
      <c r="K4090" s="311" t="s">
        <v>106</v>
      </c>
    </row>
    <row r="4091" ht="14.25" spans="1:11">
      <c r="A4091" s="269">
        <v>4089</v>
      </c>
      <c r="B4091" s="311" t="s">
        <v>5809</v>
      </c>
      <c r="C4091" s="311"/>
      <c r="D4091" s="311" t="s">
        <v>6169</v>
      </c>
      <c r="E4091" s="311" t="s">
        <v>6167</v>
      </c>
      <c r="F4091" s="312">
        <v>4200</v>
      </c>
      <c r="G4091" s="313">
        <v>2015.01</v>
      </c>
      <c r="H4091" s="313">
        <v>5250</v>
      </c>
      <c r="I4091" s="311"/>
      <c r="J4091" s="311"/>
      <c r="K4091" s="311" t="s">
        <v>106</v>
      </c>
    </row>
    <row r="4092" ht="14.25" spans="1:11">
      <c r="A4092" s="269">
        <v>4090</v>
      </c>
      <c r="B4092" s="311" t="s">
        <v>5809</v>
      </c>
      <c r="C4092" s="311"/>
      <c r="D4092" s="311" t="s">
        <v>6170</v>
      </c>
      <c r="E4092" s="311" t="s">
        <v>6167</v>
      </c>
      <c r="F4092" s="312">
        <v>18000</v>
      </c>
      <c r="G4092" s="313">
        <v>2015.01</v>
      </c>
      <c r="H4092" s="313">
        <v>22500</v>
      </c>
      <c r="I4092" s="311"/>
      <c r="J4092" s="311"/>
      <c r="K4092" s="311" t="s">
        <v>106</v>
      </c>
    </row>
    <row r="4093" ht="14.25" spans="1:11">
      <c r="A4093" s="269">
        <v>4091</v>
      </c>
      <c r="B4093" s="311" t="s">
        <v>5809</v>
      </c>
      <c r="C4093" s="311"/>
      <c r="D4093" s="311" t="s">
        <v>6171</v>
      </c>
      <c r="E4093" s="311" t="s">
        <v>6167</v>
      </c>
      <c r="F4093" s="312">
        <v>95</v>
      </c>
      <c r="G4093" s="313">
        <v>2015.01</v>
      </c>
      <c r="H4093" s="313">
        <v>118.75</v>
      </c>
      <c r="I4093" s="311"/>
      <c r="J4093" s="311"/>
      <c r="K4093" s="311" t="s">
        <v>106</v>
      </c>
    </row>
    <row r="4094" ht="14.25" spans="1:11">
      <c r="A4094" s="269">
        <v>4092</v>
      </c>
      <c r="B4094" s="311" t="s">
        <v>5809</v>
      </c>
      <c r="C4094" s="311"/>
      <c r="D4094" s="311" t="s">
        <v>6172</v>
      </c>
      <c r="E4094" s="311" t="s">
        <v>6173</v>
      </c>
      <c r="F4094" s="312">
        <v>7000</v>
      </c>
      <c r="G4094" s="312">
        <v>2016.06</v>
      </c>
      <c r="H4094" s="313">
        <v>8750</v>
      </c>
      <c r="I4094" s="311"/>
      <c r="J4094" s="311"/>
      <c r="K4094" s="311" t="s">
        <v>106</v>
      </c>
    </row>
    <row r="4095" ht="14.25" spans="1:11">
      <c r="A4095" s="269">
        <v>4093</v>
      </c>
      <c r="B4095" s="311" t="s">
        <v>5809</v>
      </c>
      <c r="C4095" s="311"/>
      <c r="D4095" s="311" t="s">
        <v>6174</v>
      </c>
      <c r="E4095" s="311" t="s">
        <v>6173</v>
      </c>
      <c r="F4095" s="312">
        <v>20000</v>
      </c>
      <c r="G4095" s="312">
        <v>2016.06</v>
      </c>
      <c r="H4095" s="313">
        <v>25000</v>
      </c>
      <c r="I4095" s="311"/>
      <c r="J4095" s="311"/>
      <c r="K4095" s="311" t="s">
        <v>106</v>
      </c>
    </row>
    <row r="4096" ht="14.25" spans="1:11">
      <c r="A4096" s="269">
        <v>4094</v>
      </c>
      <c r="B4096" s="311" t="s">
        <v>5809</v>
      </c>
      <c r="C4096" s="311"/>
      <c r="D4096" s="311" t="s">
        <v>6175</v>
      </c>
      <c r="E4096" s="311" t="s">
        <v>6173</v>
      </c>
      <c r="F4096" s="312">
        <v>2399</v>
      </c>
      <c r="G4096" s="312">
        <v>2016.06</v>
      </c>
      <c r="H4096" s="313">
        <v>2998.75</v>
      </c>
      <c r="I4096" s="311"/>
      <c r="J4096" s="311"/>
      <c r="K4096" s="311" t="s">
        <v>106</v>
      </c>
    </row>
    <row r="4097" ht="14.25" spans="1:11">
      <c r="A4097" s="269">
        <v>4095</v>
      </c>
      <c r="B4097" s="311" t="s">
        <v>5809</v>
      </c>
      <c r="C4097" s="311"/>
      <c r="D4097" s="311" t="s">
        <v>6176</v>
      </c>
      <c r="E4097" s="311" t="s">
        <v>6173</v>
      </c>
      <c r="F4097" s="312">
        <v>998</v>
      </c>
      <c r="G4097" s="312">
        <v>2016.06</v>
      </c>
      <c r="H4097" s="313">
        <v>1247.5</v>
      </c>
      <c r="I4097" s="311"/>
      <c r="J4097" s="311"/>
      <c r="K4097" s="311" t="s">
        <v>106</v>
      </c>
    </row>
    <row r="4098" ht="14.25" spans="1:11">
      <c r="A4098" s="269">
        <v>4096</v>
      </c>
      <c r="B4098" s="311" t="s">
        <v>5809</v>
      </c>
      <c r="C4098" s="311"/>
      <c r="D4098" s="311" t="s">
        <v>6177</v>
      </c>
      <c r="E4098" s="311" t="s">
        <v>6173</v>
      </c>
      <c r="F4098" s="312">
        <v>198</v>
      </c>
      <c r="G4098" s="312">
        <v>2016.06</v>
      </c>
      <c r="H4098" s="313">
        <v>247.5</v>
      </c>
      <c r="I4098" s="311"/>
      <c r="J4098" s="311"/>
      <c r="K4098" s="311" t="s">
        <v>106</v>
      </c>
    </row>
    <row r="4099" ht="14.25" spans="1:11">
      <c r="A4099" s="269">
        <v>4097</v>
      </c>
      <c r="B4099" s="311" t="s">
        <v>5809</v>
      </c>
      <c r="C4099" s="311"/>
      <c r="D4099" s="311" t="s">
        <v>6178</v>
      </c>
      <c r="E4099" s="311" t="s">
        <v>6173</v>
      </c>
      <c r="F4099" s="312">
        <v>10000</v>
      </c>
      <c r="G4099" s="312">
        <v>2016.06</v>
      </c>
      <c r="H4099" s="313">
        <v>12500</v>
      </c>
      <c r="I4099" s="311"/>
      <c r="J4099" s="311"/>
      <c r="K4099" s="311" t="s">
        <v>106</v>
      </c>
    </row>
    <row r="4100" ht="14.25" spans="1:11">
      <c r="A4100" s="269">
        <v>4098</v>
      </c>
      <c r="B4100" s="311" t="s">
        <v>5809</v>
      </c>
      <c r="C4100" s="311"/>
      <c r="D4100" s="311" t="s">
        <v>6179</v>
      </c>
      <c r="E4100" s="311" t="s">
        <v>6180</v>
      </c>
      <c r="F4100" s="313">
        <v>5000</v>
      </c>
      <c r="G4100" s="313">
        <v>2016.4</v>
      </c>
      <c r="H4100" s="313">
        <v>6500</v>
      </c>
      <c r="I4100" s="311"/>
      <c r="J4100" s="311"/>
      <c r="K4100" s="311" t="s">
        <v>106</v>
      </c>
    </row>
    <row r="4101" ht="14.25" spans="1:11">
      <c r="A4101" s="269">
        <v>4099</v>
      </c>
      <c r="B4101" s="311" t="s">
        <v>5809</v>
      </c>
      <c r="C4101" s="311"/>
      <c r="D4101" s="311" t="s">
        <v>6181</v>
      </c>
      <c r="E4101" s="311" t="s">
        <v>6180</v>
      </c>
      <c r="F4101" s="313">
        <v>2800</v>
      </c>
      <c r="G4101" s="313">
        <v>2016.4</v>
      </c>
      <c r="H4101" s="313">
        <v>3500</v>
      </c>
      <c r="I4101" s="311"/>
      <c r="J4101" s="311"/>
      <c r="K4101" s="311" t="s">
        <v>106</v>
      </c>
    </row>
    <row r="4102" ht="14.25" spans="1:11">
      <c r="A4102" s="269">
        <v>4100</v>
      </c>
      <c r="B4102" s="311" t="s">
        <v>5809</v>
      </c>
      <c r="C4102" s="311"/>
      <c r="D4102" s="311" t="s">
        <v>6182</v>
      </c>
      <c r="E4102" s="311" t="s">
        <v>6180</v>
      </c>
      <c r="F4102" s="313">
        <v>95</v>
      </c>
      <c r="G4102" s="313">
        <v>2016.4</v>
      </c>
      <c r="H4102" s="313">
        <v>120</v>
      </c>
      <c r="I4102" s="311"/>
      <c r="J4102" s="311"/>
      <c r="K4102" s="311" t="s">
        <v>106</v>
      </c>
    </row>
    <row r="4103" ht="14.25" spans="1:11">
      <c r="A4103" s="269">
        <v>4101</v>
      </c>
      <c r="B4103" s="311" t="s">
        <v>5809</v>
      </c>
      <c r="C4103" s="311" t="s">
        <v>738</v>
      </c>
      <c r="D4103" s="311" t="s">
        <v>6183</v>
      </c>
      <c r="E4103" s="311" t="s">
        <v>6184</v>
      </c>
      <c r="F4103" s="312">
        <v>19800</v>
      </c>
      <c r="G4103" s="312">
        <v>2016.04</v>
      </c>
      <c r="H4103" s="313">
        <v>28285.7142857143</v>
      </c>
      <c r="I4103" s="311"/>
      <c r="J4103" s="311"/>
      <c r="K4103" s="311" t="s">
        <v>106</v>
      </c>
    </row>
    <row r="4104" ht="14.25" spans="1:11">
      <c r="A4104" s="269">
        <v>4102</v>
      </c>
      <c r="B4104" s="311" t="s">
        <v>5809</v>
      </c>
      <c r="C4104" s="311"/>
      <c r="D4104" s="311" t="s">
        <v>6185</v>
      </c>
      <c r="E4104" s="311" t="s">
        <v>6184</v>
      </c>
      <c r="F4104" s="312">
        <v>3880</v>
      </c>
      <c r="G4104" s="312">
        <v>2016.04</v>
      </c>
      <c r="H4104" s="313">
        <v>5542.85714285714</v>
      </c>
      <c r="I4104" s="311"/>
      <c r="J4104" s="311"/>
      <c r="K4104" s="311" t="s">
        <v>106</v>
      </c>
    </row>
    <row r="4105" ht="14.25" spans="1:11">
      <c r="A4105" s="269">
        <v>4103</v>
      </c>
      <c r="B4105" s="311" t="s">
        <v>5809</v>
      </c>
      <c r="C4105" s="311"/>
      <c r="D4105" s="311" t="s">
        <v>6186</v>
      </c>
      <c r="E4105" s="311" t="s">
        <v>6184</v>
      </c>
      <c r="F4105" s="312">
        <v>23580</v>
      </c>
      <c r="G4105" s="312">
        <v>2016.04</v>
      </c>
      <c r="H4105" s="313">
        <v>33685.7142857143</v>
      </c>
      <c r="I4105" s="311"/>
      <c r="J4105" s="311"/>
      <c r="K4105" s="311" t="s">
        <v>106</v>
      </c>
    </row>
    <row r="4106" ht="14.25" spans="1:11">
      <c r="A4106" s="269">
        <v>4104</v>
      </c>
      <c r="B4106" s="311" t="s">
        <v>5809</v>
      </c>
      <c r="C4106" s="311"/>
      <c r="D4106" s="311" t="s">
        <v>6187</v>
      </c>
      <c r="E4106" s="311" t="s">
        <v>6184</v>
      </c>
      <c r="F4106" s="312">
        <v>12600</v>
      </c>
      <c r="G4106" s="312">
        <v>2016.04</v>
      </c>
      <c r="H4106" s="313">
        <v>18000</v>
      </c>
      <c r="I4106" s="311"/>
      <c r="J4106" s="311"/>
      <c r="K4106" s="311" t="s">
        <v>106</v>
      </c>
    </row>
    <row r="4107" ht="71.25" spans="1:11">
      <c r="A4107" s="269">
        <v>4105</v>
      </c>
      <c r="B4107" s="311" t="s">
        <v>5809</v>
      </c>
      <c r="C4107" s="311"/>
      <c r="D4107" s="283" t="s">
        <v>6188</v>
      </c>
      <c r="E4107" s="311" t="s">
        <v>6189</v>
      </c>
      <c r="F4107" s="313">
        <v>1680</v>
      </c>
      <c r="G4107" s="313">
        <v>2016.4</v>
      </c>
      <c r="H4107" s="313">
        <v>3000</v>
      </c>
      <c r="I4107" s="311"/>
      <c r="J4107" s="311"/>
      <c r="K4107" s="311" t="s">
        <v>106</v>
      </c>
    </row>
    <row r="4108" ht="99.75" spans="1:11">
      <c r="A4108" s="269">
        <v>4106</v>
      </c>
      <c r="B4108" s="311" t="s">
        <v>5809</v>
      </c>
      <c r="C4108" s="311"/>
      <c r="D4108" s="283" t="s">
        <v>6190</v>
      </c>
      <c r="E4108" s="311" t="s">
        <v>6189</v>
      </c>
      <c r="F4108" s="313">
        <v>1980</v>
      </c>
      <c r="G4108" s="313">
        <v>2016.4</v>
      </c>
      <c r="H4108" s="313">
        <v>3500</v>
      </c>
      <c r="I4108" s="311"/>
      <c r="J4108" s="311"/>
      <c r="K4108" s="311" t="s">
        <v>106</v>
      </c>
    </row>
    <row r="4109" ht="228" spans="1:11">
      <c r="A4109" s="269">
        <v>4107</v>
      </c>
      <c r="B4109" s="311" t="s">
        <v>5809</v>
      </c>
      <c r="C4109" s="311"/>
      <c r="D4109" s="283" t="s">
        <v>6191</v>
      </c>
      <c r="E4109" s="311" t="s">
        <v>6189</v>
      </c>
      <c r="F4109" s="313">
        <v>2680</v>
      </c>
      <c r="G4109" s="313">
        <v>2016.4</v>
      </c>
      <c r="H4109" s="313">
        <v>4000</v>
      </c>
      <c r="I4109" s="311"/>
      <c r="J4109" s="311"/>
      <c r="K4109" s="311" t="s">
        <v>106</v>
      </c>
    </row>
    <row r="4110" ht="71.25" spans="1:11">
      <c r="A4110" s="269">
        <v>4108</v>
      </c>
      <c r="B4110" s="311" t="s">
        <v>5809</v>
      </c>
      <c r="C4110" s="311"/>
      <c r="D4110" s="283" t="s">
        <v>6192</v>
      </c>
      <c r="E4110" s="311" t="s">
        <v>6189</v>
      </c>
      <c r="F4110" s="313">
        <v>980</v>
      </c>
      <c r="G4110" s="313">
        <v>2016.4</v>
      </c>
      <c r="H4110" s="314">
        <v>1372</v>
      </c>
      <c r="I4110" s="311"/>
      <c r="J4110" s="311"/>
      <c r="K4110" s="311" t="s">
        <v>106</v>
      </c>
    </row>
    <row r="4111" ht="14.25" spans="1:11">
      <c r="A4111" s="269">
        <v>4109</v>
      </c>
      <c r="B4111" s="311" t="s">
        <v>5809</v>
      </c>
      <c r="C4111" s="311"/>
      <c r="D4111" s="311" t="s">
        <v>6193</v>
      </c>
      <c r="E4111" s="311" t="s">
        <v>6189</v>
      </c>
      <c r="F4111" s="313">
        <v>680</v>
      </c>
      <c r="G4111" s="313">
        <v>2016.4</v>
      </c>
      <c r="H4111" s="313">
        <v>1100</v>
      </c>
      <c r="I4111" s="311"/>
      <c r="J4111" s="311"/>
      <c r="K4111" s="311" t="s">
        <v>106</v>
      </c>
    </row>
    <row r="4112" ht="14.25" spans="1:11">
      <c r="A4112" s="269">
        <v>4110</v>
      </c>
      <c r="B4112" s="311" t="s">
        <v>5809</v>
      </c>
      <c r="C4112" s="311"/>
      <c r="D4112" s="311" t="s">
        <v>6194</v>
      </c>
      <c r="E4112" s="311" t="s">
        <v>6189</v>
      </c>
      <c r="F4112" s="313">
        <v>580</v>
      </c>
      <c r="G4112" s="313">
        <v>2016.4</v>
      </c>
      <c r="H4112" s="313">
        <v>1000</v>
      </c>
      <c r="I4112" s="311"/>
      <c r="J4112" s="311"/>
      <c r="K4112" s="311" t="s">
        <v>106</v>
      </c>
    </row>
    <row r="4113" ht="14.25" spans="1:11">
      <c r="A4113" s="269">
        <v>4111</v>
      </c>
      <c r="B4113" s="311" t="s">
        <v>5809</v>
      </c>
      <c r="C4113" s="311" t="s">
        <v>6195</v>
      </c>
      <c r="D4113" s="311" t="s">
        <v>6196</v>
      </c>
      <c r="E4113" s="311" t="s">
        <v>6197</v>
      </c>
      <c r="F4113" s="312">
        <v>10500</v>
      </c>
      <c r="G4113" s="313">
        <v>2015.01</v>
      </c>
      <c r="H4113" s="313">
        <v>15000</v>
      </c>
      <c r="I4113" s="311"/>
      <c r="J4113" s="311"/>
      <c r="K4113" s="311" t="s">
        <v>106</v>
      </c>
    </row>
    <row r="4114" ht="14.25" spans="1:11">
      <c r="A4114" s="269">
        <v>4112</v>
      </c>
      <c r="B4114" s="311" t="s">
        <v>5809</v>
      </c>
      <c r="C4114" s="311"/>
      <c r="D4114" s="311" t="s">
        <v>6198</v>
      </c>
      <c r="E4114" s="311" t="s">
        <v>6197</v>
      </c>
      <c r="F4114" s="312">
        <v>21500</v>
      </c>
      <c r="G4114" s="313">
        <v>2015.01</v>
      </c>
      <c r="H4114" s="313">
        <v>30714.2857142857</v>
      </c>
      <c r="I4114" s="311"/>
      <c r="J4114" s="311"/>
      <c r="K4114" s="311" t="s">
        <v>106</v>
      </c>
    </row>
    <row r="4115" ht="14.25" spans="1:11">
      <c r="A4115" s="269">
        <v>4113</v>
      </c>
      <c r="B4115" s="311" t="s">
        <v>5809</v>
      </c>
      <c r="C4115" s="311"/>
      <c r="D4115" s="311" t="s">
        <v>6199</v>
      </c>
      <c r="E4115" s="311" t="s">
        <v>6197</v>
      </c>
      <c r="F4115" s="312">
        <v>11500</v>
      </c>
      <c r="G4115" s="313">
        <v>2015.01</v>
      </c>
      <c r="H4115" s="313">
        <v>16428.5714285714</v>
      </c>
      <c r="I4115" s="311"/>
      <c r="J4115" s="311"/>
      <c r="K4115" s="311" t="s">
        <v>106</v>
      </c>
    </row>
    <row r="4116" ht="14.25" spans="1:11">
      <c r="A4116" s="269">
        <v>4114</v>
      </c>
      <c r="B4116" s="311" t="s">
        <v>5809</v>
      </c>
      <c r="C4116" s="311"/>
      <c r="D4116" s="311" t="s">
        <v>6200</v>
      </c>
      <c r="E4116" s="311" t="s">
        <v>6197</v>
      </c>
      <c r="F4116" s="312">
        <v>16800</v>
      </c>
      <c r="G4116" s="313">
        <v>2015.01</v>
      </c>
      <c r="H4116" s="313">
        <v>24000</v>
      </c>
      <c r="I4116" s="311"/>
      <c r="J4116" s="311"/>
      <c r="K4116" s="311" t="s">
        <v>106</v>
      </c>
    </row>
    <row r="4117" ht="14.25" spans="1:11">
      <c r="A4117" s="269">
        <v>4115</v>
      </c>
      <c r="B4117" s="311" t="s">
        <v>5809</v>
      </c>
      <c r="C4117" s="311"/>
      <c r="D4117" s="311" t="s">
        <v>6201</v>
      </c>
      <c r="E4117" s="311" t="s">
        <v>6197</v>
      </c>
      <c r="F4117" s="312">
        <v>3000</v>
      </c>
      <c r="G4117" s="313">
        <v>2015.01</v>
      </c>
      <c r="H4117" s="313">
        <v>4285.71428571429</v>
      </c>
      <c r="I4117" s="311"/>
      <c r="J4117" s="311"/>
      <c r="K4117" s="311" t="s">
        <v>106</v>
      </c>
    </row>
    <row r="4118" ht="14.25" spans="1:11">
      <c r="A4118" s="269">
        <v>4116</v>
      </c>
      <c r="B4118" s="311" t="s">
        <v>5809</v>
      </c>
      <c r="C4118" s="311" t="s">
        <v>6202</v>
      </c>
      <c r="D4118" s="320" t="s">
        <v>6203</v>
      </c>
      <c r="E4118" s="311" t="s">
        <v>6204</v>
      </c>
      <c r="F4118" s="321">
        <v>524.4</v>
      </c>
      <c r="G4118" s="313">
        <v>2016.06</v>
      </c>
      <c r="H4118" s="313">
        <v>749.142857142857</v>
      </c>
      <c r="I4118" s="311"/>
      <c r="J4118" s="311"/>
      <c r="K4118" s="311" t="s">
        <v>106</v>
      </c>
    </row>
    <row r="4119" ht="14.25" spans="1:11">
      <c r="A4119" s="269">
        <v>4117</v>
      </c>
      <c r="B4119" s="311" t="s">
        <v>5809</v>
      </c>
      <c r="C4119" s="311"/>
      <c r="D4119" s="320" t="s">
        <v>6205</v>
      </c>
      <c r="E4119" s="311" t="s">
        <v>6204</v>
      </c>
      <c r="F4119" s="321">
        <v>56599.62</v>
      </c>
      <c r="G4119" s="313">
        <v>2016.06</v>
      </c>
      <c r="H4119" s="313">
        <v>80856.6</v>
      </c>
      <c r="I4119" s="311"/>
      <c r="J4119" s="311"/>
      <c r="K4119" s="311" t="s">
        <v>106</v>
      </c>
    </row>
    <row r="4120" ht="14.25" spans="1:11">
      <c r="A4120" s="269">
        <v>4118</v>
      </c>
      <c r="B4120" s="311" t="s">
        <v>5809</v>
      </c>
      <c r="C4120" s="311"/>
      <c r="D4120" s="320" t="s">
        <v>6206</v>
      </c>
      <c r="E4120" s="311" t="s">
        <v>6204</v>
      </c>
      <c r="F4120" s="321">
        <v>486.4</v>
      </c>
      <c r="G4120" s="313">
        <v>2016.06</v>
      </c>
      <c r="H4120" s="313">
        <v>694.857142857143</v>
      </c>
      <c r="I4120" s="311"/>
      <c r="J4120" s="311"/>
      <c r="K4120" s="311" t="s">
        <v>106</v>
      </c>
    </row>
    <row r="4121" ht="14.25" spans="1:11">
      <c r="A4121" s="269">
        <v>4119</v>
      </c>
      <c r="B4121" s="311" t="s">
        <v>5809</v>
      </c>
      <c r="C4121" s="311"/>
      <c r="D4121" s="320" t="s">
        <v>6207</v>
      </c>
      <c r="E4121" s="311" t="s">
        <v>6204</v>
      </c>
      <c r="F4121" s="321">
        <v>2964</v>
      </c>
      <c r="G4121" s="313">
        <v>2016.06</v>
      </c>
      <c r="H4121" s="313">
        <v>4234.28571428571</v>
      </c>
      <c r="I4121" s="311"/>
      <c r="J4121" s="311"/>
      <c r="K4121" s="311" t="s">
        <v>106</v>
      </c>
    </row>
    <row r="4122" ht="14.25" spans="1:11">
      <c r="A4122" s="269">
        <v>4120</v>
      </c>
      <c r="B4122" s="311" t="s">
        <v>5809</v>
      </c>
      <c r="C4122" s="311"/>
      <c r="D4122" s="320" t="s">
        <v>6208</v>
      </c>
      <c r="E4122" s="311" t="s">
        <v>6204</v>
      </c>
      <c r="F4122" s="321">
        <v>230</v>
      </c>
      <c r="G4122" s="313">
        <v>2016.06</v>
      </c>
      <c r="H4122" s="313">
        <v>328.571428571429</v>
      </c>
      <c r="I4122" s="311"/>
      <c r="J4122" s="311"/>
      <c r="K4122" s="311" t="s">
        <v>106</v>
      </c>
    </row>
    <row r="4123" ht="14.25" spans="1:11">
      <c r="A4123" s="269">
        <v>4121</v>
      </c>
      <c r="B4123" s="311" t="s">
        <v>5809</v>
      </c>
      <c r="C4123" s="311"/>
      <c r="D4123" s="320" t="s">
        <v>6209</v>
      </c>
      <c r="E4123" s="311" t="s">
        <v>6204</v>
      </c>
      <c r="F4123" s="321">
        <v>2128</v>
      </c>
      <c r="G4123" s="313">
        <v>2016.06</v>
      </c>
      <c r="H4123" s="313">
        <v>3040</v>
      </c>
      <c r="I4123" s="311"/>
      <c r="J4123" s="311"/>
      <c r="K4123" s="311" t="s">
        <v>106</v>
      </c>
    </row>
    <row r="4124" ht="14.25" spans="1:11">
      <c r="A4124" s="269">
        <v>4122</v>
      </c>
      <c r="B4124" s="311" t="s">
        <v>5809</v>
      </c>
      <c r="C4124" s="311"/>
      <c r="D4124" s="320" t="s">
        <v>6210</v>
      </c>
      <c r="E4124" s="311" t="s">
        <v>6204</v>
      </c>
      <c r="F4124" s="321">
        <v>334.4</v>
      </c>
      <c r="G4124" s="313">
        <v>2016.06</v>
      </c>
      <c r="H4124" s="313">
        <v>477.714285714286</v>
      </c>
      <c r="I4124" s="311"/>
      <c r="J4124" s="311"/>
      <c r="K4124" s="311" t="s">
        <v>106</v>
      </c>
    </row>
    <row r="4125" ht="14.25" spans="1:11">
      <c r="A4125" s="269">
        <v>4123</v>
      </c>
      <c r="B4125" s="311" t="s">
        <v>5809</v>
      </c>
      <c r="C4125" s="311"/>
      <c r="D4125" s="320" t="s">
        <v>6211</v>
      </c>
      <c r="E4125" s="311" t="s">
        <v>6204</v>
      </c>
      <c r="F4125" s="321">
        <v>1094.4</v>
      </c>
      <c r="G4125" s="313">
        <v>2016.06</v>
      </c>
      <c r="H4125" s="313">
        <v>1563.42857142857</v>
      </c>
      <c r="I4125" s="311"/>
      <c r="J4125" s="311"/>
      <c r="K4125" s="311" t="s">
        <v>106</v>
      </c>
    </row>
    <row r="4126" ht="14.25" spans="1:11">
      <c r="A4126" s="269">
        <v>4124</v>
      </c>
      <c r="B4126" s="311" t="s">
        <v>5809</v>
      </c>
      <c r="C4126" s="311"/>
      <c r="D4126" s="320" t="s">
        <v>6212</v>
      </c>
      <c r="E4126" s="311" t="s">
        <v>6204</v>
      </c>
      <c r="F4126" s="321">
        <v>372.4</v>
      </c>
      <c r="G4126" s="313">
        <v>2016.06</v>
      </c>
      <c r="H4126" s="313">
        <v>532</v>
      </c>
      <c r="I4126" s="311"/>
      <c r="J4126" s="311"/>
      <c r="K4126" s="311" t="s">
        <v>106</v>
      </c>
    </row>
    <row r="4127" ht="14.25" spans="1:11">
      <c r="A4127" s="269">
        <v>4125</v>
      </c>
      <c r="B4127" s="311" t="s">
        <v>5809</v>
      </c>
      <c r="C4127" s="311"/>
      <c r="D4127" s="320" t="s">
        <v>6213</v>
      </c>
      <c r="E4127" s="311" t="s">
        <v>6204</v>
      </c>
      <c r="F4127" s="321">
        <v>1474.4</v>
      </c>
      <c r="G4127" s="313">
        <v>2016.06</v>
      </c>
      <c r="H4127" s="313">
        <v>2106.28571428571</v>
      </c>
      <c r="I4127" s="311"/>
      <c r="J4127" s="311"/>
      <c r="K4127" s="311" t="s">
        <v>106</v>
      </c>
    </row>
    <row r="4128" ht="14.25" spans="1:11">
      <c r="A4128" s="269">
        <v>4126</v>
      </c>
      <c r="B4128" s="311" t="s">
        <v>5809</v>
      </c>
      <c r="C4128" s="311"/>
      <c r="D4128" s="320" t="s">
        <v>6214</v>
      </c>
      <c r="E4128" s="311" t="s">
        <v>6204</v>
      </c>
      <c r="F4128" s="321">
        <v>524.4</v>
      </c>
      <c r="G4128" s="313">
        <v>2016.06</v>
      </c>
      <c r="H4128" s="313">
        <v>749.142857142857</v>
      </c>
      <c r="I4128" s="311"/>
      <c r="J4128" s="311"/>
      <c r="K4128" s="311" t="s">
        <v>106</v>
      </c>
    </row>
    <row r="4129" ht="14.25" spans="1:11">
      <c r="A4129" s="269">
        <v>4127</v>
      </c>
      <c r="B4129" s="311" t="s">
        <v>5809</v>
      </c>
      <c r="C4129" s="311"/>
      <c r="D4129" s="320" t="s">
        <v>6215</v>
      </c>
      <c r="E4129" s="311" t="s">
        <v>6204</v>
      </c>
      <c r="F4129" s="321">
        <v>1064</v>
      </c>
      <c r="G4129" s="313">
        <v>2016.06</v>
      </c>
      <c r="H4129" s="313">
        <v>1520</v>
      </c>
      <c r="I4129" s="311"/>
      <c r="J4129" s="311"/>
      <c r="K4129" s="311" t="s">
        <v>106</v>
      </c>
    </row>
    <row r="4130" ht="14.25" spans="1:11">
      <c r="A4130" s="269">
        <v>4128</v>
      </c>
      <c r="B4130" s="311" t="s">
        <v>5809</v>
      </c>
      <c r="C4130" s="311"/>
      <c r="D4130" s="320" t="s">
        <v>6216</v>
      </c>
      <c r="E4130" s="311" t="s">
        <v>6204</v>
      </c>
      <c r="F4130" s="321">
        <v>1444</v>
      </c>
      <c r="G4130" s="313">
        <v>2016.06</v>
      </c>
      <c r="H4130" s="313">
        <v>2062.85714285714</v>
      </c>
      <c r="I4130" s="311"/>
      <c r="J4130" s="311"/>
      <c r="K4130" s="311" t="s">
        <v>106</v>
      </c>
    </row>
    <row r="4131" ht="14.25" spans="1:11">
      <c r="A4131" s="269">
        <v>4129</v>
      </c>
      <c r="B4131" s="311" t="s">
        <v>5809</v>
      </c>
      <c r="C4131" s="311"/>
      <c r="D4131" s="320" t="s">
        <v>6217</v>
      </c>
      <c r="E4131" s="311" t="s">
        <v>6204</v>
      </c>
      <c r="F4131" s="321">
        <v>1444</v>
      </c>
      <c r="G4131" s="313">
        <v>2016.06</v>
      </c>
      <c r="H4131" s="313">
        <v>2062.85714285714</v>
      </c>
      <c r="I4131" s="311"/>
      <c r="J4131" s="311"/>
      <c r="K4131" s="311" t="s">
        <v>106</v>
      </c>
    </row>
    <row r="4132" ht="14.25" spans="1:11">
      <c r="A4132" s="269">
        <v>4130</v>
      </c>
      <c r="B4132" s="311" t="s">
        <v>5809</v>
      </c>
      <c r="C4132" s="311"/>
      <c r="D4132" s="320" t="s">
        <v>6218</v>
      </c>
      <c r="E4132" s="311" t="s">
        <v>6204</v>
      </c>
      <c r="F4132" s="321">
        <v>486.4</v>
      </c>
      <c r="G4132" s="313">
        <v>2016.06</v>
      </c>
      <c r="H4132" s="313">
        <v>694.857142857143</v>
      </c>
      <c r="I4132" s="311"/>
      <c r="J4132" s="311"/>
      <c r="K4132" s="311" t="s">
        <v>106</v>
      </c>
    </row>
    <row r="4133" ht="14.25" spans="1:11">
      <c r="A4133" s="269">
        <v>4131</v>
      </c>
      <c r="B4133" s="311" t="s">
        <v>5809</v>
      </c>
      <c r="C4133" s="311"/>
      <c r="D4133" s="320" t="s">
        <v>6219</v>
      </c>
      <c r="E4133" s="311" t="s">
        <v>6204</v>
      </c>
      <c r="F4133" s="321">
        <v>380</v>
      </c>
      <c r="G4133" s="313">
        <v>2016.06</v>
      </c>
      <c r="H4133" s="313">
        <v>542.857142857143</v>
      </c>
      <c r="I4133" s="311"/>
      <c r="J4133" s="311"/>
      <c r="K4133" s="311" t="s">
        <v>106</v>
      </c>
    </row>
    <row r="4134" ht="14.25" spans="1:11">
      <c r="A4134" s="269">
        <v>4132</v>
      </c>
      <c r="B4134" s="311" t="s">
        <v>5809</v>
      </c>
      <c r="C4134" s="311"/>
      <c r="D4134" s="320" t="s">
        <v>6220</v>
      </c>
      <c r="E4134" s="311" t="s">
        <v>6204</v>
      </c>
      <c r="F4134" s="321">
        <v>13300</v>
      </c>
      <c r="G4134" s="313">
        <v>2016.06</v>
      </c>
      <c r="H4134" s="313">
        <v>19000</v>
      </c>
      <c r="I4134" s="311"/>
      <c r="J4134" s="311"/>
      <c r="K4134" s="311" t="s">
        <v>106</v>
      </c>
    </row>
    <row r="4135" ht="14.25" spans="1:11">
      <c r="A4135" s="269">
        <v>4133</v>
      </c>
      <c r="B4135" s="311" t="s">
        <v>5809</v>
      </c>
      <c r="C4135" s="311"/>
      <c r="D4135" s="320" t="s">
        <v>6221</v>
      </c>
      <c r="E4135" s="311" t="s">
        <v>6204</v>
      </c>
      <c r="F4135" s="321">
        <v>1444</v>
      </c>
      <c r="G4135" s="313">
        <v>2016.06</v>
      </c>
      <c r="H4135" s="313">
        <v>2062.85714285714</v>
      </c>
      <c r="I4135" s="311"/>
      <c r="J4135" s="311"/>
      <c r="K4135" s="311" t="s">
        <v>106</v>
      </c>
    </row>
    <row r="4136" ht="14.25" spans="1:11">
      <c r="A4136" s="269">
        <v>4134</v>
      </c>
      <c r="B4136" s="311" t="s">
        <v>5809</v>
      </c>
      <c r="C4136" s="311"/>
      <c r="D4136" s="320" t="s">
        <v>6222</v>
      </c>
      <c r="E4136" s="311" t="s">
        <v>6204</v>
      </c>
      <c r="F4136" s="321">
        <v>684</v>
      </c>
      <c r="G4136" s="313">
        <v>2016.06</v>
      </c>
      <c r="H4136" s="313">
        <v>977.142857142857</v>
      </c>
      <c r="I4136" s="311"/>
      <c r="J4136" s="311"/>
      <c r="K4136" s="311" t="s">
        <v>106</v>
      </c>
    </row>
    <row r="4137" ht="14.25" spans="1:11">
      <c r="A4137" s="269">
        <v>4135</v>
      </c>
      <c r="B4137" s="311" t="s">
        <v>5809</v>
      </c>
      <c r="C4137" s="311"/>
      <c r="D4137" s="320" t="s">
        <v>6223</v>
      </c>
      <c r="E4137" s="311" t="s">
        <v>6204</v>
      </c>
      <c r="F4137" s="321">
        <v>376.2</v>
      </c>
      <c r="G4137" s="313">
        <v>2016.06</v>
      </c>
      <c r="H4137" s="313">
        <v>537.428571428571</v>
      </c>
      <c r="I4137" s="311"/>
      <c r="J4137" s="311"/>
      <c r="K4137" s="311" t="s">
        <v>106</v>
      </c>
    </row>
    <row r="4138" ht="14.25" spans="1:11">
      <c r="A4138" s="269">
        <v>4136</v>
      </c>
      <c r="B4138" s="311" t="s">
        <v>5809</v>
      </c>
      <c r="C4138" s="311"/>
      <c r="D4138" s="320" t="s">
        <v>6224</v>
      </c>
      <c r="E4138" s="311" t="s">
        <v>6204</v>
      </c>
      <c r="F4138" s="321">
        <v>752.4</v>
      </c>
      <c r="G4138" s="313">
        <v>2016.06</v>
      </c>
      <c r="H4138" s="313">
        <v>1074.85714285714</v>
      </c>
      <c r="I4138" s="311"/>
      <c r="J4138" s="311"/>
      <c r="K4138" s="311" t="s">
        <v>106</v>
      </c>
    </row>
    <row r="4139" ht="14.25" spans="1:11">
      <c r="A4139" s="269">
        <v>4137</v>
      </c>
      <c r="B4139" s="311" t="s">
        <v>5809</v>
      </c>
      <c r="C4139" s="311"/>
      <c r="D4139" s="320" t="s">
        <v>6225</v>
      </c>
      <c r="E4139" s="311" t="s">
        <v>6204</v>
      </c>
      <c r="F4139" s="321">
        <v>2234.4</v>
      </c>
      <c r="G4139" s="313">
        <v>2016.06</v>
      </c>
      <c r="H4139" s="313">
        <v>3192</v>
      </c>
      <c r="I4139" s="311"/>
      <c r="J4139" s="311"/>
      <c r="K4139" s="311" t="s">
        <v>106</v>
      </c>
    </row>
    <row r="4140" ht="14.25" spans="1:11">
      <c r="A4140" s="269">
        <v>4138</v>
      </c>
      <c r="B4140" s="311" t="s">
        <v>5809</v>
      </c>
      <c r="C4140" s="311"/>
      <c r="D4140" s="320" t="s">
        <v>6226</v>
      </c>
      <c r="E4140" s="311" t="s">
        <v>6204</v>
      </c>
      <c r="F4140" s="321">
        <v>3344</v>
      </c>
      <c r="G4140" s="313">
        <v>2016.06</v>
      </c>
      <c r="H4140" s="313">
        <v>4777.14285714286</v>
      </c>
      <c r="I4140" s="311"/>
      <c r="J4140" s="311"/>
      <c r="K4140" s="311" t="s">
        <v>106</v>
      </c>
    </row>
    <row r="4141" ht="14.25" spans="1:11">
      <c r="A4141" s="269">
        <v>4139</v>
      </c>
      <c r="B4141" s="311" t="s">
        <v>5809</v>
      </c>
      <c r="C4141" s="311"/>
      <c r="D4141" s="320" t="s">
        <v>6227</v>
      </c>
      <c r="E4141" s="311" t="s">
        <v>6204</v>
      </c>
      <c r="F4141" s="321">
        <v>2204</v>
      </c>
      <c r="G4141" s="313">
        <v>2016.06</v>
      </c>
      <c r="H4141" s="313">
        <v>3148.57142857143</v>
      </c>
      <c r="I4141" s="311"/>
      <c r="J4141" s="311"/>
      <c r="K4141" s="311" t="s">
        <v>106</v>
      </c>
    </row>
    <row r="4142" ht="14.25" spans="1:11">
      <c r="A4142" s="269">
        <v>4140</v>
      </c>
      <c r="B4142" s="311" t="s">
        <v>5809</v>
      </c>
      <c r="C4142" s="311"/>
      <c r="D4142" s="320" t="s">
        <v>6228</v>
      </c>
      <c r="E4142" s="311" t="s">
        <v>6204</v>
      </c>
      <c r="F4142" s="321">
        <v>10944</v>
      </c>
      <c r="G4142" s="313">
        <v>2016.06</v>
      </c>
      <c r="H4142" s="313">
        <v>15634.2857142857</v>
      </c>
      <c r="I4142" s="311"/>
      <c r="J4142" s="311"/>
      <c r="K4142" s="311" t="s">
        <v>106</v>
      </c>
    </row>
    <row r="4143" ht="14.25" spans="1:11">
      <c r="A4143" s="269">
        <v>4141</v>
      </c>
      <c r="B4143" s="311" t="s">
        <v>5809</v>
      </c>
      <c r="C4143" s="311"/>
      <c r="D4143" s="320" t="s">
        <v>6229</v>
      </c>
      <c r="E4143" s="311" t="s">
        <v>6204</v>
      </c>
      <c r="F4143" s="321">
        <v>10640</v>
      </c>
      <c r="G4143" s="313">
        <v>2016.06</v>
      </c>
      <c r="H4143" s="313">
        <v>15200</v>
      </c>
      <c r="I4143" s="311"/>
      <c r="J4143" s="311"/>
      <c r="K4143" s="311" t="s">
        <v>106</v>
      </c>
    </row>
    <row r="4144" ht="14.25" spans="1:11">
      <c r="A4144" s="269">
        <v>4142</v>
      </c>
      <c r="B4144" s="311" t="s">
        <v>5809</v>
      </c>
      <c r="C4144" s="311"/>
      <c r="D4144" s="320" t="s">
        <v>6230</v>
      </c>
      <c r="E4144" s="311" t="s">
        <v>6204</v>
      </c>
      <c r="F4144" s="321">
        <v>2204</v>
      </c>
      <c r="G4144" s="313">
        <v>2016.06</v>
      </c>
      <c r="H4144" s="313">
        <v>3148.57142857143</v>
      </c>
      <c r="I4144" s="311"/>
      <c r="J4144" s="311"/>
      <c r="K4144" s="311" t="s">
        <v>106</v>
      </c>
    </row>
    <row r="4145" ht="14.25" spans="1:11">
      <c r="A4145" s="269">
        <v>4143</v>
      </c>
      <c r="B4145" s="311" t="s">
        <v>5809</v>
      </c>
      <c r="C4145" s="311" t="s">
        <v>6231</v>
      </c>
      <c r="D4145" s="322" t="s">
        <v>6232</v>
      </c>
      <c r="E4145" s="311" t="s">
        <v>6233</v>
      </c>
      <c r="F4145" s="313">
        <v>25000</v>
      </c>
      <c r="G4145" s="313">
        <v>2015.01</v>
      </c>
      <c r="H4145" s="314">
        <v>35000</v>
      </c>
      <c r="I4145" s="311"/>
      <c r="J4145" s="311"/>
      <c r="K4145" s="311" t="s">
        <v>106</v>
      </c>
    </row>
    <row r="4146" ht="14.25" spans="1:11">
      <c r="A4146" s="269">
        <v>4144</v>
      </c>
      <c r="B4146" s="311" t="s">
        <v>5809</v>
      </c>
      <c r="C4146" s="311"/>
      <c r="D4146" s="322" t="s">
        <v>6234</v>
      </c>
      <c r="E4146" s="311" t="s">
        <v>6233</v>
      </c>
      <c r="F4146" s="313">
        <v>25000</v>
      </c>
      <c r="G4146" s="313">
        <v>2015.01</v>
      </c>
      <c r="H4146" s="314">
        <v>35000</v>
      </c>
      <c r="I4146" s="311"/>
      <c r="J4146" s="311"/>
      <c r="K4146" s="311" t="s">
        <v>106</v>
      </c>
    </row>
    <row r="4147" ht="14.25" spans="1:11">
      <c r="A4147" s="269">
        <v>4145</v>
      </c>
      <c r="B4147" s="311" t="s">
        <v>5809</v>
      </c>
      <c r="C4147" s="311" t="s">
        <v>6235</v>
      </c>
      <c r="D4147" s="311" t="s">
        <v>6236</v>
      </c>
      <c r="E4147" s="311" t="s">
        <v>6237</v>
      </c>
      <c r="F4147" s="313">
        <v>6000</v>
      </c>
      <c r="G4147" s="313">
        <v>2015.01</v>
      </c>
      <c r="H4147" s="314">
        <v>8400</v>
      </c>
      <c r="I4147" s="311"/>
      <c r="J4147" s="311"/>
      <c r="K4147" s="311" t="s">
        <v>106</v>
      </c>
    </row>
    <row r="4148" ht="14.25" spans="1:11">
      <c r="A4148" s="269">
        <v>4146</v>
      </c>
      <c r="B4148" s="311" t="s">
        <v>5809</v>
      </c>
      <c r="C4148" s="311"/>
      <c r="D4148" s="311" t="s">
        <v>6238</v>
      </c>
      <c r="E4148" s="311" t="s">
        <v>6237</v>
      </c>
      <c r="F4148" s="313">
        <v>3600</v>
      </c>
      <c r="G4148" s="313">
        <v>2015.01</v>
      </c>
      <c r="H4148" s="314">
        <v>5040</v>
      </c>
      <c r="I4148" s="311"/>
      <c r="J4148" s="311"/>
      <c r="K4148" s="311" t="s">
        <v>106</v>
      </c>
    </row>
    <row r="4149" ht="14.25" spans="1:11">
      <c r="A4149" s="269">
        <v>4147</v>
      </c>
      <c r="B4149" s="311" t="s">
        <v>5809</v>
      </c>
      <c r="C4149" s="311"/>
      <c r="D4149" s="311" t="s">
        <v>6239</v>
      </c>
      <c r="E4149" s="311" t="s">
        <v>6237</v>
      </c>
      <c r="F4149" s="313">
        <v>2200</v>
      </c>
      <c r="G4149" s="313">
        <v>2015.01</v>
      </c>
      <c r="H4149" s="314">
        <v>3080</v>
      </c>
      <c r="I4149" s="311"/>
      <c r="J4149" s="311"/>
      <c r="K4149" s="311" t="s">
        <v>106</v>
      </c>
    </row>
    <row r="4150" ht="14.25" spans="1:11">
      <c r="A4150" s="269">
        <v>4148</v>
      </c>
      <c r="B4150" s="311" t="s">
        <v>5809</v>
      </c>
      <c r="C4150" s="311"/>
      <c r="D4150" s="311" t="s">
        <v>6240</v>
      </c>
      <c r="E4150" s="311" t="s">
        <v>6237</v>
      </c>
      <c r="F4150" s="313">
        <v>1000</v>
      </c>
      <c r="G4150" s="313">
        <v>2015.01</v>
      </c>
      <c r="H4150" s="314">
        <v>1400</v>
      </c>
      <c r="I4150" s="311"/>
      <c r="J4150" s="311"/>
      <c r="K4150" s="311" t="s">
        <v>106</v>
      </c>
    </row>
    <row r="4151" ht="14.25" spans="1:11">
      <c r="A4151" s="269">
        <v>4149</v>
      </c>
      <c r="B4151" s="311" t="s">
        <v>5809</v>
      </c>
      <c r="C4151" s="311"/>
      <c r="D4151" s="311" t="s">
        <v>6241</v>
      </c>
      <c r="E4151" s="311" t="s">
        <v>6237</v>
      </c>
      <c r="F4151" s="313">
        <v>1960</v>
      </c>
      <c r="G4151" s="313">
        <v>2015.01</v>
      </c>
      <c r="H4151" s="314">
        <v>2744</v>
      </c>
      <c r="I4151" s="311"/>
      <c r="J4151" s="311"/>
      <c r="K4151" s="311" t="s">
        <v>106</v>
      </c>
    </row>
    <row r="4152" ht="14.25" spans="1:11">
      <c r="A4152" s="269">
        <v>4150</v>
      </c>
      <c r="B4152" s="311" t="s">
        <v>5809</v>
      </c>
      <c r="C4152" s="311"/>
      <c r="D4152" s="311" t="s">
        <v>6242</v>
      </c>
      <c r="E4152" s="311" t="s">
        <v>6237</v>
      </c>
      <c r="F4152" s="313">
        <v>300</v>
      </c>
      <c r="G4152" s="313">
        <v>2015.01</v>
      </c>
      <c r="H4152" s="314">
        <v>420</v>
      </c>
      <c r="I4152" s="311"/>
      <c r="J4152" s="311"/>
      <c r="K4152" s="311" t="s">
        <v>106</v>
      </c>
    </row>
    <row r="4153" ht="14.25" spans="1:11">
      <c r="A4153" s="269">
        <v>4151</v>
      </c>
      <c r="B4153" s="311" t="s">
        <v>5809</v>
      </c>
      <c r="C4153" s="311"/>
      <c r="D4153" s="311" t="s">
        <v>6243</v>
      </c>
      <c r="E4153" s="311" t="s">
        <v>6237</v>
      </c>
      <c r="F4153" s="313">
        <v>3600</v>
      </c>
      <c r="G4153" s="313">
        <v>2015.01</v>
      </c>
      <c r="H4153" s="314">
        <v>5040</v>
      </c>
      <c r="I4153" s="311"/>
      <c r="J4153" s="311"/>
      <c r="K4153" s="311" t="s">
        <v>106</v>
      </c>
    </row>
    <row r="4154" ht="14.25" spans="1:11">
      <c r="A4154" s="269">
        <v>4152</v>
      </c>
      <c r="B4154" s="311" t="s">
        <v>5809</v>
      </c>
      <c r="C4154" s="311"/>
      <c r="D4154" s="311" t="s">
        <v>6244</v>
      </c>
      <c r="E4154" s="311" t="s">
        <v>6237</v>
      </c>
      <c r="F4154" s="313">
        <v>1500</v>
      </c>
      <c r="G4154" s="313">
        <v>2015.01</v>
      </c>
      <c r="H4154" s="314">
        <v>2100</v>
      </c>
      <c r="I4154" s="311"/>
      <c r="J4154" s="311"/>
      <c r="K4154" s="311" t="s">
        <v>106</v>
      </c>
    </row>
    <row r="4155" ht="14.25" spans="1:11">
      <c r="A4155" s="269">
        <v>4153</v>
      </c>
      <c r="B4155" s="311" t="s">
        <v>5809</v>
      </c>
      <c r="C4155" s="311"/>
      <c r="D4155" s="311" t="s">
        <v>6245</v>
      </c>
      <c r="E4155" s="311" t="s">
        <v>6237</v>
      </c>
      <c r="F4155" s="313">
        <v>480</v>
      </c>
      <c r="G4155" s="313">
        <v>2015.01</v>
      </c>
      <c r="H4155" s="314">
        <v>672</v>
      </c>
      <c r="I4155" s="311"/>
      <c r="J4155" s="311"/>
      <c r="K4155" s="311" t="s">
        <v>106</v>
      </c>
    </row>
    <row r="4156" ht="14.25" spans="1:11">
      <c r="A4156" s="269">
        <v>4154</v>
      </c>
      <c r="B4156" s="311" t="s">
        <v>5809</v>
      </c>
      <c r="C4156" s="311"/>
      <c r="D4156" s="311" t="s">
        <v>6246</v>
      </c>
      <c r="E4156" s="311" t="s">
        <v>6237</v>
      </c>
      <c r="F4156" s="313">
        <v>450</v>
      </c>
      <c r="G4156" s="313">
        <v>2015.01</v>
      </c>
      <c r="H4156" s="314">
        <v>630</v>
      </c>
      <c r="I4156" s="311"/>
      <c r="J4156" s="311"/>
      <c r="K4156" s="311" t="s">
        <v>106</v>
      </c>
    </row>
    <row r="4157" ht="14.25" spans="1:11">
      <c r="A4157" s="269">
        <v>4155</v>
      </c>
      <c r="B4157" s="311" t="s">
        <v>5809</v>
      </c>
      <c r="C4157" s="311"/>
      <c r="D4157" s="311" t="s">
        <v>6247</v>
      </c>
      <c r="E4157" s="311" t="s">
        <v>6237</v>
      </c>
      <c r="F4157" s="313">
        <v>100</v>
      </c>
      <c r="G4157" s="313">
        <v>2015.01</v>
      </c>
      <c r="H4157" s="314">
        <v>140</v>
      </c>
      <c r="I4157" s="311"/>
      <c r="J4157" s="311"/>
      <c r="K4157" s="311" t="s">
        <v>106</v>
      </c>
    </row>
    <row r="4158" ht="14.25" spans="1:11">
      <c r="A4158" s="269">
        <v>4156</v>
      </c>
      <c r="B4158" s="311" t="s">
        <v>5809</v>
      </c>
      <c r="C4158" s="311"/>
      <c r="D4158" s="311" t="s">
        <v>6248</v>
      </c>
      <c r="E4158" s="311" t="s">
        <v>6237</v>
      </c>
      <c r="F4158" s="313">
        <v>1800</v>
      </c>
      <c r="G4158" s="313">
        <v>2015.01</v>
      </c>
      <c r="H4158" s="314">
        <v>2520</v>
      </c>
      <c r="I4158" s="311"/>
      <c r="J4158" s="311"/>
      <c r="K4158" s="311" t="s">
        <v>106</v>
      </c>
    </row>
    <row r="4159" ht="14.25" spans="1:11">
      <c r="A4159" s="269">
        <v>4157</v>
      </c>
      <c r="B4159" s="311" t="s">
        <v>5809</v>
      </c>
      <c r="C4159" s="311"/>
      <c r="D4159" s="311" t="s">
        <v>6249</v>
      </c>
      <c r="E4159" s="311" t="s">
        <v>6237</v>
      </c>
      <c r="F4159" s="313">
        <v>180</v>
      </c>
      <c r="G4159" s="313">
        <v>2015.01</v>
      </c>
      <c r="H4159" s="314">
        <v>252</v>
      </c>
      <c r="I4159" s="311"/>
      <c r="J4159" s="311"/>
      <c r="K4159" s="311" t="s">
        <v>106</v>
      </c>
    </row>
    <row r="4160" ht="14.25" spans="1:11">
      <c r="A4160" s="269">
        <v>4158</v>
      </c>
      <c r="B4160" s="311" t="s">
        <v>5809</v>
      </c>
      <c r="C4160" s="311"/>
      <c r="D4160" s="311" t="s">
        <v>6250</v>
      </c>
      <c r="E4160" s="311" t="s">
        <v>6237</v>
      </c>
      <c r="F4160" s="313">
        <v>240</v>
      </c>
      <c r="G4160" s="313">
        <v>2015.01</v>
      </c>
      <c r="H4160" s="314">
        <v>336</v>
      </c>
      <c r="I4160" s="311"/>
      <c r="J4160" s="311"/>
      <c r="K4160" s="311" t="s">
        <v>106</v>
      </c>
    </row>
    <row r="4161" ht="14.25" spans="1:11">
      <c r="A4161" s="269">
        <v>4159</v>
      </c>
      <c r="B4161" s="311" t="s">
        <v>5809</v>
      </c>
      <c r="C4161" s="311"/>
      <c r="D4161" s="311" t="s">
        <v>6251</v>
      </c>
      <c r="E4161" s="311" t="s">
        <v>6237</v>
      </c>
      <c r="F4161" s="313">
        <v>480</v>
      </c>
      <c r="G4161" s="313">
        <v>2015.01</v>
      </c>
      <c r="H4161" s="314">
        <v>672</v>
      </c>
      <c r="I4161" s="311"/>
      <c r="J4161" s="311"/>
      <c r="K4161" s="311" t="s">
        <v>106</v>
      </c>
    </row>
    <row r="4162" ht="14.25" spans="1:11">
      <c r="A4162" s="269">
        <v>4160</v>
      </c>
      <c r="B4162" s="311" t="s">
        <v>5809</v>
      </c>
      <c r="C4162" s="311"/>
      <c r="D4162" s="311" t="s">
        <v>6252</v>
      </c>
      <c r="E4162" s="311" t="s">
        <v>6237</v>
      </c>
      <c r="F4162" s="318">
        <v>40</v>
      </c>
      <c r="G4162" s="313">
        <v>2015.01</v>
      </c>
      <c r="H4162" s="314">
        <v>56</v>
      </c>
      <c r="I4162" s="311"/>
      <c r="J4162" s="311"/>
      <c r="K4162" s="311" t="s">
        <v>106</v>
      </c>
    </row>
    <row r="4163" ht="14.25" spans="1:11">
      <c r="A4163" s="269">
        <v>4161</v>
      </c>
      <c r="B4163" s="311" t="s">
        <v>5809</v>
      </c>
      <c r="C4163" s="311"/>
      <c r="D4163" s="311" t="s">
        <v>6253</v>
      </c>
      <c r="E4163" s="311" t="s">
        <v>6237</v>
      </c>
      <c r="F4163" s="318">
        <v>60</v>
      </c>
      <c r="G4163" s="313">
        <v>2015.01</v>
      </c>
      <c r="H4163" s="314">
        <v>84</v>
      </c>
      <c r="I4163" s="311"/>
      <c r="J4163" s="311"/>
      <c r="K4163" s="311" t="s">
        <v>106</v>
      </c>
    </row>
    <row r="4164" ht="14.25" spans="1:11">
      <c r="A4164" s="269">
        <v>4162</v>
      </c>
      <c r="B4164" s="311" t="s">
        <v>5809</v>
      </c>
      <c r="C4164" s="311"/>
      <c r="D4164" s="311" t="s">
        <v>6254</v>
      </c>
      <c r="E4164" s="311" t="s">
        <v>6237</v>
      </c>
      <c r="F4164" s="318">
        <v>60</v>
      </c>
      <c r="G4164" s="313">
        <v>2015.01</v>
      </c>
      <c r="H4164" s="314">
        <v>84</v>
      </c>
      <c r="I4164" s="311"/>
      <c r="J4164" s="311"/>
      <c r="K4164" s="311" t="s">
        <v>106</v>
      </c>
    </row>
    <row r="4165" ht="14.25" spans="1:11">
      <c r="A4165" s="269">
        <v>4163</v>
      </c>
      <c r="B4165" s="311" t="s">
        <v>5809</v>
      </c>
      <c r="C4165" s="311"/>
      <c r="D4165" s="311" t="s">
        <v>6255</v>
      </c>
      <c r="E4165" s="311" t="s">
        <v>6237</v>
      </c>
      <c r="F4165" s="318">
        <v>70</v>
      </c>
      <c r="G4165" s="313">
        <v>2015.01</v>
      </c>
      <c r="H4165" s="314">
        <v>98</v>
      </c>
      <c r="I4165" s="311"/>
      <c r="J4165" s="311"/>
      <c r="K4165" s="311" t="s">
        <v>106</v>
      </c>
    </row>
    <row r="4166" ht="14.25" spans="1:11">
      <c r="A4166" s="269">
        <v>4164</v>
      </c>
      <c r="B4166" s="311" t="s">
        <v>5809</v>
      </c>
      <c r="C4166" s="311"/>
      <c r="D4166" s="311" t="s">
        <v>6256</v>
      </c>
      <c r="E4166" s="311" t="s">
        <v>6237</v>
      </c>
      <c r="F4166" s="318">
        <v>56</v>
      </c>
      <c r="G4166" s="313">
        <v>2015.01</v>
      </c>
      <c r="H4166" s="314">
        <v>78.4</v>
      </c>
      <c r="I4166" s="311"/>
      <c r="J4166" s="311"/>
      <c r="K4166" s="311" t="s">
        <v>106</v>
      </c>
    </row>
    <row r="4167" ht="14.25" spans="1:11">
      <c r="A4167" s="269">
        <v>4165</v>
      </c>
      <c r="B4167" s="311" t="s">
        <v>5809</v>
      </c>
      <c r="C4167" s="311"/>
      <c r="D4167" s="311" t="s">
        <v>6257</v>
      </c>
      <c r="E4167" s="311" t="s">
        <v>6237</v>
      </c>
      <c r="F4167" s="318">
        <v>65</v>
      </c>
      <c r="G4167" s="313">
        <v>2015.01</v>
      </c>
      <c r="H4167" s="314">
        <v>91</v>
      </c>
      <c r="I4167" s="311"/>
      <c r="J4167" s="311"/>
      <c r="K4167" s="311" t="s">
        <v>106</v>
      </c>
    </row>
    <row r="4168" ht="14.25" spans="1:11">
      <c r="A4168" s="269">
        <v>4166</v>
      </c>
      <c r="B4168" s="311" t="s">
        <v>5809</v>
      </c>
      <c r="C4168" s="311"/>
      <c r="D4168" s="311" t="s">
        <v>6258</v>
      </c>
      <c r="E4168" s="311" t="s">
        <v>6237</v>
      </c>
      <c r="F4168" s="318">
        <v>100</v>
      </c>
      <c r="G4168" s="313">
        <v>2015.01</v>
      </c>
      <c r="H4168" s="314">
        <v>140</v>
      </c>
      <c r="I4168" s="311"/>
      <c r="J4168" s="311"/>
      <c r="K4168" s="311" t="s">
        <v>106</v>
      </c>
    </row>
    <row r="4169" ht="14.25" spans="1:11">
      <c r="A4169" s="269">
        <v>4167</v>
      </c>
      <c r="B4169" s="311" t="s">
        <v>5809</v>
      </c>
      <c r="C4169" s="311"/>
      <c r="D4169" s="311" t="s">
        <v>6259</v>
      </c>
      <c r="E4169" s="311" t="s">
        <v>6237</v>
      </c>
      <c r="F4169" s="318">
        <v>100</v>
      </c>
      <c r="G4169" s="313">
        <v>2015.01</v>
      </c>
      <c r="H4169" s="314">
        <v>140</v>
      </c>
      <c r="I4169" s="311"/>
      <c r="J4169" s="311"/>
      <c r="K4169" s="311" t="s">
        <v>106</v>
      </c>
    </row>
    <row r="4170" ht="14.25" spans="1:11">
      <c r="A4170" s="269">
        <v>4168</v>
      </c>
      <c r="B4170" s="311" t="s">
        <v>5809</v>
      </c>
      <c r="C4170" s="311"/>
      <c r="D4170" s="311" t="s">
        <v>6260</v>
      </c>
      <c r="E4170" s="311" t="s">
        <v>6237</v>
      </c>
      <c r="F4170" s="318">
        <v>25</v>
      </c>
      <c r="G4170" s="313">
        <v>2015.01</v>
      </c>
      <c r="H4170" s="314">
        <v>35</v>
      </c>
      <c r="I4170" s="311"/>
      <c r="J4170" s="311"/>
      <c r="K4170" s="311" t="s">
        <v>106</v>
      </c>
    </row>
    <row r="4171" ht="14.25" spans="1:11">
      <c r="A4171" s="269">
        <v>4169</v>
      </c>
      <c r="B4171" s="311" t="s">
        <v>5809</v>
      </c>
      <c r="C4171" s="311"/>
      <c r="D4171" s="311" t="s">
        <v>6261</v>
      </c>
      <c r="E4171" s="311" t="s">
        <v>6237</v>
      </c>
      <c r="F4171" s="318">
        <v>75</v>
      </c>
      <c r="G4171" s="313">
        <v>2015.01</v>
      </c>
      <c r="H4171" s="314">
        <v>105</v>
      </c>
      <c r="I4171" s="311"/>
      <c r="J4171" s="311"/>
      <c r="K4171" s="311" t="s">
        <v>106</v>
      </c>
    </row>
    <row r="4172" ht="14.25" spans="1:11">
      <c r="A4172" s="269">
        <v>4170</v>
      </c>
      <c r="B4172" s="311" t="s">
        <v>5809</v>
      </c>
      <c r="C4172" s="311"/>
      <c r="D4172" s="311" t="s">
        <v>6262</v>
      </c>
      <c r="E4172" s="311" t="s">
        <v>6237</v>
      </c>
      <c r="F4172" s="318">
        <v>75</v>
      </c>
      <c r="G4172" s="313">
        <v>2015.01</v>
      </c>
      <c r="H4172" s="314">
        <v>105</v>
      </c>
      <c r="I4172" s="311"/>
      <c r="J4172" s="311"/>
      <c r="K4172" s="311" t="s">
        <v>106</v>
      </c>
    </row>
    <row r="4173" ht="14.25" spans="1:11">
      <c r="A4173" s="269">
        <v>4171</v>
      </c>
      <c r="B4173" s="311" t="s">
        <v>5809</v>
      </c>
      <c r="C4173" s="311"/>
      <c r="D4173" s="311" t="s">
        <v>6263</v>
      </c>
      <c r="E4173" s="311" t="s">
        <v>6237</v>
      </c>
      <c r="F4173" s="318">
        <v>60</v>
      </c>
      <c r="G4173" s="313">
        <v>2015.01</v>
      </c>
      <c r="H4173" s="314">
        <v>84</v>
      </c>
      <c r="I4173" s="311"/>
      <c r="J4173" s="311"/>
      <c r="K4173" s="311" t="s">
        <v>106</v>
      </c>
    </row>
    <row r="4174" ht="14.25" spans="1:11">
      <c r="A4174" s="269">
        <v>4172</v>
      </c>
      <c r="B4174" s="311" t="s">
        <v>5809</v>
      </c>
      <c r="C4174" s="311"/>
      <c r="D4174" s="311" t="s">
        <v>6264</v>
      </c>
      <c r="E4174" s="311" t="s">
        <v>6237</v>
      </c>
      <c r="F4174" s="318">
        <v>320</v>
      </c>
      <c r="G4174" s="313">
        <v>2015.01</v>
      </c>
      <c r="H4174" s="314">
        <v>448</v>
      </c>
      <c r="I4174" s="311"/>
      <c r="J4174" s="311"/>
      <c r="K4174" s="311" t="s">
        <v>106</v>
      </c>
    </row>
    <row r="4175" ht="14.25" spans="1:11">
      <c r="A4175" s="269">
        <v>4173</v>
      </c>
      <c r="B4175" s="311" t="s">
        <v>5809</v>
      </c>
      <c r="C4175" s="311"/>
      <c r="D4175" s="311" t="s">
        <v>6265</v>
      </c>
      <c r="E4175" s="311" t="s">
        <v>6237</v>
      </c>
      <c r="F4175" s="318">
        <v>480</v>
      </c>
      <c r="G4175" s="313">
        <v>2015.01</v>
      </c>
      <c r="H4175" s="314">
        <v>672</v>
      </c>
      <c r="I4175" s="311"/>
      <c r="J4175" s="311"/>
      <c r="K4175" s="311" t="s">
        <v>106</v>
      </c>
    </row>
    <row r="4176" ht="14.25" spans="1:11">
      <c r="A4176" s="269">
        <v>4174</v>
      </c>
      <c r="B4176" s="311" t="s">
        <v>5809</v>
      </c>
      <c r="C4176" s="311"/>
      <c r="D4176" s="311" t="s">
        <v>6266</v>
      </c>
      <c r="E4176" s="311" t="s">
        <v>6237</v>
      </c>
      <c r="F4176" s="318">
        <v>360</v>
      </c>
      <c r="G4176" s="313">
        <v>2015.01</v>
      </c>
      <c r="H4176" s="314">
        <v>504</v>
      </c>
      <c r="I4176" s="311"/>
      <c r="J4176" s="311"/>
      <c r="K4176" s="311" t="s">
        <v>106</v>
      </c>
    </row>
    <row r="4177" ht="14.25" spans="1:11">
      <c r="A4177" s="269">
        <v>4175</v>
      </c>
      <c r="B4177" s="311" t="s">
        <v>5809</v>
      </c>
      <c r="C4177" s="311"/>
      <c r="D4177" s="311" t="s">
        <v>6267</v>
      </c>
      <c r="E4177" s="311" t="s">
        <v>6237</v>
      </c>
      <c r="F4177" s="318">
        <v>80</v>
      </c>
      <c r="G4177" s="313">
        <v>2015.01</v>
      </c>
      <c r="H4177" s="314">
        <v>112</v>
      </c>
      <c r="I4177" s="311"/>
      <c r="J4177" s="311"/>
      <c r="K4177" s="311" t="s">
        <v>106</v>
      </c>
    </row>
    <row r="4178" ht="14.25" spans="1:11">
      <c r="A4178" s="269">
        <v>4176</v>
      </c>
      <c r="B4178" s="311" t="s">
        <v>5809</v>
      </c>
      <c r="C4178" s="311"/>
      <c r="D4178" s="311" t="s">
        <v>6268</v>
      </c>
      <c r="E4178" s="311" t="s">
        <v>6237</v>
      </c>
      <c r="F4178" s="318">
        <v>320</v>
      </c>
      <c r="G4178" s="313">
        <v>2015.01</v>
      </c>
      <c r="H4178" s="314">
        <v>448</v>
      </c>
      <c r="I4178" s="311"/>
      <c r="J4178" s="311"/>
      <c r="K4178" s="311" t="s">
        <v>106</v>
      </c>
    </row>
    <row r="4179" ht="14.25" spans="1:11">
      <c r="A4179" s="269">
        <v>4177</v>
      </c>
      <c r="B4179" s="311" t="s">
        <v>5809</v>
      </c>
      <c r="C4179" s="311"/>
      <c r="D4179" s="311" t="s">
        <v>6269</v>
      </c>
      <c r="E4179" s="311" t="s">
        <v>6237</v>
      </c>
      <c r="F4179" s="318">
        <v>90</v>
      </c>
      <c r="G4179" s="313">
        <v>2015.01</v>
      </c>
      <c r="H4179" s="314">
        <v>126</v>
      </c>
      <c r="I4179" s="311"/>
      <c r="J4179" s="311"/>
      <c r="K4179" s="311" t="s">
        <v>106</v>
      </c>
    </row>
    <row r="4180" ht="14.25" spans="1:11">
      <c r="A4180" s="269">
        <v>4178</v>
      </c>
      <c r="B4180" s="311" t="s">
        <v>5809</v>
      </c>
      <c r="C4180" s="311"/>
      <c r="D4180" s="311" t="s">
        <v>6270</v>
      </c>
      <c r="E4180" s="311" t="s">
        <v>6237</v>
      </c>
      <c r="F4180" s="318">
        <v>36</v>
      </c>
      <c r="G4180" s="313">
        <v>2015.01</v>
      </c>
      <c r="H4180" s="314">
        <v>50.4</v>
      </c>
      <c r="I4180" s="311"/>
      <c r="J4180" s="311"/>
      <c r="K4180" s="311" t="s">
        <v>106</v>
      </c>
    </row>
    <row r="4181" ht="14.25" spans="1:11">
      <c r="A4181" s="269">
        <v>4179</v>
      </c>
      <c r="B4181" s="311" t="s">
        <v>5809</v>
      </c>
      <c r="C4181" s="311"/>
      <c r="D4181" s="311" t="s">
        <v>6271</v>
      </c>
      <c r="E4181" s="311" t="s">
        <v>6237</v>
      </c>
      <c r="F4181" s="318">
        <v>56</v>
      </c>
      <c r="G4181" s="313">
        <v>2015.01</v>
      </c>
      <c r="H4181" s="314">
        <v>78.4</v>
      </c>
      <c r="I4181" s="311"/>
      <c r="J4181" s="311"/>
      <c r="K4181" s="311" t="s">
        <v>106</v>
      </c>
    </row>
    <row r="4182" ht="14.25" spans="1:11">
      <c r="A4182" s="269">
        <v>4180</v>
      </c>
      <c r="B4182" s="311" t="s">
        <v>5809</v>
      </c>
      <c r="C4182" s="311"/>
      <c r="D4182" s="311" t="s">
        <v>6272</v>
      </c>
      <c r="E4182" s="311" t="s">
        <v>6237</v>
      </c>
      <c r="F4182" s="318">
        <v>380</v>
      </c>
      <c r="G4182" s="313">
        <v>2015.01</v>
      </c>
      <c r="H4182" s="314">
        <v>532</v>
      </c>
      <c r="I4182" s="311"/>
      <c r="J4182" s="311"/>
      <c r="K4182" s="311" t="s">
        <v>106</v>
      </c>
    </row>
    <row r="4183" ht="14.25" spans="1:11">
      <c r="A4183" s="269">
        <v>4181</v>
      </c>
      <c r="B4183" s="311" t="s">
        <v>5809</v>
      </c>
      <c r="C4183" s="311"/>
      <c r="D4183" s="311" t="s">
        <v>6273</v>
      </c>
      <c r="E4183" s="311" t="s">
        <v>6237</v>
      </c>
      <c r="F4183" s="318">
        <v>72</v>
      </c>
      <c r="G4183" s="313">
        <v>2015.01</v>
      </c>
      <c r="H4183" s="314">
        <v>100.8</v>
      </c>
      <c r="I4183" s="311"/>
      <c r="J4183" s="311"/>
      <c r="K4183" s="311" t="s">
        <v>106</v>
      </c>
    </row>
    <row r="4184" ht="14.25" spans="1:11">
      <c r="A4184" s="269">
        <v>4182</v>
      </c>
      <c r="B4184" s="311" t="s">
        <v>5809</v>
      </c>
      <c r="C4184" s="311"/>
      <c r="D4184" s="311" t="s">
        <v>6274</v>
      </c>
      <c r="E4184" s="311" t="s">
        <v>6237</v>
      </c>
      <c r="F4184" s="318">
        <v>70</v>
      </c>
      <c r="G4184" s="313">
        <v>2015.01</v>
      </c>
      <c r="H4184" s="314">
        <v>98</v>
      </c>
      <c r="I4184" s="311"/>
      <c r="J4184" s="311"/>
      <c r="K4184" s="311" t="s">
        <v>106</v>
      </c>
    </row>
    <row r="4185" ht="14.25" spans="1:11">
      <c r="A4185" s="269">
        <v>4183</v>
      </c>
      <c r="B4185" s="311" t="s">
        <v>5809</v>
      </c>
      <c r="C4185" s="311"/>
      <c r="D4185" s="323" t="s">
        <v>6275</v>
      </c>
      <c r="E4185" s="311" t="s">
        <v>6276</v>
      </c>
      <c r="F4185" s="324">
        <v>3800</v>
      </c>
      <c r="G4185" s="313">
        <v>2015.01</v>
      </c>
      <c r="H4185" s="314">
        <v>5320</v>
      </c>
      <c r="I4185" s="311"/>
      <c r="J4185" s="311"/>
      <c r="K4185" s="311" t="s">
        <v>106</v>
      </c>
    </row>
    <row r="4186" ht="14.25" spans="1:11">
      <c r="A4186" s="269">
        <v>4184</v>
      </c>
      <c r="B4186" s="311" t="s">
        <v>5809</v>
      </c>
      <c r="C4186" s="311"/>
      <c r="D4186" s="323" t="s">
        <v>6277</v>
      </c>
      <c r="E4186" s="311" t="s">
        <v>6276</v>
      </c>
      <c r="F4186" s="324">
        <v>3500</v>
      </c>
      <c r="G4186" s="313">
        <v>2015.01</v>
      </c>
      <c r="H4186" s="314">
        <v>4900</v>
      </c>
      <c r="I4186" s="311"/>
      <c r="J4186" s="311"/>
      <c r="K4186" s="311" t="s">
        <v>106</v>
      </c>
    </row>
    <row r="4187" ht="14.25" spans="1:11">
      <c r="A4187" s="269">
        <v>4185</v>
      </c>
      <c r="B4187" s="311" t="s">
        <v>5809</v>
      </c>
      <c r="C4187" s="311"/>
      <c r="D4187" s="323" t="s">
        <v>6278</v>
      </c>
      <c r="E4187" s="311" t="s">
        <v>6276</v>
      </c>
      <c r="F4187" s="324">
        <v>7400</v>
      </c>
      <c r="G4187" s="313">
        <v>2015.01</v>
      </c>
      <c r="H4187" s="314">
        <v>10360</v>
      </c>
      <c r="I4187" s="311"/>
      <c r="J4187" s="311"/>
      <c r="K4187" s="311" t="s">
        <v>106</v>
      </c>
    </row>
    <row r="4188" ht="14.25" spans="1:11">
      <c r="A4188" s="269">
        <v>4186</v>
      </c>
      <c r="B4188" s="311" t="s">
        <v>5809</v>
      </c>
      <c r="C4188" s="311"/>
      <c r="D4188" s="323" t="s">
        <v>6279</v>
      </c>
      <c r="E4188" s="311" t="s">
        <v>6276</v>
      </c>
      <c r="F4188" s="324">
        <v>18000</v>
      </c>
      <c r="G4188" s="313">
        <v>2015.01</v>
      </c>
      <c r="H4188" s="314">
        <v>25200</v>
      </c>
      <c r="I4188" s="311"/>
      <c r="J4188" s="311"/>
      <c r="K4188" s="311" t="s">
        <v>106</v>
      </c>
    </row>
    <row r="4189" ht="14.25" spans="1:11">
      <c r="A4189" s="269">
        <v>4187</v>
      </c>
      <c r="B4189" s="311" t="s">
        <v>5809</v>
      </c>
      <c r="C4189" s="311"/>
      <c r="D4189" s="323" t="s">
        <v>6280</v>
      </c>
      <c r="E4189" s="311" t="s">
        <v>6276</v>
      </c>
      <c r="F4189" s="324">
        <v>18000</v>
      </c>
      <c r="G4189" s="313">
        <v>2015.01</v>
      </c>
      <c r="H4189" s="314">
        <v>25200</v>
      </c>
      <c r="I4189" s="311"/>
      <c r="J4189" s="311"/>
      <c r="K4189" s="311" t="s">
        <v>106</v>
      </c>
    </row>
    <row r="4190" ht="14.25" spans="1:11">
      <c r="A4190" s="269">
        <v>4188</v>
      </c>
      <c r="B4190" s="311" t="s">
        <v>5809</v>
      </c>
      <c r="C4190" s="311"/>
      <c r="D4190" s="323" t="s">
        <v>6281</v>
      </c>
      <c r="E4190" s="311" t="s">
        <v>6276</v>
      </c>
      <c r="F4190" s="324">
        <v>11000</v>
      </c>
      <c r="G4190" s="313">
        <v>2015.01</v>
      </c>
      <c r="H4190" s="314">
        <v>15400</v>
      </c>
      <c r="I4190" s="311"/>
      <c r="J4190" s="311"/>
      <c r="K4190" s="311" t="s">
        <v>106</v>
      </c>
    </row>
    <row r="4191" ht="14.25" spans="1:11">
      <c r="A4191" s="269">
        <v>4189</v>
      </c>
      <c r="B4191" s="311" t="s">
        <v>5809</v>
      </c>
      <c r="C4191" s="311"/>
      <c r="D4191" s="323" t="s">
        <v>6282</v>
      </c>
      <c r="E4191" s="311" t="s">
        <v>6276</v>
      </c>
      <c r="F4191" s="324">
        <v>16000</v>
      </c>
      <c r="G4191" s="313">
        <v>2015.01</v>
      </c>
      <c r="H4191" s="314">
        <v>22400</v>
      </c>
      <c r="I4191" s="311"/>
      <c r="J4191" s="311"/>
      <c r="K4191" s="311" t="s">
        <v>106</v>
      </c>
    </row>
    <row r="4192" ht="14.25" spans="1:11">
      <c r="A4192" s="269">
        <v>4190</v>
      </c>
      <c r="B4192" s="311" t="s">
        <v>5809</v>
      </c>
      <c r="C4192" s="311"/>
      <c r="D4192" s="323" t="s">
        <v>6283</v>
      </c>
      <c r="E4192" s="311" t="s">
        <v>6276</v>
      </c>
      <c r="F4192" s="324">
        <v>16000</v>
      </c>
      <c r="G4192" s="313">
        <v>2015.01</v>
      </c>
      <c r="H4192" s="314">
        <v>22400</v>
      </c>
      <c r="I4192" s="311"/>
      <c r="J4192" s="311"/>
      <c r="K4192" s="311" t="s">
        <v>106</v>
      </c>
    </row>
    <row r="4193" ht="14.25" spans="1:11">
      <c r="A4193" s="269">
        <v>4191</v>
      </c>
      <c r="B4193" s="311" t="s">
        <v>5809</v>
      </c>
      <c r="C4193" s="311"/>
      <c r="D4193" s="323" t="s">
        <v>6278</v>
      </c>
      <c r="E4193" s="311" t="s">
        <v>6284</v>
      </c>
      <c r="F4193" s="324">
        <v>38000</v>
      </c>
      <c r="G4193" s="313">
        <v>2015.01</v>
      </c>
      <c r="H4193" s="314">
        <v>49400</v>
      </c>
      <c r="I4193" s="311"/>
      <c r="J4193" s="311"/>
      <c r="K4193" s="311" t="s">
        <v>106</v>
      </c>
    </row>
    <row r="4194" ht="14.25" spans="1:11">
      <c r="A4194" s="269">
        <v>4192</v>
      </c>
      <c r="B4194" s="311" t="s">
        <v>5809</v>
      </c>
      <c r="C4194" s="311"/>
      <c r="D4194" s="323" t="s">
        <v>6279</v>
      </c>
      <c r="E4194" s="311" t="s">
        <v>6284</v>
      </c>
      <c r="F4194" s="324">
        <v>28000</v>
      </c>
      <c r="G4194" s="313">
        <v>2015.01</v>
      </c>
      <c r="H4194" s="314">
        <v>36400</v>
      </c>
      <c r="I4194" s="311"/>
      <c r="J4194" s="311"/>
      <c r="K4194" s="311" t="s">
        <v>106</v>
      </c>
    </row>
    <row r="4195" ht="14.25" spans="1:11">
      <c r="A4195" s="269">
        <v>4193</v>
      </c>
      <c r="B4195" s="311" t="s">
        <v>5809</v>
      </c>
      <c r="C4195" s="311"/>
      <c r="D4195" s="323" t="s">
        <v>6285</v>
      </c>
      <c r="E4195" s="311" t="s">
        <v>6284</v>
      </c>
      <c r="F4195" s="324">
        <v>29000</v>
      </c>
      <c r="G4195" s="313">
        <v>2015.01</v>
      </c>
      <c r="H4195" s="314">
        <v>37700</v>
      </c>
      <c r="I4195" s="311"/>
      <c r="J4195" s="311"/>
      <c r="K4195" s="311" t="s">
        <v>106</v>
      </c>
    </row>
    <row r="4196" ht="14.25" spans="1:11">
      <c r="A4196" s="269">
        <v>4194</v>
      </c>
      <c r="B4196" s="311" t="s">
        <v>5809</v>
      </c>
      <c r="C4196" s="311"/>
      <c r="D4196" s="323" t="s">
        <v>6286</v>
      </c>
      <c r="E4196" s="311" t="s">
        <v>6284</v>
      </c>
      <c r="F4196" s="324">
        <v>18000</v>
      </c>
      <c r="G4196" s="313">
        <v>2015.01</v>
      </c>
      <c r="H4196" s="314">
        <v>23400</v>
      </c>
      <c r="I4196" s="311"/>
      <c r="J4196" s="311"/>
      <c r="K4196" s="311" t="s">
        <v>106</v>
      </c>
    </row>
    <row r="4197" ht="14.25" spans="1:11">
      <c r="A4197" s="269">
        <v>4195</v>
      </c>
      <c r="B4197" s="311" t="s">
        <v>5809</v>
      </c>
      <c r="C4197" s="311"/>
      <c r="D4197" s="323" t="s">
        <v>6287</v>
      </c>
      <c r="E4197" s="311" t="s">
        <v>6288</v>
      </c>
      <c r="F4197" s="324">
        <v>6300</v>
      </c>
      <c r="G4197" s="313">
        <v>2015.01</v>
      </c>
      <c r="H4197" s="314">
        <v>8190</v>
      </c>
      <c r="I4197" s="311"/>
      <c r="J4197" s="311"/>
      <c r="K4197" s="311" t="s">
        <v>106</v>
      </c>
    </row>
    <row r="4198" ht="14.25" spans="1:11">
      <c r="A4198" s="269">
        <v>4196</v>
      </c>
      <c r="B4198" s="311" t="s">
        <v>5809</v>
      </c>
      <c r="C4198" s="311"/>
      <c r="D4198" s="323" t="s">
        <v>6289</v>
      </c>
      <c r="E4198" s="311" t="s">
        <v>6288</v>
      </c>
      <c r="F4198" s="324">
        <v>15000</v>
      </c>
      <c r="G4198" s="313">
        <v>2015.01</v>
      </c>
      <c r="H4198" s="314">
        <v>19500</v>
      </c>
      <c r="I4198" s="311"/>
      <c r="J4198" s="311"/>
      <c r="K4198" s="311" t="s">
        <v>106</v>
      </c>
    </row>
    <row r="4199" ht="14.25" spans="1:11">
      <c r="A4199" s="269">
        <v>4197</v>
      </c>
      <c r="B4199" s="311" t="s">
        <v>5809</v>
      </c>
      <c r="C4199" s="311"/>
      <c r="D4199" s="323" t="s">
        <v>6290</v>
      </c>
      <c r="E4199" s="311" t="s">
        <v>6288</v>
      </c>
      <c r="F4199" s="324">
        <v>29000</v>
      </c>
      <c r="G4199" s="313">
        <v>2015.01</v>
      </c>
      <c r="H4199" s="314">
        <v>37700</v>
      </c>
      <c r="I4199" s="311"/>
      <c r="J4199" s="311"/>
      <c r="K4199" s="311" t="s">
        <v>106</v>
      </c>
    </row>
    <row r="4200" ht="14.25" spans="1:11">
      <c r="A4200" s="269">
        <v>4198</v>
      </c>
      <c r="B4200" s="311" t="s">
        <v>5809</v>
      </c>
      <c r="C4200" s="311" t="s">
        <v>6291</v>
      </c>
      <c r="D4200" s="311" t="s">
        <v>6292</v>
      </c>
      <c r="E4200" s="311" t="s">
        <v>6293</v>
      </c>
      <c r="F4200" s="318">
        <v>1300</v>
      </c>
      <c r="G4200" s="313">
        <v>2015.01</v>
      </c>
      <c r="H4200" s="314">
        <v>1625</v>
      </c>
      <c r="I4200" s="311"/>
      <c r="J4200" s="311"/>
      <c r="K4200" s="311" t="s">
        <v>106</v>
      </c>
    </row>
    <row r="4201" ht="14.25" spans="1:11">
      <c r="A4201" s="269">
        <v>4199</v>
      </c>
      <c r="B4201" s="311" t="s">
        <v>5809</v>
      </c>
      <c r="C4201" s="311"/>
      <c r="D4201" s="311" t="s">
        <v>6294</v>
      </c>
      <c r="E4201" s="311" t="s">
        <v>6293</v>
      </c>
      <c r="F4201" s="318">
        <v>75</v>
      </c>
      <c r="G4201" s="313">
        <v>2015.01</v>
      </c>
      <c r="H4201" s="314">
        <v>93.75</v>
      </c>
      <c r="I4201" s="311"/>
      <c r="J4201" s="311"/>
      <c r="K4201" s="311" t="s">
        <v>106</v>
      </c>
    </row>
    <row r="4202" ht="14.25" spans="1:11">
      <c r="A4202" s="269">
        <v>4200</v>
      </c>
      <c r="B4202" s="311" t="s">
        <v>5809</v>
      </c>
      <c r="C4202" s="311"/>
      <c r="D4202" s="311" t="s">
        <v>6295</v>
      </c>
      <c r="E4202" s="311" t="s">
        <v>6293</v>
      </c>
      <c r="F4202" s="318">
        <v>16</v>
      </c>
      <c r="G4202" s="313">
        <v>2015.01</v>
      </c>
      <c r="H4202" s="314">
        <v>20</v>
      </c>
      <c r="I4202" s="311"/>
      <c r="J4202" s="311"/>
      <c r="K4202" s="311" t="s">
        <v>106</v>
      </c>
    </row>
    <row r="4203" ht="14.25" spans="1:11">
      <c r="A4203" s="269">
        <v>4201</v>
      </c>
      <c r="B4203" s="311" t="s">
        <v>5809</v>
      </c>
      <c r="C4203" s="311" t="s">
        <v>6296</v>
      </c>
      <c r="D4203" s="311" t="s">
        <v>6297</v>
      </c>
      <c r="E4203" s="311" t="s">
        <v>6298</v>
      </c>
      <c r="F4203" s="318">
        <v>42200</v>
      </c>
      <c r="G4203" s="313">
        <v>2015.01</v>
      </c>
      <c r="H4203" s="314">
        <v>60285.7142857143</v>
      </c>
      <c r="I4203" s="311"/>
      <c r="J4203" s="311"/>
      <c r="K4203" s="311" t="s">
        <v>106</v>
      </c>
    </row>
    <row r="4204" ht="14.25" spans="1:11">
      <c r="A4204" s="269">
        <v>4202</v>
      </c>
      <c r="B4204" s="311" t="s">
        <v>5809</v>
      </c>
      <c r="C4204" s="311"/>
      <c r="D4204" s="311" t="s">
        <v>6299</v>
      </c>
      <c r="E4204" s="311" t="s">
        <v>6298</v>
      </c>
      <c r="F4204" s="318">
        <v>298</v>
      </c>
      <c r="G4204" s="313">
        <v>2015.01</v>
      </c>
      <c r="H4204" s="314">
        <v>425.714285714286</v>
      </c>
      <c r="I4204" s="311"/>
      <c r="J4204" s="311"/>
      <c r="K4204" s="311" t="s">
        <v>106</v>
      </c>
    </row>
    <row r="4205" ht="14.25" spans="1:11">
      <c r="A4205" s="269">
        <v>4203</v>
      </c>
      <c r="B4205" s="311" t="s">
        <v>5809</v>
      </c>
      <c r="C4205" s="311"/>
      <c r="D4205" s="311" t="s">
        <v>6300</v>
      </c>
      <c r="E4205" s="311" t="s">
        <v>6298</v>
      </c>
      <c r="F4205" s="318">
        <v>144</v>
      </c>
      <c r="G4205" s="313">
        <v>2015.01</v>
      </c>
      <c r="H4205" s="314">
        <v>205.714285714286</v>
      </c>
      <c r="I4205" s="311"/>
      <c r="J4205" s="311"/>
      <c r="K4205" s="311" t="s">
        <v>106</v>
      </c>
    </row>
    <row r="4206" ht="14.25" spans="1:11">
      <c r="A4206" s="269">
        <v>4204</v>
      </c>
      <c r="B4206" s="311" t="s">
        <v>5809</v>
      </c>
      <c r="C4206" s="311"/>
      <c r="D4206" s="311" t="s">
        <v>6301</v>
      </c>
      <c r="E4206" s="311" t="s">
        <v>6298</v>
      </c>
      <c r="F4206" s="318">
        <v>306</v>
      </c>
      <c r="G4206" s="313">
        <v>2015.01</v>
      </c>
      <c r="H4206" s="314">
        <v>437.142857142857</v>
      </c>
      <c r="I4206" s="311"/>
      <c r="J4206" s="311"/>
      <c r="K4206" s="311" t="s">
        <v>106</v>
      </c>
    </row>
    <row r="4207" ht="14.25" spans="1:11">
      <c r="A4207" s="269">
        <v>4205</v>
      </c>
      <c r="B4207" s="311" t="s">
        <v>5809</v>
      </c>
      <c r="C4207" s="311"/>
      <c r="D4207" s="311" t="s">
        <v>6302</v>
      </c>
      <c r="E4207" s="311" t="s">
        <v>6298</v>
      </c>
      <c r="F4207" s="318">
        <v>1000</v>
      </c>
      <c r="G4207" s="313">
        <v>2015.01</v>
      </c>
      <c r="H4207" s="314">
        <v>1428.57142857143</v>
      </c>
      <c r="I4207" s="311"/>
      <c r="J4207" s="311"/>
      <c r="K4207" s="311" t="s">
        <v>106</v>
      </c>
    </row>
    <row r="4208" ht="14.25" spans="1:11">
      <c r="A4208" s="269">
        <v>4206</v>
      </c>
      <c r="B4208" s="311" t="s">
        <v>5809</v>
      </c>
      <c r="C4208" s="311"/>
      <c r="D4208" s="311" t="s">
        <v>6303</v>
      </c>
      <c r="E4208" s="311" t="s">
        <v>6298</v>
      </c>
      <c r="F4208" s="318">
        <v>252</v>
      </c>
      <c r="G4208" s="313">
        <v>2015.01</v>
      </c>
      <c r="H4208" s="314">
        <v>360</v>
      </c>
      <c r="I4208" s="311"/>
      <c r="J4208" s="311"/>
      <c r="K4208" s="311" t="s">
        <v>106</v>
      </c>
    </row>
    <row r="4209" ht="14.25" spans="1:11">
      <c r="A4209" s="269">
        <v>4207</v>
      </c>
      <c r="B4209" s="311" t="s">
        <v>5809</v>
      </c>
      <c r="C4209" s="311"/>
      <c r="D4209" s="311" t="s">
        <v>6304</v>
      </c>
      <c r="E4209" s="311" t="s">
        <v>6298</v>
      </c>
      <c r="F4209" s="318">
        <v>293</v>
      </c>
      <c r="G4209" s="313">
        <v>2015.01</v>
      </c>
      <c r="H4209" s="314">
        <v>418.571428571429</v>
      </c>
      <c r="I4209" s="311"/>
      <c r="J4209" s="311"/>
      <c r="K4209" s="311" t="s">
        <v>106</v>
      </c>
    </row>
    <row r="4210" ht="14.25" spans="1:11">
      <c r="A4210" s="269">
        <v>4208</v>
      </c>
      <c r="B4210" s="311" t="s">
        <v>5809</v>
      </c>
      <c r="C4210" s="311"/>
      <c r="D4210" s="311" t="s">
        <v>6305</v>
      </c>
      <c r="E4210" s="311" t="s">
        <v>6298</v>
      </c>
      <c r="F4210" s="318">
        <v>348</v>
      </c>
      <c r="G4210" s="313">
        <v>2015.01</v>
      </c>
      <c r="H4210" s="314">
        <v>497.142857142857</v>
      </c>
      <c r="I4210" s="311"/>
      <c r="J4210" s="311"/>
      <c r="K4210" s="311" t="s">
        <v>106</v>
      </c>
    </row>
    <row r="4211" ht="14.25" spans="1:11">
      <c r="A4211" s="269">
        <v>4209</v>
      </c>
      <c r="B4211" s="311" t="s">
        <v>5809</v>
      </c>
      <c r="C4211" s="311"/>
      <c r="D4211" s="311" t="s">
        <v>6306</v>
      </c>
      <c r="E4211" s="311" t="s">
        <v>6298</v>
      </c>
      <c r="F4211" s="318">
        <v>412</v>
      </c>
      <c r="G4211" s="313">
        <v>2015.01</v>
      </c>
      <c r="H4211" s="314">
        <v>588.571428571429</v>
      </c>
      <c r="I4211" s="311"/>
      <c r="J4211" s="311"/>
      <c r="K4211" s="311" t="s">
        <v>106</v>
      </c>
    </row>
    <row r="4212" ht="14.25" spans="1:11">
      <c r="A4212" s="269">
        <v>4210</v>
      </c>
      <c r="B4212" s="311" t="s">
        <v>5809</v>
      </c>
      <c r="C4212" s="311"/>
      <c r="D4212" s="311" t="s">
        <v>6307</v>
      </c>
      <c r="E4212" s="311" t="s">
        <v>6298</v>
      </c>
      <c r="F4212" s="318">
        <v>291</v>
      </c>
      <c r="G4212" s="313">
        <v>2015.01</v>
      </c>
      <c r="H4212" s="314">
        <v>415.714285714286</v>
      </c>
      <c r="I4212" s="311"/>
      <c r="J4212" s="311"/>
      <c r="K4212" s="311" t="s">
        <v>106</v>
      </c>
    </row>
    <row r="4213" ht="14.25" spans="1:11">
      <c r="A4213" s="269">
        <v>4211</v>
      </c>
      <c r="B4213" s="311" t="s">
        <v>5809</v>
      </c>
      <c r="C4213" s="311"/>
      <c r="D4213" s="311" t="s">
        <v>6308</v>
      </c>
      <c r="E4213" s="311" t="s">
        <v>6298</v>
      </c>
      <c r="F4213" s="318">
        <v>63</v>
      </c>
      <c r="G4213" s="313">
        <v>2015.01</v>
      </c>
      <c r="H4213" s="314">
        <v>90</v>
      </c>
      <c r="I4213" s="311"/>
      <c r="J4213" s="311"/>
      <c r="K4213" s="311" t="s">
        <v>106</v>
      </c>
    </row>
    <row r="4214" ht="14.25" spans="1:11">
      <c r="A4214" s="269">
        <v>4212</v>
      </c>
      <c r="B4214" s="311" t="s">
        <v>5809</v>
      </c>
      <c r="C4214" s="311"/>
      <c r="D4214" s="311" t="s">
        <v>6309</v>
      </c>
      <c r="E4214" s="311" t="s">
        <v>6298</v>
      </c>
      <c r="F4214" s="318">
        <v>190</v>
      </c>
      <c r="G4214" s="313">
        <v>2015.01</v>
      </c>
      <c r="H4214" s="314">
        <v>271.428571428571</v>
      </c>
      <c r="I4214" s="311"/>
      <c r="J4214" s="311"/>
      <c r="K4214" s="311" t="s">
        <v>106</v>
      </c>
    </row>
    <row r="4215" ht="14.25" spans="1:11">
      <c r="A4215" s="269">
        <v>4213</v>
      </c>
      <c r="B4215" s="311" t="s">
        <v>5809</v>
      </c>
      <c r="C4215" s="311"/>
      <c r="D4215" s="311" t="s">
        <v>6310</v>
      </c>
      <c r="E4215" s="311" t="s">
        <v>6298</v>
      </c>
      <c r="F4215" s="318">
        <v>209</v>
      </c>
      <c r="G4215" s="313">
        <v>2015.01</v>
      </c>
      <c r="H4215" s="314">
        <v>298.571428571429</v>
      </c>
      <c r="I4215" s="311"/>
      <c r="J4215" s="311"/>
      <c r="K4215" s="311" t="s">
        <v>106</v>
      </c>
    </row>
    <row r="4216" ht="14.25" spans="1:11">
      <c r="A4216" s="269">
        <v>4214</v>
      </c>
      <c r="B4216" s="311" t="s">
        <v>5809</v>
      </c>
      <c r="C4216" s="311"/>
      <c r="D4216" s="311" t="s">
        <v>6311</v>
      </c>
      <c r="E4216" s="311" t="s">
        <v>6298</v>
      </c>
      <c r="F4216" s="318">
        <v>287</v>
      </c>
      <c r="G4216" s="313">
        <v>2015.01</v>
      </c>
      <c r="H4216" s="314">
        <v>410</v>
      </c>
      <c r="I4216" s="311"/>
      <c r="J4216" s="311"/>
      <c r="K4216" s="311" t="s">
        <v>106</v>
      </c>
    </row>
    <row r="4217" ht="14.25" spans="1:11">
      <c r="A4217" s="269">
        <v>4215</v>
      </c>
      <c r="B4217" s="311" t="s">
        <v>5809</v>
      </c>
      <c r="C4217" s="311"/>
      <c r="D4217" s="311" t="s">
        <v>6312</v>
      </c>
      <c r="E4217" s="311" t="s">
        <v>6298</v>
      </c>
      <c r="F4217" s="318">
        <v>350</v>
      </c>
      <c r="G4217" s="313">
        <v>2015.01</v>
      </c>
      <c r="H4217" s="314">
        <v>500</v>
      </c>
      <c r="I4217" s="311"/>
      <c r="J4217" s="311"/>
      <c r="K4217" s="311" t="s">
        <v>106</v>
      </c>
    </row>
    <row r="4218" ht="14.25" spans="1:11">
      <c r="A4218" s="269">
        <v>4216</v>
      </c>
      <c r="B4218" s="311" t="s">
        <v>5809</v>
      </c>
      <c r="C4218" s="311"/>
      <c r="D4218" s="311" t="s">
        <v>6313</v>
      </c>
      <c r="E4218" s="311" t="s">
        <v>6298</v>
      </c>
      <c r="F4218" s="318">
        <v>100</v>
      </c>
      <c r="G4218" s="313">
        <v>2015.01</v>
      </c>
      <c r="H4218" s="314">
        <v>142.857142857143</v>
      </c>
      <c r="I4218" s="311"/>
      <c r="J4218" s="311"/>
      <c r="K4218" s="311" t="s">
        <v>106</v>
      </c>
    </row>
    <row r="4219" ht="14.25" spans="1:11">
      <c r="A4219" s="269">
        <v>4217</v>
      </c>
      <c r="B4219" s="311" t="s">
        <v>5809</v>
      </c>
      <c r="C4219" s="311"/>
      <c r="D4219" s="311" t="s">
        <v>6314</v>
      </c>
      <c r="E4219" s="311" t="s">
        <v>6298</v>
      </c>
      <c r="F4219" s="318">
        <v>460</v>
      </c>
      <c r="G4219" s="313">
        <v>2015.01</v>
      </c>
      <c r="H4219" s="314">
        <v>657.142857142857</v>
      </c>
      <c r="I4219" s="311"/>
      <c r="J4219" s="311"/>
      <c r="K4219" s="311" t="s">
        <v>106</v>
      </c>
    </row>
    <row r="4220" ht="14.25" spans="1:11">
      <c r="A4220" s="269">
        <v>4218</v>
      </c>
      <c r="B4220" s="311" t="s">
        <v>5809</v>
      </c>
      <c r="C4220" s="311"/>
      <c r="D4220" s="311" t="s">
        <v>6315</v>
      </c>
      <c r="E4220" s="311" t="s">
        <v>6298</v>
      </c>
      <c r="F4220" s="318">
        <v>691</v>
      </c>
      <c r="G4220" s="313">
        <v>2015.01</v>
      </c>
      <c r="H4220" s="314">
        <v>987.142857142857</v>
      </c>
      <c r="I4220" s="311"/>
      <c r="J4220" s="311"/>
      <c r="K4220" s="311" t="s">
        <v>106</v>
      </c>
    </row>
    <row r="4221" ht="14.25" spans="1:11">
      <c r="A4221" s="269">
        <v>4219</v>
      </c>
      <c r="B4221" s="311" t="s">
        <v>5809</v>
      </c>
      <c r="C4221" s="311"/>
      <c r="D4221" s="311" t="s">
        <v>6316</v>
      </c>
      <c r="E4221" s="311" t="s">
        <v>6298</v>
      </c>
      <c r="F4221" s="318">
        <v>237</v>
      </c>
      <c r="G4221" s="313">
        <v>2015.01</v>
      </c>
      <c r="H4221" s="314">
        <v>338.571428571429</v>
      </c>
      <c r="I4221" s="311"/>
      <c r="J4221" s="311"/>
      <c r="K4221" s="311" t="s">
        <v>106</v>
      </c>
    </row>
    <row r="4222" ht="14.25" spans="1:11">
      <c r="A4222" s="269">
        <v>4220</v>
      </c>
      <c r="B4222" s="311" t="s">
        <v>5809</v>
      </c>
      <c r="C4222" s="311"/>
      <c r="D4222" s="311" t="s">
        <v>6317</v>
      </c>
      <c r="E4222" s="311" t="s">
        <v>6298</v>
      </c>
      <c r="F4222" s="318">
        <v>239</v>
      </c>
      <c r="G4222" s="313">
        <v>2015.01</v>
      </c>
      <c r="H4222" s="314">
        <v>341.428571428571</v>
      </c>
      <c r="I4222" s="311"/>
      <c r="J4222" s="311"/>
      <c r="K4222" s="311" t="s">
        <v>106</v>
      </c>
    </row>
    <row r="4223" ht="14.25" spans="1:11">
      <c r="A4223" s="269">
        <v>4221</v>
      </c>
      <c r="B4223" s="311" t="s">
        <v>5809</v>
      </c>
      <c r="C4223" s="311"/>
      <c r="D4223" s="311" t="s">
        <v>6318</v>
      </c>
      <c r="E4223" s="311" t="s">
        <v>6298</v>
      </c>
      <c r="F4223" s="318">
        <v>264</v>
      </c>
      <c r="G4223" s="313">
        <v>2015.01</v>
      </c>
      <c r="H4223" s="314">
        <v>377.142857142857</v>
      </c>
      <c r="I4223" s="311"/>
      <c r="J4223" s="311"/>
      <c r="K4223" s="311" t="s">
        <v>106</v>
      </c>
    </row>
    <row r="4224" ht="14.25" spans="1:11">
      <c r="A4224" s="269">
        <v>4222</v>
      </c>
      <c r="B4224" s="311" t="s">
        <v>5809</v>
      </c>
      <c r="C4224" s="311"/>
      <c r="D4224" s="311" t="s">
        <v>6319</v>
      </c>
      <c r="E4224" s="311" t="s">
        <v>6298</v>
      </c>
      <c r="F4224" s="318">
        <v>300</v>
      </c>
      <c r="G4224" s="313">
        <v>2015.01</v>
      </c>
      <c r="H4224" s="314">
        <v>428.571428571429</v>
      </c>
      <c r="I4224" s="311"/>
      <c r="J4224" s="311"/>
      <c r="K4224" s="311" t="s">
        <v>106</v>
      </c>
    </row>
    <row r="4225" ht="14.25" spans="1:11">
      <c r="A4225" s="269">
        <v>4223</v>
      </c>
      <c r="B4225" s="311" t="s">
        <v>5809</v>
      </c>
      <c r="C4225" s="311"/>
      <c r="D4225" s="311" t="s">
        <v>6320</v>
      </c>
      <c r="E4225" s="311" t="s">
        <v>6298</v>
      </c>
      <c r="F4225" s="318">
        <v>114</v>
      </c>
      <c r="G4225" s="313">
        <v>2015.01</v>
      </c>
      <c r="H4225" s="314">
        <v>162.857142857143</v>
      </c>
      <c r="I4225" s="311"/>
      <c r="J4225" s="311"/>
      <c r="K4225" s="311" t="s">
        <v>106</v>
      </c>
    </row>
    <row r="4226" ht="14.25" spans="1:11">
      <c r="A4226" s="269">
        <v>4224</v>
      </c>
      <c r="B4226" s="311" t="s">
        <v>5809</v>
      </c>
      <c r="C4226" s="311"/>
      <c r="D4226" s="311" t="s">
        <v>6321</v>
      </c>
      <c r="E4226" s="311" t="s">
        <v>6298</v>
      </c>
      <c r="F4226" s="318">
        <v>400</v>
      </c>
      <c r="G4226" s="313">
        <v>2015.01</v>
      </c>
      <c r="H4226" s="314">
        <v>571.428571428571</v>
      </c>
      <c r="I4226" s="311"/>
      <c r="J4226" s="311"/>
      <c r="K4226" s="311" t="s">
        <v>106</v>
      </c>
    </row>
    <row r="4227" ht="14.25" spans="1:11">
      <c r="A4227" s="269">
        <v>4225</v>
      </c>
      <c r="B4227" s="311" t="s">
        <v>5809</v>
      </c>
      <c r="C4227" s="311"/>
      <c r="D4227" s="311" t="s">
        <v>6322</v>
      </c>
      <c r="E4227" s="311" t="s">
        <v>6298</v>
      </c>
      <c r="F4227" s="318">
        <v>267</v>
      </c>
      <c r="G4227" s="313">
        <v>2015.01</v>
      </c>
      <c r="H4227" s="314">
        <v>381.428571428571</v>
      </c>
      <c r="I4227" s="311"/>
      <c r="J4227" s="311"/>
      <c r="K4227" s="311" t="s">
        <v>106</v>
      </c>
    </row>
    <row r="4228" ht="14.25" spans="1:11">
      <c r="A4228" s="269">
        <v>4226</v>
      </c>
      <c r="B4228" s="311" t="s">
        <v>5809</v>
      </c>
      <c r="C4228" s="311"/>
      <c r="D4228" s="311" t="s">
        <v>6323</v>
      </c>
      <c r="E4228" s="311" t="s">
        <v>6298</v>
      </c>
      <c r="F4228" s="318">
        <v>240</v>
      </c>
      <c r="G4228" s="313">
        <v>2015.01</v>
      </c>
      <c r="H4228" s="314">
        <v>342.857142857143</v>
      </c>
      <c r="I4228" s="311"/>
      <c r="J4228" s="311"/>
      <c r="K4228" s="311" t="s">
        <v>106</v>
      </c>
    </row>
    <row r="4229" ht="14.25" spans="1:11">
      <c r="A4229" s="269">
        <v>4227</v>
      </c>
      <c r="B4229" s="311" t="s">
        <v>5809</v>
      </c>
      <c r="C4229" s="311"/>
      <c r="D4229" s="311" t="s">
        <v>6324</v>
      </c>
      <c r="E4229" s="311" t="s">
        <v>6298</v>
      </c>
      <c r="F4229" s="318">
        <v>60</v>
      </c>
      <c r="G4229" s="313">
        <v>2015.01</v>
      </c>
      <c r="H4229" s="314">
        <v>85.7142857142857</v>
      </c>
      <c r="I4229" s="311"/>
      <c r="J4229" s="311"/>
      <c r="K4229" s="311" t="s">
        <v>106</v>
      </c>
    </row>
    <row r="4230" ht="14.25" spans="1:11">
      <c r="A4230" s="269">
        <v>4228</v>
      </c>
      <c r="B4230" s="311" t="s">
        <v>5809</v>
      </c>
      <c r="C4230" s="311"/>
      <c r="D4230" s="311" t="s">
        <v>6325</v>
      </c>
      <c r="E4230" s="311" t="s">
        <v>6298</v>
      </c>
      <c r="F4230" s="318">
        <v>9000</v>
      </c>
      <c r="G4230" s="313">
        <v>2015.01</v>
      </c>
      <c r="H4230" s="314">
        <v>12857.1428571429</v>
      </c>
      <c r="I4230" s="311"/>
      <c r="J4230" s="311"/>
      <c r="K4230" s="311" t="s">
        <v>106</v>
      </c>
    </row>
    <row r="4231" ht="14.25" spans="1:11">
      <c r="A4231" s="269">
        <v>4229</v>
      </c>
      <c r="B4231" s="311" t="s">
        <v>5809</v>
      </c>
      <c r="C4231" s="311"/>
      <c r="D4231" s="311" t="s">
        <v>6326</v>
      </c>
      <c r="E4231" s="311" t="s">
        <v>6298</v>
      </c>
      <c r="F4231" s="318">
        <v>3135</v>
      </c>
      <c r="G4231" s="313">
        <v>2015.01</v>
      </c>
      <c r="H4231" s="314">
        <v>4478.57142857143</v>
      </c>
      <c r="I4231" s="311"/>
      <c r="J4231" s="311"/>
      <c r="K4231" s="311" t="s">
        <v>106</v>
      </c>
    </row>
    <row r="4232" ht="14.25" spans="1:11">
      <c r="A4232" s="269">
        <v>4230</v>
      </c>
      <c r="B4232" s="311" t="s">
        <v>5809</v>
      </c>
      <c r="C4232" s="311"/>
      <c r="D4232" s="311" t="s">
        <v>6327</v>
      </c>
      <c r="E4232" s="311" t="s">
        <v>6298</v>
      </c>
      <c r="F4232" s="318">
        <v>2365</v>
      </c>
      <c r="G4232" s="313">
        <v>2015.01</v>
      </c>
      <c r="H4232" s="314">
        <v>3378.57142857143</v>
      </c>
      <c r="I4232" s="311"/>
      <c r="J4232" s="311"/>
      <c r="K4232" s="311" t="s">
        <v>106</v>
      </c>
    </row>
    <row r="4233" ht="14.25" spans="1:11">
      <c r="A4233" s="269">
        <v>4231</v>
      </c>
      <c r="B4233" s="311" t="s">
        <v>5809</v>
      </c>
      <c r="C4233" s="311"/>
      <c r="D4233" s="311" t="s">
        <v>6328</v>
      </c>
      <c r="E4233" s="311" t="s">
        <v>6298</v>
      </c>
      <c r="F4233" s="318">
        <v>1980</v>
      </c>
      <c r="G4233" s="313">
        <v>2015.01</v>
      </c>
      <c r="H4233" s="314">
        <v>2828.57142857143</v>
      </c>
      <c r="I4233" s="311"/>
      <c r="J4233" s="311"/>
      <c r="K4233" s="311" t="s">
        <v>106</v>
      </c>
    </row>
    <row r="4234" ht="14.25" spans="1:11">
      <c r="A4234" s="269">
        <v>4232</v>
      </c>
      <c r="B4234" s="311" t="s">
        <v>5809</v>
      </c>
      <c r="C4234" s="311"/>
      <c r="D4234" s="311" t="s">
        <v>6329</v>
      </c>
      <c r="E4234" s="311" t="s">
        <v>6298</v>
      </c>
      <c r="F4234" s="318">
        <v>2500</v>
      </c>
      <c r="G4234" s="313">
        <v>2015.01</v>
      </c>
      <c r="H4234" s="314">
        <v>3571.42857142857</v>
      </c>
      <c r="I4234" s="311"/>
      <c r="J4234" s="311"/>
      <c r="K4234" s="311" t="s">
        <v>106</v>
      </c>
    </row>
    <row r="4235" ht="14.25" spans="1:11">
      <c r="A4235" s="269">
        <v>4233</v>
      </c>
      <c r="B4235" s="311" t="s">
        <v>5809</v>
      </c>
      <c r="C4235" s="311"/>
      <c r="D4235" s="311" t="s">
        <v>6330</v>
      </c>
      <c r="E4235" s="311" t="s">
        <v>6298</v>
      </c>
      <c r="F4235" s="318">
        <v>2750</v>
      </c>
      <c r="G4235" s="313">
        <v>2015.01</v>
      </c>
      <c r="H4235" s="314">
        <v>3928.57142857143</v>
      </c>
      <c r="I4235" s="311"/>
      <c r="J4235" s="311"/>
      <c r="K4235" s="311" t="s">
        <v>106</v>
      </c>
    </row>
    <row r="4236" ht="14.25" spans="1:11">
      <c r="A4236" s="269">
        <v>4234</v>
      </c>
      <c r="B4236" s="311" t="s">
        <v>5809</v>
      </c>
      <c r="C4236" s="311"/>
      <c r="D4236" s="311" t="s">
        <v>6331</v>
      </c>
      <c r="E4236" s="311" t="s">
        <v>6298</v>
      </c>
      <c r="F4236" s="318">
        <v>2600</v>
      </c>
      <c r="G4236" s="313">
        <v>2015.01</v>
      </c>
      <c r="H4236" s="314">
        <v>3714.28571428571</v>
      </c>
      <c r="I4236" s="311"/>
      <c r="J4236" s="311"/>
      <c r="K4236" s="311" t="s">
        <v>106</v>
      </c>
    </row>
    <row r="4237" ht="14.25" spans="1:11">
      <c r="A4237" s="269">
        <v>4235</v>
      </c>
      <c r="B4237" s="311" t="s">
        <v>5809</v>
      </c>
      <c r="C4237" s="311"/>
      <c r="D4237" s="311" t="s">
        <v>6332</v>
      </c>
      <c r="E4237" s="311" t="s">
        <v>6298</v>
      </c>
      <c r="F4237" s="318">
        <v>281</v>
      </c>
      <c r="G4237" s="313">
        <v>2015.01</v>
      </c>
      <c r="H4237" s="314">
        <v>401.428571428571</v>
      </c>
      <c r="I4237" s="311"/>
      <c r="J4237" s="311"/>
      <c r="K4237" s="311" t="s">
        <v>106</v>
      </c>
    </row>
    <row r="4238" ht="14.25" spans="1:11">
      <c r="A4238" s="269">
        <v>4236</v>
      </c>
      <c r="B4238" s="311" t="s">
        <v>5809</v>
      </c>
      <c r="C4238" s="311"/>
      <c r="D4238" s="311" t="s">
        <v>6333</v>
      </c>
      <c r="E4238" s="311" t="s">
        <v>6298</v>
      </c>
      <c r="F4238" s="318">
        <v>318</v>
      </c>
      <c r="G4238" s="313">
        <v>2015.01</v>
      </c>
      <c r="H4238" s="314">
        <v>454.285714285714</v>
      </c>
      <c r="I4238" s="311"/>
      <c r="J4238" s="311"/>
      <c r="K4238" s="311" t="s">
        <v>106</v>
      </c>
    </row>
    <row r="4239" ht="14.25" spans="1:11">
      <c r="A4239" s="269">
        <v>4237</v>
      </c>
      <c r="B4239" s="311" t="s">
        <v>5809</v>
      </c>
      <c r="C4239" s="311"/>
      <c r="D4239" s="311" t="s">
        <v>6334</v>
      </c>
      <c r="E4239" s="311" t="s">
        <v>6298</v>
      </c>
      <c r="F4239" s="318">
        <v>358</v>
      </c>
      <c r="G4239" s="313">
        <v>2015.01</v>
      </c>
      <c r="H4239" s="314">
        <v>511.428571428571</v>
      </c>
      <c r="I4239" s="311"/>
      <c r="J4239" s="311"/>
      <c r="K4239" s="311" t="s">
        <v>106</v>
      </c>
    </row>
    <row r="4240" ht="14.25" spans="1:11">
      <c r="A4240" s="269">
        <v>4238</v>
      </c>
      <c r="B4240" s="311" t="s">
        <v>5809</v>
      </c>
      <c r="C4240" s="311"/>
      <c r="D4240" s="311" t="s">
        <v>6335</v>
      </c>
      <c r="E4240" s="311" t="s">
        <v>6298</v>
      </c>
      <c r="F4240" s="318">
        <v>176</v>
      </c>
      <c r="G4240" s="313">
        <v>2015.01</v>
      </c>
      <c r="H4240" s="314">
        <v>251.428571428571</v>
      </c>
      <c r="I4240" s="311"/>
      <c r="J4240" s="311"/>
      <c r="K4240" s="311" t="s">
        <v>106</v>
      </c>
    </row>
    <row r="4241" ht="14.25" spans="1:11">
      <c r="A4241" s="269">
        <v>4239</v>
      </c>
      <c r="B4241" s="311" t="s">
        <v>5809</v>
      </c>
      <c r="C4241" s="311"/>
      <c r="D4241" s="311" t="s">
        <v>6336</v>
      </c>
      <c r="E4241" s="311" t="s">
        <v>6298</v>
      </c>
      <c r="F4241" s="318">
        <v>122</v>
      </c>
      <c r="G4241" s="313">
        <v>2015.01</v>
      </c>
      <c r="H4241" s="314">
        <v>174.285714285714</v>
      </c>
      <c r="I4241" s="311"/>
      <c r="J4241" s="311"/>
      <c r="K4241" s="311" t="s">
        <v>106</v>
      </c>
    </row>
    <row r="4242" ht="14.25" spans="1:11">
      <c r="A4242" s="269">
        <v>4240</v>
      </c>
      <c r="B4242" s="311" t="s">
        <v>5809</v>
      </c>
      <c r="C4242" s="311"/>
      <c r="D4242" s="311" t="s">
        <v>6337</v>
      </c>
      <c r="E4242" s="311" t="s">
        <v>6298</v>
      </c>
      <c r="F4242" s="318">
        <v>284</v>
      </c>
      <c r="G4242" s="313">
        <v>2015.01</v>
      </c>
      <c r="H4242" s="314">
        <v>405.714285714286</v>
      </c>
      <c r="I4242" s="311"/>
      <c r="J4242" s="311"/>
      <c r="K4242" s="311" t="s">
        <v>106</v>
      </c>
    </row>
    <row r="4243" ht="14.25" spans="1:11">
      <c r="A4243" s="269">
        <v>4241</v>
      </c>
      <c r="B4243" s="311" t="s">
        <v>5809</v>
      </c>
      <c r="C4243" s="311"/>
      <c r="D4243" s="311" t="s">
        <v>6338</v>
      </c>
      <c r="E4243" s="311" t="s">
        <v>6298</v>
      </c>
      <c r="F4243" s="318">
        <v>161</v>
      </c>
      <c r="G4243" s="313">
        <v>2015.01</v>
      </c>
      <c r="H4243" s="314">
        <v>230</v>
      </c>
      <c r="I4243" s="311"/>
      <c r="J4243" s="311"/>
      <c r="K4243" s="311" t="s">
        <v>106</v>
      </c>
    </row>
    <row r="4244" ht="14.25" spans="1:11">
      <c r="A4244" s="269">
        <v>4242</v>
      </c>
      <c r="B4244" s="311" t="s">
        <v>5809</v>
      </c>
      <c r="C4244" s="311"/>
      <c r="D4244" s="311" t="s">
        <v>6339</v>
      </c>
      <c r="E4244" s="311" t="s">
        <v>6298</v>
      </c>
      <c r="F4244" s="318">
        <v>211</v>
      </c>
      <c r="G4244" s="313">
        <v>2015.01</v>
      </c>
      <c r="H4244" s="314">
        <v>301.428571428571</v>
      </c>
      <c r="I4244" s="311"/>
      <c r="J4244" s="311"/>
      <c r="K4244" s="311" t="s">
        <v>106</v>
      </c>
    </row>
    <row r="4245" ht="14.25" spans="1:11">
      <c r="A4245" s="269">
        <v>4243</v>
      </c>
      <c r="B4245" s="311" t="s">
        <v>5809</v>
      </c>
      <c r="C4245" s="311"/>
      <c r="D4245" s="311" t="s">
        <v>6340</v>
      </c>
      <c r="E4245" s="311" t="s">
        <v>6298</v>
      </c>
      <c r="F4245" s="318">
        <v>220</v>
      </c>
      <c r="G4245" s="313">
        <v>2015.01</v>
      </c>
      <c r="H4245" s="314">
        <v>314.285714285714</v>
      </c>
      <c r="I4245" s="311"/>
      <c r="J4245" s="311"/>
      <c r="K4245" s="311" t="s">
        <v>106</v>
      </c>
    </row>
    <row r="4246" ht="14.25" spans="1:11">
      <c r="A4246" s="269">
        <v>4244</v>
      </c>
      <c r="B4246" s="311" t="s">
        <v>5809</v>
      </c>
      <c r="C4246" s="311"/>
      <c r="D4246" s="311" t="s">
        <v>6341</v>
      </c>
      <c r="E4246" s="311" t="s">
        <v>6298</v>
      </c>
      <c r="F4246" s="318">
        <v>165</v>
      </c>
      <c r="G4246" s="313">
        <v>2015.01</v>
      </c>
      <c r="H4246" s="314">
        <v>235.714285714286</v>
      </c>
      <c r="I4246" s="311"/>
      <c r="J4246" s="311"/>
      <c r="K4246" s="311" t="s">
        <v>106</v>
      </c>
    </row>
    <row r="4247" ht="14.25" spans="1:11">
      <c r="A4247" s="269">
        <v>4245</v>
      </c>
      <c r="B4247" s="311" t="s">
        <v>5809</v>
      </c>
      <c r="C4247" s="311"/>
      <c r="D4247" s="311" t="s">
        <v>6342</v>
      </c>
      <c r="E4247" s="311" t="s">
        <v>6298</v>
      </c>
      <c r="F4247" s="318">
        <v>287</v>
      </c>
      <c r="G4247" s="313">
        <v>2015.01</v>
      </c>
      <c r="H4247" s="314">
        <v>410</v>
      </c>
      <c r="I4247" s="311"/>
      <c r="J4247" s="311"/>
      <c r="K4247" s="311" t="s">
        <v>106</v>
      </c>
    </row>
    <row r="4248" ht="14.25" spans="1:11">
      <c r="A4248" s="269">
        <v>4246</v>
      </c>
      <c r="B4248" s="311" t="s">
        <v>5809</v>
      </c>
      <c r="C4248" s="311"/>
      <c r="D4248" s="311" t="s">
        <v>6343</v>
      </c>
      <c r="E4248" s="311" t="s">
        <v>6298</v>
      </c>
      <c r="F4248" s="318">
        <v>337</v>
      </c>
      <c r="G4248" s="313">
        <v>2015.01</v>
      </c>
      <c r="H4248" s="314">
        <v>481.428571428571</v>
      </c>
      <c r="I4248" s="311"/>
      <c r="J4248" s="311"/>
      <c r="K4248" s="311" t="s">
        <v>106</v>
      </c>
    </row>
    <row r="4249" ht="14.25" spans="1:11">
      <c r="A4249" s="269">
        <v>4247</v>
      </c>
      <c r="B4249" s="311" t="s">
        <v>5809</v>
      </c>
      <c r="C4249" s="311"/>
      <c r="D4249" s="311" t="s">
        <v>6344</v>
      </c>
      <c r="E4249" s="311" t="s">
        <v>6298</v>
      </c>
      <c r="F4249" s="318">
        <v>206</v>
      </c>
      <c r="G4249" s="313">
        <v>2015.01</v>
      </c>
      <c r="H4249" s="314">
        <v>294.285714285714</v>
      </c>
      <c r="I4249" s="311"/>
      <c r="J4249" s="311"/>
      <c r="K4249" s="311" t="s">
        <v>106</v>
      </c>
    </row>
    <row r="4250" ht="14.25" spans="1:11">
      <c r="A4250" s="269">
        <v>4248</v>
      </c>
      <c r="B4250" s="311" t="s">
        <v>5809</v>
      </c>
      <c r="C4250" s="311"/>
      <c r="D4250" s="311" t="s">
        <v>6345</v>
      </c>
      <c r="E4250" s="311" t="s">
        <v>6298</v>
      </c>
      <c r="F4250" s="318">
        <v>267</v>
      </c>
      <c r="G4250" s="313">
        <v>2015.01</v>
      </c>
      <c r="H4250" s="314">
        <v>381.428571428571</v>
      </c>
      <c r="I4250" s="311"/>
      <c r="J4250" s="311"/>
      <c r="K4250" s="311" t="s">
        <v>106</v>
      </c>
    </row>
    <row r="4251" ht="14.25" spans="1:11">
      <c r="A4251" s="269">
        <v>4249</v>
      </c>
      <c r="B4251" s="311" t="s">
        <v>5809</v>
      </c>
      <c r="C4251" s="311"/>
      <c r="D4251" s="311" t="s">
        <v>6346</v>
      </c>
      <c r="E4251" s="311" t="s">
        <v>6298</v>
      </c>
      <c r="F4251" s="318">
        <v>206</v>
      </c>
      <c r="G4251" s="313">
        <v>2015.01</v>
      </c>
      <c r="H4251" s="314">
        <v>294.285714285714</v>
      </c>
      <c r="I4251" s="311"/>
      <c r="J4251" s="311"/>
      <c r="K4251" s="311" t="s">
        <v>106</v>
      </c>
    </row>
    <row r="4252" ht="14.25" spans="1:11">
      <c r="A4252" s="269">
        <v>4250</v>
      </c>
      <c r="B4252" s="311" t="s">
        <v>5809</v>
      </c>
      <c r="C4252" s="311"/>
      <c r="D4252" s="311" t="s">
        <v>6347</v>
      </c>
      <c r="E4252" s="311" t="s">
        <v>6298</v>
      </c>
      <c r="F4252" s="318">
        <v>232</v>
      </c>
      <c r="G4252" s="313">
        <v>2015.01</v>
      </c>
      <c r="H4252" s="314">
        <v>331.428571428571</v>
      </c>
      <c r="I4252" s="311"/>
      <c r="J4252" s="311"/>
      <c r="K4252" s="311" t="s">
        <v>106</v>
      </c>
    </row>
    <row r="4253" ht="14.25" spans="1:11">
      <c r="A4253" s="269">
        <v>4251</v>
      </c>
      <c r="B4253" s="311" t="s">
        <v>5809</v>
      </c>
      <c r="C4253" s="311"/>
      <c r="D4253" s="311" t="s">
        <v>6348</v>
      </c>
      <c r="E4253" s="311" t="s">
        <v>6298</v>
      </c>
      <c r="F4253" s="318">
        <v>264</v>
      </c>
      <c r="G4253" s="313">
        <v>2015.01</v>
      </c>
      <c r="H4253" s="314">
        <v>377.142857142857</v>
      </c>
      <c r="I4253" s="311"/>
      <c r="J4253" s="311"/>
      <c r="K4253" s="311" t="s">
        <v>106</v>
      </c>
    </row>
    <row r="4254" ht="14.25" spans="1:11">
      <c r="A4254" s="269">
        <v>4252</v>
      </c>
      <c r="B4254" s="311" t="s">
        <v>5809</v>
      </c>
      <c r="C4254" s="311"/>
      <c r="D4254" s="311" t="s">
        <v>6349</v>
      </c>
      <c r="E4254" s="311" t="s">
        <v>6298</v>
      </c>
      <c r="F4254" s="318">
        <v>223</v>
      </c>
      <c r="G4254" s="313">
        <v>2015.01</v>
      </c>
      <c r="H4254" s="314">
        <v>318.571428571429</v>
      </c>
      <c r="I4254" s="311"/>
      <c r="J4254" s="311"/>
      <c r="K4254" s="311" t="s">
        <v>106</v>
      </c>
    </row>
    <row r="4255" ht="14.25" spans="1:11">
      <c r="A4255" s="269">
        <v>4253</v>
      </c>
      <c r="B4255" s="311" t="s">
        <v>5809</v>
      </c>
      <c r="C4255" s="311"/>
      <c r="D4255" s="311" t="s">
        <v>6350</v>
      </c>
      <c r="E4255" s="311" t="s">
        <v>6298</v>
      </c>
      <c r="F4255" s="318">
        <v>275</v>
      </c>
      <c r="G4255" s="313">
        <v>2015.01</v>
      </c>
      <c r="H4255" s="314">
        <v>392.857142857143</v>
      </c>
      <c r="I4255" s="311"/>
      <c r="J4255" s="311"/>
      <c r="K4255" s="311" t="s">
        <v>106</v>
      </c>
    </row>
    <row r="4256" ht="14.25" spans="1:11">
      <c r="A4256" s="269">
        <v>4254</v>
      </c>
      <c r="B4256" s="311" t="s">
        <v>5809</v>
      </c>
      <c r="C4256" s="311"/>
      <c r="D4256" s="311" t="s">
        <v>6351</v>
      </c>
      <c r="E4256" s="311" t="s">
        <v>6298</v>
      </c>
      <c r="F4256" s="318">
        <v>267</v>
      </c>
      <c r="G4256" s="313">
        <v>2015.01</v>
      </c>
      <c r="H4256" s="314">
        <v>381.428571428571</v>
      </c>
      <c r="I4256" s="311"/>
      <c r="J4256" s="311"/>
      <c r="K4256" s="311" t="s">
        <v>106</v>
      </c>
    </row>
    <row r="4257" ht="14.25" spans="1:11">
      <c r="A4257" s="269">
        <v>4255</v>
      </c>
      <c r="B4257" s="311" t="s">
        <v>5809</v>
      </c>
      <c r="C4257" s="311"/>
      <c r="D4257" s="311" t="s">
        <v>6352</v>
      </c>
      <c r="E4257" s="311" t="s">
        <v>6298</v>
      </c>
      <c r="F4257" s="318">
        <v>267</v>
      </c>
      <c r="G4257" s="313">
        <v>2015.01</v>
      </c>
      <c r="H4257" s="314">
        <v>381.428571428571</v>
      </c>
      <c r="I4257" s="311"/>
      <c r="J4257" s="311"/>
      <c r="K4257" s="311" t="s">
        <v>106</v>
      </c>
    </row>
    <row r="4258" ht="14.25" spans="1:11">
      <c r="A4258" s="269">
        <v>4256</v>
      </c>
      <c r="B4258" s="311" t="s">
        <v>5809</v>
      </c>
      <c r="C4258" s="311"/>
      <c r="D4258" s="311" t="s">
        <v>6353</v>
      </c>
      <c r="E4258" s="311" t="s">
        <v>6298</v>
      </c>
      <c r="F4258" s="318">
        <v>290</v>
      </c>
      <c r="G4258" s="313">
        <v>2015.01</v>
      </c>
      <c r="H4258" s="314">
        <v>414.285714285714</v>
      </c>
      <c r="I4258" s="311"/>
      <c r="J4258" s="311"/>
      <c r="K4258" s="311" t="s">
        <v>106</v>
      </c>
    </row>
    <row r="4259" ht="14.25" spans="1:11">
      <c r="A4259" s="269">
        <v>4257</v>
      </c>
      <c r="B4259" s="311" t="s">
        <v>5809</v>
      </c>
      <c r="C4259" s="311"/>
      <c r="D4259" s="311" t="s">
        <v>6354</v>
      </c>
      <c r="E4259" s="311" t="s">
        <v>6298</v>
      </c>
      <c r="F4259" s="318">
        <v>209</v>
      </c>
      <c r="G4259" s="313">
        <v>2015.01</v>
      </c>
      <c r="H4259" s="314">
        <v>298.571428571429</v>
      </c>
      <c r="I4259" s="311"/>
      <c r="J4259" s="311"/>
      <c r="K4259" s="311" t="s">
        <v>106</v>
      </c>
    </row>
    <row r="4260" ht="14.25" spans="1:11">
      <c r="A4260" s="269">
        <v>4258</v>
      </c>
      <c r="B4260" s="311" t="s">
        <v>5809</v>
      </c>
      <c r="C4260" s="311"/>
      <c r="D4260" s="311" t="s">
        <v>6355</v>
      </c>
      <c r="E4260" s="311" t="s">
        <v>6298</v>
      </c>
      <c r="F4260" s="318">
        <v>14</v>
      </c>
      <c r="G4260" s="313">
        <v>2015.01</v>
      </c>
      <c r="H4260" s="314">
        <v>20</v>
      </c>
      <c r="I4260" s="311"/>
      <c r="J4260" s="311"/>
      <c r="K4260" s="311" t="s">
        <v>106</v>
      </c>
    </row>
    <row r="4261" ht="14.25" spans="1:11">
      <c r="A4261" s="269">
        <v>4259</v>
      </c>
      <c r="B4261" s="311" t="s">
        <v>5809</v>
      </c>
      <c r="C4261" s="311"/>
      <c r="D4261" s="311" t="s">
        <v>6356</v>
      </c>
      <c r="E4261" s="311" t="s">
        <v>6298</v>
      </c>
      <c r="F4261" s="318">
        <v>99</v>
      </c>
      <c r="G4261" s="313">
        <v>2015.01</v>
      </c>
      <c r="H4261" s="314">
        <v>141.428571428571</v>
      </c>
      <c r="I4261" s="311"/>
      <c r="J4261" s="311"/>
      <c r="K4261" s="311" t="s">
        <v>106</v>
      </c>
    </row>
    <row r="4262" ht="14.25" spans="1:11">
      <c r="A4262" s="269">
        <v>4260</v>
      </c>
      <c r="B4262" s="311" t="s">
        <v>5809</v>
      </c>
      <c r="C4262" s="311"/>
      <c r="D4262" s="311" t="s">
        <v>6357</v>
      </c>
      <c r="E4262" s="311" t="s">
        <v>6298</v>
      </c>
      <c r="F4262" s="318">
        <v>87</v>
      </c>
      <c r="G4262" s="313">
        <v>2015.01</v>
      </c>
      <c r="H4262" s="314">
        <v>124.285714285714</v>
      </c>
      <c r="I4262" s="311"/>
      <c r="J4262" s="311"/>
      <c r="K4262" s="311" t="s">
        <v>106</v>
      </c>
    </row>
    <row r="4263" ht="14.25" spans="1:11">
      <c r="A4263" s="269">
        <v>4261</v>
      </c>
      <c r="B4263" s="311" t="s">
        <v>5809</v>
      </c>
      <c r="C4263" s="311"/>
      <c r="D4263" s="311" t="s">
        <v>6358</v>
      </c>
      <c r="E4263" s="311" t="s">
        <v>6298</v>
      </c>
      <c r="F4263" s="318">
        <v>95</v>
      </c>
      <c r="G4263" s="313">
        <v>2015.01</v>
      </c>
      <c r="H4263" s="314">
        <v>135.714285714286</v>
      </c>
      <c r="I4263" s="311"/>
      <c r="J4263" s="311"/>
      <c r="K4263" s="311" t="s">
        <v>106</v>
      </c>
    </row>
    <row r="4264" ht="14.25" spans="1:11">
      <c r="A4264" s="269">
        <v>4262</v>
      </c>
      <c r="B4264" s="311" t="s">
        <v>5809</v>
      </c>
      <c r="C4264" s="311"/>
      <c r="D4264" s="311" t="s">
        <v>6359</v>
      </c>
      <c r="E4264" s="311" t="s">
        <v>6298</v>
      </c>
      <c r="F4264" s="318">
        <v>234</v>
      </c>
      <c r="G4264" s="313">
        <v>2015.01</v>
      </c>
      <c r="H4264" s="314">
        <v>334.285714285714</v>
      </c>
      <c r="I4264" s="311"/>
      <c r="J4264" s="311"/>
      <c r="K4264" s="311" t="s">
        <v>106</v>
      </c>
    </row>
    <row r="4265" ht="14.25" spans="1:11">
      <c r="A4265" s="269">
        <v>4263</v>
      </c>
      <c r="B4265" s="311" t="s">
        <v>5809</v>
      </c>
      <c r="C4265" s="311"/>
      <c r="D4265" s="311" t="s">
        <v>6360</v>
      </c>
      <c r="E4265" s="311" t="s">
        <v>6298</v>
      </c>
      <c r="F4265" s="318">
        <v>124</v>
      </c>
      <c r="G4265" s="313">
        <v>2015.01</v>
      </c>
      <c r="H4265" s="314">
        <v>177.142857142857</v>
      </c>
      <c r="I4265" s="311"/>
      <c r="J4265" s="311"/>
      <c r="K4265" s="311" t="s">
        <v>106</v>
      </c>
    </row>
    <row r="4266" ht="14.25" spans="1:11">
      <c r="A4266" s="269">
        <v>4264</v>
      </c>
      <c r="B4266" s="311" t="s">
        <v>5809</v>
      </c>
      <c r="C4266" s="311"/>
      <c r="D4266" s="311" t="s">
        <v>6361</v>
      </c>
      <c r="E4266" s="311" t="s">
        <v>6298</v>
      </c>
      <c r="F4266" s="318">
        <v>307</v>
      </c>
      <c r="G4266" s="313">
        <v>2015.01</v>
      </c>
      <c r="H4266" s="314">
        <v>438.571428571429</v>
      </c>
      <c r="I4266" s="311"/>
      <c r="J4266" s="311"/>
      <c r="K4266" s="311" t="s">
        <v>106</v>
      </c>
    </row>
    <row r="4267" ht="14.25" spans="1:11">
      <c r="A4267" s="269">
        <v>4265</v>
      </c>
      <c r="B4267" s="311" t="s">
        <v>5809</v>
      </c>
      <c r="C4267" s="311"/>
      <c r="D4267" s="311" t="s">
        <v>6362</v>
      </c>
      <c r="E4267" s="311" t="s">
        <v>6298</v>
      </c>
      <c r="F4267" s="318">
        <v>344</v>
      </c>
      <c r="G4267" s="313">
        <v>2015.01</v>
      </c>
      <c r="H4267" s="314">
        <v>491.428571428571</v>
      </c>
      <c r="I4267" s="311"/>
      <c r="J4267" s="311"/>
      <c r="K4267" s="311" t="s">
        <v>106</v>
      </c>
    </row>
    <row r="4268" ht="14.25" spans="1:11">
      <c r="A4268" s="269">
        <v>4266</v>
      </c>
      <c r="B4268" s="311" t="s">
        <v>5809</v>
      </c>
      <c r="C4268" s="311"/>
      <c r="D4268" s="311" t="s">
        <v>6363</v>
      </c>
      <c r="E4268" s="311" t="s">
        <v>6298</v>
      </c>
      <c r="F4268" s="318">
        <v>207</v>
      </c>
      <c r="G4268" s="313">
        <v>2015.01</v>
      </c>
      <c r="H4268" s="314">
        <v>295.714285714286</v>
      </c>
      <c r="I4268" s="311"/>
      <c r="J4268" s="311"/>
      <c r="K4268" s="311" t="s">
        <v>106</v>
      </c>
    </row>
    <row r="4269" ht="14.25" spans="1:11">
      <c r="A4269" s="269">
        <v>4267</v>
      </c>
      <c r="B4269" s="311" t="s">
        <v>5809</v>
      </c>
      <c r="C4269" s="311"/>
      <c r="D4269" s="311" t="s">
        <v>6364</v>
      </c>
      <c r="E4269" s="311" t="s">
        <v>6298</v>
      </c>
      <c r="F4269" s="318">
        <v>124</v>
      </c>
      <c r="G4269" s="313">
        <v>2015.01</v>
      </c>
      <c r="H4269" s="314">
        <v>177.142857142857</v>
      </c>
      <c r="I4269" s="311"/>
      <c r="J4269" s="311"/>
      <c r="K4269" s="311" t="s">
        <v>106</v>
      </c>
    </row>
    <row r="4270" ht="14.25" spans="1:11">
      <c r="A4270" s="269">
        <v>4268</v>
      </c>
      <c r="B4270" s="311" t="s">
        <v>5809</v>
      </c>
      <c r="C4270" s="311"/>
      <c r="D4270" s="311" t="s">
        <v>6365</v>
      </c>
      <c r="E4270" s="311" t="s">
        <v>6298</v>
      </c>
      <c r="F4270" s="318">
        <v>144</v>
      </c>
      <c r="G4270" s="313">
        <v>2015.01</v>
      </c>
      <c r="H4270" s="314">
        <v>205.714285714286</v>
      </c>
      <c r="I4270" s="311"/>
      <c r="J4270" s="311"/>
      <c r="K4270" s="311" t="s">
        <v>106</v>
      </c>
    </row>
    <row r="4271" ht="14.25" spans="1:11">
      <c r="A4271" s="269">
        <v>4269</v>
      </c>
      <c r="B4271" s="311" t="s">
        <v>5809</v>
      </c>
      <c r="C4271" s="311"/>
      <c r="D4271" s="311" t="s">
        <v>6366</v>
      </c>
      <c r="E4271" s="311" t="s">
        <v>6298</v>
      </c>
      <c r="F4271" s="318">
        <v>376</v>
      </c>
      <c r="G4271" s="313">
        <v>2015.01</v>
      </c>
      <c r="H4271" s="314">
        <v>537.142857142857</v>
      </c>
      <c r="I4271" s="311"/>
      <c r="J4271" s="311"/>
      <c r="K4271" s="311" t="s">
        <v>106</v>
      </c>
    </row>
    <row r="4272" ht="14.25" spans="1:11">
      <c r="A4272" s="269">
        <v>4270</v>
      </c>
      <c r="B4272" s="311" t="s">
        <v>5809</v>
      </c>
      <c r="C4272" s="311"/>
      <c r="D4272" s="311" t="s">
        <v>6367</v>
      </c>
      <c r="E4272" s="311" t="s">
        <v>6298</v>
      </c>
      <c r="F4272" s="318">
        <v>328</v>
      </c>
      <c r="G4272" s="313">
        <v>2015.01</v>
      </c>
      <c r="H4272" s="314">
        <v>468.571428571429</v>
      </c>
      <c r="I4272" s="311"/>
      <c r="J4272" s="311"/>
      <c r="K4272" s="311" t="s">
        <v>106</v>
      </c>
    </row>
    <row r="4273" ht="14.25" spans="1:11">
      <c r="A4273" s="269">
        <v>4271</v>
      </c>
      <c r="B4273" s="311" t="s">
        <v>5809</v>
      </c>
      <c r="C4273" s="311"/>
      <c r="D4273" s="311" t="s">
        <v>6368</v>
      </c>
      <c r="E4273" s="311" t="s">
        <v>6298</v>
      </c>
      <c r="F4273" s="318">
        <v>112</v>
      </c>
      <c r="G4273" s="313">
        <v>2015.01</v>
      </c>
      <c r="H4273" s="314">
        <v>160</v>
      </c>
      <c r="I4273" s="311"/>
      <c r="J4273" s="311"/>
      <c r="K4273" s="311" t="s">
        <v>106</v>
      </c>
    </row>
    <row r="4274" ht="14.25" spans="1:11">
      <c r="A4274" s="269">
        <v>4272</v>
      </c>
      <c r="B4274" s="311" t="s">
        <v>5809</v>
      </c>
      <c r="C4274" s="311"/>
      <c r="D4274" s="311" t="s">
        <v>6369</v>
      </c>
      <c r="E4274" s="311" t="s">
        <v>6298</v>
      </c>
      <c r="F4274" s="318">
        <v>116</v>
      </c>
      <c r="G4274" s="313">
        <v>2015.01</v>
      </c>
      <c r="H4274" s="314">
        <v>165.714285714286</v>
      </c>
      <c r="I4274" s="311"/>
      <c r="J4274" s="311"/>
      <c r="K4274" s="311" t="s">
        <v>106</v>
      </c>
    </row>
    <row r="4275" ht="14.25" spans="1:11">
      <c r="A4275" s="269">
        <v>4273</v>
      </c>
      <c r="B4275" s="311" t="s">
        <v>5809</v>
      </c>
      <c r="C4275" s="311"/>
      <c r="D4275" s="311" t="s">
        <v>6370</v>
      </c>
      <c r="E4275" s="311" t="s">
        <v>6298</v>
      </c>
      <c r="F4275" s="318">
        <v>34</v>
      </c>
      <c r="G4275" s="313">
        <v>2015.01</v>
      </c>
      <c r="H4275" s="314">
        <v>48.5714285714286</v>
      </c>
      <c r="I4275" s="311"/>
      <c r="J4275" s="311"/>
      <c r="K4275" s="311" t="s">
        <v>106</v>
      </c>
    </row>
    <row r="4276" ht="14.25" spans="1:11">
      <c r="A4276" s="269">
        <v>4274</v>
      </c>
      <c r="B4276" s="311" t="s">
        <v>5809</v>
      </c>
      <c r="C4276" s="311"/>
      <c r="D4276" s="311" t="s">
        <v>6371</v>
      </c>
      <c r="E4276" s="311" t="s">
        <v>6298</v>
      </c>
      <c r="F4276" s="318">
        <v>267</v>
      </c>
      <c r="G4276" s="313">
        <v>2015.01</v>
      </c>
      <c r="H4276" s="314">
        <v>381.428571428571</v>
      </c>
      <c r="I4276" s="311"/>
      <c r="J4276" s="311"/>
      <c r="K4276" s="311" t="s">
        <v>106</v>
      </c>
    </row>
    <row r="4277" ht="14.25" spans="1:11">
      <c r="A4277" s="269">
        <v>4275</v>
      </c>
      <c r="B4277" s="311" t="s">
        <v>5809</v>
      </c>
      <c r="C4277" s="311"/>
      <c r="D4277" s="311" t="s">
        <v>6372</v>
      </c>
      <c r="E4277" s="311" t="s">
        <v>6298</v>
      </c>
      <c r="F4277" s="318">
        <v>337</v>
      </c>
      <c r="G4277" s="313">
        <v>2015.01</v>
      </c>
      <c r="H4277" s="314">
        <v>481.428571428571</v>
      </c>
      <c r="I4277" s="311"/>
      <c r="J4277" s="311"/>
      <c r="K4277" s="311" t="s">
        <v>106</v>
      </c>
    </row>
    <row r="4278" ht="14.25" spans="1:11">
      <c r="A4278" s="269">
        <v>4276</v>
      </c>
      <c r="B4278" s="311" t="s">
        <v>5809</v>
      </c>
      <c r="C4278" s="311"/>
      <c r="D4278" s="311" t="s">
        <v>6373</v>
      </c>
      <c r="E4278" s="311" t="s">
        <v>6298</v>
      </c>
      <c r="F4278" s="318">
        <v>308</v>
      </c>
      <c r="G4278" s="313">
        <v>2015.01</v>
      </c>
      <c r="H4278" s="314">
        <v>440</v>
      </c>
      <c r="I4278" s="311"/>
      <c r="J4278" s="311"/>
      <c r="K4278" s="311" t="s">
        <v>106</v>
      </c>
    </row>
    <row r="4279" ht="14.25" spans="1:11">
      <c r="A4279" s="269">
        <v>4277</v>
      </c>
      <c r="B4279" s="311" t="s">
        <v>5809</v>
      </c>
      <c r="C4279" s="311"/>
      <c r="D4279" s="311" t="s">
        <v>6374</v>
      </c>
      <c r="E4279" s="311" t="s">
        <v>6298</v>
      </c>
      <c r="F4279" s="318">
        <v>219</v>
      </c>
      <c r="G4279" s="313">
        <v>2015.01</v>
      </c>
      <c r="H4279" s="314">
        <v>312.857142857143</v>
      </c>
      <c r="I4279" s="311"/>
      <c r="J4279" s="311"/>
      <c r="K4279" s="311" t="s">
        <v>106</v>
      </c>
    </row>
    <row r="4280" ht="14.25" spans="1:11">
      <c r="A4280" s="269">
        <v>4278</v>
      </c>
      <c r="B4280" s="311" t="s">
        <v>5809</v>
      </c>
      <c r="C4280" s="311"/>
      <c r="D4280" s="311" t="s">
        <v>6375</v>
      </c>
      <c r="E4280" s="311" t="s">
        <v>6298</v>
      </c>
      <c r="F4280" s="318">
        <v>229</v>
      </c>
      <c r="G4280" s="313">
        <v>2015.01</v>
      </c>
      <c r="H4280" s="314">
        <v>327.142857142857</v>
      </c>
      <c r="I4280" s="311"/>
      <c r="J4280" s="311"/>
      <c r="K4280" s="311" t="s">
        <v>106</v>
      </c>
    </row>
    <row r="4281" ht="14.25" spans="1:11">
      <c r="A4281" s="269">
        <v>4279</v>
      </c>
      <c r="B4281" s="311" t="s">
        <v>5809</v>
      </c>
      <c r="C4281" s="311"/>
      <c r="D4281" s="311" t="s">
        <v>6376</v>
      </c>
      <c r="E4281" s="311" t="s">
        <v>6298</v>
      </c>
      <c r="F4281" s="318">
        <v>160</v>
      </c>
      <c r="G4281" s="313">
        <v>2015.01</v>
      </c>
      <c r="H4281" s="314">
        <v>228.571428571429</v>
      </c>
      <c r="I4281" s="311"/>
      <c r="J4281" s="311"/>
      <c r="K4281" s="311" t="s">
        <v>106</v>
      </c>
    </row>
    <row r="4282" ht="14.25" spans="1:11">
      <c r="A4282" s="269">
        <v>4280</v>
      </c>
      <c r="B4282" s="311" t="s">
        <v>5809</v>
      </c>
      <c r="C4282" s="311"/>
      <c r="D4282" s="311" t="s">
        <v>6377</v>
      </c>
      <c r="E4282" s="311" t="s">
        <v>6298</v>
      </c>
      <c r="F4282" s="318">
        <v>268</v>
      </c>
      <c r="G4282" s="313">
        <v>2015.01</v>
      </c>
      <c r="H4282" s="314">
        <v>382.857142857143</v>
      </c>
      <c r="I4282" s="311"/>
      <c r="J4282" s="311"/>
      <c r="K4282" s="311" t="s">
        <v>106</v>
      </c>
    </row>
    <row r="4283" ht="14.25" spans="1:11">
      <c r="A4283" s="269">
        <v>4281</v>
      </c>
      <c r="B4283" s="311" t="s">
        <v>5809</v>
      </c>
      <c r="C4283" s="311"/>
      <c r="D4283" s="311" t="s">
        <v>6378</v>
      </c>
      <c r="E4283" s="311" t="s">
        <v>6298</v>
      </c>
      <c r="F4283" s="318">
        <v>286</v>
      </c>
      <c r="G4283" s="313">
        <v>2015.01</v>
      </c>
      <c r="H4283" s="314">
        <v>408.571428571429</v>
      </c>
      <c r="I4283" s="311"/>
      <c r="J4283" s="311"/>
      <c r="K4283" s="311" t="s">
        <v>106</v>
      </c>
    </row>
    <row r="4284" ht="14.25" spans="1:11">
      <c r="A4284" s="269">
        <v>4282</v>
      </c>
      <c r="B4284" s="311" t="s">
        <v>5809</v>
      </c>
      <c r="C4284" s="311"/>
      <c r="D4284" s="311" t="s">
        <v>6379</v>
      </c>
      <c r="E4284" s="311" t="s">
        <v>6298</v>
      </c>
      <c r="F4284" s="318">
        <v>375</v>
      </c>
      <c r="G4284" s="313">
        <v>2015.01</v>
      </c>
      <c r="H4284" s="314">
        <v>535.714285714286</v>
      </c>
      <c r="I4284" s="311"/>
      <c r="J4284" s="311"/>
      <c r="K4284" s="311" t="s">
        <v>106</v>
      </c>
    </row>
    <row r="4285" ht="14.25" spans="1:11">
      <c r="A4285" s="269">
        <v>4283</v>
      </c>
      <c r="B4285" s="311" t="s">
        <v>5809</v>
      </c>
      <c r="C4285" s="311"/>
      <c r="D4285" s="311" t="s">
        <v>6380</v>
      </c>
      <c r="E4285" s="311" t="s">
        <v>6298</v>
      </c>
      <c r="F4285" s="318">
        <v>400</v>
      </c>
      <c r="G4285" s="313">
        <v>2015.01</v>
      </c>
      <c r="H4285" s="314">
        <v>571.428571428571</v>
      </c>
      <c r="I4285" s="311"/>
      <c r="J4285" s="311"/>
      <c r="K4285" s="311" t="s">
        <v>106</v>
      </c>
    </row>
    <row r="4286" ht="14.25" spans="1:11">
      <c r="A4286" s="269">
        <v>4284</v>
      </c>
      <c r="B4286" s="311" t="s">
        <v>5809</v>
      </c>
      <c r="C4286" s="311"/>
      <c r="D4286" s="311" t="s">
        <v>6381</v>
      </c>
      <c r="E4286" s="311" t="s">
        <v>6298</v>
      </c>
      <c r="F4286" s="318">
        <v>360</v>
      </c>
      <c r="G4286" s="313">
        <v>2015.01</v>
      </c>
      <c r="H4286" s="314">
        <v>514.285714285714</v>
      </c>
      <c r="I4286" s="311"/>
      <c r="J4286" s="311"/>
      <c r="K4286" s="311" t="s">
        <v>106</v>
      </c>
    </row>
    <row r="4287" ht="14.25" spans="1:11">
      <c r="A4287" s="269">
        <v>4285</v>
      </c>
      <c r="B4287" s="311" t="s">
        <v>5809</v>
      </c>
      <c r="C4287" s="311"/>
      <c r="D4287" s="311" t="s">
        <v>6382</v>
      </c>
      <c r="E4287" s="311" t="s">
        <v>6298</v>
      </c>
      <c r="F4287" s="318">
        <v>100</v>
      </c>
      <c r="G4287" s="313">
        <v>2015.01</v>
      </c>
      <c r="H4287" s="314">
        <v>142.857142857143</v>
      </c>
      <c r="I4287" s="311"/>
      <c r="J4287" s="311"/>
      <c r="K4287" s="311" t="s">
        <v>106</v>
      </c>
    </row>
    <row r="4288" ht="14.25" spans="1:11">
      <c r="A4288" s="269">
        <v>4286</v>
      </c>
      <c r="B4288" s="311" t="s">
        <v>5809</v>
      </c>
      <c r="C4288" s="311"/>
      <c r="D4288" s="311" t="s">
        <v>6383</v>
      </c>
      <c r="E4288" s="311" t="s">
        <v>6298</v>
      </c>
      <c r="F4288" s="318">
        <v>385</v>
      </c>
      <c r="G4288" s="313">
        <v>2015.01</v>
      </c>
      <c r="H4288" s="314">
        <v>550</v>
      </c>
      <c r="I4288" s="311"/>
      <c r="J4288" s="311"/>
      <c r="K4288" s="311" t="s">
        <v>106</v>
      </c>
    </row>
    <row r="4289" ht="14.25" spans="1:11">
      <c r="A4289" s="269">
        <v>4287</v>
      </c>
      <c r="B4289" s="311" t="s">
        <v>5809</v>
      </c>
      <c r="C4289" s="311"/>
      <c r="D4289" s="311" t="s">
        <v>6384</v>
      </c>
      <c r="E4289" s="311" t="s">
        <v>6298</v>
      </c>
      <c r="F4289" s="318">
        <v>2530</v>
      </c>
      <c r="G4289" s="313">
        <v>2015.01</v>
      </c>
      <c r="H4289" s="314">
        <v>3614.28571428571</v>
      </c>
      <c r="I4289" s="311"/>
      <c r="J4289" s="311"/>
      <c r="K4289" s="311" t="s">
        <v>106</v>
      </c>
    </row>
    <row r="4290" ht="14.25" spans="1:11">
      <c r="A4290" s="269">
        <v>4288</v>
      </c>
      <c r="B4290" s="311" t="s">
        <v>5809</v>
      </c>
      <c r="C4290" s="311"/>
      <c r="D4290" s="311" t="s">
        <v>6385</v>
      </c>
      <c r="E4290" s="311" t="s">
        <v>6298</v>
      </c>
      <c r="F4290" s="318">
        <v>1980</v>
      </c>
      <c r="G4290" s="313">
        <v>2015.01</v>
      </c>
      <c r="H4290" s="314">
        <v>2828.57142857143</v>
      </c>
      <c r="I4290" s="311"/>
      <c r="J4290" s="311"/>
      <c r="K4290" s="311" t="s">
        <v>106</v>
      </c>
    </row>
    <row r="4291" ht="14.25" spans="1:11">
      <c r="A4291" s="269">
        <v>4289</v>
      </c>
      <c r="B4291" s="311" t="s">
        <v>5809</v>
      </c>
      <c r="C4291" s="311"/>
      <c r="D4291" s="311" t="s">
        <v>6386</v>
      </c>
      <c r="E4291" s="311" t="s">
        <v>6298</v>
      </c>
      <c r="F4291" s="318">
        <v>1815</v>
      </c>
      <c r="G4291" s="313">
        <v>2015.01</v>
      </c>
      <c r="H4291" s="314">
        <v>2592.85714285714</v>
      </c>
      <c r="I4291" s="311"/>
      <c r="J4291" s="311"/>
      <c r="K4291" s="311" t="s">
        <v>106</v>
      </c>
    </row>
    <row r="4292" ht="14.25" spans="1:11">
      <c r="A4292" s="269">
        <v>4290</v>
      </c>
      <c r="B4292" s="311" t="s">
        <v>5809</v>
      </c>
      <c r="C4292" s="311"/>
      <c r="D4292" s="311" t="s">
        <v>6387</v>
      </c>
      <c r="E4292" s="311" t="s">
        <v>6298</v>
      </c>
      <c r="F4292" s="318">
        <v>2200</v>
      </c>
      <c r="G4292" s="313">
        <v>2015.01</v>
      </c>
      <c r="H4292" s="314">
        <v>3142.85714285714</v>
      </c>
      <c r="I4292" s="311"/>
      <c r="J4292" s="311"/>
      <c r="K4292" s="311" t="s">
        <v>106</v>
      </c>
    </row>
    <row r="4293" ht="14.25" spans="1:11">
      <c r="A4293" s="269">
        <v>4291</v>
      </c>
      <c r="B4293" s="311" t="s">
        <v>5809</v>
      </c>
      <c r="C4293" s="311"/>
      <c r="D4293" s="311" t="s">
        <v>6388</v>
      </c>
      <c r="E4293" s="311" t="s">
        <v>6298</v>
      </c>
      <c r="F4293" s="318">
        <v>1980</v>
      </c>
      <c r="G4293" s="313">
        <v>2015.01</v>
      </c>
      <c r="H4293" s="314">
        <v>2828.57142857143</v>
      </c>
      <c r="I4293" s="311"/>
      <c r="J4293" s="311"/>
      <c r="K4293" s="311" t="s">
        <v>106</v>
      </c>
    </row>
    <row r="4294" ht="14.25" spans="1:11">
      <c r="A4294" s="269">
        <v>4292</v>
      </c>
      <c r="B4294" s="311" t="s">
        <v>5809</v>
      </c>
      <c r="C4294" s="311"/>
      <c r="D4294" s="311" t="s">
        <v>6389</v>
      </c>
      <c r="E4294" s="311" t="s">
        <v>6298</v>
      </c>
      <c r="F4294" s="318">
        <v>1925</v>
      </c>
      <c r="G4294" s="313">
        <v>2015.01</v>
      </c>
      <c r="H4294" s="314">
        <v>2750</v>
      </c>
      <c r="I4294" s="311"/>
      <c r="J4294" s="311"/>
      <c r="K4294" s="311" t="s">
        <v>106</v>
      </c>
    </row>
    <row r="4295" ht="14.25" spans="1:11">
      <c r="A4295" s="269">
        <v>4293</v>
      </c>
      <c r="B4295" s="311" t="s">
        <v>5809</v>
      </c>
      <c r="C4295" s="311"/>
      <c r="D4295" s="311" t="s">
        <v>6390</v>
      </c>
      <c r="E4295" s="311" t="s">
        <v>6298</v>
      </c>
      <c r="F4295" s="318">
        <v>2365</v>
      </c>
      <c r="G4295" s="313">
        <v>2015.01</v>
      </c>
      <c r="H4295" s="314">
        <v>3378.57142857143</v>
      </c>
      <c r="I4295" s="311"/>
      <c r="J4295" s="311"/>
      <c r="K4295" s="311" t="s">
        <v>106</v>
      </c>
    </row>
    <row r="4296" ht="14.25" spans="1:11">
      <c r="A4296" s="269">
        <v>4294</v>
      </c>
      <c r="B4296" s="311" t="s">
        <v>5809</v>
      </c>
      <c r="C4296" s="311"/>
      <c r="D4296" s="311" t="s">
        <v>6391</v>
      </c>
      <c r="E4296" s="311" t="s">
        <v>6298</v>
      </c>
      <c r="F4296" s="318">
        <v>189</v>
      </c>
      <c r="G4296" s="313">
        <v>2015.01</v>
      </c>
      <c r="H4296" s="314">
        <v>270</v>
      </c>
      <c r="I4296" s="311"/>
      <c r="J4296" s="311"/>
      <c r="K4296" s="311" t="s">
        <v>106</v>
      </c>
    </row>
    <row r="4297" ht="14.25" spans="1:11">
      <c r="A4297" s="269">
        <v>4295</v>
      </c>
      <c r="B4297" s="311" t="s">
        <v>5809</v>
      </c>
      <c r="C4297" s="311"/>
      <c r="D4297" s="311" t="s">
        <v>6392</v>
      </c>
      <c r="E4297" s="311" t="s">
        <v>6298</v>
      </c>
      <c r="F4297" s="318">
        <v>66</v>
      </c>
      <c r="G4297" s="313">
        <v>2015.01</v>
      </c>
      <c r="H4297" s="314">
        <v>94.2857142857143</v>
      </c>
      <c r="I4297" s="311"/>
      <c r="J4297" s="311"/>
      <c r="K4297" s="311" t="s">
        <v>106</v>
      </c>
    </row>
    <row r="4298" ht="14.25" spans="1:11">
      <c r="A4298" s="269">
        <v>4296</v>
      </c>
      <c r="B4298" s="311" t="s">
        <v>5809</v>
      </c>
      <c r="C4298" s="311"/>
      <c r="D4298" s="311" t="s">
        <v>6393</v>
      </c>
      <c r="E4298" s="311" t="s">
        <v>6298</v>
      </c>
      <c r="F4298" s="318">
        <v>429</v>
      </c>
      <c r="G4298" s="313">
        <v>2015.01</v>
      </c>
      <c r="H4298" s="314">
        <v>612.857142857143</v>
      </c>
      <c r="I4298" s="311"/>
      <c r="J4298" s="311"/>
      <c r="K4298" s="311" t="s">
        <v>106</v>
      </c>
    </row>
    <row r="4299" ht="14.25" spans="1:11">
      <c r="A4299" s="269">
        <v>4297</v>
      </c>
      <c r="B4299" s="311" t="s">
        <v>5809</v>
      </c>
      <c r="C4299" s="311"/>
      <c r="D4299" s="311" t="s">
        <v>6394</v>
      </c>
      <c r="E4299" s="311" t="s">
        <v>6298</v>
      </c>
      <c r="F4299" s="318">
        <v>68</v>
      </c>
      <c r="G4299" s="313">
        <v>2015.01</v>
      </c>
      <c r="H4299" s="314">
        <v>97.1428571428572</v>
      </c>
      <c r="I4299" s="311"/>
      <c r="J4299" s="311"/>
      <c r="K4299" s="311" t="s">
        <v>106</v>
      </c>
    </row>
    <row r="4300" ht="14.25" spans="1:11">
      <c r="A4300" s="269">
        <v>4298</v>
      </c>
      <c r="B4300" s="311" t="s">
        <v>5809</v>
      </c>
      <c r="C4300" s="311"/>
      <c r="D4300" s="311" t="s">
        <v>6395</v>
      </c>
      <c r="E4300" s="311" t="s">
        <v>6298</v>
      </c>
      <c r="F4300" s="318">
        <v>62</v>
      </c>
      <c r="G4300" s="313">
        <v>2015.01</v>
      </c>
      <c r="H4300" s="314">
        <v>88.5714285714286</v>
      </c>
      <c r="I4300" s="311"/>
      <c r="J4300" s="311"/>
      <c r="K4300" s="311" t="s">
        <v>106</v>
      </c>
    </row>
    <row r="4301" ht="14.25" spans="1:11">
      <c r="A4301" s="269">
        <v>4299</v>
      </c>
      <c r="B4301" s="311" t="s">
        <v>5809</v>
      </c>
      <c r="C4301" s="311"/>
      <c r="D4301" s="311" t="s">
        <v>6396</v>
      </c>
      <c r="E4301" s="311" t="s">
        <v>6298</v>
      </c>
      <c r="F4301" s="318">
        <v>300</v>
      </c>
      <c r="G4301" s="313">
        <v>2015.01</v>
      </c>
      <c r="H4301" s="314">
        <v>428.571428571429</v>
      </c>
      <c r="I4301" s="311"/>
      <c r="J4301" s="311"/>
      <c r="K4301" s="311" t="s">
        <v>106</v>
      </c>
    </row>
    <row r="4302" ht="14.25" spans="1:11">
      <c r="A4302" s="269">
        <v>4300</v>
      </c>
      <c r="B4302" s="311" t="s">
        <v>5809</v>
      </c>
      <c r="C4302" s="311"/>
      <c r="D4302" s="311" t="s">
        <v>6397</v>
      </c>
      <c r="E4302" s="311" t="s">
        <v>6298</v>
      </c>
      <c r="F4302" s="318">
        <v>291</v>
      </c>
      <c r="G4302" s="313">
        <v>2015.01</v>
      </c>
      <c r="H4302" s="314">
        <v>415.714285714286</v>
      </c>
      <c r="I4302" s="311"/>
      <c r="J4302" s="311"/>
      <c r="K4302" s="311" t="s">
        <v>106</v>
      </c>
    </row>
    <row r="4303" ht="14.25" spans="1:11">
      <c r="A4303" s="269">
        <v>4301</v>
      </c>
      <c r="B4303" s="311" t="s">
        <v>5809</v>
      </c>
      <c r="C4303" s="311"/>
      <c r="D4303" s="311" t="s">
        <v>6398</v>
      </c>
      <c r="E4303" s="311" t="s">
        <v>6298</v>
      </c>
      <c r="F4303" s="318">
        <v>264</v>
      </c>
      <c r="G4303" s="313">
        <v>2015.01</v>
      </c>
      <c r="H4303" s="314">
        <v>377.142857142857</v>
      </c>
      <c r="I4303" s="311"/>
      <c r="J4303" s="311"/>
      <c r="K4303" s="311" t="s">
        <v>106</v>
      </c>
    </row>
    <row r="4304" ht="14.25" spans="1:11">
      <c r="A4304" s="269">
        <v>4302</v>
      </c>
      <c r="B4304" s="311" t="s">
        <v>5809</v>
      </c>
      <c r="C4304" s="311"/>
      <c r="D4304" s="311" t="s">
        <v>6399</v>
      </c>
      <c r="E4304" s="311" t="s">
        <v>6298</v>
      </c>
      <c r="F4304" s="318">
        <v>231</v>
      </c>
      <c r="G4304" s="313">
        <v>2015.01</v>
      </c>
      <c r="H4304" s="314">
        <v>330</v>
      </c>
      <c r="I4304" s="311"/>
      <c r="J4304" s="311"/>
      <c r="K4304" s="311" t="s">
        <v>106</v>
      </c>
    </row>
    <row r="4305" ht="14.25" spans="1:11">
      <c r="A4305" s="269">
        <v>4303</v>
      </c>
      <c r="B4305" s="311" t="s">
        <v>5809</v>
      </c>
      <c r="C4305" s="311"/>
      <c r="D4305" s="311" t="s">
        <v>6400</v>
      </c>
      <c r="E4305" s="311" t="s">
        <v>6298</v>
      </c>
      <c r="F4305" s="318">
        <v>253</v>
      </c>
      <c r="G4305" s="313">
        <v>2015.01</v>
      </c>
      <c r="H4305" s="314">
        <v>361.428571428571</v>
      </c>
      <c r="I4305" s="311"/>
      <c r="J4305" s="311"/>
      <c r="K4305" s="311" t="s">
        <v>106</v>
      </c>
    </row>
    <row r="4306" ht="14.25" spans="1:11">
      <c r="A4306" s="269">
        <v>4304</v>
      </c>
      <c r="B4306" s="311" t="s">
        <v>5809</v>
      </c>
      <c r="C4306" s="311"/>
      <c r="D4306" s="311" t="s">
        <v>6401</v>
      </c>
      <c r="E4306" s="311" t="s">
        <v>6298</v>
      </c>
      <c r="F4306" s="318">
        <v>206</v>
      </c>
      <c r="G4306" s="313">
        <v>2015.01</v>
      </c>
      <c r="H4306" s="314">
        <v>294.285714285714</v>
      </c>
      <c r="I4306" s="311"/>
      <c r="J4306" s="311"/>
      <c r="K4306" s="311" t="s">
        <v>106</v>
      </c>
    </row>
    <row r="4307" ht="14.25" spans="1:11">
      <c r="A4307" s="269">
        <v>4305</v>
      </c>
      <c r="B4307" s="311" t="s">
        <v>5809</v>
      </c>
      <c r="C4307" s="311"/>
      <c r="D4307" s="311" t="s">
        <v>6402</v>
      </c>
      <c r="E4307" s="311" t="s">
        <v>6298</v>
      </c>
      <c r="F4307" s="318">
        <v>206</v>
      </c>
      <c r="G4307" s="313">
        <v>2015.01</v>
      </c>
      <c r="H4307" s="314">
        <v>294.285714285714</v>
      </c>
      <c r="I4307" s="311"/>
      <c r="J4307" s="311"/>
      <c r="K4307" s="311" t="s">
        <v>106</v>
      </c>
    </row>
    <row r="4308" ht="14.25" spans="1:11">
      <c r="A4308" s="269">
        <v>4306</v>
      </c>
      <c r="B4308" s="311" t="s">
        <v>5809</v>
      </c>
      <c r="C4308" s="311"/>
      <c r="D4308" s="311" t="s">
        <v>6403</v>
      </c>
      <c r="E4308" s="311" t="s">
        <v>6298</v>
      </c>
      <c r="F4308" s="318">
        <v>297</v>
      </c>
      <c r="G4308" s="313">
        <v>2015.01</v>
      </c>
      <c r="H4308" s="314">
        <v>424.285714285714</v>
      </c>
      <c r="I4308" s="311"/>
      <c r="J4308" s="311"/>
      <c r="K4308" s="311" t="s">
        <v>106</v>
      </c>
    </row>
    <row r="4309" ht="14.25" spans="1:11">
      <c r="A4309" s="269">
        <v>4307</v>
      </c>
      <c r="B4309" s="311" t="s">
        <v>5809</v>
      </c>
      <c r="C4309" s="311"/>
      <c r="D4309" s="311" t="s">
        <v>6404</v>
      </c>
      <c r="E4309" s="311" t="s">
        <v>6298</v>
      </c>
      <c r="F4309" s="318">
        <v>344</v>
      </c>
      <c r="G4309" s="313">
        <v>2015.01</v>
      </c>
      <c r="H4309" s="314">
        <v>491.428571428571</v>
      </c>
      <c r="I4309" s="311"/>
      <c r="J4309" s="311"/>
      <c r="K4309" s="311" t="s">
        <v>106</v>
      </c>
    </row>
    <row r="4310" ht="14.25" spans="1:11">
      <c r="A4310" s="269">
        <v>4308</v>
      </c>
      <c r="B4310" s="311" t="s">
        <v>5809</v>
      </c>
      <c r="C4310" s="311"/>
      <c r="D4310" s="311" t="s">
        <v>6405</v>
      </c>
      <c r="E4310" s="311" t="s">
        <v>6298</v>
      </c>
      <c r="F4310" s="318">
        <v>233</v>
      </c>
      <c r="G4310" s="313">
        <v>2015.01</v>
      </c>
      <c r="H4310" s="314">
        <v>332.857142857143</v>
      </c>
      <c r="I4310" s="311"/>
      <c r="J4310" s="311"/>
      <c r="K4310" s="311" t="s">
        <v>106</v>
      </c>
    </row>
    <row r="4311" ht="14.25" spans="1:11">
      <c r="A4311" s="269">
        <v>4309</v>
      </c>
      <c r="B4311" s="311" t="s">
        <v>5809</v>
      </c>
      <c r="C4311" s="311"/>
      <c r="D4311" s="311" t="s">
        <v>6406</v>
      </c>
      <c r="E4311" s="311" t="s">
        <v>6298</v>
      </c>
      <c r="F4311" s="318">
        <v>297</v>
      </c>
      <c r="G4311" s="313">
        <v>2015.01</v>
      </c>
      <c r="H4311" s="314">
        <v>424.285714285714</v>
      </c>
      <c r="I4311" s="311"/>
      <c r="J4311" s="311"/>
      <c r="K4311" s="311" t="s">
        <v>106</v>
      </c>
    </row>
    <row r="4312" ht="14.25" spans="1:11">
      <c r="A4312" s="269">
        <v>4310</v>
      </c>
      <c r="B4312" s="311" t="s">
        <v>5809</v>
      </c>
      <c r="C4312" s="311"/>
      <c r="D4312" s="311" t="s">
        <v>6407</v>
      </c>
      <c r="E4312" s="311" t="s">
        <v>6298</v>
      </c>
      <c r="F4312" s="318">
        <v>297</v>
      </c>
      <c r="G4312" s="313">
        <v>2015.01</v>
      </c>
      <c r="H4312" s="314">
        <v>424.285714285714</v>
      </c>
      <c r="I4312" s="311"/>
      <c r="J4312" s="311"/>
      <c r="K4312" s="311" t="s">
        <v>106</v>
      </c>
    </row>
    <row r="4313" ht="14.25" spans="1:11">
      <c r="A4313" s="269">
        <v>4311</v>
      </c>
      <c r="B4313" s="311" t="s">
        <v>5809</v>
      </c>
      <c r="C4313" s="311"/>
      <c r="D4313" s="311" t="s">
        <v>6408</v>
      </c>
      <c r="E4313" s="311" t="s">
        <v>6298</v>
      </c>
      <c r="F4313" s="318">
        <v>363</v>
      </c>
      <c r="G4313" s="313">
        <v>2015.01</v>
      </c>
      <c r="H4313" s="314">
        <v>518.571428571429</v>
      </c>
      <c r="I4313" s="311"/>
      <c r="J4313" s="311"/>
      <c r="K4313" s="311" t="s">
        <v>106</v>
      </c>
    </row>
    <row r="4314" ht="14.25" spans="1:11">
      <c r="A4314" s="269">
        <v>4312</v>
      </c>
      <c r="B4314" s="311" t="s">
        <v>5809</v>
      </c>
      <c r="C4314" s="311"/>
      <c r="D4314" s="311" t="s">
        <v>6409</v>
      </c>
      <c r="E4314" s="311" t="s">
        <v>6298</v>
      </c>
      <c r="F4314" s="318">
        <v>233</v>
      </c>
      <c r="G4314" s="313">
        <v>2015.01</v>
      </c>
      <c r="H4314" s="314">
        <v>332.857142857143</v>
      </c>
      <c r="I4314" s="311"/>
      <c r="J4314" s="311"/>
      <c r="K4314" s="311" t="s">
        <v>106</v>
      </c>
    </row>
    <row r="4315" ht="14.25" spans="1:11">
      <c r="A4315" s="269">
        <v>4313</v>
      </c>
      <c r="B4315" s="311" t="s">
        <v>5809</v>
      </c>
      <c r="C4315" s="311"/>
      <c r="D4315" s="311" t="s">
        <v>6410</v>
      </c>
      <c r="E4315" s="311" t="s">
        <v>6298</v>
      </c>
      <c r="F4315" s="318">
        <v>224</v>
      </c>
      <c r="G4315" s="313">
        <v>2015.01</v>
      </c>
      <c r="H4315" s="314">
        <v>320</v>
      </c>
      <c r="I4315" s="311"/>
      <c r="J4315" s="311"/>
      <c r="K4315" s="311" t="s">
        <v>106</v>
      </c>
    </row>
    <row r="4316" ht="14.25" spans="1:11">
      <c r="A4316" s="269">
        <v>4314</v>
      </c>
      <c r="B4316" s="311" t="s">
        <v>5809</v>
      </c>
      <c r="C4316" s="311"/>
      <c r="D4316" s="311" t="s">
        <v>6411</v>
      </c>
      <c r="E4316" s="311" t="s">
        <v>6298</v>
      </c>
      <c r="F4316" s="318">
        <v>114</v>
      </c>
      <c r="G4316" s="313">
        <v>2015.01</v>
      </c>
      <c r="H4316" s="314">
        <v>162.857142857143</v>
      </c>
      <c r="I4316" s="311"/>
      <c r="J4316" s="311"/>
      <c r="K4316" s="311" t="s">
        <v>106</v>
      </c>
    </row>
    <row r="4317" ht="14.25" spans="1:11">
      <c r="A4317" s="269">
        <v>4315</v>
      </c>
      <c r="B4317" s="311" t="s">
        <v>5809</v>
      </c>
      <c r="C4317" s="311"/>
      <c r="D4317" s="311" t="s">
        <v>6412</v>
      </c>
      <c r="E4317" s="311" t="s">
        <v>6298</v>
      </c>
      <c r="F4317" s="318">
        <v>300</v>
      </c>
      <c r="G4317" s="313">
        <v>2015.01</v>
      </c>
      <c r="H4317" s="314">
        <v>428.571428571429</v>
      </c>
      <c r="I4317" s="311"/>
      <c r="J4317" s="311"/>
      <c r="K4317" s="311" t="s">
        <v>106</v>
      </c>
    </row>
    <row r="4318" ht="14.25" spans="1:11">
      <c r="A4318" s="269">
        <v>4316</v>
      </c>
      <c r="B4318" s="311" t="s">
        <v>5809</v>
      </c>
      <c r="C4318" s="311"/>
      <c r="D4318" s="311" t="s">
        <v>6413</v>
      </c>
      <c r="E4318" s="311" t="s">
        <v>6298</v>
      </c>
      <c r="F4318" s="318">
        <v>242</v>
      </c>
      <c r="G4318" s="313">
        <v>2015.01</v>
      </c>
      <c r="H4318" s="314">
        <v>345.714285714286</v>
      </c>
      <c r="I4318" s="311"/>
      <c r="J4318" s="311"/>
      <c r="K4318" s="311" t="s">
        <v>106</v>
      </c>
    </row>
    <row r="4319" ht="14.25" spans="1:11">
      <c r="A4319" s="269">
        <v>4317</v>
      </c>
      <c r="B4319" s="311" t="s">
        <v>5809</v>
      </c>
      <c r="C4319" s="311"/>
      <c r="D4319" s="311" t="s">
        <v>6414</v>
      </c>
      <c r="E4319" s="311" t="s">
        <v>6298</v>
      </c>
      <c r="F4319" s="318">
        <v>34</v>
      </c>
      <c r="G4319" s="313">
        <v>2015.01</v>
      </c>
      <c r="H4319" s="314">
        <v>48.5714285714286</v>
      </c>
      <c r="I4319" s="311"/>
      <c r="J4319" s="311"/>
      <c r="K4319" s="311" t="s">
        <v>106</v>
      </c>
    </row>
    <row r="4320" ht="14.25" spans="1:11">
      <c r="A4320" s="269">
        <v>4318</v>
      </c>
      <c r="B4320" s="311" t="s">
        <v>5809</v>
      </c>
      <c r="C4320" s="311"/>
      <c r="D4320" s="311" t="s">
        <v>6415</v>
      </c>
      <c r="E4320" s="311" t="s">
        <v>6298</v>
      </c>
      <c r="F4320" s="318">
        <v>179</v>
      </c>
      <c r="G4320" s="313">
        <v>2015.01</v>
      </c>
      <c r="H4320" s="314">
        <v>255.714285714286</v>
      </c>
      <c r="I4320" s="311"/>
      <c r="J4320" s="311"/>
      <c r="K4320" s="311" t="s">
        <v>106</v>
      </c>
    </row>
    <row r="4321" ht="14.25" spans="1:11">
      <c r="A4321" s="269">
        <v>4319</v>
      </c>
      <c r="B4321" s="311" t="s">
        <v>5809</v>
      </c>
      <c r="C4321" s="311"/>
      <c r="D4321" s="311" t="s">
        <v>6416</v>
      </c>
      <c r="E4321" s="311" t="s">
        <v>6298</v>
      </c>
      <c r="F4321" s="318">
        <v>209</v>
      </c>
      <c r="G4321" s="313">
        <v>2015.01</v>
      </c>
      <c r="H4321" s="314">
        <v>298.571428571429</v>
      </c>
      <c r="I4321" s="311"/>
      <c r="J4321" s="311"/>
      <c r="K4321" s="311" t="s">
        <v>106</v>
      </c>
    </row>
    <row r="4322" ht="14.25" spans="1:11">
      <c r="A4322" s="269">
        <v>4320</v>
      </c>
      <c r="B4322" s="311" t="s">
        <v>5809</v>
      </c>
      <c r="C4322" s="311"/>
      <c r="D4322" s="311" t="s">
        <v>6417</v>
      </c>
      <c r="E4322" s="311" t="s">
        <v>6298</v>
      </c>
      <c r="F4322" s="318">
        <v>364</v>
      </c>
      <c r="G4322" s="313">
        <v>2015.01</v>
      </c>
      <c r="H4322" s="314">
        <v>520</v>
      </c>
      <c r="I4322" s="311"/>
      <c r="J4322" s="311"/>
      <c r="K4322" s="311" t="s">
        <v>106</v>
      </c>
    </row>
    <row r="4323" ht="14.25" spans="1:11">
      <c r="A4323" s="269">
        <v>4321</v>
      </c>
      <c r="B4323" s="311" t="s">
        <v>5809</v>
      </c>
      <c r="C4323" s="311"/>
      <c r="D4323" s="311" t="s">
        <v>6418</v>
      </c>
      <c r="E4323" s="311" t="s">
        <v>6298</v>
      </c>
      <c r="F4323" s="318">
        <v>260</v>
      </c>
      <c r="G4323" s="313">
        <v>2015.01</v>
      </c>
      <c r="H4323" s="314">
        <v>371.428571428571</v>
      </c>
      <c r="I4323" s="311"/>
      <c r="J4323" s="311"/>
      <c r="K4323" s="311" t="s">
        <v>106</v>
      </c>
    </row>
    <row r="4324" ht="14.25" spans="1:11">
      <c r="A4324" s="269">
        <v>4322</v>
      </c>
      <c r="B4324" s="311" t="s">
        <v>5809</v>
      </c>
      <c r="C4324" s="311"/>
      <c r="D4324" s="311" t="s">
        <v>6419</v>
      </c>
      <c r="E4324" s="311" t="s">
        <v>6298</v>
      </c>
      <c r="F4324" s="318">
        <v>3933</v>
      </c>
      <c r="G4324" s="313">
        <v>2015.01</v>
      </c>
      <c r="H4324" s="314">
        <v>5618.57142857143</v>
      </c>
      <c r="I4324" s="311"/>
      <c r="J4324" s="311"/>
      <c r="K4324" s="311" t="s">
        <v>106</v>
      </c>
    </row>
    <row r="4325" ht="14.25" spans="1:11">
      <c r="A4325" s="269">
        <v>4323</v>
      </c>
      <c r="B4325" s="311" t="s">
        <v>5809</v>
      </c>
      <c r="C4325" s="311"/>
      <c r="D4325" s="311" t="s">
        <v>6420</v>
      </c>
      <c r="E4325" s="311" t="s">
        <v>6298</v>
      </c>
      <c r="F4325" s="318">
        <v>1815</v>
      </c>
      <c r="G4325" s="313">
        <v>2015.01</v>
      </c>
      <c r="H4325" s="314">
        <v>2592.85714285714</v>
      </c>
      <c r="I4325" s="311"/>
      <c r="J4325" s="311"/>
      <c r="K4325" s="311" t="s">
        <v>106</v>
      </c>
    </row>
    <row r="4326" ht="14.25" spans="1:11">
      <c r="A4326" s="269">
        <v>4324</v>
      </c>
      <c r="B4326" s="311" t="s">
        <v>5809</v>
      </c>
      <c r="C4326" s="311"/>
      <c r="D4326" s="311" t="s">
        <v>6421</v>
      </c>
      <c r="E4326" s="311" t="s">
        <v>6298</v>
      </c>
      <c r="F4326" s="318">
        <v>2090</v>
      </c>
      <c r="G4326" s="313">
        <v>2015.01</v>
      </c>
      <c r="H4326" s="314">
        <v>2985.71428571429</v>
      </c>
      <c r="I4326" s="311"/>
      <c r="J4326" s="311"/>
      <c r="K4326" s="311" t="s">
        <v>106</v>
      </c>
    </row>
    <row r="4327" ht="14.25" spans="1:11">
      <c r="A4327" s="269">
        <v>4325</v>
      </c>
      <c r="B4327" s="311" t="s">
        <v>5809</v>
      </c>
      <c r="C4327" s="311"/>
      <c r="D4327" s="311" t="s">
        <v>6422</v>
      </c>
      <c r="E4327" s="311" t="s">
        <v>6298</v>
      </c>
      <c r="F4327" s="318">
        <v>1925</v>
      </c>
      <c r="G4327" s="313">
        <v>2015.01</v>
      </c>
      <c r="H4327" s="314">
        <v>2750</v>
      </c>
      <c r="I4327" s="311"/>
      <c r="J4327" s="311"/>
      <c r="K4327" s="311" t="s">
        <v>106</v>
      </c>
    </row>
    <row r="4328" ht="14.25" spans="1:11">
      <c r="A4328" s="269">
        <v>4326</v>
      </c>
      <c r="B4328" s="311" t="s">
        <v>5809</v>
      </c>
      <c r="C4328" s="311"/>
      <c r="D4328" s="311" t="s">
        <v>6423</v>
      </c>
      <c r="E4328" s="311" t="s">
        <v>6298</v>
      </c>
      <c r="F4328" s="318">
        <v>3135</v>
      </c>
      <c r="G4328" s="313">
        <v>2015.01</v>
      </c>
      <c r="H4328" s="314">
        <v>4478.57142857143</v>
      </c>
      <c r="I4328" s="311"/>
      <c r="J4328" s="311"/>
      <c r="K4328" s="311" t="s">
        <v>106</v>
      </c>
    </row>
    <row r="4329" ht="14.25" spans="1:11">
      <c r="A4329" s="269">
        <v>4327</v>
      </c>
      <c r="B4329" s="311" t="s">
        <v>5809</v>
      </c>
      <c r="C4329" s="311"/>
      <c r="D4329" s="311" t="s">
        <v>6424</v>
      </c>
      <c r="E4329" s="311" t="s">
        <v>6298</v>
      </c>
      <c r="F4329" s="318">
        <v>2750</v>
      </c>
      <c r="G4329" s="313">
        <v>2015.01</v>
      </c>
      <c r="H4329" s="314">
        <v>3928.57142857143</v>
      </c>
      <c r="I4329" s="311"/>
      <c r="J4329" s="311"/>
      <c r="K4329" s="311" t="s">
        <v>106</v>
      </c>
    </row>
    <row r="4330" ht="14.25" spans="1:11">
      <c r="A4330" s="269">
        <v>4328</v>
      </c>
      <c r="B4330" s="311" t="s">
        <v>5809</v>
      </c>
      <c r="C4330" s="311"/>
      <c r="D4330" s="311" t="s">
        <v>6425</v>
      </c>
      <c r="E4330" s="311" t="s">
        <v>6298</v>
      </c>
      <c r="F4330" s="318">
        <v>2310</v>
      </c>
      <c r="G4330" s="313">
        <v>2015.01</v>
      </c>
      <c r="H4330" s="314">
        <v>3300</v>
      </c>
      <c r="I4330" s="311"/>
      <c r="J4330" s="311"/>
      <c r="K4330" s="311" t="s">
        <v>106</v>
      </c>
    </row>
    <row r="4331" ht="14.25" spans="1:11">
      <c r="A4331" s="269">
        <v>4329</v>
      </c>
      <c r="B4331" s="311" t="s">
        <v>5809</v>
      </c>
      <c r="C4331" s="311"/>
      <c r="D4331" s="311" t="s">
        <v>6426</v>
      </c>
      <c r="E4331" s="311" t="s">
        <v>6298</v>
      </c>
      <c r="F4331" s="318">
        <v>268</v>
      </c>
      <c r="G4331" s="313">
        <v>2015.01</v>
      </c>
      <c r="H4331" s="314">
        <v>382.857142857143</v>
      </c>
      <c r="I4331" s="311"/>
      <c r="J4331" s="311"/>
      <c r="K4331" s="311" t="s">
        <v>106</v>
      </c>
    </row>
    <row r="4332" ht="14.25" spans="1:11">
      <c r="A4332" s="269">
        <v>4330</v>
      </c>
      <c r="B4332" s="311" t="s">
        <v>5809</v>
      </c>
      <c r="C4332" s="311"/>
      <c r="D4332" s="311" t="s">
        <v>6427</v>
      </c>
      <c r="E4332" s="311" t="s">
        <v>6298</v>
      </c>
      <c r="F4332" s="318">
        <v>572</v>
      </c>
      <c r="G4332" s="313">
        <v>2015.01</v>
      </c>
      <c r="H4332" s="314">
        <v>817.142857142857</v>
      </c>
      <c r="I4332" s="311"/>
      <c r="J4332" s="311"/>
      <c r="K4332" s="311" t="s">
        <v>106</v>
      </c>
    </row>
    <row r="4333" ht="14.25" spans="1:11">
      <c r="A4333" s="269">
        <v>4331</v>
      </c>
      <c r="B4333" s="311" t="s">
        <v>5809</v>
      </c>
      <c r="C4333" s="311"/>
      <c r="D4333" s="311" t="s">
        <v>6428</v>
      </c>
      <c r="E4333" s="311" t="s">
        <v>6298</v>
      </c>
      <c r="F4333" s="318">
        <v>337</v>
      </c>
      <c r="G4333" s="313">
        <v>2015.01</v>
      </c>
      <c r="H4333" s="314">
        <v>481.428571428571</v>
      </c>
      <c r="I4333" s="311"/>
      <c r="J4333" s="311"/>
      <c r="K4333" s="311" t="s">
        <v>106</v>
      </c>
    </row>
    <row r="4334" ht="14.25" spans="1:11">
      <c r="A4334" s="269">
        <v>4332</v>
      </c>
      <c r="B4334" s="311" t="s">
        <v>5809</v>
      </c>
      <c r="C4334" s="311"/>
      <c r="D4334" s="311" t="s">
        <v>6429</v>
      </c>
      <c r="E4334" s="311" t="s">
        <v>6298</v>
      </c>
      <c r="F4334" s="318">
        <v>209</v>
      </c>
      <c r="G4334" s="313">
        <v>2015.01</v>
      </c>
      <c r="H4334" s="314">
        <v>298.571428571429</v>
      </c>
      <c r="I4334" s="311"/>
      <c r="J4334" s="311"/>
      <c r="K4334" s="311" t="s">
        <v>106</v>
      </c>
    </row>
    <row r="4335" ht="14.25" spans="1:11">
      <c r="A4335" s="269">
        <v>4333</v>
      </c>
      <c r="B4335" s="311" t="s">
        <v>5809</v>
      </c>
      <c r="C4335" s="311"/>
      <c r="D4335" s="311" t="s">
        <v>6430</v>
      </c>
      <c r="E4335" s="311" t="s">
        <v>6298</v>
      </c>
      <c r="F4335" s="318">
        <v>261</v>
      </c>
      <c r="G4335" s="313">
        <v>2015.01</v>
      </c>
      <c r="H4335" s="314">
        <v>372.857142857143</v>
      </c>
      <c r="I4335" s="311"/>
      <c r="J4335" s="311"/>
      <c r="K4335" s="311" t="s">
        <v>106</v>
      </c>
    </row>
    <row r="4336" ht="14.25" spans="1:11">
      <c r="A4336" s="269">
        <v>4334</v>
      </c>
      <c r="B4336" s="311" t="s">
        <v>5809</v>
      </c>
      <c r="C4336" s="311"/>
      <c r="D4336" s="311" t="s">
        <v>6431</v>
      </c>
      <c r="E4336" s="311" t="s">
        <v>6298</v>
      </c>
      <c r="F4336" s="318">
        <v>238</v>
      </c>
      <c r="G4336" s="313">
        <v>2015.01</v>
      </c>
      <c r="H4336" s="314">
        <v>340</v>
      </c>
      <c r="I4336" s="311"/>
      <c r="J4336" s="311"/>
      <c r="K4336" s="311" t="s">
        <v>106</v>
      </c>
    </row>
    <row r="4337" ht="14.25" spans="1:11">
      <c r="A4337" s="269">
        <v>4335</v>
      </c>
      <c r="B4337" s="311" t="s">
        <v>5809</v>
      </c>
      <c r="C4337" s="311"/>
      <c r="D4337" s="311" t="s">
        <v>6432</v>
      </c>
      <c r="E4337" s="311" t="s">
        <v>6298</v>
      </c>
      <c r="F4337" s="318">
        <v>226</v>
      </c>
      <c r="G4337" s="313">
        <v>2015.01</v>
      </c>
      <c r="H4337" s="314">
        <v>322.857142857143</v>
      </c>
      <c r="I4337" s="311"/>
      <c r="J4337" s="311"/>
      <c r="K4337" s="311" t="s">
        <v>106</v>
      </c>
    </row>
    <row r="4338" ht="14.25" spans="1:11">
      <c r="A4338" s="269">
        <v>4336</v>
      </c>
      <c r="B4338" s="311" t="s">
        <v>5809</v>
      </c>
      <c r="C4338" s="311"/>
      <c r="D4338" s="311" t="s">
        <v>6433</v>
      </c>
      <c r="E4338" s="311" t="s">
        <v>6298</v>
      </c>
      <c r="F4338" s="318">
        <v>206</v>
      </c>
      <c r="G4338" s="313">
        <v>2015.01</v>
      </c>
      <c r="H4338" s="314">
        <v>294.285714285714</v>
      </c>
      <c r="I4338" s="311"/>
      <c r="J4338" s="311"/>
      <c r="K4338" s="311" t="s">
        <v>106</v>
      </c>
    </row>
    <row r="4339" ht="14.25" spans="1:11">
      <c r="A4339" s="269">
        <v>4337</v>
      </c>
      <c r="B4339" s="311" t="s">
        <v>5809</v>
      </c>
      <c r="C4339" s="311"/>
      <c r="D4339" s="311" t="s">
        <v>6434</v>
      </c>
      <c r="E4339" s="311" t="s">
        <v>6298</v>
      </c>
      <c r="F4339" s="318">
        <v>223</v>
      </c>
      <c r="G4339" s="313">
        <v>2015.01</v>
      </c>
      <c r="H4339" s="314">
        <v>318.571428571429</v>
      </c>
      <c r="I4339" s="311"/>
      <c r="J4339" s="311"/>
      <c r="K4339" s="311" t="s">
        <v>106</v>
      </c>
    </row>
    <row r="4340" ht="14.25" spans="1:11">
      <c r="A4340" s="269">
        <v>4338</v>
      </c>
      <c r="B4340" s="311" t="s">
        <v>5809</v>
      </c>
      <c r="C4340" s="311"/>
      <c r="D4340" s="311" t="s">
        <v>6435</v>
      </c>
      <c r="E4340" s="311" t="s">
        <v>6298</v>
      </c>
      <c r="F4340" s="318">
        <v>338</v>
      </c>
      <c r="G4340" s="313">
        <v>2015.01</v>
      </c>
      <c r="H4340" s="314">
        <v>482.857142857143</v>
      </c>
      <c r="I4340" s="311"/>
      <c r="J4340" s="311"/>
      <c r="K4340" s="311" t="s">
        <v>106</v>
      </c>
    </row>
    <row r="4341" ht="14.25" spans="1:11">
      <c r="A4341" s="269">
        <v>4339</v>
      </c>
      <c r="B4341" s="311" t="s">
        <v>5809</v>
      </c>
      <c r="C4341" s="311"/>
      <c r="D4341" s="311" t="s">
        <v>6436</v>
      </c>
      <c r="E4341" s="311" t="s">
        <v>6298</v>
      </c>
      <c r="F4341" s="318">
        <v>121</v>
      </c>
      <c r="G4341" s="313">
        <v>2015.01</v>
      </c>
      <c r="H4341" s="314">
        <v>172.857142857143</v>
      </c>
      <c r="I4341" s="311"/>
      <c r="J4341" s="311"/>
      <c r="K4341" s="311" t="s">
        <v>106</v>
      </c>
    </row>
    <row r="4342" ht="14.25" spans="1:11">
      <c r="A4342" s="269">
        <v>4340</v>
      </c>
      <c r="B4342" s="311" t="s">
        <v>5809</v>
      </c>
      <c r="C4342" s="311"/>
      <c r="D4342" s="311" t="s">
        <v>6437</v>
      </c>
      <c r="E4342" s="311" t="s">
        <v>6298</v>
      </c>
      <c r="F4342" s="318">
        <v>275</v>
      </c>
      <c r="G4342" s="313">
        <v>2015.01</v>
      </c>
      <c r="H4342" s="314">
        <v>392.857142857143</v>
      </c>
      <c r="I4342" s="311"/>
      <c r="J4342" s="311"/>
      <c r="K4342" s="311" t="s">
        <v>106</v>
      </c>
    </row>
    <row r="4343" ht="14.25" spans="1:11">
      <c r="A4343" s="269">
        <v>4341</v>
      </c>
      <c r="B4343" s="311" t="s">
        <v>5809</v>
      </c>
      <c r="C4343" s="311"/>
      <c r="D4343" s="311" t="s">
        <v>6438</v>
      </c>
      <c r="E4343" s="311" t="s">
        <v>6298</v>
      </c>
      <c r="F4343" s="318">
        <v>460</v>
      </c>
      <c r="G4343" s="313">
        <v>2015.01</v>
      </c>
      <c r="H4343" s="314">
        <v>657.142857142857</v>
      </c>
      <c r="I4343" s="311"/>
      <c r="J4343" s="311"/>
      <c r="K4343" s="311" t="s">
        <v>106</v>
      </c>
    </row>
    <row r="4344" ht="14.25" spans="1:11">
      <c r="A4344" s="269">
        <v>4342</v>
      </c>
      <c r="B4344" s="311" t="s">
        <v>5809</v>
      </c>
      <c r="C4344" s="311"/>
      <c r="D4344" s="311" t="s">
        <v>6439</v>
      </c>
      <c r="E4344" s="311" t="s">
        <v>6298</v>
      </c>
      <c r="F4344" s="318">
        <v>271</v>
      </c>
      <c r="G4344" s="313">
        <v>2015.01</v>
      </c>
      <c r="H4344" s="314">
        <v>387.142857142857</v>
      </c>
      <c r="I4344" s="311"/>
      <c r="J4344" s="311"/>
      <c r="K4344" s="311" t="s">
        <v>106</v>
      </c>
    </row>
    <row r="4345" ht="14.25" spans="1:11">
      <c r="A4345" s="269">
        <v>4343</v>
      </c>
      <c r="B4345" s="311" t="s">
        <v>5809</v>
      </c>
      <c r="C4345" s="311"/>
      <c r="D4345" s="311" t="s">
        <v>6440</v>
      </c>
      <c r="E4345" s="311" t="s">
        <v>6298</v>
      </c>
      <c r="F4345" s="318">
        <v>337</v>
      </c>
      <c r="G4345" s="313">
        <v>2015.01</v>
      </c>
      <c r="H4345" s="314">
        <v>481.428571428571</v>
      </c>
      <c r="I4345" s="311"/>
      <c r="J4345" s="311"/>
      <c r="K4345" s="311" t="s">
        <v>106</v>
      </c>
    </row>
    <row r="4346" ht="14.25" spans="1:11">
      <c r="A4346" s="269">
        <v>4344</v>
      </c>
      <c r="B4346" s="311" t="s">
        <v>5809</v>
      </c>
      <c r="C4346" s="311"/>
      <c r="D4346" s="311" t="s">
        <v>6441</v>
      </c>
      <c r="E4346" s="311" t="s">
        <v>6298</v>
      </c>
      <c r="F4346" s="318">
        <v>116</v>
      </c>
      <c r="G4346" s="313">
        <v>2015.01</v>
      </c>
      <c r="H4346" s="314">
        <v>165.714285714286</v>
      </c>
      <c r="I4346" s="311"/>
      <c r="J4346" s="311"/>
      <c r="K4346" s="311" t="s">
        <v>106</v>
      </c>
    </row>
    <row r="4347" ht="14.25" spans="1:11">
      <c r="A4347" s="269">
        <v>4345</v>
      </c>
      <c r="B4347" s="311" t="s">
        <v>5809</v>
      </c>
      <c r="C4347" s="311"/>
      <c r="D4347" s="311" t="s">
        <v>6442</v>
      </c>
      <c r="E4347" s="311" t="s">
        <v>6298</v>
      </c>
      <c r="F4347" s="318">
        <v>4000</v>
      </c>
      <c r="G4347" s="313">
        <v>2015.01</v>
      </c>
      <c r="H4347" s="314">
        <v>5714.28571428571</v>
      </c>
      <c r="I4347" s="311"/>
      <c r="J4347" s="311"/>
      <c r="K4347" s="311" t="s">
        <v>106</v>
      </c>
    </row>
    <row r="4348" ht="14.25" spans="1:11">
      <c r="A4348" s="269">
        <v>4346</v>
      </c>
      <c r="B4348" s="311" t="s">
        <v>5809</v>
      </c>
      <c r="C4348" s="311"/>
      <c r="D4348" s="311" t="s">
        <v>6443</v>
      </c>
      <c r="E4348" s="311" t="s">
        <v>6298</v>
      </c>
      <c r="F4348" s="318">
        <v>1980</v>
      </c>
      <c r="G4348" s="313">
        <v>2015.01</v>
      </c>
      <c r="H4348" s="314">
        <v>2828.57142857143</v>
      </c>
      <c r="I4348" s="311"/>
      <c r="J4348" s="311"/>
      <c r="K4348" s="311" t="s">
        <v>106</v>
      </c>
    </row>
    <row r="4349" ht="14.25" spans="1:11">
      <c r="A4349" s="269">
        <v>4347</v>
      </c>
      <c r="B4349" s="311" t="s">
        <v>5809</v>
      </c>
      <c r="C4349" s="311"/>
      <c r="D4349" s="311" t="s">
        <v>6444</v>
      </c>
      <c r="E4349" s="311" t="s">
        <v>6298</v>
      </c>
      <c r="F4349" s="318">
        <v>2200</v>
      </c>
      <c r="G4349" s="313">
        <v>2015.01</v>
      </c>
      <c r="H4349" s="314">
        <v>3142.85714285714</v>
      </c>
      <c r="I4349" s="311"/>
      <c r="J4349" s="311"/>
      <c r="K4349" s="311" t="s">
        <v>106</v>
      </c>
    </row>
    <row r="4350" ht="14.25" spans="1:11">
      <c r="A4350" s="269">
        <v>4348</v>
      </c>
      <c r="B4350" s="311" t="s">
        <v>5809</v>
      </c>
      <c r="C4350" s="311"/>
      <c r="D4350" s="311" t="s">
        <v>6445</v>
      </c>
      <c r="E4350" s="311" t="s">
        <v>6298</v>
      </c>
      <c r="F4350" s="318">
        <v>2475</v>
      </c>
      <c r="G4350" s="313">
        <v>2015.01</v>
      </c>
      <c r="H4350" s="314">
        <v>3535.71428571429</v>
      </c>
      <c r="I4350" s="311"/>
      <c r="J4350" s="311"/>
      <c r="K4350" s="311" t="s">
        <v>106</v>
      </c>
    </row>
    <row r="4351" ht="14.25" spans="1:11">
      <c r="A4351" s="269">
        <v>4349</v>
      </c>
      <c r="B4351" s="311" t="s">
        <v>5809</v>
      </c>
      <c r="C4351" s="311"/>
      <c r="D4351" s="311" t="s">
        <v>6446</v>
      </c>
      <c r="E4351" s="311" t="s">
        <v>6298</v>
      </c>
      <c r="F4351" s="318">
        <v>1925</v>
      </c>
      <c r="G4351" s="313">
        <v>2015.01</v>
      </c>
      <c r="H4351" s="314">
        <v>2750</v>
      </c>
      <c r="I4351" s="311"/>
      <c r="J4351" s="311"/>
      <c r="K4351" s="311" t="s">
        <v>106</v>
      </c>
    </row>
    <row r="4352" ht="14.25" spans="1:11">
      <c r="A4352" s="269">
        <v>4350</v>
      </c>
      <c r="B4352" s="311" t="s">
        <v>5809</v>
      </c>
      <c r="C4352" s="311"/>
      <c r="D4352" s="311" t="s">
        <v>6447</v>
      </c>
      <c r="E4352" s="311" t="s">
        <v>6298</v>
      </c>
      <c r="F4352" s="318">
        <v>114</v>
      </c>
      <c r="G4352" s="313">
        <v>2015.01</v>
      </c>
      <c r="H4352" s="314">
        <v>162.857142857143</v>
      </c>
      <c r="I4352" s="311"/>
      <c r="J4352" s="311"/>
      <c r="K4352" s="311" t="s">
        <v>106</v>
      </c>
    </row>
    <row r="4353" ht="14.25" spans="1:11">
      <c r="A4353" s="269">
        <v>4351</v>
      </c>
      <c r="B4353" s="311" t="s">
        <v>5809</v>
      </c>
      <c r="C4353" s="311"/>
      <c r="D4353" s="311" t="s">
        <v>6448</v>
      </c>
      <c r="E4353" s="311" t="s">
        <v>6298</v>
      </c>
      <c r="F4353" s="318">
        <v>41</v>
      </c>
      <c r="G4353" s="313">
        <v>2015.01</v>
      </c>
      <c r="H4353" s="314">
        <v>58.5714285714286</v>
      </c>
      <c r="I4353" s="311"/>
      <c r="J4353" s="311"/>
      <c r="K4353" s="311" t="s">
        <v>106</v>
      </c>
    </row>
    <row r="4354" ht="14.25" spans="1:11">
      <c r="A4354" s="269">
        <v>4352</v>
      </c>
      <c r="B4354" s="311" t="s">
        <v>5809</v>
      </c>
      <c r="C4354" s="311"/>
      <c r="D4354" s="311" t="s">
        <v>6449</v>
      </c>
      <c r="E4354" s="311" t="s">
        <v>6298</v>
      </c>
      <c r="F4354" s="318">
        <v>198</v>
      </c>
      <c r="G4354" s="313">
        <v>2015.01</v>
      </c>
      <c r="H4354" s="314">
        <v>282.857142857143</v>
      </c>
      <c r="I4354" s="311"/>
      <c r="J4354" s="311"/>
      <c r="K4354" s="311" t="s">
        <v>106</v>
      </c>
    </row>
    <row r="4355" ht="14.25" spans="1:11">
      <c r="A4355" s="269">
        <v>4353</v>
      </c>
      <c r="B4355" s="311" t="s">
        <v>5809</v>
      </c>
      <c r="C4355" s="311"/>
      <c r="D4355" s="311" t="s">
        <v>6450</v>
      </c>
      <c r="E4355" s="311" t="s">
        <v>6298</v>
      </c>
      <c r="F4355" s="318">
        <v>114</v>
      </c>
      <c r="G4355" s="313">
        <v>2015.01</v>
      </c>
      <c r="H4355" s="314">
        <v>162.857142857143</v>
      </c>
      <c r="I4355" s="311"/>
      <c r="J4355" s="311"/>
      <c r="K4355" s="311" t="s">
        <v>106</v>
      </c>
    </row>
    <row r="4356" ht="14.25" spans="1:11">
      <c r="A4356" s="269">
        <v>4354</v>
      </c>
      <c r="B4356" s="311" t="s">
        <v>5809</v>
      </c>
      <c r="C4356" s="311"/>
      <c r="D4356" s="311" t="s">
        <v>6451</v>
      </c>
      <c r="E4356" s="311" t="s">
        <v>6298</v>
      </c>
      <c r="F4356" s="318">
        <v>66</v>
      </c>
      <c r="G4356" s="313">
        <v>2015.01</v>
      </c>
      <c r="H4356" s="314">
        <v>94.2857142857143</v>
      </c>
      <c r="I4356" s="311"/>
      <c r="J4356" s="311"/>
      <c r="K4356" s="311" t="s">
        <v>106</v>
      </c>
    </row>
    <row r="4357" ht="14.25" spans="1:11">
      <c r="A4357" s="269">
        <v>4355</v>
      </c>
      <c r="B4357" s="311" t="s">
        <v>5809</v>
      </c>
      <c r="C4357" s="311"/>
      <c r="D4357" s="311" t="s">
        <v>6452</v>
      </c>
      <c r="E4357" s="311" t="s">
        <v>6298</v>
      </c>
      <c r="F4357" s="318">
        <v>1925</v>
      </c>
      <c r="G4357" s="313">
        <v>2015.01</v>
      </c>
      <c r="H4357" s="314">
        <v>2750</v>
      </c>
      <c r="I4357" s="311"/>
      <c r="J4357" s="311"/>
      <c r="K4357" s="311" t="s">
        <v>106</v>
      </c>
    </row>
    <row r="4358" ht="14.25" spans="1:11">
      <c r="A4358" s="269">
        <v>4356</v>
      </c>
      <c r="B4358" s="311" t="s">
        <v>5809</v>
      </c>
      <c r="C4358" s="311"/>
      <c r="D4358" s="311" t="s">
        <v>6453</v>
      </c>
      <c r="E4358" s="311" t="s">
        <v>6298</v>
      </c>
      <c r="F4358" s="318">
        <v>2200</v>
      </c>
      <c r="G4358" s="313">
        <v>2015.01</v>
      </c>
      <c r="H4358" s="314">
        <v>3142.85714285714</v>
      </c>
      <c r="I4358" s="311"/>
      <c r="J4358" s="311"/>
      <c r="K4358" s="311" t="s">
        <v>106</v>
      </c>
    </row>
    <row r="4359" ht="14.25" spans="1:11">
      <c r="A4359" s="269">
        <v>4357</v>
      </c>
      <c r="B4359" s="311" t="s">
        <v>5809</v>
      </c>
      <c r="C4359" s="311"/>
      <c r="D4359" s="311" t="s">
        <v>6327</v>
      </c>
      <c r="E4359" s="311" t="s">
        <v>6298</v>
      </c>
      <c r="F4359" s="318">
        <v>2365</v>
      </c>
      <c r="G4359" s="313">
        <v>2015.01</v>
      </c>
      <c r="H4359" s="314">
        <v>3378.57142857143</v>
      </c>
      <c r="I4359" s="311"/>
      <c r="J4359" s="311"/>
      <c r="K4359" s="311" t="s">
        <v>106</v>
      </c>
    </row>
    <row r="4360" ht="14.25" spans="1:11">
      <c r="A4360" s="269">
        <v>4358</v>
      </c>
      <c r="B4360" s="311" t="s">
        <v>5809</v>
      </c>
      <c r="C4360" s="311"/>
      <c r="D4360" s="311" t="s">
        <v>6328</v>
      </c>
      <c r="E4360" s="311" t="s">
        <v>6298</v>
      </c>
      <c r="F4360" s="318">
        <v>1980</v>
      </c>
      <c r="G4360" s="313">
        <v>2015.01</v>
      </c>
      <c r="H4360" s="314">
        <v>2828.57142857143</v>
      </c>
      <c r="I4360" s="311"/>
      <c r="J4360" s="311"/>
      <c r="K4360" s="311" t="s">
        <v>106</v>
      </c>
    </row>
    <row r="4361" ht="14.25" spans="1:11">
      <c r="A4361" s="269">
        <v>4359</v>
      </c>
      <c r="B4361" s="311" t="s">
        <v>5809</v>
      </c>
      <c r="C4361" s="311"/>
      <c r="D4361" s="311" t="s">
        <v>6454</v>
      </c>
      <c r="E4361" s="311" t="s">
        <v>6298</v>
      </c>
      <c r="F4361" s="318">
        <v>2200</v>
      </c>
      <c r="G4361" s="313">
        <v>2015.01</v>
      </c>
      <c r="H4361" s="314">
        <v>3142.85714285714</v>
      </c>
      <c r="I4361" s="311"/>
      <c r="J4361" s="311"/>
      <c r="K4361" s="311" t="s">
        <v>106</v>
      </c>
    </row>
    <row r="4362" ht="14.25" spans="1:11">
      <c r="A4362" s="269">
        <v>4360</v>
      </c>
      <c r="B4362" s="311" t="s">
        <v>5809</v>
      </c>
      <c r="C4362" s="311"/>
      <c r="D4362" s="311" t="s">
        <v>6455</v>
      </c>
      <c r="E4362" s="311" t="s">
        <v>6298</v>
      </c>
      <c r="F4362" s="318">
        <v>1900</v>
      </c>
      <c r="G4362" s="313">
        <v>2015.01</v>
      </c>
      <c r="H4362" s="314">
        <v>2714.28571428571</v>
      </c>
      <c r="I4362" s="311"/>
      <c r="J4362" s="311"/>
      <c r="K4362" s="311" t="s">
        <v>106</v>
      </c>
    </row>
    <row r="4363" ht="14.25" spans="1:11">
      <c r="A4363" s="269">
        <v>4361</v>
      </c>
      <c r="B4363" s="311" t="s">
        <v>5809</v>
      </c>
      <c r="C4363" s="311"/>
      <c r="D4363" s="311" t="s">
        <v>6456</v>
      </c>
      <c r="E4363" s="311" t="s">
        <v>6298</v>
      </c>
      <c r="F4363" s="318">
        <v>1900</v>
      </c>
      <c r="G4363" s="313">
        <v>2015.01</v>
      </c>
      <c r="H4363" s="314">
        <v>2714.28571428571</v>
      </c>
      <c r="I4363" s="311"/>
      <c r="J4363" s="311"/>
      <c r="K4363" s="311" t="s">
        <v>106</v>
      </c>
    </row>
    <row r="4364" ht="14.25" spans="1:11">
      <c r="A4364" s="269">
        <v>4362</v>
      </c>
      <c r="B4364" s="311" t="s">
        <v>5809</v>
      </c>
      <c r="C4364" s="311"/>
      <c r="D4364" s="311" t="s">
        <v>6457</v>
      </c>
      <c r="E4364" s="311" t="s">
        <v>6298</v>
      </c>
      <c r="F4364" s="318">
        <v>2090</v>
      </c>
      <c r="G4364" s="313">
        <v>2015.01</v>
      </c>
      <c r="H4364" s="314">
        <v>2985.71428571429</v>
      </c>
      <c r="I4364" s="311"/>
      <c r="J4364" s="311"/>
      <c r="K4364" s="311" t="s">
        <v>106</v>
      </c>
    </row>
    <row r="4365" ht="14.25" spans="1:11">
      <c r="A4365" s="269">
        <v>4363</v>
      </c>
      <c r="B4365" s="311" t="s">
        <v>5809</v>
      </c>
      <c r="C4365" s="311"/>
      <c r="D4365" s="311" t="s">
        <v>6330</v>
      </c>
      <c r="E4365" s="311" t="s">
        <v>6298</v>
      </c>
      <c r="F4365" s="318">
        <v>2750</v>
      </c>
      <c r="G4365" s="313">
        <v>2015.01</v>
      </c>
      <c r="H4365" s="314">
        <v>3928.57142857143</v>
      </c>
      <c r="I4365" s="311"/>
      <c r="J4365" s="311"/>
      <c r="K4365" s="311" t="s">
        <v>106</v>
      </c>
    </row>
    <row r="4366" ht="14.25" spans="1:11">
      <c r="A4366" s="269">
        <v>4364</v>
      </c>
      <c r="B4366" s="311" t="s">
        <v>5809</v>
      </c>
      <c r="C4366" s="311"/>
      <c r="D4366" s="311" t="s">
        <v>6458</v>
      </c>
      <c r="E4366" s="311" t="s">
        <v>6298</v>
      </c>
      <c r="F4366" s="318">
        <v>1925</v>
      </c>
      <c r="G4366" s="313">
        <v>2015.01</v>
      </c>
      <c r="H4366" s="314">
        <v>2750</v>
      </c>
      <c r="I4366" s="311"/>
      <c r="J4366" s="311"/>
      <c r="K4366" s="311" t="s">
        <v>106</v>
      </c>
    </row>
    <row r="4367" ht="14.25" spans="1:11">
      <c r="A4367" s="269">
        <v>4365</v>
      </c>
      <c r="B4367" s="311" t="s">
        <v>5809</v>
      </c>
      <c r="C4367" s="311"/>
      <c r="D4367" s="311" t="s">
        <v>6459</v>
      </c>
      <c r="E4367" s="311" t="s">
        <v>6298</v>
      </c>
      <c r="F4367" s="318">
        <v>3300</v>
      </c>
      <c r="G4367" s="313">
        <v>2015.01</v>
      </c>
      <c r="H4367" s="314">
        <v>4714.28571428571</v>
      </c>
      <c r="I4367" s="311"/>
      <c r="J4367" s="311"/>
      <c r="K4367" s="311" t="s">
        <v>106</v>
      </c>
    </row>
    <row r="4368" ht="14.25" spans="1:11">
      <c r="A4368" s="269">
        <v>4366</v>
      </c>
      <c r="B4368" s="311" t="s">
        <v>5809</v>
      </c>
      <c r="C4368" s="311"/>
      <c r="D4368" s="311" t="s">
        <v>6460</v>
      </c>
      <c r="E4368" s="311" t="s">
        <v>6298</v>
      </c>
      <c r="F4368" s="318">
        <v>1800</v>
      </c>
      <c r="G4368" s="313">
        <v>2015.01</v>
      </c>
      <c r="H4368" s="314">
        <v>2571.42857142857</v>
      </c>
      <c r="I4368" s="311"/>
      <c r="J4368" s="311"/>
      <c r="K4368" s="311" t="s">
        <v>106</v>
      </c>
    </row>
    <row r="4369" ht="14.25" spans="1:11">
      <c r="A4369" s="269">
        <v>4367</v>
      </c>
      <c r="B4369" s="311" t="s">
        <v>5809</v>
      </c>
      <c r="C4369" s="311"/>
      <c r="D4369" s="311" t="s">
        <v>6461</v>
      </c>
      <c r="E4369" s="311" t="s">
        <v>6298</v>
      </c>
      <c r="F4369" s="318">
        <v>1800</v>
      </c>
      <c r="G4369" s="313">
        <v>2015.01</v>
      </c>
      <c r="H4369" s="314">
        <v>2571.42857142857</v>
      </c>
      <c r="I4369" s="311"/>
      <c r="J4369" s="311"/>
      <c r="K4369" s="311" t="s">
        <v>106</v>
      </c>
    </row>
    <row r="4370" ht="14.25" spans="1:11">
      <c r="A4370" s="269">
        <v>4368</v>
      </c>
      <c r="B4370" s="311" t="s">
        <v>5809</v>
      </c>
      <c r="C4370" s="311"/>
      <c r="D4370" s="311" t="s">
        <v>6462</v>
      </c>
      <c r="E4370" s="311" t="s">
        <v>6298</v>
      </c>
      <c r="F4370" s="318">
        <v>3300</v>
      </c>
      <c r="G4370" s="313">
        <v>2015.01</v>
      </c>
      <c r="H4370" s="314">
        <v>4714.28571428571</v>
      </c>
      <c r="I4370" s="311"/>
      <c r="J4370" s="311"/>
      <c r="K4370" s="311" t="s">
        <v>106</v>
      </c>
    </row>
    <row r="4371" ht="14.25" spans="1:11">
      <c r="A4371" s="269">
        <v>4369</v>
      </c>
      <c r="B4371" s="311" t="s">
        <v>5809</v>
      </c>
      <c r="C4371" s="311"/>
      <c r="D4371" s="311" t="s">
        <v>6463</v>
      </c>
      <c r="E4371" s="311" t="s">
        <v>6298</v>
      </c>
      <c r="F4371" s="318">
        <v>2090</v>
      </c>
      <c r="G4371" s="313">
        <v>2015.01</v>
      </c>
      <c r="H4371" s="314">
        <v>2985.71428571429</v>
      </c>
      <c r="I4371" s="311"/>
      <c r="J4371" s="311"/>
      <c r="K4371" s="311" t="s">
        <v>106</v>
      </c>
    </row>
    <row r="4372" ht="14.25" spans="1:11">
      <c r="A4372" s="269">
        <v>4370</v>
      </c>
      <c r="B4372" s="311" t="s">
        <v>5809</v>
      </c>
      <c r="C4372" s="311"/>
      <c r="D4372" s="311" t="s">
        <v>6464</v>
      </c>
      <c r="E4372" s="311" t="s">
        <v>6298</v>
      </c>
      <c r="F4372" s="318">
        <v>2530</v>
      </c>
      <c r="G4372" s="313">
        <v>2015.01</v>
      </c>
      <c r="H4372" s="314">
        <v>3614.28571428571</v>
      </c>
      <c r="I4372" s="311"/>
      <c r="J4372" s="311"/>
      <c r="K4372" s="311" t="s">
        <v>106</v>
      </c>
    </row>
    <row r="4373" ht="14.25" spans="1:11">
      <c r="A4373" s="269">
        <v>4371</v>
      </c>
      <c r="B4373" s="311" t="s">
        <v>5809</v>
      </c>
      <c r="C4373" s="311"/>
      <c r="D4373" s="311" t="s">
        <v>6465</v>
      </c>
      <c r="E4373" s="311" t="s">
        <v>6298</v>
      </c>
      <c r="F4373" s="318">
        <v>4500</v>
      </c>
      <c r="G4373" s="313">
        <v>2015.01</v>
      </c>
      <c r="H4373" s="314">
        <v>6428.57142857143</v>
      </c>
      <c r="I4373" s="311"/>
      <c r="J4373" s="311"/>
      <c r="K4373" s="311" t="s">
        <v>106</v>
      </c>
    </row>
    <row r="4374" ht="14.25" spans="1:11">
      <c r="A4374" s="269">
        <v>4372</v>
      </c>
      <c r="B4374" s="311" t="s">
        <v>5809</v>
      </c>
      <c r="C4374" s="311"/>
      <c r="D4374" s="311" t="s">
        <v>6466</v>
      </c>
      <c r="E4374" s="311" t="s">
        <v>6298</v>
      </c>
      <c r="F4374" s="318">
        <v>286</v>
      </c>
      <c r="G4374" s="313">
        <v>2015.01</v>
      </c>
      <c r="H4374" s="314">
        <v>408.571428571429</v>
      </c>
      <c r="I4374" s="311"/>
      <c r="J4374" s="311"/>
      <c r="K4374" s="311" t="s">
        <v>106</v>
      </c>
    </row>
    <row r="4375" ht="14.25" spans="1:11">
      <c r="A4375" s="269">
        <v>4373</v>
      </c>
      <c r="B4375" s="311" t="s">
        <v>5809</v>
      </c>
      <c r="C4375" s="311"/>
      <c r="D4375" s="311" t="s">
        <v>6467</v>
      </c>
      <c r="E4375" s="311" t="s">
        <v>6298</v>
      </c>
      <c r="F4375" s="318">
        <v>4400</v>
      </c>
      <c r="G4375" s="313">
        <v>2015.01</v>
      </c>
      <c r="H4375" s="314">
        <v>6285.71428571429</v>
      </c>
      <c r="I4375" s="311"/>
      <c r="J4375" s="311"/>
      <c r="K4375" s="311" t="s">
        <v>106</v>
      </c>
    </row>
    <row r="4376" ht="14.25" spans="1:11">
      <c r="A4376" s="269">
        <v>4374</v>
      </c>
      <c r="B4376" s="311" t="s">
        <v>5809</v>
      </c>
      <c r="C4376" s="311"/>
      <c r="D4376" s="311" t="s">
        <v>6384</v>
      </c>
      <c r="E4376" s="311" t="s">
        <v>6298</v>
      </c>
      <c r="F4376" s="318">
        <v>2530</v>
      </c>
      <c r="G4376" s="313">
        <v>2015.01</v>
      </c>
      <c r="H4376" s="314">
        <v>3614.28571428571</v>
      </c>
      <c r="I4376" s="311"/>
      <c r="J4376" s="311"/>
      <c r="K4376" s="311" t="s">
        <v>106</v>
      </c>
    </row>
    <row r="4377" ht="14.25" spans="1:11">
      <c r="A4377" s="269">
        <v>4375</v>
      </c>
      <c r="B4377" s="311" t="s">
        <v>5809</v>
      </c>
      <c r="C4377" s="311"/>
      <c r="D4377" s="311" t="s">
        <v>6468</v>
      </c>
      <c r="E4377" s="311" t="s">
        <v>6298</v>
      </c>
      <c r="F4377" s="318">
        <v>3500</v>
      </c>
      <c r="G4377" s="313">
        <v>2015.01</v>
      </c>
      <c r="H4377" s="314">
        <v>5000</v>
      </c>
      <c r="I4377" s="311"/>
      <c r="J4377" s="311"/>
      <c r="K4377" s="311" t="s">
        <v>106</v>
      </c>
    </row>
    <row r="4378" ht="14.25" spans="1:11">
      <c r="A4378" s="269">
        <v>4376</v>
      </c>
      <c r="B4378" s="311" t="s">
        <v>5809</v>
      </c>
      <c r="C4378" s="311"/>
      <c r="D4378" s="311" t="s">
        <v>6469</v>
      </c>
      <c r="E4378" s="311" t="s">
        <v>6298</v>
      </c>
      <c r="F4378" s="318">
        <v>1980</v>
      </c>
      <c r="G4378" s="313">
        <v>2015.01</v>
      </c>
      <c r="H4378" s="314">
        <v>2828.57142857143</v>
      </c>
      <c r="I4378" s="311"/>
      <c r="J4378" s="311"/>
      <c r="K4378" s="311" t="s">
        <v>106</v>
      </c>
    </row>
    <row r="4379" ht="14.25" spans="1:11">
      <c r="A4379" s="269">
        <v>4377</v>
      </c>
      <c r="B4379" s="311" t="s">
        <v>5809</v>
      </c>
      <c r="C4379" s="311"/>
      <c r="D4379" s="311" t="s">
        <v>6470</v>
      </c>
      <c r="E4379" s="311" t="s">
        <v>6298</v>
      </c>
      <c r="F4379" s="318">
        <v>1980</v>
      </c>
      <c r="G4379" s="313">
        <v>2015.01</v>
      </c>
      <c r="H4379" s="314">
        <v>2828.57142857143</v>
      </c>
      <c r="I4379" s="311"/>
      <c r="J4379" s="311"/>
      <c r="K4379" s="311" t="s">
        <v>106</v>
      </c>
    </row>
    <row r="4380" ht="14.25" spans="1:11">
      <c r="A4380" s="269">
        <v>4378</v>
      </c>
      <c r="B4380" s="311" t="s">
        <v>5809</v>
      </c>
      <c r="C4380" s="311"/>
      <c r="D4380" s="311" t="s">
        <v>6471</v>
      </c>
      <c r="E4380" s="311" t="s">
        <v>6298</v>
      </c>
      <c r="F4380" s="318">
        <v>2190</v>
      </c>
      <c r="G4380" s="313">
        <v>2015.01</v>
      </c>
      <c r="H4380" s="314">
        <v>3128.57142857143</v>
      </c>
      <c r="I4380" s="311"/>
      <c r="J4380" s="311"/>
      <c r="K4380" s="311" t="s">
        <v>106</v>
      </c>
    </row>
    <row r="4381" ht="14.25" spans="1:11">
      <c r="A4381" s="269">
        <v>4379</v>
      </c>
      <c r="B4381" s="311" t="s">
        <v>5809</v>
      </c>
      <c r="C4381" s="311"/>
      <c r="D4381" s="311" t="s">
        <v>6472</v>
      </c>
      <c r="E4381" s="311" t="s">
        <v>6298</v>
      </c>
      <c r="F4381" s="318">
        <v>2310</v>
      </c>
      <c r="G4381" s="313">
        <v>2015.01</v>
      </c>
      <c r="H4381" s="314">
        <v>3300</v>
      </c>
      <c r="I4381" s="311"/>
      <c r="J4381" s="311"/>
      <c r="K4381" s="311" t="s">
        <v>106</v>
      </c>
    </row>
    <row r="4382" ht="14.25" spans="1:11">
      <c r="A4382" s="269">
        <v>4380</v>
      </c>
      <c r="B4382" s="311" t="s">
        <v>5809</v>
      </c>
      <c r="C4382" s="311"/>
      <c r="D4382" s="311" t="s">
        <v>6473</v>
      </c>
      <c r="E4382" s="311" t="s">
        <v>6298</v>
      </c>
      <c r="F4382" s="318">
        <v>1925</v>
      </c>
      <c r="G4382" s="313">
        <v>2015.01</v>
      </c>
      <c r="H4382" s="314">
        <v>2750</v>
      </c>
      <c r="I4382" s="311"/>
      <c r="J4382" s="311"/>
      <c r="K4382" s="311" t="s">
        <v>106</v>
      </c>
    </row>
    <row r="4383" ht="14.25" spans="1:11">
      <c r="A4383" s="269">
        <v>4381</v>
      </c>
      <c r="B4383" s="311" t="s">
        <v>5809</v>
      </c>
      <c r="C4383" s="311"/>
      <c r="D4383" s="311" t="s">
        <v>6474</v>
      </c>
      <c r="E4383" s="311" t="s">
        <v>6298</v>
      </c>
      <c r="F4383" s="318">
        <v>2035</v>
      </c>
      <c r="G4383" s="313">
        <v>2015.01</v>
      </c>
      <c r="H4383" s="314">
        <v>2907.14285714286</v>
      </c>
      <c r="I4383" s="311"/>
      <c r="J4383" s="311"/>
      <c r="K4383" s="311" t="s">
        <v>106</v>
      </c>
    </row>
    <row r="4384" ht="14.25" spans="1:11">
      <c r="A4384" s="269">
        <v>4382</v>
      </c>
      <c r="B4384" s="311" t="s">
        <v>5809</v>
      </c>
      <c r="C4384" s="311"/>
      <c r="D4384" s="311" t="s">
        <v>6475</v>
      </c>
      <c r="E4384" s="311" t="s">
        <v>6298</v>
      </c>
      <c r="F4384" s="318">
        <v>1925</v>
      </c>
      <c r="G4384" s="313">
        <v>2015.01</v>
      </c>
      <c r="H4384" s="314">
        <v>2750</v>
      </c>
      <c r="I4384" s="311"/>
      <c r="J4384" s="311"/>
      <c r="K4384" s="311" t="s">
        <v>106</v>
      </c>
    </row>
    <row r="4385" ht="14.25" spans="1:11">
      <c r="A4385" s="269">
        <v>4383</v>
      </c>
      <c r="B4385" s="311" t="s">
        <v>5809</v>
      </c>
      <c r="C4385" s="311"/>
      <c r="D4385" s="311" t="s">
        <v>6476</v>
      </c>
      <c r="E4385" s="311" t="s">
        <v>6298</v>
      </c>
      <c r="F4385" s="318">
        <v>2530</v>
      </c>
      <c r="G4385" s="313">
        <v>2015.01</v>
      </c>
      <c r="H4385" s="314">
        <v>3614.28571428571</v>
      </c>
      <c r="I4385" s="311"/>
      <c r="J4385" s="311"/>
      <c r="K4385" s="311" t="s">
        <v>106</v>
      </c>
    </row>
    <row r="4386" ht="14.25" spans="1:11">
      <c r="A4386" s="269">
        <v>4384</v>
      </c>
      <c r="B4386" s="311" t="s">
        <v>5809</v>
      </c>
      <c r="C4386" s="311"/>
      <c r="D4386" s="311" t="s">
        <v>6477</v>
      </c>
      <c r="E4386" s="311" t="s">
        <v>6298</v>
      </c>
      <c r="F4386" s="318">
        <v>1700</v>
      </c>
      <c r="G4386" s="313">
        <v>2015.01</v>
      </c>
      <c r="H4386" s="314">
        <v>2428.57142857143</v>
      </c>
      <c r="I4386" s="311"/>
      <c r="J4386" s="311"/>
      <c r="K4386" s="311" t="s">
        <v>106</v>
      </c>
    </row>
    <row r="4387" ht="14.25" spans="1:11">
      <c r="A4387" s="269">
        <v>4385</v>
      </c>
      <c r="B4387" s="311" t="s">
        <v>5809</v>
      </c>
      <c r="C4387" s="311"/>
      <c r="D4387" s="311" t="s">
        <v>6390</v>
      </c>
      <c r="E4387" s="311" t="s">
        <v>6298</v>
      </c>
      <c r="F4387" s="318">
        <v>2365</v>
      </c>
      <c r="G4387" s="313">
        <v>2015.01</v>
      </c>
      <c r="H4387" s="314">
        <v>3378.57142857143</v>
      </c>
      <c r="I4387" s="311"/>
      <c r="J4387" s="311"/>
      <c r="K4387" s="311" t="s">
        <v>106</v>
      </c>
    </row>
    <row r="4388" ht="14.25" spans="1:11">
      <c r="A4388" s="269">
        <v>4386</v>
      </c>
      <c r="B4388" s="311" t="s">
        <v>5809</v>
      </c>
      <c r="C4388" s="311"/>
      <c r="D4388" s="311" t="s">
        <v>6478</v>
      </c>
      <c r="E4388" s="311" t="s">
        <v>6298</v>
      </c>
      <c r="F4388" s="318">
        <v>1980</v>
      </c>
      <c r="G4388" s="313">
        <v>2015.01</v>
      </c>
      <c r="H4388" s="314">
        <v>2828.57142857143</v>
      </c>
      <c r="I4388" s="311"/>
      <c r="J4388" s="311"/>
      <c r="K4388" s="311" t="s">
        <v>106</v>
      </c>
    </row>
    <row r="4389" ht="14.25" spans="1:11">
      <c r="A4389" s="269">
        <v>4387</v>
      </c>
      <c r="B4389" s="311" t="s">
        <v>5809</v>
      </c>
      <c r="C4389" s="311"/>
      <c r="D4389" s="311" t="s">
        <v>6479</v>
      </c>
      <c r="E4389" s="311" t="s">
        <v>6298</v>
      </c>
      <c r="F4389" s="318">
        <v>1700</v>
      </c>
      <c r="G4389" s="313">
        <v>2015.01</v>
      </c>
      <c r="H4389" s="314">
        <v>2428.57142857143</v>
      </c>
      <c r="I4389" s="311"/>
      <c r="J4389" s="311"/>
      <c r="K4389" s="311" t="s">
        <v>106</v>
      </c>
    </row>
    <row r="4390" ht="14.25" spans="1:11">
      <c r="A4390" s="269">
        <v>4388</v>
      </c>
      <c r="B4390" s="311" t="s">
        <v>5809</v>
      </c>
      <c r="C4390" s="311"/>
      <c r="D4390" s="311" t="s">
        <v>6480</v>
      </c>
      <c r="E4390" s="311" t="s">
        <v>6298</v>
      </c>
      <c r="F4390" s="318">
        <v>8000</v>
      </c>
      <c r="G4390" s="313">
        <v>2015.01</v>
      </c>
      <c r="H4390" s="314">
        <v>11428.5714285714</v>
      </c>
      <c r="I4390" s="311"/>
      <c r="J4390" s="311"/>
      <c r="K4390" s="311" t="s">
        <v>106</v>
      </c>
    </row>
    <row r="4391" ht="14.25" spans="1:11">
      <c r="A4391" s="269">
        <v>4389</v>
      </c>
      <c r="B4391" s="311" t="s">
        <v>5809</v>
      </c>
      <c r="C4391" s="311"/>
      <c r="D4391" s="311" t="s">
        <v>6481</v>
      </c>
      <c r="E4391" s="311" t="s">
        <v>6298</v>
      </c>
      <c r="F4391" s="318">
        <v>2090</v>
      </c>
      <c r="G4391" s="313">
        <v>2015.01</v>
      </c>
      <c r="H4391" s="314">
        <v>2985.71428571429</v>
      </c>
      <c r="I4391" s="311"/>
      <c r="J4391" s="311"/>
      <c r="K4391" s="311" t="s">
        <v>106</v>
      </c>
    </row>
    <row r="4392" ht="14.25" spans="1:11">
      <c r="A4392" s="269">
        <v>4390</v>
      </c>
      <c r="B4392" s="311" t="s">
        <v>5809</v>
      </c>
      <c r="C4392" s="311"/>
      <c r="D4392" s="311" t="s">
        <v>6482</v>
      </c>
      <c r="E4392" s="311" t="s">
        <v>6298</v>
      </c>
      <c r="F4392" s="318">
        <v>3000</v>
      </c>
      <c r="G4392" s="313">
        <v>2015.01</v>
      </c>
      <c r="H4392" s="314">
        <v>4285.71428571429</v>
      </c>
      <c r="I4392" s="311"/>
      <c r="J4392" s="311"/>
      <c r="K4392" s="311" t="s">
        <v>106</v>
      </c>
    </row>
    <row r="4393" ht="14.25" spans="1:11">
      <c r="A4393" s="269">
        <v>4391</v>
      </c>
      <c r="B4393" s="311" t="s">
        <v>5809</v>
      </c>
      <c r="C4393" s="311"/>
      <c r="D4393" s="311" t="s">
        <v>6483</v>
      </c>
      <c r="E4393" s="311" t="s">
        <v>6298</v>
      </c>
      <c r="F4393" s="318">
        <v>2300</v>
      </c>
      <c r="G4393" s="313">
        <v>2015.01</v>
      </c>
      <c r="H4393" s="314">
        <v>3285.71428571429</v>
      </c>
      <c r="I4393" s="311"/>
      <c r="J4393" s="311"/>
      <c r="K4393" s="311" t="s">
        <v>106</v>
      </c>
    </row>
    <row r="4394" ht="14.25" spans="1:11">
      <c r="A4394" s="269">
        <v>4392</v>
      </c>
      <c r="B4394" s="311" t="s">
        <v>5809</v>
      </c>
      <c r="C4394" s="311"/>
      <c r="D4394" s="311" t="s">
        <v>6484</v>
      </c>
      <c r="E4394" s="311" t="s">
        <v>6298</v>
      </c>
      <c r="F4394" s="318">
        <v>2520</v>
      </c>
      <c r="G4394" s="313">
        <v>2015.01</v>
      </c>
      <c r="H4394" s="314">
        <v>3600</v>
      </c>
      <c r="I4394" s="311"/>
      <c r="J4394" s="311"/>
      <c r="K4394" s="311" t="s">
        <v>106</v>
      </c>
    </row>
    <row r="4395" ht="14.25" spans="1:11">
      <c r="A4395" s="269">
        <v>4393</v>
      </c>
      <c r="B4395" s="311" t="s">
        <v>5809</v>
      </c>
      <c r="C4395" s="311"/>
      <c r="D4395" s="311" t="s">
        <v>6485</v>
      </c>
      <c r="E4395" s="311" t="s">
        <v>6298</v>
      </c>
      <c r="F4395" s="318">
        <v>3500</v>
      </c>
      <c r="G4395" s="313">
        <v>2015.01</v>
      </c>
      <c r="H4395" s="314">
        <v>5000</v>
      </c>
      <c r="I4395" s="311"/>
      <c r="J4395" s="311"/>
      <c r="K4395" s="311" t="s">
        <v>106</v>
      </c>
    </row>
    <row r="4396" ht="14.25" spans="1:11">
      <c r="A4396" s="269">
        <v>4394</v>
      </c>
      <c r="B4396" s="311" t="s">
        <v>5809</v>
      </c>
      <c r="C4396" s="311"/>
      <c r="D4396" s="311" t="s">
        <v>6486</v>
      </c>
      <c r="E4396" s="311" t="s">
        <v>6298</v>
      </c>
      <c r="F4396" s="318">
        <v>1980</v>
      </c>
      <c r="G4396" s="313">
        <v>2015.01</v>
      </c>
      <c r="H4396" s="314">
        <v>2828.57142857143</v>
      </c>
      <c r="I4396" s="311"/>
      <c r="J4396" s="311"/>
      <c r="K4396" s="311" t="s">
        <v>106</v>
      </c>
    </row>
    <row r="4397" ht="14.25" spans="1:11">
      <c r="A4397" s="269">
        <v>4395</v>
      </c>
      <c r="B4397" s="311" t="s">
        <v>5809</v>
      </c>
      <c r="C4397" s="311"/>
      <c r="D4397" s="311" t="s">
        <v>6487</v>
      </c>
      <c r="E4397" s="311" t="s">
        <v>6298</v>
      </c>
      <c r="F4397" s="318">
        <v>1980</v>
      </c>
      <c r="G4397" s="313">
        <v>2015.01</v>
      </c>
      <c r="H4397" s="314">
        <v>2828.57142857143</v>
      </c>
      <c r="I4397" s="311"/>
      <c r="J4397" s="311"/>
      <c r="K4397" s="311" t="s">
        <v>106</v>
      </c>
    </row>
    <row r="4398" ht="14.25" spans="1:11">
      <c r="A4398" s="269">
        <v>4396</v>
      </c>
      <c r="B4398" s="311" t="s">
        <v>5809</v>
      </c>
      <c r="C4398" s="311"/>
      <c r="D4398" s="311" t="s">
        <v>6488</v>
      </c>
      <c r="E4398" s="311" t="s">
        <v>6298</v>
      </c>
      <c r="F4398" s="318">
        <v>1900</v>
      </c>
      <c r="G4398" s="313">
        <v>2015.01</v>
      </c>
      <c r="H4398" s="314">
        <v>2714.28571428571</v>
      </c>
      <c r="I4398" s="311"/>
      <c r="J4398" s="311"/>
      <c r="K4398" s="311" t="s">
        <v>106</v>
      </c>
    </row>
    <row r="4399" ht="14.25" spans="1:11">
      <c r="A4399" s="269">
        <v>4397</v>
      </c>
      <c r="B4399" s="311" t="s">
        <v>5809</v>
      </c>
      <c r="C4399" s="311"/>
      <c r="D4399" s="311" t="s">
        <v>6407</v>
      </c>
      <c r="E4399" s="311" t="s">
        <v>6298</v>
      </c>
      <c r="F4399" s="318">
        <v>1925</v>
      </c>
      <c r="G4399" s="313">
        <v>2015.01</v>
      </c>
      <c r="H4399" s="314">
        <v>2750</v>
      </c>
      <c r="I4399" s="311"/>
      <c r="J4399" s="311"/>
      <c r="K4399" s="311" t="s">
        <v>106</v>
      </c>
    </row>
    <row r="4400" ht="14.25" spans="1:11">
      <c r="A4400" s="269">
        <v>4398</v>
      </c>
      <c r="B4400" s="311" t="s">
        <v>5809</v>
      </c>
      <c r="C4400" s="311"/>
      <c r="D4400" s="311" t="s">
        <v>6489</v>
      </c>
      <c r="E4400" s="311" t="s">
        <v>6298</v>
      </c>
      <c r="F4400" s="318">
        <v>3135</v>
      </c>
      <c r="G4400" s="313">
        <v>2015.01</v>
      </c>
      <c r="H4400" s="314">
        <v>4478.57142857143</v>
      </c>
      <c r="I4400" s="311"/>
      <c r="J4400" s="311"/>
      <c r="K4400" s="311" t="s">
        <v>106</v>
      </c>
    </row>
    <row r="4401" ht="14.25" spans="1:11">
      <c r="A4401" s="269">
        <v>4399</v>
      </c>
      <c r="B4401" s="311" t="s">
        <v>5809</v>
      </c>
      <c r="C4401" s="311"/>
      <c r="D4401" s="311" t="s">
        <v>6419</v>
      </c>
      <c r="E4401" s="311" t="s">
        <v>6298</v>
      </c>
      <c r="F4401" s="318">
        <v>3933</v>
      </c>
      <c r="G4401" s="313">
        <v>2015.01</v>
      </c>
      <c r="H4401" s="314">
        <v>5618.57142857143</v>
      </c>
      <c r="I4401" s="311"/>
      <c r="J4401" s="311"/>
      <c r="K4401" s="311" t="s">
        <v>106</v>
      </c>
    </row>
    <row r="4402" ht="14.25" spans="1:11">
      <c r="A4402" s="269">
        <v>4400</v>
      </c>
      <c r="B4402" s="311" t="s">
        <v>5809</v>
      </c>
      <c r="C4402" s="311"/>
      <c r="D4402" s="311" t="s">
        <v>6490</v>
      </c>
      <c r="E4402" s="311" t="s">
        <v>6298</v>
      </c>
      <c r="F4402" s="318">
        <v>2090</v>
      </c>
      <c r="G4402" s="313">
        <v>2015.01</v>
      </c>
      <c r="H4402" s="314">
        <v>2985.71428571429</v>
      </c>
      <c r="I4402" s="311"/>
      <c r="J4402" s="311"/>
      <c r="K4402" s="311" t="s">
        <v>106</v>
      </c>
    </row>
    <row r="4403" ht="14.25" spans="1:11">
      <c r="A4403" s="269">
        <v>4401</v>
      </c>
      <c r="B4403" s="311" t="s">
        <v>5809</v>
      </c>
      <c r="C4403" s="311"/>
      <c r="D4403" s="311" t="s">
        <v>6421</v>
      </c>
      <c r="E4403" s="311" t="s">
        <v>6298</v>
      </c>
      <c r="F4403" s="318">
        <v>2090</v>
      </c>
      <c r="G4403" s="313">
        <v>2015.01</v>
      </c>
      <c r="H4403" s="314">
        <v>2985.71428571429</v>
      </c>
      <c r="I4403" s="311"/>
      <c r="J4403" s="311"/>
      <c r="K4403" s="311" t="s">
        <v>106</v>
      </c>
    </row>
    <row r="4404" ht="14.25" spans="1:11">
      <c r="A4404" s="269">
        <v>4402</v>
      </c>
      <c r="B4404" s="311" t="s">
        <v>5809</v>
      </c>
      <c r="C4404" s="311"/>
      <c r="D4404" s="311" t="s">
        <v>6491</v>
      </c>
      <c r="E4404" s="311" t="s">
        <v>6298</v>
      </c>
      <c r="F4404" s="318">
        <v>1540</v>
      </c>
      <c r="G4404" s="313">
        <v>2015.01</v>
      </c>
      <c r="H4404" s="314">
        <v>2200</v>
      </c>
      <c r="I4404" s="311"/>
      <c r="J4404" s="311"/>
      <c r="K4404" s="311" t="s">
        <v>106</v>
      </c>
    </row>
    <row r="4405" ht="14.25" spans="1:11">
      <c r="A4405" s="269">
        <v>4403</v>
      </c>
      <c r="B4405" s="311" t="s">
        <v>5809</v>
      </c>
      <c r="C4405" s="311"/>
      <c r="D4405" s="311" t="s">
        <v>6402</v>
      </c>
      <c r="E4405" s="311" t="s">
        <v>6298</v>
      </c>
      <c r="F4405" s="318">
        <v>1980</v>
      </c>
      <c r="G4405" s="313">
        <v>2015.01</v>
      </c>
      <c r="H4405" s="314">
        <v>2828.57142857143</v>
      </c>
      <c r="I4405" s="311"/>
      <c r="J4405" s="311"/>
      <c r="K4405" s="311" t="s">
        <v>106</v>
      </c>
    </row>
    <row r="4406" ht="14.25" spans="1:11">
      <c r="A4406" s="269">
        <v>4404</v>
      </c>
      <c r="B4406" s="311" t="s">
        <v>5809</v>
      </c>
      <c r="C4406" s="311"/>
      <c r="D4406" s="311" t="s">
        <v>6492</v>
      </c>
      <c r="E4406" s="311" t="s">
        <v>6298</v>
      </c>
      <c r="F4406" s="318">
        <v>2200</v>
      </c>
      <c r="G4406" s="313">
        <v>2015.01</v>
      </c>
      <c r="H4406" s="314">
        <v>3142.85714285714</v>
      </c>
      <c r="I4406" s="311"/>
      <c r="J4406" s="311"/>
      <c r="K4406" s="311" t="s">
        <v>106</v>
      </c>
    </row>
    <row r="4407" ht="14.25" spans="1:11">
      <c r="A4407" s="269">
        <v>4405</v>
      </c>
      <c r="B4407" s="311" t="s">
        <v>5809</v>
      </c>
      <c r="C4407" s="311"/>
      <c r="D4407" s="311" t="s">
        <v>6493</v>
      </c>
      <c r="E4407" s="311" t="s">
        <v>6298</v>
      </c>
      <c r="F4407" s="318">
        <v>2750</v>
      </c>
      <c r="G4407" s="313">
        <v>2015.01</v>
      </c>
      <c r="H4407" s="314">
        <v>3928.57142857143</v>
      </c>
      <c r="I4407" s="311"/>
      <c r="J4407" s="311"/>
      <c r="K4407" s="311" t="s">
        <v>106</v>
      </c>
    </row>
    <row r="4408" ht="14.25" spans="1:11">
      <c r="A4408" s="269">
        <v>4406</v>
      </c>
      <c r="B4408" s="311" t="s">
        <v>5809</v>
      </c>
      <c r="C4408" s="311"/>
      <c r="D4408" s="311" t="s">
        <v>6494</v>
      </c>
      <c r="E4408" s="311" t="s">
        <v>6298</v>
      </c>
      <c r="F4408" s="318">
        <v>1900</v>
      </c>
      <c r="G4408" s="313">
        <v>2015.01</v>
      </c>
      <c r="H4408" s="314">
        <v>2714.28571428571</v>
      </c>
      <c r="I4408" s="311"/>
      <c r="J4408" s="311"/>
      <c r="K4408" s="311" t="s">
        <v>106</v>
      </c>
    </row>
    <row r="4409" ht="14.25" spans="1:11">
      <c r="A4409" s="269">
        <v>4407</v>
      </c>
      <c r="B4409" s="311" t="s">
        <v>5809</v>
      </c>
      <c r="C4409" s="311"/>
      <c r="D4409" s="311" t="s">
        <v>6495</v>
      </c>
      <c r="E4409" s="311" t="s">
        <v>6298</v>
      </c>
      <c r="F4409" s="318">
        <v>2200</v>
      </c>
      <c r="G4409" s="313">
        <v>2015.01</v>
      </c>
      <c r="H4409" s="314">
        <v>3142.85714285714</v>
      </c>
      <c r="I4409" s="311"/>
      <c r="J4409" s="311"/>
      <c r="K4409" s="311" t="s">
        <v>106</v>
      </c>
    </row>
    <row r="4410" ht="14.25" spans="1:11">
      <c r="A4410" s="269">
        <v>4408</v>
      </c>
      <c r="B4410" s="311" t="s">
        <v>5809</v>
      </c>
      <c r="C4410" s="311"/>
      <c r="D4410" s="311" t="s">
        <v>6496</v>
      </c>
      <c r="E4410" s="311" t="s">
        <v>6298</v>
      </c>
      <c r="F4410" s="318">
        <v>1800</v>
      </c>
      <c r="G4410" s="313">
        <v>2015.01</v>
      </c>
      <c r="H4410" s="314">
        <v>2571.42857142857</v>
      </c>
      <c r="I4410" s="311"/>
      <c r="J4410" s="311"/>
      <c r="K4410" s="311" t="s">
        <v>106</v>
      </c>
    </row>
    <row r="4411" ht="14.25" spans="1:11">
      <c r="A4411" s="269">
        <v>4409</v>
      </c>
      <c r="B4411" s="311" t="s">
        <v>5809</v>
      </c>
      <c r="C4411" s="311"/>
      <c r="D4411" s="311" t="s">
        <v>6408</v>
      </c>
      <c r="E4411" s="311" t="s">
        <v>6298</v>
      </c>
      <c r="F4411" s="318">
        <v>1540</v>
      </c>
      <c r="G4411" s="313">
        <v>2015.01</v>
      </c>
      <c r="H4411" s="314">
        <v>2200</v>
      </c>
      <c r="I4411" s="311"/>
      <c r="J4411" s="311"/>
      <c r="K4411" s="311" t="s">
        <v>106</v>
      </c>
    </row>
    <row r="4412" ht="14.25" spans="1:11">
      <c r="A4412" s="269">
        <v>4410</v>
      </c>
      <c r="B4412" s="311" t="s">
        <v>5809</v>
      </c>
      <c r="C4412" s="311"/>
      <c r="D4412" s="311" t="s">
        <v>6425</v>
      </c>
      <c r="E4412" s="311" t="s">
        <v>6298</v>
      </c>
      <c r="F4412" s="318">
        <v>2310</v>
      </c>
      <c r="G4412" s="313">
        <v>2015.01</v>
      </c>
      <c r="H4412" s="314">
        <v>3300</v>
      </c>
      <c r="I4412" s="311"/>
      <c r="J4412" s="311"/>
      <c r="K4412" s="311" t="s">
        <v>106</v>
      </c>
    </row>
    <row r="4413" ht="14.25" spans="1:11">
      <c r="A4413" s="269">
        <v>4411</v>
      </c>
      <c r="B4413" s="311" t="s">
        <v>5809</v>
      </c>
      <c r="C4413" s="311"/>
      <c r="D4413" s="311" t="s">
        <v>6420</v>
      </c>
      <c r="E4413" s="311" t="s">
        <v>6298</v>
      </c>
      <c r="F4413" s="318">
        <v>1815</v>
      </c>
      <c r="G4413" s="313">
        <v>2015.01</v>
      </c>
      <c r="H4413" s="314">
        <v>2592.85714285714</v>
      </c>
      <c r="I4413" s="311"/>
      <c r="J4413" s="311"/>
      <c r="K4413" s="311" t="s">
        <v>106</v>
      </c>
    </row>
    <row r="4414" ht="14.25" spans="1:11">
      <c r="A4414" s="269">
        <v>4412</v>
      </c>
      <c r="B4414" s="311" t="s">
        <v>5809</v>
      </c>
      <c r="C4414" s="311"/>
      <c r="D4414" s="311" t="s">
        <v>6497</v>
      </c>
      <c r="E4414" s="311" t="s">
        <v>6298</v>
      </c>
      <c r="F4414" s="318">
        <v>1900</v>
      </c>
      <c r="G4414" s="313">
        <v>2015.01</v>
      </c>
      <c r="H4414" s="314">
        <v>2714.28571428571</v>
      </c>
      <c r="I4414" s="311"/>
      <c r="J4414" s="311"/>
      <c r="K4414" s="311" t="s">
        <v>106</v>
      </c>
    </row>
    <row r="4415" ht="14.25" spans="1:11">
      <c r="A4415" s="269">
        <v>4413</v>
      </c>
      <c r="B4415" s="311" t="s">
        <v>5809</v>
      </c>
      <c r="C4415" s="311"/>
      <c r="D4415" s="311" t="s">
        <v>6498</v>
      </c>
      <c r="E4415" s="311" t="s">
        <v>6298</v>
      </c>
      <c r="F4415" s="318">
        <v>1980</v>
      </c>
      <c r="G4415" s="313">
        <v>2015.01</v>
      </c>
      <c r="H4415" s="314">
        <v>2828.57142857143</v>
      </c>
      <c r="I4415" s="311"/>
      <c r="J4415" s="311"/>
      <c r="K4415" s="311" t="s">
        <v>106</v>
      </c>
    </row>
    <row r="4416" ht="14.25" spans="1:11">
      <c r="A4416" s="269">
        <v>4414</v>
      </c>
      <c r="B4416" s="311" t="s">
        <v>5809</v>
      </c>
      <c r="C4416" s="311"/>
      <c r="D4416" s="311" t="s">
        <v>6499</v>
      </c>
      <c r="E4416" s="311" t="s">
        <v>6298</v>
      </c>
      <c r="F4416" s="318">
        <v>1925</v>
      </c>
      <c r="G4416" s="313">
        <v>2015.01</v>
      </c>
      <c r="H4416" s="314">
        <v>2750</v>
      </c>
      <c r="I4416" s="311"/>
      <c r="J4416" s="311"/>
      <c r="K4416" s="311" t="s">
        <v>106</v>
      </c>
    </row>
    <row r="4417" ht="14.25" spans="1:11">
      <c r="A4417" s="269">
        <v>4415</v>
      </c>
      <c r="B4417" s="311" t="s">
        <v>5809</v>
      </c>
      <c r="C4417" s="311"/>
      <c r="D4417" s="311" t="s">
        <v>6500</v>
      </c>
      <c r="E4417" s="311" t="s">
        <v>6298</v>
      </c>
      <c r="F4417" s="318">
        <v>15400</v>
      </c>
      <c r="G4417" s="313">
        <v>2015.01</v>
      </c>
      <c r="H4417" s="314">
        <v>22000</v>
      </c>
      <c r="I4417" s="311"/>
      <c r="J4417" s="311"/>
      <c r="K4417" s="311" t="s">
        <v>106</v>
      </c>
    </row>
    <row r="4418" ht="14.25" spans="1:11">
      <c r="A4418" s="269">
        <v>4416</v>
      </c>
      <c r="B4418" s="311" t="s">
        <v>5809</v>
      </c>
      <c r="C4418" s="311"/>
      <c r="D4418" s="311" t="s">
        <v>6501</v>
      </c>
      <c r="E4418" s="311" t="s">
        <v>6298</v>
      </c>
      <c r="F4418" s="318">
        <v>2035</v>
      </c>
      <c r="G4418" s="313">
        <v>2015.01</v>
      </c>
      <c r="H4418" s="314">
        <v>2907.14285714286</v>
      </c>
      <c r="I4418" s="311"/>
      <c r="J4418" s="311"/>
      <c r="K4418" s="311" t="s">
        <v>106</v>
      </c>
    </row>
    <row r="4419" ht="14.25" spans="1:11">
      <c r="A4419" s="269">
        <v>4417</v>
      </c>
      <c r="B4419" s="311" t="s">
        <v>5809</v>
      </c>
      <c r="C4419" s="311"/>
      <c r="D4419" s="311" t="s">
        <v>6502</v>
      </c>
      <c r="E4419" s="311" t="s">
        <v>6298</v>
      </c>
      <c r="F4419" s="318">
        <v>2315</v>
      </c>
      <c r="G4419" s="313">
        <v>2015.01</v>
      </c>
      <c r="H4419" s="314">
        <v>3307.14285714286</v>
      </c>
      <c r="I4419" s="311"/>
      <c r="J4419" s="311"/>
      <c r="K4419" s="311" t="s">
        <v>106</v>
      </c>
    </row>
    <row r="4420" ht="14.25" spans="1:11">
      <c r="A4420" s="269">
        <v>4418</v>
      </c>
      <c r="B4420" s="311" t="s">
        <v>5809</v>
      </c>
      <c r="C4420" s="311"/>
      <c r="D4420" s="311" t="s">
        <v>6503</v>
      </c>
      <c r="E4420" s="311" t="s">
        <v>6298</v>
      </c>
      <c r="F4420" s="318">
        <v>4400</v>
      </c>
      <c r="G4420" s="313">
        <v>2015.01</v>
      </c>
      <c r="H4420" s="314">
        <v>6285.71428571429</v>
      </c>
      <c r="I4420" s="311"/>
      <c r="J4420" s="311"/>
      <c r="K4420" s="311" t="s">
        <v>106</v>
      </c>
    </row>
    <row r="4421" ht="14.25" spans="1:11">
      <c r="A4421" s="269">
        <v>4419</v>
      </c>
      <c r="B4421" s="311" t="s">
        <v>5809</v>
      </c>
      <c r="C4421" s="311"/>
      <c r="D4421" s="311" t="s">
        <v>6504</v>
      </c>
      <c r="E4421" s="311" t="s">
        <v>6298</v>
      </c>
      <c r="F4421" s="318">
        <v>2310</v>
      </c>
      <c r="G4421" s="313">
        <v>2015.01</v>
      </c>
      <c r="H4421" s="314">
        <v>3300</v>
      </c>
      <c r="I4421" s="311"/>
      <c r="J4421" s="311"/>
      <c r="K4421" s="311" t="s">
        <v>106</v>
      </c>
    </row>
    <row r="4422" ht="14.25" spans="1:11">
      <c r="A4422" s="269">
        <v>4420</v>
      </c>
      <c r="B4422" s="311" t="s">
        <v>5809</v>
      </c>
      <c r="C4422" s="311"/>
      <c r="D4422" s="311" t="s">
        <v>6505</v>
      </c>
      <c r="E4422" s="311" t="s">
        <v>6298</v>
      </c>
      <c r="F4422" s="318">
        <v>1760</v>
      </c>
      <c r="G4422" s="313">
        <v>2015.01</v>
      </c>
      <c r="H4422" s="314">
        <v>2514.28571428571</v>
      </c>
      <c r="I4422" s="311"/>
      <c r="J4422" s="311"/>
      <c r="K4422" s="311" t="s">
        <v>106</v>
      </c>
    </row>
    <row r="4423" ht="14.25" spans="1:11">
      <c r="A4423" s="269">
        <v>4421</v>
      </c>
      <c r="B4423" s="311" t="s">
        <v>5809</v>
      </c>
      <c r="C4423" s="311"/>
      <c r="D4423" s="311" t="s">
        <v>6506</v>
      </c>
      <c r="E4423" s="311" t="s">
        <v>6298</v>
      </c>
      <c r="F4423" s="318">
        <v>2090</v>
      </c>
      <c r="G4423" s="313">
        <v>2015.01</v>
      </c>
      <c r="H4423" s="314">
        <v>2985.71428571429</v>
      </c>
      <c r="I4423" s="311"/>
      <c r="J4423" s="311"/>
      <c r="K4423" s="311" t="s">
        <v>106</v>
      </c>
    </row>
    <row r="4424" ht="14.25" spans="1:11">
      <c r="A4424" s="269">
        <v>4422</v>
      </c>
      <c r="B4424" s="311" t="s">
        <v>5809</v>
      </c>
      <c r="C4424" s="311"/>
      <c r="D4424" s="311" t="s">
        <v>6507</v>
      </c>
      <c r="E4424" s="311" t="s">
        <v>6298</v>
      </c>
      <c r="F4424" s="318">
        <v>2090</v>
      </c>
      <c r="G4424" s="313">
        <v>2015.01</v>
      </c>
      <c r="H4424" s="314">
        <v>2985.71428571429</v>
      </c>
      <c r="I4424" s="311"/>
      <c r="J4424" s="311"/>
      <c r="K4424" s="311" t="s">
        <v>106</v>
      </c>
    </row>
    <row r="4425" ht="14.25" spans="1:11">
      <c r="A4425" s="269">
        <v>4423</v>
      </c>
      <c r="B4425" s="311" t="s">
        <v>5809</v>
      </c>
      <c r="C4425" s="311"/>
      <c r="D4425" s="311" t="s">
        <v>6508</v>
      </c>
      <c r="E4425" s="311" t="s">
        <v>6298</v>
      </c>
      <c r="F4425" s="318">
        <v>5990</v>
      </c>
      <c r="G4425" s="313">
        <v>2015.01</v>
      </c>
      <c r="H4425" s="314">
        <v>8557.14285714286</v>
      </c>
      <c r="I4425" s="311"/>
      <c r="J4425" s="311"/>
      <c r="K4425" s="311" t="s">
        <v>106</v>
      </c>
    </row>
    <row r="4426" ht="14.25" spans="1:11">
      <c r="A4426" s="269">
        <v>4424</v>
      </c>
      <c r="B4426" s="311" t="s">
        <v>5809</v>
      </c>
      <c r="C4426" s="311"/>
      <c r="D4426" s="311" t="s">
        <v>6509</v>
      </c>
      <c r="E4426" s="311" t="s">
        <v>6298</v>
      </c>
      <c r="F4426" s="318">
        <v>11880</v>
      </c>
      <c r="G4426" s="313">
        <v>2015.01</v>
      </c>
      <c r="H4426" s="314">
        <v>16971.4285714286</v>
      </c>
      <c r="I4426" s="311"/>
      <c r="J4426" s="311"/>
      <c r="K4426" s="311" t="s">
        <v>106</v>
      </c>
    </row>
    <row r="4427" ht="14.25" spans="1:11">
      <c r="A4427" s="269">
        <v>4425</v>
      </c>
      <c r="B4427" s="311" t="s">
        <v>5809</v>
      </c>
      <c r="C4427" s="311"/>
      <c r="D4427" s="311" t="s">
        <v>6510</v>
      </c>
      <c r="E4427" s="311" t="s">
        <v>6298</v>
      </c>
      <c r="F4427" s="318">
        <v>6930</v>
      </c>
      <c r="G4427" s="313">
        <v>2015.01</v>
      </c>
      <c r="H4427" s="314">
        <v>9900</v>
      </c>
      <c r="I4427" s="311"/>
      <c r="J4427" s="311"/>
      <c r="K4427" s="311" t="s">
        <v>106</v>
      </c>
    </row>
    <row r="4428" ht="14.25" spans="1:11">
      <c r="A4428" s="269">
        <v>4426</v>
      </c>
      <c r="B4428" s="311" t="s">
        <v>5809</v>
      </c>
      <c r="C4428" s="311"/>
      <c r="D4428" s="311" t="s">
        <v>6511</v>
      </c>
      <c r="E4428" s="311" t="s">
        <v>6298</v>
      </c>
      <c r="F4428" s="318">
        <v>2090</v>
      </c>
      <c r="G4428" s="313">
        <v>2015.01</v>
      </c>
      <c r="H4428" s="314">
        <v>2985.71428571429</v>
      </c>
      <c r="I4428" s="311"/>
      <c r="J4428" s="311"/>
      <c r="K4428" s="311" t="s">
        <v>106</v>
      </c>
    </row>
    <row r="4429" ht="14.25" spans="1:11">
      <c r="A4429" s="269">
        <v>4427</v>
      </c>
      <c r="B4429" s="311" t="s">
        <v>5809</v>
      </c>
      <c r="C4429" s="311"/>
      <c r="D4429" s="311" t="s">
        <v>6512</v>
      </c>
      <c r="E4429" s="311" t="s">
        <v>6298</v>
      </c>
      <c r="F4429" s="318">
        <v>3300</v>
      </c>
      <c r="G4429" s="313">
        <v>2015.01</v>
      </c>
      <c r="H4429" s="314">
        <v>4714.28571428571</v>
      </c>
      <c r="I4429" s="311"/>
      <c r="J4429" s="311"/>
      <c r="K4429" s="311" t="s">
        <v>106</v>
      </c>
    </row>
    <row r="4430" ht="14.25" spans="1:11">
      <c r="A4430" s="269">
        <v>4428</v>
      </c>
      <c r="B4430" s="311" t="s">
        <v>5809</v>
      </c>
      <c r="C4430" s="311"/>
      <c r="D4430" s="311" t="s">
        <v>6513</v>
      </c>
      <c r="E4430" s="311" t="s">
        <v>6298</v>
      </c>
      <c r="F4430" s="318">
        <v>289</v>
      </c>
      <c r="G4430" s="313">
        <v>2015.01</v>
      </c>
      <c r="H4430" s="314">
        <v>412.857142857143</v>
      </c>
      <c r="I4430" s="311"/>
      <c r="J4430" s="311"/>
      <c r="K4430" s="311" t="s">
        <v>106</v>
      </c>
    </row>
    <row r="4431" ht="14.25" spans="1:11">
      <c r="A4431" s="269">
        <v>4429</v>
      </c>
      <c r="B4431" s="311" t="s">
        <v>5809</v>
      </c>
      <c r="C4431" s="311"/>
      <c r="D4431" s="311" t="s">
        <v>6514</v>
      </c>
      <c r="E4431" s="311" t="s">
        <v>6298</v>
      </c>
      <c r="F4431" s="318">
        <v>2520</v>
      </c>
      <c r="G4431" s="313">
        <v>2015.01</v>
      </c>
      <c r="H4431" s="314">
        <v>3600</v>
      </c>
      <c r="I4431" s="311"/>
      <c r="J4431" s="311"/>
      <c r="K4431" s="311" t="s">
        <v>106</v>
      </c>
    </row>
    <row r="4432" ht="14.25" spans="1:11">
      <c r="A4432" s="269">
        <v>4430</v>
      </c>
      <c r="B4432" s="311" t="s">
        <v>5809</v>
      </c>
      <c r="C4432" s="311"/>
      <c r="D4432" s="311" t="s">
        <v>6515</v>
      </c>
      <c r="E4432" s="311" t="s">
        <v>6298</v>
      </c>
      <c r="F4432" s="318">
        <v>2200</v>
      </c>
      <c r="G4432" s="313">
        <v>2015.01</v>
      </c>
      <c r="H4432" s="314">
        <v>3142.85714285714</v>
      </c>
      <c r="I4432" s="311"/>
      <c r="J4432" s="311"/>
      <c r="K4432" s="311" t="s">
        <v>106</v>
      </c>
    </row>
    <row r="4433" ht="14.25" spans="1:11">
      <c r="A4433" s="269">
        <v>4431</v>
      </c>
      <c r="B4433" s="311" t="s">
        <v>5809</v>
      </c>
      <c r="C4433" s="311"/>
      <c r="D4433" s="311" t="s">
        <v>6516</v>
      </c>
      <c r="E4433" s="311" t="s">
        <v>6298</v>
      </c>
      <c r="F4433" s="318">
        <v>2090</v>
      </c>
      <c r="G4433" s="313">
        <v>2015.01</v>
      </c>
      <c r="H4433" s="314">
        <v>2985.71428571429</v>
      </c>
      <c r="I4433" s="311"/>
      <c r="J4433" s="311"/>
      <c r="K4433" s="311" t="s">
        <v>106</v>
      </c>
    </row>
    <row r="4434" ht="14.25" spans="1:11">
      <c r="A4434" s="269">
        <v>4432</v>
      </c>
      <c r="B4434" s="311" t="s">
        <v>5809</v>
      </c>
      <c r="C4434" s="311"/>
      <c r="D4434" s="311" t="s">
        <v>6517</v>
      </c>
      <c r="E4434" s="311" t="s">
        <v>6298</v>
      </c>
      <c r="F4434" s="318">
        <v>3200</v>
      </c>
      <c r="G4434" s="313">
        <v>2015.01</v>
      </c>
      <c r="H4434" s="314">
        <v>4571.42857142857</v>
      </c>
      <c r="I4434" s="311"/>
      <c r="J4434" s="311"/>
      <c r="K4434" s="311" t="s">
        <v>106</v>
      </c>
    </row>
    <row r="4435" ht="14.25" spans="1:11">
      <c r="A4435" s="269">
        <v>4433</v>
      </c>
      <c r="B4435" s="311" t="s">
        <v>5809</v>
      </c>
      <c r="C4435" s="311"/>
      <c r="D4435" s="311" t="s">
        <v>6518</v>
      </c>
      <c r="E4435" s="311" t="s">
        <v>6298</v>
      </c>
      <c r="F4435" s="318">
        <v>1925</v>
      </c>
      <c r="G4435" s="313">
        <v>2015.01</v>
      </c>
      <c r="H4435" s="314">
        <v>2750</v>
      </c>
      <c r="I4435" s="311"/>
      <c r="J4435" s="311"/>
      <c r="K4435" s="311" t="s">
        <v>106</v>
      </c>
    </row>
    <row r="4436" ht="14.25" spans="1:11">
      <c r="A4436" s="269">
        <v>4434</v>
      </c>
      <c r="B4436" s="311" t="s">
        <v>5809</v>
      </c>
      <c r="C4436" s="311"/>
      <c r="D4436" s="311" t="s">
        <v>6519</v>
      </c>
      <c r="E4436" s="311" t="s">
        <v>6298</v>
      </c>
      <c r="F4436" s="318">
        <v>7920</v>
      </c>
      <c r="G4436" s="313">
        <v>2015.01</v>
      </c>
      <c r="H4436" s="314">
        <v>11314.2857142857</v>
      </c>
      <c r="I4436" s="311"/>
      <c r="J4436" s="311"/>
      <c r="K4436" s="311" t="s">
        <v>106</v>
      </c>
    </row>
    <row r="4437" ht="14.25" spans="1:11">
      <c r="A4437" s="269">
        <v>4435</v>
      </c>
      <c r="B4437" s="311" t="s">
        <v>5809</v>
      </c>
      <c r="C4437" s="311"/>
      <c r="D4437" s="311" t="s">
        <v>6520</v>
      </c>
      <c r="E4437" s="311" t="s">
        <v>6298</v>
      </c>
      <c r="F4437" s="318">
        <v>2280</v>
      </c>
      <c r="G4437" s="313">
        <v>2015.01</v>
      </c>
      <c r="H4437" s="314">
        <v>3257.14285714286</v>
      </c>
      <c r="I4437" s="311"/>
      <c r="J4437" s="311"/>
      <c r="K4437" s="311" t="s">
        <v>106</v>
      </c>
    </row>
    <row r="4438" ht="14.25" spans="1:11">
      <c r="A4438" s="269">
        <v>4436</v>
      </c>
      <c r="B4438" s="311" t="s">
        <v>5809</v>
      </c>
      <c r="C4438" s="311"/>
      <c r="D4438" s="311" t="s">
        <v>6444</v>
      </c>
      <c r="E4438" s="311" t="s">
        <v>6298</v>
      </c>
      <c r="F4438" s="318">
        <v>220</v>
      </c>
      <c r="G4438" s="313">
        <v>2015.01</v>
      </c>
      <c r="H4438" s="314">
        <v>314.285714285714</v>
      </c>
      <c r="I4438" s="311"/>
      <c r="J4438" s="311"/>
      <c r="K4438" s="311" t="s">
        <v>106</v>
      </c>
    </row>
    <row r="4439" ht="14.25" spans="1:11">
      <c r="A4439" s="269">
        <v>4437</v>
      </c>
      <c r="B4439" s="311" t="s">
        <v>5809</v>
      </c>
      <c r="C4439" s="311"/>
      <c r="D4439" s="311" t="s">
        <v>6521</v>
      </c>
      <c r="E4439" s="311" t="s">
        <v>6298</v>
      </c>
      <c r="F4439" s="318">
        <v>1980</v>
      </c>
      <c r="G4439" s="313">
        <v>2015.01</v>
      </c>
      <c r="H4439" s="314">
        <v>2828.57142857143</v>
      </c>
      <c r="I4439" s="311"/>
      <c r="J4439" s="311"/>
      <c r="K4439" s="311" t="s">
        <v>106</v>
      </c>
    </row>
    <row r="4440" ht="14.25" spans="1:11">
      <c r="A4440" s="269">
        <v>4438</v>
      </c>
      <c r="B4440" s="311" t="s">
        <v>5809</v>
      </c>
      <c r="C4440" s="311"/>
      <c r="D4440" s="311" t="s">
        <v>6522</v>
      </c>
      <c r="E4440" s="311" t="s">
        <v>6298</v>
      </c>
      <c r="F4440" s="318">
        <v>3135</v>
      </c>
      <c r="G4440" s="313">
        <v>2015.01</v>
      </c>
      <c r="H4440" s="314">
        <v>4478.57142857143</v>
      </c>
      <c r="I4440" s="311"/>
      <c r="J4440" s="311"/>
      <c r="K4440" s="311" t="s">
        <v>106</v>
      </c>
    </row>
    <row r="4441" ht="14.25" spans="1:11">
      <c r="A4441" s="269">
        <v>4439</v>
      </c>
      <c r="B4441" s="311" t="s">
        <v>5809</v>
      </c>
      <c r="C4441" s="311"/>
      <c r="D4441" s="311" t="s">
        <v>6523</v>
      </c>
      <c r="E4441" s="311" t="s">
        <v>6298</v>
      </c>
      <c r="F4441" s="318">
        <v>1980</v>
      </c>
      <c r="G4441" s="313">
        <v>2015.01</v>
      </c>
      <c r="H4441" s="314">
        <v>2828.57142857143</v>
      </c>
      <c r="I4441" s="311"/>
      <c r="J4441" s="311"/>
      <c r="K4441" s="311" t="s">
        <v>106</v>
      </c>
    </row>
    <row r="4442" ht="14.25" spans="1:11">
      <c r="A4442" s="269">
        <v>4440</v>
      </c>
      <c r="B4442" s="311" t="s">
        <v>5809</v>
      </c>
      <c r="C4442" s="311"/>
      <c r="D4442" s="311" t="s">
        <v>6433</v>
      </c>
      <c r="E4442" s="311" t="s">
        <v>6298</v>
      </c>
      <c r="F4442" s="318">
        <v>1980</v>
      </c>
      <c r="G4442" s="313">
        <v>2015.01</v>
      </c>
      <c r="H4442" s="314">
        <v>2828.57142857143</v>
      </c>
      <c r="I4442" s="311"/>
      <c r="J4442" s="311"/>
      <c r="K4442" s="311" t="s">
        <v>106</v>
      </c>
    </row>
    <row r="4443" ht="14.25" spans="1:11">
      <c r="A4443" s="269">
        <v>4441</v>
      </c>
      <c r="B4443" s="311" t="s">
        <v>5809</v>
      </c>
      <c r="C4443" s="311"/>
      <c r="D4443" s="311" t="s">
        <v>6445</v>
      </c>
      <c r="E4443" s="311" t="s">
        <v>6298</v>
      </c>
      <c r="F4443" s="318">
        <v>2475</v>
      </c>
      <c r="G4443" s="313">
        <v>2015.01</v>
      </c>
      <c r="H4443" s="314">
        <v>3535.71428571429</v>
      </c>
      <c r="I4443" s="311"/>
      <c r="J4443" s="311"/>
      <c r="K4443" s="311" t="s">
        <v>106</v>
      </c>
    </row>
    <row r="4444" ht="14.25" spans="1:11">
      <c r="A4444" s="269">
        <v>4442</v>
      </c>
      <c r="B4444" s="311" t="s">
        <v>5809</v>
      </c>
      <c r="C4444" s="311"/>
      <c r="D4444" s="311" t="s">
        <v>6524</v>
      </c>
      <c r="E4444" s="311" t="s">
        <v>6298</v>
      </c>
      <c r="F4444" s="318">
        <v>2035</v>
      </c>
      <c r="G4444" s="313">
        <v>2015.01</v>
      </c>
      <c r="H4444" s="314">
        <v>2907.14285714286</v>
      </c>
      <c r="I4444" s="311"/>
      <c r="J4444" s="311"/>
      <c r="K4444" s="311" t="s">
        <v>106</v>
      </c>
    </row>
    <row r="4445" ht="14.25" spans="1:11">
      <c r="A4445" s="269">
        <v>4443</v>
      </c>
      <c r="B4445" s="311" t="s">
        <v>5809</v>
      </c>
      <c r="C4445" s="311"/>
      <c r="D4445" s="311" t="s">
        <v>6525</v>
      </c>
      <c r="E4445" s="311" t="s">
        <v>6298</v>
      </c>
      <c r="F4445" s="318">
        <v>3300</v>
      </c>
      <c r="G4445" s="313">
        <v>2015.01</v>
      </c>
      <c r="H4445" s="314">
        <v>4714.28571428571</v>
      </c>
      <c r="I4445" s="311"/>
      <c r="J4445" s="311"/>
      <c r="K4445" s="311" t="s">
        <v>106</v>
      </c>
    </row>
    <row r="4446" ht="14.25" spans="1:11">
      <c r="A4446" s="269">
        <v>4444</v>
      </c>
      <c r="B4446" s="311" t="s">
        <v>5809</v>
      </c>
      <c r="C4446" s="311"/>
      <c r="D4446" s="311" t="s">
        <v>6526</v>
      </c>
      <c r="E4446" s="311" t="s">
        <v>6298</v>
      </c>
      <c r="F4446" s="318">
        <v>3432</v>
      </c>
      <c r="G4446" s="313">
        <v>2015.01</v>
      </c>
      <c r="H4446" s="314">
        <v>4902.85714285714</v>
      </c>
      <c r="I4446" s="311"/>
      <c r="J4446" s="311"/>
      <c r="K4446" s="311" t="s">
        <v>106</v>
      </c>
    </row>
    <row r="4447" ht="14.25" spans="1:11">
      <c r="A4447" s="269">
        <v>4445</v>
      </c>
      <c r="B4447" s="311" t="s">
        <v>5809</v>
      </c>
      <c r="C4447" s="311"/>
      <c r="D4447" s="311" t="s">
        <v>6527</v>
      </c>
      <c r="E4447" s="311" t="s">
        <v>6298</v>
      </c>
      <c r="F4447" s="318">
        <v>1980</v>
      </c>
      <c r="G4447" s="313">
        <v>2015.01</v>
      </c>
      <c r="H4447" s="314">
        <v>2828.57142857143</v>
      </c>
      <c r="I4447" s="311"/>
      <c r="J4447" s="311"/>
      <c r="K4447" s="311" t="s">
        <v>106</v>
      </c>
    </row>
    <row r="4448" ht="14.25" spans="1:11">
      <c r="A4448" s="269">
        <v>4446</v>
      </c>
      <c r="B4448" s="311" t="s">
        <v>5809</v>
      </c>
      <c r="C4448" s="311"/>
      <c r="D4448" s="311" t="s">
        <v>6528</v>
      </c>
      <c r="E4448" s="311" t="s">
        <v>6298</v>
      </c>
      <c r="F4448" s="318">
        <v>2508</v>
      </c>
      <c r="G4448" s="313">
        <v>2015.01</v>
      </c>
      <c r="H4448" s="314">
        <v>3582.85714285714</v>
      </c>
      <c r="I4448" s="311"/>
      <c r="J4448" s="311"/>
      <c r="K4448" s="311" t="s">
        <v>106</v>
      </c>
    </row>
    <row r="4449" ht="14.25" spans="1:11">
      <c r="A4449" s="269">
        <v>4447</v>
      </c>
      <c r="B4449" s="311" t="s">
        <v>5809</v>
      </c>
      <c r="C4449" s="311"/>
      <c r="D4449" s="311"/>
      <c r="E4449" s="311" t="s">
        <v>6298</v>
      </c>
      <c r="F4449" s="318"/>
      <c r="G4449" s="313">
        <v>2015.01</v>
      </c>
      <c r="H4449" s="314">
        <v>3500</v>
      </c>
      <c r="I4449" s="311"/>
      <c r="J4449" s="311"/>
      <c r="K4449" s="311" t="s">
        <v>106</v>
      </c>
    </row>
    <row r="4450" ht="14.25" spans="1:11">
      <c r="A4450" s="269">
        <v>4448</v>
      </c>
      <c r="B4450" s="311" t="s">
        <v>5809</v>
      </c>
      <c r="C4450" s="311"/>
      <c r="D4450" s="311" t="s">
        <v>6446</v>
      </c>
      <c r="E4450" s="311" t="s">
        <v>6298</v>
      </c>
      <c r="F4450" s="318">
        <v>1925</v>
      </c>
      <c r="G4450" s="313">
        <v>2015.01</v>
      </c>
      <c r="H4450" s="314">
        <v>2750</v>
      </c>
      <c r="I4450" s="311"/>
      <c r="J4450" s="311"/>
      <c r="K4450" s="311" t="s">
        <v>106</v>
      </c>
    </row>
    <row r="4451" ht="14.25" spans="1:11">
      <c r="A4451" s="269">
        <v>4449</v>
      </c>
      <c r="B4451" s="311" t="s">
        <v>5809</v>
      </c>
      <c r="C4451" s="311"/>
      <c r="D4451" s="311" t="s">
        <v>6529</v>
      </c>
      <c r="E4451" s="311" t="s">
        <v>6298</v>
      </c>
      <c r="F4451" s="318">
        <v>2500</v>
      </c>
      <c r="G4451" s="313">
        <v>2015.01</v>
      </c>
      <c r="H4451" s="314">
        <v>3571.42857142857</v>
      </c>
      <c r="I4451" s="311"/>
      <c r="J4451" s="311"/>
      <c r="K4451" s="311" t="s">
        <v>106</v>
      </c>
    </row>
    <row r="4452" ht="14.25" spans="1:11">
      <c r="A4452" s="269">
        <v>4450</v>
      </c>
      <c r="B4452" s="311" t="s">
        <v>5809</v>
      </c>
      <c r="C4452" s="311"/>
      <c r="D4452" s="311" t="s">
        <v>6530</v>
      </c>
      <c r="E4452" s="311" t="s">
        <v>6298</v>
      </c>
      <c r="F4452" s="318">
        <v>1980</v>
      </c>
      <c r="G4452" s="313">
        <v>2015.01</v>
      </c>
      <c r="H4452" s="314">
        <v>2828.57142857143</v>
      </c>
      <c r="I4452" s="311"/>
      <c r="J4452" s="311"/>
      <c r="K4452" s="311" t="s">
        <v>106</v>
      </c>
    </row>
    <row r="4453" ht="14.25" spans="1:11">
      <c r="A4453" s="269">
        <v>4451</v>
      </c>
      <c r="B4453" s="311" t="s">
        <v>5809</v>
      </c>
      <c r="C4453" s="311"/>
      <c r="D4453" s="311" t="s">
        <v>6531</v>
      </c>
      <c r="E4453" s="311" t="s">
        <v>6298</v>
      </c>
      <c r="F4453" s="318">
        <v>3900</v>
      </c>
      <c r="G4453" s="313">
        <v>2015.01</v>
      </c>
      <c r="H4453" s="314">
        <v>5571.42857142857</v>
      </c>
      <c r="I4453" s="311"/>
      <c r="J4453" s="311"/>
      <c r="K4453" s="311" t="s">
        <v>106</v>
      </c>
    </row>
    <row r="4454" ht="14.25" spans="1:11">
      <c r="A4454" s="269">
        <v>4452</v>
      </c>
      <c r="B4454" s="311" t="s">
        <v>5809</v>
      </c>
      <c r="C4454" s="311"/>
      <c r="D4454" s="311" t="s">
        <v>6532</v>
      </c>
      <c r="E4454" s="311" t="s">
        <v>6533</v>
      </c>
      <c r="F4454" s="313">
        <v>110600</v>
      </c>
      <c r="G4454" s="313">
        <v>2015.01</v>
      </c>
      <c r="H4454" s="313">
        <v>158000</v>
      </c>
      <c r="I4454" s="311"/>
      <c r="J4454" s="311"/>
      <c r="K4454" s="311" t="s">
        <v>106</v>
      </c>
    </row>
    <row r="4455" ht="14.25" spans="1:11">
      <c r="A4455" s="269">
        <v>4453</v>
      </c>
      <c r="B4455" s="311" t="s">
        <v>5809</v>
      </c>
      <c r="C4455" s="311"/>
      <c r="D4455" s="311" t="s">
        <v>6534</v>
      </c>
      <c r="E4455" s="311" t="s">
        <v>6533</v>
      </c>
      <c r="F4455" s="313">
        <v>272000</v>
      </c>
      <c r="G4455" s="313">
        <v>2015.01</v>
      </c>
      <c r="H4455" s="313">
        <v>386000</v>
      </c>
      <c r="I4455" s="311"/>
      <c r="J4455" s="311"/>
      <c r="K4455" s="311" t="s">
        <v>106</v>
      </c>
    </row>
    <row r="4456" ht="14.25" spans="1:11">
      <c r="A4456" s="269">
        <v>4454</v>
      </c>
      <c r="B4456" s="311" t="s">
        <v>5809</v>
      </c>
      <c r="C4456" s="311"/>
      <c r="D4456" s="311" t="s">
        <v>6535</v>
      </c>
      <c r="E4456" s="311" t="s">
        <v>6533</v>
      </c>
      <c r="F4456" s="313">
        <v>60000</v>
      </c>
      <c r="G4456" s="313">
        <v>2015.01</v>
      </c>
      <c r="H4456" s="313">
        <v>78000</v>
      </c>
      <c r="I4456" s="311"/>
      <c r="J4456" s="311"/>
      <c r="K4456" s="311" t="s">
        <v>106</v>
      </c>
    </row>
    <row r="4457" ht="14.25" spans="1:11">
      <c r="A4457" s="269">
        <v>4455</v>
      </c>
      <c r="B4457" s="311" t="s">
        <v>5809</v>
      </c>
      <c r="C4457" s="311"/>
      <c r="D4457" s="311" t="s">
        <v>6536</v>
      </c>
      <c r="E4457" s="311" t="s">
        <v>6533</v>
      </c>
      <c r="F4457" s="313">
        <v>68000</v>
      </c>
      <c r="G4457" s="313">
        <v>2015.01</v>
      </c>
      <c r="H4457" s="313">
        <v>88400</v>
      </c>
      <c r="I4457" s="311"/>
      <c r="J4457" s="311"/>
      <c r="K4457" s="311" t="s">
        <v>106</v>
      </c>
    </row>
    <row r="4458" ht="14.25" spans="1:11">
      <c r="A4458" s="269">
        <v>4456</v>
      </c>
      <c r="B4458" s="311" t="s">
        <v>5809</v>
      </c>
      <c r="C4458" s="311"/>
      <c r="D4458" s="311" t="s">
        <v>6537</v>
      </c>
      <c r="E4458" s="311" t="s">
        <v>6533</v>
      </c>
      <c r="F4458" s="313">
        <v>4800</v>
      </c>
      <c r="G4458" s="313">
        <v>2015.01</v>
      </c>
      <c r="H4458" s="313">
        <v>6240</v>
      </c>
      <c r="I4458" s="311"/>
      <c r="J4458" s="311"/>
      <c r="K4458" s="311" t="s">
        <v>106</v>
      </c>
    </row>
    <row r="4459" ht="14.25" spans="1:11">
      <c r="A4459" s="269">
        <v>4457</v>
      </c>
      <c r="B4459" s="311" t="s">
        <v>5809</v>
      </c>
      <c r="C4459" s="311"/>
      <c r="D4459" s="311" t="s">
        <v>6537</v>
      </c>
      <c r="E4459" s="311" t="s">
        <v>6533</v>
      </c>
      <c r="F4459" s="313">
        <v>7800</v>
      </c>
      <c r="G4459" s="313">
        <v>2015.01</v>
      </c>
      <c r="H4459" s="313">
        <v>10140</v>
      </c>
      <c r="I4459" s="311"/>
      <c r="J4459" s="311"/>
      <c r="K4459" s="311" t="s">
        <v>106</v>
      </c>
    </row>
    <row r="4460" ht="14.25" spans="1:11">
      <c r="A4460" s="269">
        <v>4458</v>
      </c>
      <c r="B4460" s="311" t="s">
        <v>5809</v>
      </c>
      <c r="C4460" s="311"/>
      <c r="D4460" s="311" t="s">
        <v>6538</v>
      </c>
      <c r="E4460" s="311" t="s">
        <v>6539</v>
      </c>
      <c r="F4460" s="313">
        <v>0.8</v>
      </c>
      <c r="G4460" s="313">
        <v>2015.04</v>
      </c>
      <c r="H4460" s="317">
        <v>1.2</v>
      </c>
      <c r="I4460" s="311"/>
      <c r="J4460" s="311"/>
      <c r="K4460" s="311" t="s">
        <v>106</v>
      </c>
    </row>
    <row r="4461" ht="14.25" spans="1:11">
      <c r="A4461" s="269">
        <v>4459</v>
      </c>
      <c r="B4461" s="311" t="s">
        <v>5809</v>
      </c>
      <c r="C4461" s="311"/>
      <c r="D4461" s="311" t="s">
        <v>6540</v>
      </c>
      <c r="E4461" s="311" t="s">
        <v>6539</v>
      </c>
      <c r="F4461" s="313">
        <v>0.8</v>
      </c>
      <c r="G4461" s="313">
        <v>2015.04</v>
      </c>
      <c r="H4461" s="317">
        <v>1.3</v>
      </c>
      <c r="I4461" s="311"/>
      <c r="J4461" s="311"/>
      <c r="K4461" s="311" t="s">
        <v>106</v>
      </c>
    </row>
    <row r="4462" ht="14.25" spans="1:11">
      <c r="A4462" s="269">
        <v>4460</v>
      </c>
      <c r="B4462" s="311" t="s">
        <v>5809</v>
      </c>
      <c r="C4462" s="311"/>
      <c r="D4462" s="311" t="s">
        <v>6541</v>
      </c>
      <c r="E4462" s="311" t="s">
        <v>6539</v>
      </c>
      <c r="F4462" s="313">
        <v>0.8</v>
      </c>
      <c r="G4462" s="313">
        <v>2015.04</v>
      </c>
      <c r="H4462" s="317">
        <v>1.2</v>
      </c>
      <c r="I4462" s="311"/>
      <c r="J4462" s="311"/>
      <c r="K4462" s="311" t="s">
        <v>106</v>
      </c>
    </row>
    <row r="4463" ht="14.25" spans="1:11">
      <c r="A4463" s="269">
        <v>4461</v>
      </c>
      <c r="B4463" s="311" t="s">
        <v>5809</v>
      </c>
      <c r="C4463" s="311"/>
      <c r="D4463" s="311" t="s">
        <v>6542</v>
      </c>
      <c r="E4463" s="311" t="s">
        <v>6539</v>
      </c>
      <c r="F4463" s="313">
        <v>5</v>
      </c>
      <c r="G4463" s="313">
        <v>2015.04</v>
      </c>
      <c r="H4463" s="317">
        <v>6.75</v>
      </c>
      <c r="I4463" s="311"/>
      <c r="J4463" s="311"/>
      <c r="K4463" s="311" t="s">
        <v>106</v>
      </c>
    </row>
    <row r="4464" ht="14.25" spans="1:11">
      <c r="A4464" s="269">
        <v>4462</v>
      </c>
      <c r="B4464" s="311" t="s">
        <v>5809</v>
      </c>
      <c r="C4464" s="311"/>
      <c r="D4464" s="311" t="s">
        <v>6543</v>
      </c>
      <c r="E4464" s="311" t="s">
        <v>6539</v>
      </c>
      <c r="F4464" s="313">
        <v>0.8</v>
      </c>
      <c r="G4464" s="313">
        <v>2015.04</v>
      </c>
      <c r="H4464" s="317">
        <v>1.2</v>
      </c>
      <c r="I4464" s="311"/>
      <c r="J4464" s="311"/>
      <c r="K4464" s="311" t="s">
        <v>106</v>
      </c>
    </row>
    <row r="4465" ht="14.25" spans="1:11">
      <c r="A4465" s="269">
        <v>4463</v>
      </c>
      <c r="B4465" s="311" t="s">
        <v>5809</v>
      </c>
      <c r="C4465" s="311"/>
      <c r="D4465" s="311" t="s">
        <v>6544</v>
      </c>
      <c r="E4465" s="311" t="s">
        <v>6539</v>
      </c>
      <c r="F4465" s="313">
        <v>0.8</v>
      </c>
      <c r="G4465" s="313">
        <v>2015.04</v>
      </c>
      <c r="H4465" s="317">
        <v>1.2</v>
      </c>
      <c r="I4465" s="311"/>
      <c r="J4465" s="311"/>
      <c r="K4465" s="311" t="s">
        <v>106</v>
      </c>
    </row>
    <row r="4466" ht="14.25" spans="1:11">
      <c r="A4466" s="269">
        <v>4464</v>
      </c>
      <c r="B4466" s="311" t="s">
        <v>5809</v>
      </c>
      <c r="C4466" s="311"/>
      <c r="D4466" s="311" t="s">
        <v>6545</v>
      </c>
      <c r="E4466" s="311" t="s">
        <v>6539</v>
      </c>
      <c r="F4466" s="313">
        <v>1.5</v>
      </c>
      <c r="G4466" s="313">
        <v>2015.04</v>
      </c>
      <c r="H4466" s="317">
        <v>2.4</v>
      </c>
      <c r="I4466" s="311"/>
      <c r="J4466" s="311"/>
      <c r="K4466" s="311" t="s">
        <v>106</v>
      </c>
    </row>
    <row r="4467" ht="14.25" spans="1:11">
      <c r="A4467" s="269">
        <v>4465</v>
      </c>
      <c r="B4467" s="311" t="s">
        <v>5809</v>
      </c>
      <c r="C4467" s="311"/>
      <c r="D4467" s="311" t="s">
        <v>5782</v>
      </c>
      <c r="E4467" s="311" t="s">
        <v>6539</v>
      </c>
      <c r="F4467" s="313">
        <v>3500</v>
      </c>
      <c r="G4467" s="313">
        <v>2015.04</v>
      </c>
      <c r="H4467" s="325">
        <v>4725</v>
      </c>
      <c r="I4467" s="311"/>
      <c r="J4467" s="311"/>
      <c r="K4467" s="311" t="s">
        <v>106</v>
      </c>
    </row>
    <row r="4468" ht="14.25" spans="1:11">
      <c r="A4468" s="269">
        <v>4466</v>
      </c>
      <c r="B4468" s="311" t="s">
        <v>5809</v>
      </c>
      <c r="C4468" s="311"/>
      <c r="D4468" s="311" t="s">
        <v>5782</v>
      </c>
      <c r="E4468" s="311" t="s">
        <v>6539</v>
      </c>
      <c r="F4468" s="313">
        <v>2000</v>
      </c>
      <c r="G4468" s="313">
        <v>2015.04</v>
      </c>
      <c r="H4468" s="325">
        <v>2700</v>
      </c>
      <c r="I4468" s="311"/>
      <c r="J4468" s="311"/>
      <c r="K4468" s="311" t="s">
        <v>106</v>
      </c>
    </row>
    <row r="4469" ht="14.25" spans="1:11">
      <c r="A4469" s="269">
        <v>4467</v>
      </c>
      <c r="B4469" s="311" t="s">
        <v>5809</v>
      </c>
      <c r="C4469" s="311"/>
      <c r="D4469" s="311" t="s">
        <v>6546</v>
      </c>
      <c r="E4469" s="311" t="s">
        <v>6539</v>
      </c>
      <c r="F4469" s="313">
        <v>150</v>
      </c>
      <c r="G4469" s="313">
        <v>2015.04</v>
      </c>
      <c r="H4469" s="325">
        <v>202.5</v>
      </c>
      <c r="I4469" s="311"/>
      <c r="J4469" s="311"/>
      <c r="K4469" s="311" t="s">
        <v>106</v>
      </c>
    </row>
    <row r="4470" ht="14.25" spans="1:11">
      <c r="A4470" s="269">
        <v>4468</v>
      </c>
      <c r="B4470" s="311" t="s">
        <v>5809</v>
      </c>
      <c r="C4470" s="311"/>
      <c r="D4470" s="311" t="s">
        <v>6546</v>
      </c>
      <c r="E4470" s="311" t="s">
        <v>6539</v>
      </c>
      <c r="F4470" s="313">
        <v>160</v>
      </c>
      <c r="G4470" s="313">
        <v>2015.04</v>
      </c>
      <c r="H4470" s="325">
        <v>216</v>
      </c>
      <c r="I4470" s="311"/>
      <c r="J4470" s="311"/>
      <c r="K4470" s="311" t="s">
        <v>106</v>
      </c>
    </row>
    <row r="4471" ht="14.25" spans="1:11">
      <c r="A4471" s="269">
        <v>4469</v>
      </c>
      <c r="B4471" s="311" t="s">
        <v>5809</v>
      </c>
      <c r="C4471" s="311"/>
      <c r="D4471" s="311" t="s">
        <v>6547</v>
      </c>
      <c r="E4471" s="311" t="s">
        <v>6539</v>
      </c>
      <c r="F4471" s="313">
        <v>4.5</v>
      </c>
      <c r="G4471" s="313">
        <v>2015.04</v>
      </c>
      <c r="H4471" s="326">
        <v>6.075</v>
      </c>
      <c r="I4471" s="311"/>
      <c r="J4471" s="311"/>
      <c r="K4471" s="311" t="s">
        <v>106</v>
      </c>
    </row>
    <row r="4472" ht="14.25" spans="1:11">
      <c r="A4472" s="269">
        <v>4470</v>
      </c>
      <c r="B4472" s="311" t="s">
        <v>5809</v>
      </c>
      <c r="C4472" s="311"/>
      <c r="D4472" s="311" t="s">
        <v>6548</v>
      </c>
      <c r="E4472" s="311" t="s">
        <v>6539</v>
      </c>
      <c r="F4472" s="313">
        <v>0.8</v>
      </c>
      <c r="G4472" s="313">
        <v>2015.04</v>
      </c>
      <c r="H4472" s="326">
        <v>1.3</v>
      </c>
      <c r="I4472" s="311"/>
      <c r="J4472" s="311"/>
      <c r="K4472" s="311" t="s">
        <v>106</v>
      </c>
    </row>
    <row r="4473" ht="14.25" spans="1:11">
      <c r="A4473" s="269">
        <v>4471</v>
      </c>
      <c r="B4473" s="311" t="s">
        <v>5809</v>
      </c>
      <c r="C4473" s="311"/>
      <c r="D4473" s="311" t="s">
        <v>6549</v>
      </c>
      <c r="E4473" s="311" t="s">
        <v>6539</v>
      </c>
      <c r="F4473" s="313">
        <v>2000</v>
      </c>
      <c r="G4473" s="313">
        <v>2015.04</v>
      </c>
      <c r="H4473" s="325">
        <v>2700</v>
      </c>
      <c r="I4473" s="311"/>
      <c r="J4473" s="311"/>
      <c r="K4473" s="311" t="s">
        <v>106</v>
      </c>
    </row>
    <row r="4474" ht="14.25" spans="1:11">
      <c r="A4474" s="269">
        <v>4472</v>
      </c>
      <c r="B4474" s="311" t="s">
        <v>5809</v>
      </c>
      <c r="C4474" s="311"/>
      <c r="D4474" s="311" t="s">
        <v>5784</v>
      </c>
      <c r="E4474" s="311" t="s">
        <v>6539</v>
      </c>
      <c r="F4474" s="313">
        <v>350</v>
      </c>
      <c r="G4474" s="313">
        <v>2015.04</v>
      </c>
      <c r="H4474" s="325">
        <v>472.5</v>
      </c>
      <c r="I4474" s="311"/>
      <c r="J4474" s="311"/>
      <c r="K4474" s="311" t="s">
        <v>106</v>
      </c>
    </row>
    <row r="4475" ht="14.25" spans="1:11">
      <c r="A4475" s="269">
        <v>4473</v>
      </c>
      <c r="B4475" s="311" t="s">
        <v>5809</v>
      </c>
      <c r="C4475" s="311"/>
      <c r="D4475" s="311" t="s">
        <v>6550</v>
      </c>
      <c r="E4475" s="311" t="s">
        <v>6539</v>
      </c>
      <c r="F4475" s="313">
        <v>0.8</v>
      </c>
      <c r="G4475" s="313">
        <v>2015.04</v>
      </c>
      <c r="H4475" s="326">
        <v>1.3</v>
      </c>
      <c r="I4475" s="311"/>
      <c r="J4475" s="311"/>
      <c r="K4475" s="311" t="s">
        <v>106</v>
      </c>
    </row>
    <row r="4476" ht="14.25" spans="1:11">
      <c r="A4476" s="269">
        <v>4474</v>
      </c>
      <c r="B4476" s="311" t="s">
        <v>5809</v>
      </c>
      <c r="C4476" s="311"/>
      <c r="D4476" s="311" t="s">
        <v>6551</v>
      </c>
      <c r="E4476" s="311" t="s">
        <v>6539</v>
      </c>
      <c r="F4476" s="313">
        <v>20</v>
      </c>
      <c r="G4476" s="313">
        <v>2015.04</v>
      </c>
      <c r="H4476" s="325">
        <v>27</v>
      </c>
      <c r="I4476" s="311"/>
      <c r="J4476" s="311"/>
      <c r="K4476" s="311" t="s">
        <v>106</v>
      </c>
    </row>
    <row r="4477" ht="14.25" spans="1:11">
      <c r="A4477" s="269">
        <v>4475</v>
      </c>
      <c r="B4477" s="311" t="s">
        <v>5809</v>
      </c>
      <c r="C4477" s="311"/>
      <c r="D4477" s="311" t="s">
        <v>6551</v>
      </c>
      <c r="E4477" s="311" t="s">
        <v>6539</v>
      </c>
      <c r="F4477" s="313">
        <v>23</v>
      </c>
      <c r="G4477" s="313">
        <v>2015.04</v>
      </c>
      <c r="H4477" s="325">
        <v>31.05</v>
      </c>
      <c r="I4477" s="311"/>
      <c r="J4477" s="311"/>
      <c r="K4477" s="311" t="s">
        <v>106</v>
      </c>
    </row>
    <row r="4478" ht="14.25" spans="1:11">
      <c r="A4478" s="269">
        <v>4476</v>
      </c>
      <c r="B4478" s="311" t="s">
        <v>5809</v>
      </c>
      <c r="C4478" s="311"/>
      <c r="D4478" s="311" t="s">
        <v>6552</v>
      </c>
      <c r="E4478" s="311" t="s">
        <v>6539</v>
      </c>
      <c r="F4478" s="313">
        <v>1</v>
      </c>
      <c r="G4478" s="313">
        <v>2015.04</v>
      </c>
      <c r="H4478" s="326">
        <v>1.3</v>
      </c>
      <c r="I4478" s="311"/>
      <c r="J4478" s="311"/>
      <c r="K4478" s="311" t="s">
        <v>106</v>
      </c>
    </row>
    <row r="4479" ht="14.25" spans="1:11">
      <c r="A4479" s="269">
        <v>4477</v>
      </c>
      <c r="B4479" s="311" t="s">
        <v>5809</v>
      </c>
      <c r="C4479" s="311"/>
      <c r="D4479" s="311" t="s">
        <v>5722</v>
      </c>
      <c r="E4479" s="311" t="s">
        <v>6539</v>
      </c>
      <c r="F4479" s="313">
        <v>1450</v>
      </c>
      <c r="G4479" s="313">
        <v>2015.04</v>
      </c>
      <c r="H4479" s="325">
        <v>1957.5</v>
      </c>
      <c r="I4479" s="311"/>
      <c r="J4479" s="311"/>
      <c r="K4479" s="311" t="s">
        <v>106</v>
      </c>
    </row>
    <row r="4480" ht="14.25" spans="1:11">
      <c r="A4480" s="269">
        <v>4478</v>
      </c>
      <c r="B4480" s="311" t="s">
        <v>5809</v>
      </c>
      <c r="C4480" s="311"/>
      <c r="D4480" s="311" t="s">
        <v>6553</v>
      </c>
      <c r="E4480" s="311" t="s">
        <v>6539</v>
      </c>
      <c r="F4480" s="313">
        <v>6</v>
      </c>
      <c r="G4480" s="313">
        <v>2015.04</v>
      </c>
      <c r="H4480" s="326">
        <v>8.1</v>
      </c>
      <c r="I4480" s="311"/>
      <c r="J4480" s="311"/>
      <c r="K4480" s="311" t="s">
        <v>106</v>
      </c>
    </row>
    <row r="4481" ht="14.25" spans="1:11">
      <c r="A4481" s="269">
        <v>4479</v>
      </c>
      <c r="B4481" s="311" t="s">
        <v>5809</v>
      </c>
      <c r="C4481" s="311"/>
      <c r="D4481" s="311" t="s">
        <v>6553</v>
      </c>
      <c r="E4481" s="311" t="s">
        <v>6539</v>
      </c>
      <c r="F4481" s="313">
        <v>6</v>
      </c>
      <c r="G4481" s="313">
        <v>2015.04</v>
      </c>
      <c r="H4481" s="326">
        <v>8.1</v>
      </c>
      <c r="I4481" s="311"/>
      <c r="J4481" s="311"/>
      <c r="K4481" s="311" t="s">
        <v>106</v>
      </c>
    </row>
    <row r="4482" ht="14.25" spans="1:11">
      <c r="A4482" s="269">
        <v>4480</v>
      </c>
      <c r="B4482" s="311" t="s">
        <v>5809</v>
      </c>
      <c r="C4482" s="311"/>
      <c r="D4482" s="311" t="s">
        <v>6554</v>
      </c>
      <c r="E4482" s="311" t="s">
        <v>6539</v>
      </c>
      <c r="F4482" s="313">
        <v>5</v>
      </c>
      <c r="G4482" s="313">
        <v>2015.04</v>
      </c>
      <c r="H4482" s="326">
        <v>6.75</v>
      </c>
      <c r="I4482" s="311"/>
      <c r="J4482" s="311"/>
      <c r="K4482" s="311" t="s">
        <v>106</v>
      </c>
    </row>
    <row r="4483" ht="14.25" spans="1:11">
      <c r="A4483" s="269">
        <v>4481</v>
      </c>
      <c r="B4483" s="311" t="s">
        <v>5809</v>
      </c>
      <c r="C4483" s="311"/>
      <c r="D4483" s="311" t="s">
        <v>6555</v>
      </c>
      <c r="E4483" s="311" t="s">
        <v>6539</v>
      </c>
      <c r="F4483" s="313">
        <v>258</v>
      </c>
      <c r="G4483" s="313">
        <v>2015.04</v>
      </c>
      <c r="H4483" s="325">
        <v>348.3</v>
      </c>
      <c r="I4483" s="311"/>
      <c r="J4483" s="311"/>
      <c r="K4483" s="311" t="s">
        <v>106</v>
      </c>
    </row>
    <row r="4484" ht="14.25" spans="1:11">
      <c r="A4484" s="269">
        <v>4482</v>
      </c>
      <c r="B4484" s="311" t="s">
        <v>5809</v>
      </c>
      <c r="C4484" s="311"/>
      <c r="D4484" s="311" t="s">
        <v>6556</v>
      </c>
      <c r="E4484" s="311" t="s">
        <v>6539</v>
      </c>
      <c r="F4484" s="313">
        <v>50</v>
      </c>
      <c r="G4484" s="313">
        <v>2015.04</v>
      </c>
      <c r="H4484" s="325">
        <v>67.5</v>
      </c>
      <c r="I4484" s="311"/>
      <c r="J4484" s="311"/>
      <c r="K4484" s="311" t="s">
        <v>106</v>
      </c>
    </row>
    <row r="4485" ht="14.25" spans="1:11">
      <c r="A4485" s="269">
        <v>4483</v>
      </c>
      <c r="B4485" s="311" t="s">
        <v>5809</v>
      </c>
      <c r="C4485" s="311"/>
      <c r="D4485" s="311" t="s">
        <v>6557</v>
      </c>
      <c r="E4485" s="311" t="s">
        <v>6539</v>
      </c>
      <c r="F4485" s="313">
        <v>0.8</v>
      </c>
      <c r="G4485" s="313">
        <v>2015.04</v>
      </c>
      <c r="H4485" s="326">
        <v>1.3</v>
      </c>
      <c r="I4485" s="311"/>
      <c r="J4485" s="311"/>
      <c r="K4485" s="311" t="s">
        <v>106</v>
      </c>
    </row>
    <row r="4486" ht="14.25" spans="1:11">
      <c r="A4486" s="269">
        <v>4484</v>
      </c>
      <c r="B4486" s="311" t="s">
        <v>5809</v>
      </c>
      <c r="C4486" s="311"/>
      <c r="D4486" s="311" t="s">
        <v>6558</v>
      </c>
      <c r="E4486" s="311" t="s">
        <v>6539</v>
      </c>
      <c r="F4486" s="313">
        <v>0.8</v>
      </c>
      <c r="G4486" s="313">
        <v>2015.04</v>
      </c>
      <c r="H4486" s="326">
        <v>1.2</v>
      </c>
      <c r="I4486" s="311"/>
      <c r="J4486" s="311"/>
      <c r="K4486" s="311" t="s">
        <v>106</v>
      </c>
    </row>
    <row r="4487" ht="14.25" spans="1:11">
      <c r="A4487" s="269">
        <v>4485</v>
      </c>
      <c r="B4487" s="311" t="s">
        <v>5809</v>
      </c>
      <c r="C4487" s="311"/>
      <c r="D4487" s="311" t="s">
        <v>6559</v>
      </c>
      <c r="E4487" s="311" t="s">
        <v>6539</v>
      </c>
      <c r="F4487" s="313">
        <v>750</v>
      </c>
      <c r="G4487" s="313">
        <v>2015.04</v>
      </c>
      <c r="H4487" s="325">
        <v>1012.5</v>
      </c>
      <c r="I4487" s="311"/>
      <c r="J4487" s="311"/>
      <c r="K4487" s="311" t="s">
        <v>106</v>
      </c>
    </row>
    <row r="4488" ht="14.25" spans="1:11">
      <c r="A4488" s="269">
        <v>4486</v>
      </c>
      <c r="B4488" s="311" t="s">
        <v>5809</v>
      </c>
      <c r="C4488" s="311"/>
      <c r="D4488" s="311" t="s">
        <v>6560</v>
      </c>
      <c r="E4488" s="311" t="s">
        <v>6539</v>
      </c>
      <c r="F4488" s="313">
        <v>1.5</v>
      </c>
      <c r="G4488" s="313">
        <v>2015.04</v>
      </c>
      <c r="H4488" s="326">
        <v>2.3</v>
      </c>
      <c r="I4488" s="311"/>
      <c r="J4488" s="311"/>
      <c r="K4488" s="311" t="s">
        <v>106</v>
      </c>
    </row>
    <row r="4489" ht="14.25" spans="1:11">
      <c r="A4489" s="269">
        <v>4487</v>
      </c>
      <c r="B4489" s="311" t="s">
        <v>5809</v>
      </c>
      <c r="C4489" s="311"/>
      <c r="D4489" s="311" t="s">
        <v>6561</v>
      </c>
      <c r="E4489" s="311" t="s">
        <v>6539</v>
      </c>
      <c r="F4489" s="313">
        <v>0.8</v>
      </c>
      <c r="G4489" s="313">
        <v>2015.04</v>
      </c>
      <c r="H4489" s="326">
        <v>1.2</v>
      </c>
      <c r="I4489" s="311"/>
      <c r="J4489" s="311"/>
      <c r="K4489" s="311" t="s">
        <v>106</v>
      </c>
    </row>
    <row r="4490" ht="14.25" spans="1:11">
      <c r="A4490" s="269">
        <v>4488</v>
      </c>
      <c r="B4490" s="311" t="s">
        <v>5809</v>
      </c>
      <c r="C4490" s="311"/>
      <c r="D4490" s="311" t="s">
        <v>6562</v>
      </c>
      <c r="E4490" s="311" t="s">
        <v>6539</v>
      </c>
      <c r="F4490" s="313">
        <v>7</v>
      </c>
      <c r="G4490" s="313">
        <v>2015.04</v>
      </c>
      <c r="H4490" s="326">
        <v>9.45</v>
      </c>
      <c r="I4490" s="311"/>
      <c r="J4490" s="311"/>
      <c r="K4490" s="311" t="s">
        <v>106</v>
      </c>
    </row>
    <row r="4491" ht="14.25" spans="1:11">
      <c r="A4491" s="269">
        <v>4489</v>
      </c>
      <c r="B4491" s="311" t="s">
        <v>5809</v>
      </c>
      <c r="C4491" s="311"/>
      <c r="D4491" s="311" t="s">
        <v>6562</v>
      </c>
      <c r="E4491" s="311" t="s">
        <v>6539</v>
      </c>
      <c r="F4491" s="313">
        <v>6</v>
      </c>
      <c r="G4491" s="313">
        <v>2015.04</v>
      </c>
      <c r="H4491" s="326">
        <v>8.1</v>
      </c>
      <c r="I4491" s="311"/>
      <c r="J4491" s="311"/>
      <c r="K4491" s="311" t="s">
        <v>106</v>
      </c>
    </row>
    <row r="4492" ht="14.25" spans="1:11">
      <c r="A4492" s="269">
        <v>4490</v>
      </c>
      <c r="B4492" s="311" t="s">
        <v>5809</v>
      </c>
      <c r="C4492" s="311"/>
      <c r="D4492" s="311" t="s">
        <v>6563</v>
      </c>
      <c r="E4492" s="311" t="s">
        <v>6539</v>
      </c>
      <c r="F4492" s="313">
        <v>38</v>
      </c>
      <c r="G4492" s="313">
        <v>2015.04</v>
      </c>
      <c r="H4492" s="325">
        <v>51.3</v>
      </c>
      <c r="I4492" s="311"/>
      <c r="J4492" s="311"/>
      <c r="K4492" s="311" t="s">
        <v>106</v>
      </c>
    </row>
    <row r="4493" ht="14.25" spans="1:11">
      <c r="A4493" s="269">
        <v>4491</v>
      </c>
      <c r="B4493" s="311" t="s">
        <v>5809</v>
      </c>
      <c r="C4493" s="311"/>
      <c r="D4493" s="311" t="s">
        <v>6564</v>
      </c>
      <c r="E4493" s="311" t="s">
        <v>6539</v>
      </c>
      <c r="F4493" s="313">
        <v>10</v>
      </c>
      <c r="G4493" s="313">
        <v>2015.04</v>
      </c>
      <c r="H4493" s="325">
        <v>13.5</v>
      </c>
      <c r="I4493" s="311"/>
      <c r="J4493" s="311"/>
      <c r="K4493" s="311" t="s">
        <v>106</v>
      </c>
    </row>
    <row r="4494" ht="14.25" spans="1:11">
      <c r="A4494" s="269">
        <v>4492</v>
      </c>
      <c r="B4494" s="311" t="s">
        <v>5809</v>
      </c>
      <c r="C4494" s="311"/>
      <c r="D4494" s="311" t="s">
        <v>6565</v>
      </c>
      <c r="E4494" s="311" t="s">
        <v>6539</v>
      </c>
      <c r="F4494" s="313">
        <v>0.8</v>
      </c>
      <c r="G4494" s="313">
        <v>2015.04</v>
      </c>
      <c r="H4494" s="326">
        <v>1.2</v>
      </c>
      <c r="I4494" s="311"/>
      <c r="J4494" s="311"/>
      <c r="K4494" s="311" t="s">
        <v>106</v>
      </c>
    </row>
    <row r="4495" ht="14.25" spans="1:11">
      <c r="A4495" s="269">
        <v>4493</v>
      </c>
      <c r="B4495" s="311" t="s">
        <v>5809</v>
      </c>
      <c r="C4495" s="311"/>
      <c r="D4495" s="311" t="s">
        <v>6566</v>
      </c>
      <c r="E4495" s="311" t="s">
        <v>6539</v>
      </c>
      <c r="F4495" s="313">
        <v>5</v>
      </c>
      <c r="G4495" s="313">
        <v>2015.04</v>
      </c>
      <c r="H4495" s="326">
        <v>6.75</v>
      </c>
      <c r="I4495" s="311"/>
      <c r="J4495" s="311"/>
      <c r="K4495" s="311" t="s">
        <v>106</v>
      </c>
    </row>
    <row r="4496" ht="14.25" spans="1:11">
      <c r="A4496" s="269">
        <v>4494</v>
      </c>
      <c r="B4496" s="311" t="s">
        <v>5809</v>
      </c>
      <c r="C4496" s="311"/>
      <c r="D4496" s="311" t="s">
        <v>6567</v>
      </c>
      <c r="E4496" s="311" t="s">
        <v>6539</v>
      </c>
      <c r="F4496" s="313">
        <v>5</v>
      </c>
      <c r="G4496" s="313">
        <v>2015.04</v>
      </c>
      <c r="H4496" s="326">
        <v>6.75</v>
      </c>
      <c r="I4496" s="311"/>
      <c r="J4496" s="311"/>
      <c r="K4496" s="311" t="s">
        <v>106</v>
      </c>
    </row>
    <row r="4497" ht="14.25" spans="1:11">
      <c r="A4497" s="269">
        <v>4495</v>
      </c>
      <c r="B4497" s="311" t="s">
        <v>5809</v>
      </c>
      <c r="C4497" s="311"/>
      <c r="D4497" s="311" t="s">
        <v>6568</v>
      </c>
      <c r="E4497" s="311" t="s">
        <v>6539</v>
      </c>
      <c r="F4497" s="313">
        <v>0.8</v>
      </c>
      <c r="G4497" s="313">
        <v>2015.04</v>
      </c>
      <c r="H4497" s="326">
        <v>1.3</v>
      </c>
      <c r="I4497" s="311"/>
      <c r="J4497" s="311"/>
      <c r="K4497" s="311" t="s">
        <v>106</v>
      </c>
    </row>
    <row r="4498" ht="14.25" spans="1:11">
      <c r="A4498" s="269">
        <v>4496</v>
      </c>
      <c r="B4498" s="311" t="s">
        <v>5809</v>
      </c>
      <c r="C4498" s="311"/>
      <c r="D4498" s="311" t="s">
        <v>6569</v>
      </c>
      <c r="E4498" s="311" t="s">
        <v>6539</v>
      </c>
      <c r="F4498" s="313">
        <v>5</v>
      </c>
      <c r="G4498" s="313">
        <v>2015.04</v>
      </c>
      <c r="H4498" s="326">
        <v>6.75</v>
      </c>
      <c r="I4498" s="311"/>
      <c r="J4498" s="311"/>
      <c r="K4498" s="311" t="s">
        <v>106</v>
      </c>
    </row>
    <row r="4499" ht="14.25" spans="1:11">
      <c r="A4499" s="269">
        <v>4497</v>
      </c>
      <c r="B4499" s="311" t="s">
        <v>5809</v>
      </c>
      <c r="C4499" s="311"/>
      <c r="D4499" s="311" t="s">
        <v>6570</v>
      </c>
      <c r="E4499" s="311" t="s">
        <v>6539</v>
      </c>
      <c r="F4499" s="313">
        <v>2</v>
      </c>
      <c r="G4499" s="313">
        <v>2015.04</v>
      </c>
      <c r="H4499" s="326">
        <v>2.7</v>
      </c>
      <c r="I4499" s="311"/>
      <c r="J4499" s="311"/>
      <c r="K4499" s="311" t="s">
        <v>106</v>
      </c>
    </row>
    <row r="4500" ht="14.25" spans="1:11">
      <c r="A4500" s="269">
        <v>4498</v>
      </c>
      <c r="B4500" s="311" t="s">
        <v>5809</v>
      </c>
      <c r="C4500" s="311"/>
      <c r="D4500" s="311" t="s">
        <v>6571</v>
      </c>
      <c r="E4500" s="311" t="s">
        <v>6539</v>
      </c>
      <c r="F4500" s="313">
        <v>320</v>
      </c>
      <c r="G4500" s="313">
        <v>2015.04</v>
      </c>
      <c r="H4500" s="325">
        <v>432</v>
      </c>
      <c r="I4500" s="311"/>
      <c r="J4500" s="311"/>
      <c r="K4500" s="311" t="s">
        <v>106</v>
      </c>
    </row>
    <row r="4501" ht="14.25" spans="1:11">
      <c r="A4501" s="269">
        <v>4499</v>
      </c>
      <c r="B4501" s="311" t="s">
        <v>5809</v>
      </c>
      <c r="C4501" s="311"/>
      <c r="D4501" s="311" t="s">
        <v>6572</v>
      </c>
      <c r="E4501" s="311" t="s">
        <v>6539</v>
      </c>
      <c r="F4501" s="313">
        <v>1.5</v>
      </c>
      <c r="G4501" s="313">
        <v>2015.04</v>
      </c>
      <c r="H4501" s="326">
        <v>2.5</v>
      </c>
      <c r="I4501" s="311"/>
      <c r="J4501" s="311"/>
      <c r="K4501" s="311" t="s">
        <v>106</v>
      </c>
    </row>
    <row r="4502" ht="14.25" spans="1:11">
      <c r="A4502" s="269">
        <v>4500</v>
      </c>
      <c r="B4502" s="311" t="s">
        <v>5809</v>
      </c>
      <c r="C4502" s="311"/>
      <c r="D4502" s="311" t="s">
        <v>6573</v>
      </c>
      <c r="E4502" s="311" t="s">
        <v>6539</v>
      </c>
      <c r="F4502" s="313">
        <v>38</v>
      </c>
      <c r="G4502" s="313">
        <v>2015.04</v>
      </c>
      <c r="H4502" s="325">
        <v>51.3</v>
      </c>
      <c r="I4502" s="311"/>
      <c r="J4502" s="311"/>
      <c r="K4502" s="311" t="s">
        <v>106</v>
      </c>
    </row>
    <row r="4503" ht="14.25" spans="1:11">
      <c r="A4503" s="269">
        <v>4501</v>
      </c>
      <c r="B4503" s="311" t="s">
        <v>5809</v>
      </c>
      <c r="C4503" s="311"/>
      <c r="D4503" s="311" t="s">
        <v>6573</v>
      </c>
      <c r="E4503" s="311" t="s">
        <v>6539</v>
      </c>
      <c r="F4503" s="313">
        <v>45</v>
      </c>
      <c r="G4503" s="313">
        <v>2015.04</v>
      </c>
      <c r="H4503" s="325">
        <v>60.75</v>
      </c>
      <c r="I4503" s="311"/>
      <c r="J4503" s="311"/>
      <c r="K4503" s="311" t="s">
        <v>106</v>
      </c>
    </row>
    <row r="4504" ht="14.25" spans="1:11">
      <c r="A4504" s="269">
        <v>4502</v>
      </c>
      <c r="B4504" s="311" t="s">
        <v>5809</v>
      </c>
      <c r="C4504" s="311"/>
      <c r="D4504" s="311" t="s">
        <v>6574</v>
      </c>
      <c r="E4504" s="311" t="s">
        <v>6539</v>
      </c>
      <c r="F4504" s="313">
        <v>6</v>
      </c>
      <c r="G4504" s="313">
        <v>2015.04</v>
      </c>
      <c r="H4504" s="326">
        <v>8.1</v>
      </c>
      <c r="I4504" s="311"/>
      <c r="J4504" s="311"/>
      <c r="K4504" s="311" t="s">
        <v>106</v>
      </c>
    </row>
    <row r="4505" ht="14.25" spans="1:11">
      <c r="A4505" s="269">
        <v>4503</v>
      </c>
      <c r="B4505" s="311" t="s">
        <v>5809</v>
      </c>
      <c r="C4505" s="311"/>
      <c r="D4505" s="311" t="s">
        <v>6575</v>
      </c>
      <c r="E4505" s="311" t="s">
        <v>6539</v>
      </c>
      <c r="F4505" s="313">
        <v>0.8</v>
      </c>
      <c r="G4505" s="313">
        <v>2015.04</v>
      </c>
      <c r="H4505" s="326">
        <v>1.3</v>
      </c>
      <c r="I4505" s="311"/>
      <c r="J4505" s="311"/>
      <c r="K4505" s="311" t="s">
        <v>106</v>
      </c>
    </row>
    <row r="4506" ht="14.25" spans="1:11">
      <c r="A4506" s="269">
        <v>4504</v>
      </c>
      <c r="B4506" s="311" t="s">
        <v>5809</v>
      </c>
      <c r="C4506" s="311"/>
      <c r="D4506" s="311" t="s">
        <v>6576</v>
      </c>
      <c r="E4506" s="311" t="s">
        <v>6539</v>
      </c>
      <c r="F4506" s="313">
        <v>70</v>
      </c>
      <c r="G4506" s="313">
        <v>2015.04</v>
      </c>
      <c r="H4506" s="325">
        <v>94.5</v>
      </c>
      <c r="I4506" s="311"/>
      <c r="J4506" s="311"/>
      <c r="K4506" s="311" t="s">
        <v>106</v>
      </c>
    </row>
    <row r="4507" ht="14.25" spans="1:11">
      <c r="A4507" s="269">
        <v>4505</v>
      </c>
      <c r="B4507" s="311" t="s">
        <v>5809</v>
      </c>
      <c r="C4507" s="311"/>
      <c r="D4507" s="311" t="s">
        <v>6577</v>
      </c>
      <c r="E4507" s="311" t="s">
        <v>6539</v>
      </c>
      <c r="F4507" s="313">
        <v>25</v>
      </c>
      <c r="G4507" s="313">
        <v>2015.04</v>
      </c>
      <c r="H4507" s="325">
        <v>33.75</v>
      </c>
      <c r="I4507" s="311"/>
      <c r="J4507" s="311"/>
      <c r="K4507" s="311" t="s">
        <v>106</v>
      </c>
    </row>
    <row r="4508" ht="14.25" spans="1:11">
      <c r="A4508" s="269">
        <v>4506</v>
      </c>
      <c r="B4508" s="311" t="s">
        <v>5809</v>
      </c>
      <c r="C4508" s="311"/>
      <c r="D4508" s="311" t="s">
        <v>6578</v>
      </c>
      <c r="E4508" s="311" t="s">
        <v>6539</v>
      </c>
      <c r="F4508" s="313">
        <v>0.8</v>
      </c>
      <c r="G4508" s="313">
        <v>2015.04</v>
      </c>
      <c r="H4508" s="326">
        <v>1.25</v>
      </c>
      <c r="I4508" s="311"/>
      <c r="J4508" s="311"/>
      <c r="K4508" s="311" t="s">
        <v>106</v>
      </c>
    </row>
    <row r="4509" ht="14.25" spans="1:11">
      <c r="A4509" s="269">
        <v>4507</v>
      </c>
      <c r="B4509" s="311" t="s">
        <v>5809</v>
      </c>
      <c r="C4509" s="311"/>
      <c r="D4509" s="311" t="s">
        <v>6579</v>
      </c>
      <c r="E4509" s="311" t="s">
        <v>6539</v>
      </c>
      <c r="F4509" s="313">
        <v>1</v>
      </c>
      <c r="G4509" s="313">
        <v>2015.04</v>
      </c>
      <c r="H4509" s="326">
        <v>1.32</v>
      </c>
      <c r="I4509" s="311"/>
      <c r="J4509" s="311"/>
      <c r="K4509" s="311" t="s">
        <v>106</v>
      </c>
    </row>
    <row r="4510" ht="14.25" spans="1:11">
      <c r="A4510" s="269">
        <v>4508</v>
      </c>
      <c r="B4510" s="311" t="s">
        <v>5809</v>
      </c>
      <c r="C4510" s="311"/>
      <c r="D4510" s="311" t="s">
        <v>6579</v>
      </c>
      <c r="E4510" s="311" t="s">
        <v>6539</v>
      </c>
      <c r="F4510" s="313">
        <v>2</v>
      </c>
      <c r="G4510" s="313">
        <v>2015.04</v>
      </c>
      <c r="H4510" s="326">
        <v>2.7</v>
      </c>
      <c r="I4510" s="311"/>
      <c r="J4510" s="311"/>
      <c r="K4510" s="311" t="s">
        <v>106</v>
      </c>
    </row>
    <row r="4511" ht="14.25" spans="1:11">
      <c r="A4511" s="269">
        <v>4509</v>
      </c>
      <c r="B4511" s="311" t="s">
        <v>5809</v>
      </c>
      <c r="C4511" s="311"/>
      <c r="D4511" s="311" t="s">
        <v>6580</v>
      </c>
      <c r="E4511" s="311" t="s">
        <v>6539</v>
      </c>
      <c r="F4511" s="313">
        <v>5</v>
      </c>
      <c r="G4511" s="313">
        <v>2015.04</v>
      </c>
      <c r="H4511" s="326">
        <v>6.75</v>
      </c>
      <c r="I4511" s="311"/>
      <c r="J4511" s="311"/>
      <c r="K4511" s="311" t="s">
        <v>106</v>
      </c>
    </row>
    <row r="4512" ht="14.25" spans="1:11">
      <c r="A4512" s="269">
        <v>4510</v>
      </c>
      <c r="B4512" s="311" t="s">
        <v>5809</v>
      </c>
      <c r="C4512" s="311"/>
      <c r="D4512" s="311" t="s">
        <v>6581</v>
      </c>
      <c r="E4512" s="311" t="s">
        <v>6539</v>
      </c>
      <c r="F4512" s="313">
        <v>40</v>
      </c>
      <c r="G4512" s="313">
        <v>2015.04</v>
      </c>
      <c r="H4512" s="325">
        <v>54</v>
      </c>
      <c r="I4512" s="311"/>
      <c r="J4512" s="311"/>
      <c r="K4512" s="311" t="s">
        <v>106</v>
      </c>
    </row>
    <row r="4513" ht="14.25" spans="1:11">
      <c r="A4513" s="269">
        <v>4511</v>
      </c>
      <c r="B4513" s="311" t="s">
        <v>5809</v>
      </c>
      <c r="C4513" s="311"/>
      <c r="D4513" s="311" t="s">
        <v>6582</v>
      </c>
      <c r="E4513" s="311" t="s">
        <v>6539</v>
      </c>
      <c r="F4513" s="313">
        <v>60</v>
      </c>
      <c r="G4513" s="313">
        <v>2015.04</v>
      </c>
      <c r="H4513" s="325">
        <v>81</v>
      </c>
      <c r="I4513" s="311"/>
      <c r="J4513" s="311"/>
      <c r="K4513" s="311" t="s">
        <v>106</v>
      </c>
    </row>
    <row r="4514" ht="14.25" spans="1:11">
      <c r="A4514" s="269">
        <v>4512</v>
      </c>
      <c r="B4514" s="311" t="s">
        <v>5809</v>
      </c>
      <c r="C4514" s="311"/>
      <c r="D4514" s="311" t="s">
        <v>6583</v>
      </c>
      <c r="E4514" s="311" t="s">
        <v>6539</v>
      </c>
      <c r="F4514" s="313">
        <v>0.8</v>
      </c>
      <c r="G4514" s="313">
        <v>2015.04</v>
      </c>
      <c r="H4514" s="326">
        <v>1.32</v>
      </c>
      <c r="I4514" s="311"/>
      <c r="J4514" s="311"/>
      <c r="K4514" s="311" t="s">
        <v>106</v>
      </c>
    </row>
    <row r="4515" ht="14.25" spans="1:11">
      <c r="A4515" s="269">
        <v>4513</v>
      </c>
      <c r="B4515" s="311" t="s">
        <v>5809</v>
      </c>
      <c r="C4515" s="311"/>
      <c r="D4515" s="311" t="s">
        <v>6584</v>
      </c>
      <c r="E4515" s="311" t="s">
        <v>6539</v>
      </c>
      <c r="F4515" s="313">
        <v>0.8</v>
      </c>
      <c r="G4515" s="313">
        <v>2015.04</v>
      </c>
      <c r="H4515" s="326">
        <v>1.32</v>
      </c>
      <c r="I4515" s="311"/>
      <c r="J4515" s="311"/>
      <c r="K4515" s="311" t="s">
        <v>106</v>
      </c>
    </row>
    <row r="4516" ht="14.25" spans="1:11">
      <c r="A4516" s="269">
        <v>4514</v>
      </c>
      <c r="B4516" s="311" t="s">
        <v>5809</v>
      </c>
      <c r="C4516" s="311"/>
      <c r="D4516" s="311" t="s">
        <v>6585</v>
      </c>
      <c r="E4516" s="311" t="s">
        <v>6539</v>
      </c>
      <c r="F4516" s="313">
        <v>8</v>
      </c>
      <c r="G4516" s="313">
        <v>2015.04</v>
      </c>
      <c r="H4516" s="326">
        <v>10.8</v>
      </c>
      <c r="I4516" s="311"/>
      <c r="J4516" s="311"/>
      <c r="K4516" s="311" t="s">
        <v>106</v>
      </c>
    </row>
    <row r="4517" ht="14.25" spans="1:11">
      <c r="A4517" s="269">
        <v>4515</v>
      </c>
      <c r="B4517" s="311" t="s">
        <v>5809</v>
      </c>
      <c r="C4517" s="311"/>
      <c r="D4517" s="311" t="s">
        <v>6586</v>
      </c>
      <c r="E4517" s="311" t="s">
        <v>6539</v>
      </c>
      <c r="F4517" s="313">
        <v>12</v>
      </c>
      <c r="G4517" s="313">
        <v>2015.04</v>
      </c>
      <c r="H4517" s="325">
        <v>16.2</v>
      </c>
      <c r="I4517" s="311"/>
      <c r="J4517" s="311"/>
      <c r="K4517" s="311" t="s">
        <v>106</v>
      </c>
    </row>
    <row r="4518" ht="14.25" spans="1:11">
      <c r="A4518" s="269">
        <v>4516</v>
      </c>
      <c r="B4518" s="311" t="s">
        <v>5809</v>
      </c>
      <c r="C4518" s="311"/>
      <c r="D4518" s="311" t="s">
        <v>6587</v>
      </c>
      <c r="E4518" s="311" t="s">
        <v>6539</v>
      </c>
      <c r="F4518" s="313">
        <v>1.5</v>
      </c>
      <c r="G4518" s="313">
        <v>2015.04</v>
      </c>
      <c r="H4518" s="326">
        <v>2.6</v>
      </c>
      <c r="I4518" s="311"/>
      <c r="J4518" s="311"/>
      <c r="K4518" s="311" t="s">
        <v>106</v>
      </c>
    </row>
    <row r="4519" ht="14.25" spans="1:11">
      <c r="A4519" s="269">
        <v>4517</v>
      </c>
      <c r="B4519" s="311" t="s">
        <v>5809</v>
      </c>
      <c r="C4519" s="311"/>
      <c r="D4519" s="311" t="s">
        <v>6588</v>
      </c>
      <c r="E4519" s="311" t="s">
        <v>6539</v>
      </c>
      <c r="F4519" s="313">
        <v>240</v>
      </c>
      <c r="G4519" s="313">
        <v>2015.04</v>
      </c>
      <c r="H4519" s="325">
        <v>324</v>
      </c>
      <c r="I4519" s="311"/>
      <c r="J4519" s="311"/>
      <c r="K4519" s="311" t="s">
        <v>106</v>
      </c>
    </row>
    <row r="4520" ht="14.25" spans="1:11">
      <c r="A4520" s="269">
        <v>4518</v>
      </c>
      <c r="B4520" s="311" t="s">
        <v>5809</v>
      </c>
      <c r="C4520" s="311"/>
      <c r="D4520" s="311" t="s">
        <v>6588</v>
      </c>
      <c r="E4520" s="311" t="s">
        <v>6539</v>
      </c>
      <c r="F4520" s="313">
        <v>110</v>
      </c>
      <c r="G4520" s="313">
        <v>2015.04</v>
      </c>
      <c r="H4520" s="325">
        <v>148.5</v>
      </c>
      <c r="I4520" s="311"/>
      <c r="J4520" s="311"/>
      <c r="K4520" s="311" t="s">
        <v>106</v>
      </c>
    </row>
    <row r="4521" ht="14.25" spans="1:11">
      <c r="A4521" s="269">
        <v>4519</v>
      </c>
      <c r="B4521" s="311" t="s">
        <v>5809</v>
      </c>
      <c r="C4521" s="311"/>
      <c r="D4521" s="311" t="s">
        <v>6589</v>
      </c>
      <c r="E4521" s="311" t="s">
        <v>6539</v>
      </c>
      <c r="F4521" s="313">
        <v>0.8</v>
      </c>
      <c r="G4521" s="313">
        <v>2015.04</v>
      </c>
      <c r="H4521" s="326">
        <v>1.4</v>
      </c>
      <c r="I4521" s="311"/>
      <c r="J4521" s="311"/>
      <c r="K4521" s="311" t="s">
        <v>106</v>
      </c>
    </row>
    <row r="4522" ht="14.25" spans="1:11">
      <c r="A4522" s="269">
        <v>4520</v>
      </c>
      <c r="B4522" s="311" t="s">
        <v>5809</v>
      </c>
      <c r="C4522" s="311"/>
      <c r="D4522" s="311" t="s">
        <v>6590</v>
      </c>
      <c r="E4522" s="311" t="s">
        <v>6539</v>
      </c>
      <c r="F4522" s="313">
        <v>105</v>
      </c>
      <c r="G4522" s="313">
        <v>2015.04</v>
      </c>
      <c r="H4522" s="325">
        <v>141.75</v>
      </c>
      <c r="I4522" s="311"/>
      <c r="J4522" s="311"/>
      <c r="K4522" s="311" t="s">
        <v>106</v>
      </c>
    </row>
    <row r="4523" ht="14.25" spans="1:11">
      <c r="A4523" s="269">
        <v>4521</v>
      </c>
      <c r="B4523" s="311" t="s">
        <v>5809</v>
      </c>
      <c r="C4523" s="311"/>
      <c r="D4523" s="311" t="s">
        <v>6591</v>
      </c>
      <c r="E4523" s="311" t="s">
        <v>6539</v>
      </c>
      <c r="F4523" s="313">
        <v>0.8</v>
      </c>
      <c r="G4523" s="313">
        <v>2015.04</v>
      </c>
      <c r="H4523" s="326">
        <v>1.3</v>
      </c>
      <c r="I4523" s="311"/>
      <c r="J4523" s="311"/>
      <c r="K4523" s="311" t="s">
        <v>106</v>
      </c>
    </row>
    <row r="4524" ht="14.25" spans="1:11">
      <c r="A4524" s="269">
        <v>4522</v>
      </c>
      <c r="B4524" s="311" t="s">
        <v>5809</v>
      </c>
      <c r="C4524" s="311"/>
      <c r="D4524" s="311" t="s">
        <v>6592</v>
      </c>
      <c r="E4524" s="311" t="s">
        <v>6539</v>
      </c>
      <c r="F4524" s="313">
        <v>15</v>
      </c>
      <c r="G4524" s="313">
        <v>2015.04</v>
      </c>
      <c r="H4524" s="325">
        <v>20.25</v>
      </c>
      <c r="I4524" s="311"/>
      <c r="J4524" s="311"/>
      <c r="K4524" s="311" t="s">
        <v>106</v>
      </c>
    </row>
    <row r="4525" ht="14.25" spans="1:11">
      <c r="A4525" s="269">
        <v>4523</v>
      </c>
      <c r="B4525" s="311" t="s">
        <v>5809</v>
      </c>
      <c r="C4525" s="311"/>
      <c r="D4525" s="311" t="s">
        <v>6593</v>
      </c>
      <c r="E4525" s="311" t="s">
        <v>6539</v>
      </c>
      <c r="F4525" s="313">
        <v>0.8</v>
      </c>
      <c r="G4525" s="313">
        <v>2015.04</v>
      </c>
      <c r="H4525" s="326">
        <v>1.3</v>
      </c>
      <c r="I4525" s="311"/>
      <c r="J4525" s="311"/>
      <c r="K4525" s="311" t="s">
        <v>106</v>
      </c>
    </row>
    <row r="4526" ht="14.25" spans="1:11">
      <c r="A4526" s="269">
        <v>4524</v>
      </c>
      <c r="B4526" s="311" t="s">
        <v>5809</v>
      </c>
      <c r="C4526" s="311"/>
      <c r="D4526" s="311" t="s">
        <v>6594</v>
      </c>
      <c r="E4526" s="311" t="s">
        <v>6539</v>
      </c>
      <c r="F4526" s="313">
        <v>0.8</v>
      </c>
      <c r="G4526" s="313">
        <v>2015.04</v>
      </c>
      <c r="H4526" s="326">
        <v>1.3</v>
      </c>
      <c r="I4526" s="311"/>
      <c r="J4526" s="311"/>
      <c r="K4526" s="311" t="s">
        <v>106</v>
      </c>
    </row>
    <row r="4527" ht="14.25" spans="1:11">
      <c r="A4527" s="269">
        <v>4525</v>
      </c>
      <c r="B4527" s="311" t="s">
        <v>5809</v>
      </c>
      <c r="C4527" s="311"/>
      <c r="D4527" s="311" t="s">
        <v>6595</v>
      </c>
      <c r="E4527" s="311" t="s">
        <v>6539</v>
      </c>
      <c r="F4527" s="313">
        <v>9</v>
      </c>
      <c r="G4527" s="313">
        <v>2015.04</v>
      </c>
      <c r="H4527" s="325">
        <v>12.15</v>
      </c>
      <c r="I4527" s="311"/>
      <c r="J4527" s="311"/>
      <c r="K4527" s="311" t="s">
        <v>106</v>
      </c>
    </row>
    <row r="4528" ht="14.25" spans="1:11">
      <c r="A4528" s="269">
        <v>4526</v>
      </c>
      <c r="B4528" s="311" t="s">
        <v>5809</v>
      </c>
      <c r="C4528" s="311" t="s">
        <v>6596</v>
      </c>
      <c r="D4528" s="327" t="s">
        <v>6597</v>
      </c>
      <c r="E4528" s="311" t="s">
        <v>6598</v>
      </c>
      <c r="F4528" s="328">
        <v>1200</v>
      </c>
      <c r="G4528" s="313">
        <v>2015.01</v>
      </c>
      <c r="H4528" s="314">
        <v>1714.28571428571</v>
      </c>
      <c r="I4528" s="311"/>
      <c r="J4528" s="311"/>
      <c r="K4528" s="311" t="s">
        <v>106</v>
      </c>
    </row>
    <row r="4529" ht="14.25" spans="1:11">
      <c r="A4529" s="269">
        <v>4527</v>
      </c>
      <c r="B4529" s="311" t="s">
        <v>5809</v>
      </c>
      <c r="C4529" s="311"/>
      <c r="D4529" s="327" t="s">
        <v>6599</v>
      </c>
      <c r="E4529" s="311" t="s">
        <v>6598</v>
      </c>
      <c r="F4529" s="328">
        <v>4140</v>
      </c>
      <c r="G4529" s="313">
        <v>2015.01</v>
      </c>
      <c r="H4529" s="314">
        <v>5914.28571428571</v>
      </c>
      <c r="I4529" s="311"/>
      <c r="J4529" s="311"/>
      <c r="K4529" s="311" t="s">
        <v>106</v>
      </c>
    </row>
    <row r="4530" ht="14.25" spans="1:11">
      <c r="A4530" s="269">
        <v>4528</v>
      </c>
      <c r="B4530" s="311" t="s">
        <v>5809</v>
      </c>
      <c r="C4530" s="311"/>
      <c r="D4530" s="327" t="s">
        <v>6600</v>
      </c>
      <c r="E4530" s="311" t="s">
        <v>6598</v>
      </c>
      <c r="F4530" s="328">
        <v>4140</v>
      </c>
      <c r="G4530" s="313">
        <v>2015.01</v>
      </c>
      <c r="H4530" s="314">
        <v>5914.28571428571</v>
      </c>
      <c r="I4530" s="311"/>
      <c r="J4530" s="311"/>
      <c r="K4530" s="311" t="s">
        <v>106</v>
      </c>
    </row>
    <row r="4531" ht="14.25" spans="1:11">
      <c r="A4531" s="269">
        <v>4529</v>
      </c>
      <c r="B4531" s="311" t="s">
        <v>5809</v>
      </c>
      <c r="C4531" s="311"/>
      <c r="D4531" s="327" t="s">
        <v>6601</v>
      </c>
      <c r="E4531" s="311" t="s">
        <v>6598</v>
      </c>
      <c r="F4531" s="328">
        <v>4140</v>
      </c>
      <c r="G4531" s="313">
        <v>2015.01</v>
      </c>
      <c r="H4531" s="314">
        <v>5914.28571428571</v>
      </c>
      <c r="I4531" s="311"/>
      <c r="J4531" s="311"/>
      <c r="K4531" s="311" t="s">
        <v>106</v>
      </c>
    </row>
    <row r="4532" ht="14.25" spans="1:11">
      <c r="A4532" s="269">
        <v>4530</v>
      </c>
      <c r="B4532" s="311" t="s">
        <v>5809</v>
      </c>
      <c r="C4532" s="311"/>
      <c r="D4532" s="327" t="s">
        <v>6602</v>
      </c>
      <c r="E4532" s="311" t="s">
        <v>6598</v>
      </c>
      <c r="F4532" s="328">
        <v>2800</v>
      </c>
      <c r="G4532" s="313">
        <v>2015.01</v>
      </c>
      <c r="H4532" s="314">
        <v>4000</v>
      </c>
      <c r="I4532" s="311"/>
      <c r="J4532" s="311"/>
      <c r="K4532" s="311" t="s">
        <v>106</v>
      </c>
    </row>
    <row r="4533" ht="14.25" spans="1:11">
      <c r="A4533" s="269">
        <v>4531</v>
      </c>
      <c r="B4533" s="311" t="s">
        <v>5809</v>
      </c>
      <c r="C4533" s="311"/>
      <c r="D4533" s="327" t="s">
        <v>6603</v>
      </c>
      <c r="E4533" s="311" t="s">
        <v>6598</v>
      </c>
      <c r="F4533" s="328">
        <v>2600</v>
      </c>
      <c r="G4533" s="313">
        <v>2015.01</v>
      </c>
      <c r="H4533" s="314">
        <v>3714.28571428571</v>
      </c>
      <c r="I4533" s="311"/>
      <c r="J4533" s="311"/>
      <c r="K4533" s="311" t="s">
        <v>106</v>
      </c>
    </row>
    <row r="4534" ht="14.25" spans="1:11">
      <c r="A4534" s="269">
        <v>4532</v>
      </c>
      <c r="B4534" s="311" t="s">
        <v>5809</v>
      </c>
      <c r="C4534" s="311"/>
      <c r="D4534" s="327" t="s">
        <v>6604</v>
      </c>
      <c r="E4534" s="311" t="s">
        <v>6598</v>
      </c>
      <c r="F4534" s="328">
        <v>3180</v>
      </c>
      <c r="G4534" s="313">
        <v>2015.01</v>
      </c>
      <c r="H4534" s="314">
        <v>4542.85714285714</v>
      </c>
      <c r="I4534" s="311"/>
      <c r="J4534" s="311"/>
      <c r="K4534" s="311" t="s">
        <v>106</v>
      </c>
    </row>
    <row r="4535" ht="14.25" spans="1:11">
      <c r="A4535" s="269">
        <v>4533</v>
      </c>
      <c r="B4535" s="311" t="s">
        <v>5809</v>
      </c>
      <c r="C4535" s="311"/>
      <c r="D4535" s="327" t="s">
        <v>6605</v>
      </c>
      <c r="E4535" s="311" t="s">
        <v>6598</v>
      </c>
      <c r="F4535" s="328">
        <v>1800</v>
      </c>
      <c r="G4535" s="313">
        <v>2015.01</v>
      </c>
      <c r="H4535" s="314">
        <v>2571.42857142857</v>
      </c>
      <c r="I4535" s="311"/>
      <c r="J4535" s="311"/>
      <c r="K4535" s="311" t="s">
        <v>106</v>
      </c>
    </row>
    <row r="4536" ht="14.25" spans="1:11">
      <c r="A4536" s="269">
        <v>4534</v>
      </c>
      <c r="B4536" s="311" t="s">
        <v>5809</v>
      </c>
      <c r="C4536" s="311"/>
      <c r="D4536" s="327" t="s">
        <v>6606</v>
      </c>
      <c r="E4536" s="311" t="s">
        <v>6598</v>
      </c>
      <c r="F4536" s="328">
        <v>960</v>
      </c>
      <c r="G4536" s="313">
        <v>2015.01</v>
      </c>
      <c r="H4536" s="314">
        <v>1371.42857142857</v>
      </c>
      <c r="I4536" s="311"/>
      <c r="J4536" s="311"/>
      <c r="K4536" s="311" t="s">
        <v>106</v>
      </c>
    </row>
    <row r="4537" ht="14.25" spans="1:11">
      <c r="A4537" s="269">
        <v>4535</v>
      </c>
      <c r="B4537" s="311" t="s">
        <v>5809</v>
      </c>
      <c r="C4537" s="311"/>
      <c r="D4537" s="327" t="s">
        <v>6607</v>
      </c>
      <c r="E4537" s="311" t="s">
        <v>6598</v>
      </c>
      <c r="F4537" s="328">
        <v>650</v>
      </c>
      <c r="G4537" s="313">
        <v>2015.01</v>
      </c>
      <c r="H4537" s="314">
        <v>928.571428571429</v>
      </c>
      <c r="I4537" s="311"/>
      <c r="J4537" s="311"/>
      <c r="K4537" s="311" t="s">
        <v>106</v>
      </c>
    </row>
    <row r="4538" ht="14.25" spans="1:11">
      <c r="A4538" s="269">
        <v>4536</v>
      </c>
      <c r="B4538" s="311" t="s">
        <v>5809</v>
      </c>
      <c r="C4538" s="311"/>
      <c r="D4538" s="327" t="s">
        <v>6608</v>
      </c>
      <c r="E4538" s="311" t="s">
        <v>6598</v>
      </c>
      <c r="F4538" s="328">
        <v>300</v>
      </c>
      <c r="G4538" s="313">
        <v>2015.01</v>
      </c>
      <c r="H4538" s="314">
        <v>428.571428571429</v>
      </c>
      <c r="I4538" s="311"/>
      <c r="J4538" s="311"/>
      <c r="K4538" s="311" t="s">
        <v>106</v>
      </c>
    </row>
    <row r="4539" ht="14.25" spans="1:11">
      <c r="A4539" s="269">
        <v>4537</v>
      </c>
      <c r="B4539" s="311" t="s">
        <v>5809</v>
      </c>
      <c r="C4539" s="311"/>
      <c r="D4539" s="327" t="s">
        <v>6609</v>
      </c>
      <c r="E4539" s="311" t="s">
        <v>6598</v>
      </c>
      <c r="F4539" s="328">
        <v>90</v>
      </c>
      <c r="G4539" s="313">
        <v>2015.01</v>
      </c>
      <c r="H4539" s="314">
        <v>128.571428571429</v>
      </c>
      <c r="I4539" s="311"/>
      <c r="J4539" s="311"/>
      <c r="K4539" s="311" t="s">
        <v>106</v>
      </c>
    </row>
    <row r="4540" ht="14.25" spans="1:11">
      <c r="A4540" s="269">
        <v>4538</v>
      </c>
      <c r="B4540" s="311" t="s">
        <v>5809</v>
      </c>
      <c r="C4540" s="311"/>
      <c r="D4540" s="329" t="s">
        <v>6610</v>
      </c>
      <c r="E4540" s="311" t="s">
        <v>6598</v>
      </c>
      <c r="F4540" s="328">
        <v>25</v>
      </c>
      <c r="G4540" s="313">
        <v>2015.01</v>
      </c>
      <c r="H4540" s="314">
        <v>35.7142857142857</v>
      </c>
      <c r="I4540" s="311"/>
      <c r="J4540" s="311"/>
      <c r="K4540" s="311" t="s">
        <v>106</v>
      </c>
    </row>
    <row r="4541" ht="14.25" spans="1:11">
      <c r="A4541" s="269">
        <v>4539</v>
      </c>
      <c r="B4541" s="311" t="s">
        <v>5809</v>
      </c>
      <c r="C4541" s="311"/>
      <c r="D4541" s="327" t="s">
        <v>6611</v>
      </c>
      <c r="E4541" s="311" t="s">
        <v>6598</v>
      </c>
      <c r="F4541" s="328">
        <v>2600</v>
      </c>
      <c r="G4541" s="313">
        <v>2015.01</v>
      </c>
      <c r="H4541" s="314">
        <v>3714.28571428571</v>
      </c>
      <c r="I4541" s="311"/>
      <c r="J4541" s="311"/>
      <c r="K4541" s="311" t="s">
        <v>106</v>
      </c>
    </row>
    <row r="4542" ht="14.25" spans="1:11">
      <c r="A4542" s="269">
        <v>4540</v>
      </c>
      <c r="B4542" s="311" t="s">
        <v>5809</v>
      </c>
      <c r="C4542" s="311"/>
      <c r="D4542" s="327" t="s">
        <v>6612</v>
      </c>
      <c r="E4542" s="311" t="s">
        <v>6598</v>
      </c>
      <c r="F4542" s="328">
        <v>2600</v>
      </c>
      <c r="G4542" s="313">
        <v>2015.01</v>
      </c>
      <c r="H4542" s="314">
        <v>3714.28571428571</v>
      </c>
      <c r="I4542" s="311"/>
      <c r="J4542" s="311"/>
      <c r="K4542" s="311" t="s">
        <v>106</v>
      </c>
    </row>
    <row r="4543" ht="14.25" spans="1:11">
      <c r="A4543" s="269">
        <v>4541</v>
      </c>
      <c r="B4543" s="311" t="s">
        <v>5809</v>
      </c>
      <c r="C4543" s="311"/>
      <c r="D4543" s="329" t="s">
        <v>6613</v>
      </c>
      <c r="E4543" s="311" t="s">
        <v>6598</v>
      </c>
      <c r="F4543" s="328">
        <v>2600</v>
      </c>
      <c r="G4543" s="313">
        <v>2015.01</v>
      </c>
      <c r="H4543" s="314">
        <v>3714.28571428571</v>
      </c>
      <c r="I4543" s="311"/>
      <c r="J4543" s="311"/>
      <c r="K4543" s="311" t="s">
        <v>106</v>
      </c>
    </row>
    <row r="4544" ht="14.25" spans="1:11">
      <c r="A4544" s="269">
        <v>4542</v>
      </c>
      <c r="B4544" s="311" t="s">
        <v>5809</v>
      </c>
      <c r="C4544" s="311"/>
      <c r="D4544" s="329" t="s">
        <v>6084</v>
      </c>
      <c r="E4544" s="311" t="s">
        <v>6598</v>
      </c>
      <c r="F4544" s="330">
        <v>20000</v>
      </c>
      <c r="G4544" s="313">
        <v>2015.01</v>
      </c>
      <c r="H4544" s="314">
        <v>28571.4285714286</v>
      </c>
      <c r="I4544" s="311"/>
      <c r="J4544" s="311"/>
      <c r="K4544" s="311" t="s">
        <v>106</v>
      </c>
    </row>
    <row r="4545" ht="14.25" spans="1:11">
      <c r="A4545" s="269">
        <v>4543</v>
      </c>
      <c r="B4545" s="311" t="s">
        <v>5809</v>
      </c>
      <c r="C4545" s="311"/>
      <c r="D4545" s="329" t="s">
        <v>6614</v>
      </c>
      <c r="E4545" s="311" t="s">
        <v>6598</v>
      </c>
      <c r="F4545" s="330">
        <v>20000</v>
      </c>
      <c r="G4545" s="313">
        <v>2015.01</v>
      </c>
      <c r="H4545" s="314">
        <v>28571.4285714286</v>
      </c>
      <c r="I4545" s="311"/>
      <c r="J4545" s="311"/>
      <c r="K4545" s="311" t="s">
        <v>106</v>
      </c>
    </row>
    <row r="4546" ht="14.25" spans="1:11">
      <c r="A4546" s="269">
        <v>4544</v>
      </c>
      <c r="B4546" s="311" t="s">
        <v>5809</v>
      </c>
      <c r="C4546" s="311"/>
      <c r="D4546" s="329" t="s">
        <v>6182</v>
      </c>
      <c r="E4546" s="311" t="s">
        <v>6598</v>
      </c>
      <c r="F4546" s="330">
        <v>240</v>
      </c>
      <c r="G4546" s="313">
        <v>2015.01</v>
      </c>
      <c r="H4546" s="314">
        <v>342.857142857143</v>
      </c>
      <c r="I4546" s="311"/>
      <c r="J4546" s="311"/>
      <c r="K4546" s="311" t="s">
        <v>106</v>
      </c>
    </row>
    <row r="4547" ht="14.25" spans="1:11">
      <c r="A4547" s="269">
        <v>4545</v>
      </c>
      <c r="B4547" s="311" t="s">
        <v>5809</v>
      </c>
      <c r="C4547" s="311"/>
      <c r="D4547" s="329" t="s">
        <v>6615</v>
      </c>
      <c r="E4547" s="311" t="s">
        <v>6598</v>
      </c>
      <c r="F4547" s="330">
        <v>3180</v>
      </c>
      <c r="G4547" s="313">
        <v>2015.01</v>
      </c>
      <c r="H4547" s="314">
        <v>4542.85714285714</v>
      </c>
      <c r="I4547" s="311"/>
      <c r="J4547" s="311"/>
      <c r="K4547" s="311" t="s">
        <v>106</v>
      </c>
    </row>
    <row r="4548" ht="14.25" spans="1:11">
      <c r="A4548" s="269">
        <v>4546</v>
      </c>
      <c r="B4548" s="311" t="s">
        <v>5809</v>
      </c>
      <c r="C4548" s="311"/>
      <c r="D4548" s="329" t="s">
        <v>6616</v>
      </c>
      <c r="E4548" s="311" t="s">
        <v>6598</v>
      </c>
      <c r="F4548" s="330">
        <v>7400</v>
      </c>
      <c r="G4548" s="313">
        <v>2015.01</v>
      </c>
      <c r="H4548" s="314">
        <v>10571.4285714286</v>
      </c>
      <c r="I4548" s="311"/>
      <c r="J4548" s="311"/>
      <c r="K4548" s="311" t="s">
        <v>106</v>
      </c>
    </row>
    <row r="4549" ht="14.25" spans="1:11">
      <c r="A4549" s="269">
        <v>4547</v>
      </c>
      <c r="B4549" s="311" t="s">
        <v>5809</v>
      </c>
      <c r="C4549" s="311"/>
      <c r="D4549" s="329" t="s">
        <v>6617</v>
      </c>
      <c r="E4549" s="311" t="s">
        <v>6598</v>
      </c>
      <c r="F4549" s="330">
        <v>1320</v>
      </c>
      <c r="G4549" s="313">
        <v>2015.01</v>
      </c>
      <c r="H4549" s="314">
        <v>1885.71428571429</v>
      </c>
      <c r="I4549" s="311"/>
      <c r="J4549" s="311"/>
      <c r="K4549" s="311" t="s">
        <v>106</v>
      </c>
    </row>
    <row r="4550" ht="14.25" spans="1:11">
      <c r="A4550" s="269">
        <v>4548</v>
      </c>
      <c r="B4550" s="311" t="s">
        <v>5809</v>
      </c>
      <c r="C4550" s="311"/>
      <c r="D4550" s="329" t="s">
        <v>6428</v>
      </c>
      <c r="E4550" s="311" t="s">
        <v>6598</v>
      </c>
      <c r="F4550" s="330">
        <v>3180</v>
      </c>
      <c r="G4550" s="313">
        <v>2015.01</v>
      </c>
      <c r="H4550" s="314">
        <v>4542.85714285714</v>
      </c>
      <c r="I4550" s="311"/>
      <c r="J4550" s="311"/>
      <c r="K4550" s="311" t="s">
        <v>106</v>
      </c>
    </row>
    <row r="4551" ht="14.25" spans="1:11">
      <c r="A4551" s="269">
        <v>4549</v>
      </c>
      <c r="B4551" s="311" t="s">
        <v>5809</v>
      </c>
      <c r="C4551" s="311"/>
      <c r="D4551" s="329" t="s">
        <v>6618</v>
      </c>
      <c r="E4551" s="311" t="s">
        <v>6598</v>
      </c>
      <c r="F4551" s="330">
        <v>3920</v>
      </c>
      <c r="G4551" s="313">
        <v>2015.01</v>
      </c>
      <c r="H4551" s="314">
        <v>5600</v>
      </c>
      <c r="I4551" s="311"/>
      <c r="J4551" s="311"/>
      <c r="K4551" s="311" t="s">
        <v>106</v>
      </c>
    </row>
    <row r="4552" ht="14.25" spans="1:11">
      <c r="A4552" s="269">
        <v>4550</v>
      </c>
      <c r="B4552" s="311" t="s">
        <v>5809</v>
      </c>
      <c r="C4552" s="311"/>
      <c r="D4552" s="329" t="s">
        <v>6619</v>
      </c>
      <c r="E4552" s="311" t="s">
        <v>6598</v>
      </c>
      <c r="F4552" s="330">
        <v>1560</v>
      </c>
      <c r="G4552" s="313">
        <v>2015.01</v>
      </c>
      <c r="H4552" s="314">
        <v>2228.57142857143</v>
      </c>
      <c r="I4552" s="311"/>
      <c r="J4552" s="311"/>
      <c r="K4552" s="311" t="s">
        <v>106</v>
      </c>
    </row>
    <row r="4553" ht="14.25" spans="1:11">
      <c r="A4553" s="269">
        <v>4551</v>
      </c>
      <c r="B4553" s="311" t="s">
        <v>5809</v>
      </c>
      <c r="C4553" s="311"/>
      <c r="D4553" s="329" t="s">
        <v>6620</v>
      </c>
      <c r="E4553" s="311" t="s">
        <v>6598</v>
      </c>
      <c r="F4553" s="330">
        <v>6720</v>
      </c>
      <c r="G4553" s="313">
        <v>2015.01</v>
      </c>
      <c r="H4553" s="314">
        <v>9600</v>
      </c>
      <c r="I4553" s="311"/>
      <c r="J4553" s="311"/>
      <c r="K4553" s="311" t="s">
        <v>106</v>
      </c>
    </row>
    <row r="4554" ht="14.25" spans="1:11">
      <c r="A4554" s="269">
        <v>4552</v>
      </c>
      <c r="B4554" s="311" t="s">
        <v>5809</v>
      </c>
      <c r="C4554" s="311" t="s">
        <v>6621</v>
      </c>
      <c r="D4554" s="323" t="s">
        <v>6560</v>
      </c>
      <c r="E4554" s="311" t="s">
        <v>6622</v>
      </c>
      <c r="F4554" s="324">
        <v>30</v>
      </c>
      <c r="G4554" s="313">
        <v>2016.4</v>
      </c>
      <c r="H4554" s="314">
        <v>42.8571428571429</v>
      </c>
      <c r="I4554" s="311"/>
      <c r="J4554" s="311"/>
      <c r="K4554" s="311" t="s">
        <v>106</v>
      </c>
    </row>
    <row r="4555" ht="14.25" spans="1:11">
      <c r="A4555" s="269">
        <v>4553</v>
      </c>
      <c r="B4555" s="311" t="s">
        <v>5809</v>
      </c>
      <c r="C4555" s="311"/>
      <c r="D4555" s="323" t="s">
        <v>6623</v>
      </c>
      <c r="E4555" s="311" t="s">
        <v>6622</v>
      </c>
      <c r="F4555" s="324">
        <v>28</v>
      </c>
      <c r="G4555" s="313">
        <v>2016.4</v>
      </c>
      <c r="H4555" s="314">
        <v>40</v>
      </c>
      <c r="I4555" s="311"/>
      <c r="J4555" s="311"/>
      <c r="K4555" s="311" t="s">
        <v>106</v>
      </c>
    </row>
    <row r="4556" ht="14.25" spans="1:11">
      <c r="A4556" s="269">
        <v>4554</v>
      </c>
      <c r="B4556" s="311" t="s">
        <v>5809</v>
      </c>
      <c r="C4556" s="311"/>
      <c r="D4556" s="323" t="s">
        <v>6624</v>
      </c>
      <c r="E4556" s="311" t="s">
        <v>6622</v>
      </c>
      <c r="F4556" s="324">
        <v>3.1</v>
      </c>
      <c r="G4556" s="313">
        <v>2016.4</v>
      </c>
      <c r="H4556" s="326">
        <v>4.42857142857143</v>
      </c>
      <c r="I4556" s="311"/>
      <c r="J4556" s="311"/>
      <c r="K4556" s="311" t="s">
        <v>106</v>
      </c>
    </row>
    <row r="4557" ht="14.25" spans="1:11">
      <c r="A4557" s="269">
        <v>4555</v>
      </c>
      <c r="B4557" s="311" t="s">
        <v>5809</v>
      </c>
      <c r="C4557" s="311"/>
      <c r="D4557" s="323" t="s">
        <v>6625</v>
      </c>
      <c r="E4557" s="311" t="s">
        <v>6622</v>
      </c>
      <c r="F4557" s="324">
        <v>12</v>
      </c>
      <c r="G4557" s="313">
        <v>2016.4</v>
      </c>
      <c r="H4557" s="314">
        <v>17.1428571428571</v>
      </c>
      <c r="I4557" s="311"/>
      <c r="J4557" s="311"/>
      <c r="K4557" s="311" t="s">
        <v>106</v>
      </c>
    </row>
    <row r="4558" ht="14.25" spans="1:11">
      <c r="A4558" s="269">
        <v>4556</v>
      </c>
      <c r="B4558" s="311" t="s">
        <v>5809</v>
      </c>
      <c r="C4558" s="311"/>
      <c r="D4558" s="323" t="s">
        <v>6626</v>
      </c>
      <c r="E4558" s="311" t="s">
        <v>6622</v>
      </c>
      <c r="F4558" s="324">
        <v>55</v>
      </c>
      <c r="G4558" s="313">
        <v>2016.4</v>
      </c>
      <c r="H4558" s="314">
        <v>78.5714285714286</v>
      </c>
      <c r="I4558" s="311"/>
      <c r="J4558" s="311"/>
      <c r="K4558" s="311" t="s">
        <v>106</v>
      </c>
    </row>
    <row r="4559" ht="14.25" spans="1:11">
      <c r="A4559" s="269">
        <v>4557</v>
      </c>
      <c r="B4559" s="311" t="s">
        <v>5809</v>
      </c>
      <c r="C4559" s="311"/>
      <c r="D4559" s="323" t="s">
        <v>6627</v>
      </c>
      <c r="E4559" s="311" t="s">
        <v>6622</v>
      </c>
      <c r="F4559" s="324">
        <v>10</v>
      </c>
      <c r="G4559" s="313">
        <v>2016.4</v>
      </c>
      <c r="H4559" s="314">
        <v>14.2857142857143</v>
      </c>
      <c r="I4559" s="311"/>
      <c r="J4559" s="311"/>
      <c r="K4559" s="311" t="s">
        <v>106</v>
      </c>
    </row>
    <row r="4560" ht="14.25" spans="1:11">
      <c r="A4560" s="269">
        <v>4558</v>
      </c>
      <c r="B4560" s="311" t="s">
        <v>5809</v>
      </c>
      <c r="C4560" s="311"/>
      <c r="D4560" s="323" t="s">
        <v>6628</v>
      </c>
      <c r="E4560" s="311" t="s">
        <v>6622</v>
      </c>
      <c r="F4560" s="324">
        <v>1160</v>
      </c>
      <c r="G4560" s="313">
        <v>2016.4</v>
      </c>
      <c r="H4560" s="314">
        <v>1657.14285714286</v>
      </c>
      <c r="I4560" s="311"/>
      <c r="J4560" s="311"/>
      <c r="K4560" s="311" t="s">
        <v>106</v>
      </c>
    </row>
    <row r="4561" ht="28.5" spans="1:11">
      <c r="A4561" s="269">
        <v>4559</v>
      </c>
      <c r="B4561" s="311" t="s">
        <v>5809</v>
      </c>
      <c r="C4561" s="311"/>
      <c r="D4561" s="331" t="s">
        <v>6629</v>
      </c>
      <c r="E4561" s="311" t="s">
        <v>6622</v>
      </c>
      <c r="F4561" s="324">
        <v>286</v>
      </c>
      <c r="G4561" s="313">
        <v>2016.4</v>
      </c>
      <c r="H4561" s="314">
        <v>408.571428571429</v>
      </c>
      <c r="I4561" s="311"/>
      <c r="J4561" s="311"/>
      <c r="K4561" s="311" t="s">
        <v>106</v>
      </c>
    </row>
    <row r="4562" ht="28.5" spans="1:11">
      <c r="A4562" s="269">
        <v>4560</v>
      </c>
      <c r="B4562" s="311" t="s">
        <v>5809</v>
      </c>
      <c r="C4562" s="311"/>
      <c r="D4562" s="331" t="s">
        <v>6630</v>
      </c>
      <c r="E4562" s="311" t="s">
        <v>6622</v>
      </c>
      <c r="F4562" s="324">
        <v>357</v>
      </c>
      <c r="G4562" s="313">
        <v>2016.4</v>
      </c>
      <c r="H4562" s="314">
        <v>510</v>
      </c>
      <c r="I4562" s="311"/>
      <c r="J4562" s="311"/>
      <c r="K4562" s="311" t="s">
        <v>106</v>
      </c>
    </row>
    <row r="4563" ht="42.75" spans="1:11">
      <c r="A4563" s="269">
        <v>4561</v>
      </c>
      <c r="B4563" s="311" t="s">
        <v>5809</v>
      </c>
      <c r="C4563" s="311"/>
      <c r="D4563" s="331" t="s">
        <v>6631</v>
      </c>
      <c r="E4563" s="311" t="s">
        <v>6622</v>
      </c>
      <c r="F4563" s="324">
        <v>465</v>
      </c>
      <c r="G4563" s="313">
        <v>2016.4</v>
      </c>
      <c r="H4563" s="314">
        <v>664.285714285714</v>
      </c>
      <c r="I4563" s="311"/>
      <c r="J4563" s="311"/>
      <c r="K4563" s="311" t="s">
        <v>106</v>
      </c>
    </row>
    <row r="4564" ht="28.5" spans="1:11">
      <c r="A4564" s="269">
        <v>4562</v>
      </c>
      <c r="B4564" s="311" t="s">
        <v>5809</v>
      </c>
      <c r="C4564" s="311"/>
      <c r="D4564" s="331" t="s">
        <v>6632</v>
      </c>
      <c r="E4564" s="311" t="s">
        <v>6622</v>
      </c>
      <c r="F4564" s="324">
        <v>520</v>
      </c>
      <c r="G4564" s="313">
        <v>2016.4</v>
      </c>
      <c r="H4564" s="314">
        <v>742.857142857143</v>
      </c>
      <c r="I4564" s="311"/>
      <c r="J4564" s="311"/>
      <c r="K4564" s="311" t="s">
        <v>106</v>
      </c>
    </row>
    <row r="4565" ht="14.25" spans="1:11">
      <c r="A4565" s="269">
        <v>4563</v>
      </c>
      <c r="B4565" s="311" t="s">
        <v>5809</v>
      </c>
      <c r="C4565" s="311"/>
      <c r="D4565" s="323" t="s">
        <v>6633</v>
      </c>
      <c r="E4565" s="311" t="s">
        <v>6622</v>
      </c>
      <c r="F4565" s="324">
        <v>61</v>
      </c>
      <c r="G4565" s="313">
        <v>2016.4</v>
      </c>
      <c r="H4565" s="314">
        <v>87.1428571428572</v>
      </c>
      <c r="I4565" s="311"/>
      <c r="J4565" s="311"/>
      <c r="K4565" s="311" t="s">
        <v>106</v>
      </c>
    </row>
    <row r="4566" ht="14.25" spans="1:11">
      <c r="A4566" s="269">
        <v>4564</v>
      </c>
      <c r="B4566" s="311" t="s">
        <v>5809</v>
      </c>
      <c r="C4566" s="311"/>
      <c r="D4566" s="323" t="s">
        <v>6633</v>
      </c>
      <c r="E4566" s="311" t="s">
        <v>6622</v>
      </c>
      <c r="F4566" s="324">
        <v>30</v>
      </c>
      <c r="G4566" s="313">
        <v>2016.4</v>
      </c>
      <c r="H4566" s="314">
        <v>42.8571428571429</v>
      </c>
      <c r="I4566" s="311"/>
      <c r="J4566" s="311"/>
      <c r="K4566" s="311" t="s">
        <v>106</v>
      </c>
    </row>
    <row r="4567" ht="14.25" spans="1:11">
      <c r="A4567" s="269">
        <v>4565</v>
      </c>
      <c r="B4567" s="311" t="s">
        <v>5809</v>
      </c>
      <c r="C4567" s="311"/>
      <c r="D4567" s="323" t="s">
        <v>6633</v>
      </c>
      <c r="E4567" s="311" t="s">
        <v>6622</v>
      </c>
      <c r="F4567" s="324">
        <v>34</v>
      </c>
      <c r="G4567" s="313">
        <v>2016.4</v>
      </c>
      <c r="H4567" s="314">
        <v>48.5714285714286</v>
      </c>
      <c r="I4567" s="311"/>
      <c r="J4567" s="311"/>
      <c r="K4567" s="311" t="s">
        <v>106</v>
      </c>
    </row>
    <row r="4568" ht="14.25" spans="1:11">
      <c r="A4568" s="269">
        <v>4566</v>
      </c>
      <c r="B4568" s="311" t="s">
        <v>5809</v>
      </c>
      <c r="C4568" s="311"/>
      <c r="D4568" s="323" t="s">
        <v>6633</v>
      </c>
      <c r="E4568" s="311" t="s">
        <v>6622</v>
      </c>
      <c r="F4568" s="324">
        <v>43</v>
      </c>
      <c r="G4568" s="313">
        <v>2016.4</v>
      </c>
      <c r="H4568" s="314">
        <v>61.4285714285714</v>
      </c>
      <c r="I4568" s="311"/>
      <c r="J4568" s="311"/>
      <c r="K4568" s="311" t="s">
        <v>106</v>
      </c>
    </row>
    <row r="4569" ht="14.25" spans="1:11">
      <c r="A4569" s="269">
        <v>4567</v>
      </c>
      <c r="B4569" s="311" t="s">
        <v>5809</v>
      </c>
      <c r="C4569" s="311"/>
      <c r="D4569" s="323" t="s">
        <v>6633</v>
      </c>
      <c r="E4569" s="311" t="s">
        <v>6622</v>
      </c>
      <c r="F4569" s="324">
        <v>46</v>
      </c>
      <c r="G4569" s="313">
        <v>2016.4</v>
      </c>
      <c r="H4569" s="314">
        <v>65.7142857142857</v>
      </c>
      <c r="I4569" s="311"/>
      <c r="J4569" s="311"/>
      <c r="K4569" s="311" t="s">
        <v>106</v>
      </c>
    </row>
    <row r="4570" ht="14.25" spans="1:11">
      <c r="A4570" s="269">
        <v>4568</v>
      </c>
      <c r="B4570" s="311" t="s">
        <v>5809</v>
      </c>
      <c r="C4570" s="311"/>
      <c r="D4570" s="323" t="s">
        <v>6634</v>
      </c>
      <c r="E4570" s="311" t="s">
        <v>6622</v>
      </c>
      <c r="F4570" s="324">
        <v>450</v>
      </c>
      <c r="G4570" s="313">
        <v>2016.4</v>
      </c>
      <c r="H4570" s="314">
        <v>642.857142857143</v>
      </c>
      <c r="I4570" s="311"/>
      <c r="J4570" s="311"/>
      <c r="K4570" s="311" t="s">
        <v>106</v>
      </c>
    </row>
    <row r="4571" ht="14.25" spans="1:11">
      <c r="A4571" s="269">
        <v>4569</v>
      </c>
      <c r="B4571" s="311" t="s">
        <v>5809</v>
      </c>
      <c r="C4571" s="311"/>
      <c r="D4571" s="323" t="s">
        <v>6635</v>
      </c>
      <c r="E4571" s="311" t="s">
        <v>6622</v>
      </c>
      <c r="F4571" s="324">
        <v>240</v>
      </c>
      <c r="G4571" s="313">
        <v>2016.4</v>
      </c>
      <c r="H4571" s="314">
        <v>342.857142857143</v>
      </c>
      <c r="I4571" s="311"/>
      <c r="J4571" s="311"/>
      <c r="K4571" s="311" t="s">
        <v>106</v>
      </c>
    </row>
    <row r="4572" ht="14.25" spans="1:11">
      <c r="A4572" s="269">
        <v>4570</v>
      </c>
      <c r="B4572" s="311" t="s">
        <v>5809</v>
      </c>
      <c r="C4572" s="311" t="s">
        <v>6636</v>
      </c>
      <c r="D4572" s="311" t="s">
        <v>6637</v>
      </c>
      <c r="E4572" s="311" t="s">
        <v>6638</v>
      </c>
      <c r="F4572" s="312">
        <v>950</v>
      </c>
      <c r="G4572" s="313">
        <v>2016.4</v>
      </c>
      <c r="H4572" s="314">
        <v>1357.14285714286</v>
      </c>
      <c r="I4572" s="311"/>
      <c r="J4572" s="311"/>
      <c r="K4572" s="311" t="s">
        <v>106</v>
      </c>
    </row>
    <row r="4573" ht="14.25" spans="1:11">
      <c r="A4573" s="269">
        <v>4571</v>
      </c>
      <c r="B4573" s="311" t="s">
        <v>5809</v>
      </c>
      <c r="C4573" s="311"/>
      <c r="D4573" s="311" t="s">
        <v>6639</v>
      </c>
      <c r="E4573" s="311" t="s">
        <v>6638</v>
      </c>
      <c r="F4573" s="312">
        <v>840</v>
      </c>
      <c r="G4573" s="313">
        <v>2016.4</v>
      </c>
      <c r="H4573" s="314">
        <v>1200</v>
      </c>
      <c r="I4573" s="311"/>
      <c r="J4573" s="311"/>
      <c r="K4573" s="311" t="s">
        <v>106</v>
      </c>
    </row>
    <row r="4574" ht="14.25" spans="1:11">
      <c r="A4574" s="269">
        <v>4572</v>
      </c>
      <c r="B4574" s="311" t="s">
        <v>5809</v>
      </c>
      <c r="C4574" s="311" t="s">
        <v>6640</v>
      </c>
      <c r="D4574" s="311" t="s">
        <v>6641</v>
      </c>
      <c r="E4574" s="311" t="s">
        <v>6642</v>
      </c>
      <c r="F4574" s="318">
        <v>9000</v>
      </c>
      <c r="G4574" s="313">
        <v>2016.4</v>
      </c>
      <c r="H4574" s="314">
        <v>12857.1428571429</v>
      </c>
      <c r="I4574" s="311"/>
      <c r="J4574" s="311"/>
      <c r="K4574" s="311" t="s">
        <v>106</v>
      </c>
    </row>
    <row r="4575" ht="14.25" spans="1:11">
      <c r="A4575" s="269">
        <v>4573</v>
      </c>
      <c r="B4575" s="311" t="s">
        <v>5809</v>
      </c>
      <c r="C4575" s="311"/>
      <c r="D4575" s="311" t="s">
        <v>6643</v>
      </c>
      <c r="E4575" s="311" t="s">
        <v>6642</v>
      </c>
      <c r="F4575" s="318">
        <v>2300</v>
      </c>
      <c r="G4575" s="313">
        <v>2016.4</v>
      </c>
      <c r="H4575" s="314">
        <v>3285.71428571429</v>
      </c>
      <c r="I4575" s="311"/>
      <c r="J4575" s="311"/>
      <c r="K4575" s="311" t="s">
        <v>106</v>
      </c>
    </row>
    <row r="4576" ht="14.25" spans="1:11">
      <c r="A4576" s="269">
        <v>4574</v>
      </c>
      <c r="B4576" s="311" t="s">
        <v>5809</v>
      </c>
      <c r="C4576" s="311"/>
      <c r="D4576" s="311" t="s">
        <v>6644</v>
      </c>
      <c r="E4576" s="311" t="s">
        <v>6642</v>
      </c>
      <c r="F4576" s="318">
        <v>950</v>
      </c>
      <c r="G4576" s="313">
        <v>2016.4</v>
      </c>
      <c r="H4576" s="314">
        <v>1357.14285714286</v>
      </c>
      <c r="I4576" s="311"/>
      <c r="J4576" s="311"/>
      <c r="K4576" s="311" t="s">
        <v>106</v>
      </c>
    </row>
    <row r="4577" ht="14.25" spans="1:11">
      <c r="A4577" s="269">
        <v>4575</v>
      </c>
      <c r="B4577" s="311" t="s">
        <v>5809</v>
      </c>
      <c r="C4577" s="311"/>
      <c r="D4577" s="311" t="s">
        <v>4817</v>
      </c>
      <c r="E4577" s="311" t="s">
        <v>6642</v>
      </c>
      <c r="F4577" s="318">
        <v>3800</v>
      </c>
      <c r="G4577" s="313">
        <v>2016.4</v>
      </c>
      <c r="H4577" s="314">
        <v>5428.57142857143</v>
      </c>
      <c r="I4577" s="311"/>
      <c r="J4577" s="311"/>
      <c r="K4577" s="311" t="s">
        <v>106</v>
      </c>
    </row>
    <row r="4578" ht="14.25" spans="1:11">
      <c r="A4578" s="269">
        <v>4576</v>
      </c>
      <c r="B4578" s="311" t="s">
        <v>5809</v>
      </c>
      <c r="C4578" s="311"/>
      <c r="D4578" s="311" t="s">
        <v>6645</v>
      </c>
      <c r="E4578" s="311" t="s">
        <v>6642</v>
      </c>
      <c r="F4578" s="318">
        <v>8000</v>
      </c>
      <c r="G4578" s="313">
        <v>2016.4</v>
      </c>
      <c r="H4578" s="314">
        <v>11428.5714285714</v>
      </c>
      <c r="I4578" s="311"/>
      <c r="J4578" s="311"/>
      <c r="K4578" s="311" t="s">
        <v>106</v>
      </c>
    </row>
    <row r="4579" ht="14.25" spans="1:11">
      <c r="A4579" s="269">
        <v>4577</v>
      </c>
      <c r="B4579" s="311" t="s">
        <v>5809</v>
      </c>
      <c r="C4579" s="311"/>
      <c r="D4579" s="311" t="s">
        <v>4880</v>
      </c>
      <c r="E4579" s="311" t="s">
        <v>6642</v>
      </c>
      <c r="F4579" s="318">
        <v>140</v>
      </c>
      <c r="G4579" s="313">
        <v>2016.4</v>
      </c>
      <c r="H4579" s="314">
        <v>200</v>
      </c>
      <c r="I4579" s="311"/>
      <c r="J4579" s="311"/>
      <c r="K4579" s="311" t="s">
        <v>106</v>
      </c>
    </row>
    <row r="4580" ht="14.25" spans="1:11">
      <c r="A4580" s="269">
        <v>4578</v>
      </c>
      <c r="B4580" s="311" t="s">
        <v>5809</v>
      </c>
      <c r="C4580" s="311"/>
      <c r="D4580" s="311" t="s">
        <v>6646</v>
      </c>
      <c r="E4580" s="311" t="s">
        <v>6642</v>
      </c>
      <c r="F4580" s="318">
        <v>65</v>
      </c>
      <c r="G4580" s="313">
        <v>2016.4</v>
      </c>
      <c r="H4580" s="314">
        <v>92.8571428571429</v>
      </c>
      <c r="I4580" s="311"/>
      <c r="J4580" s="311"/>
      <c r="K4580" s="311" t="s">
        <v>106</v>
      </c>
    </row>
    <row r="4581" ht="14.25" spans="1:11">
      <c r="A4581" s="269">
        <v>4579</v>
      </c>
      <c r="B4581" s="311" t="s">
        <v>5809</v>
      </c>
      <c r="C4581" s="311"/>
      <c r="D4581" s="311" t="s">
        <v>6647</v>
      </c>
      <c r="E4581" s="311" t="s">
        <v>6642</v>
      </c>
      <c r="F4581" s="318">
        <v>60</v>
      </c>
      <c r="G4581" s="313">
        <v>2016.4</v>
      </c>
      <c r="H4581" s="314">
        <v>85.7142857142857</v>
      </c>
      <c r="I4581" s="311"/>
      <c r="J4581" s="311"/>
      <c r="K4581" s="311" t="s">
        <v>106</v>
      </c>
    </row>
    <row r="4582" ht="14.25" spans="1:11">
      <c r="A4582" s="269">
        <v>4580</v>
      </c>
      <c r="B4582" s="311" t="s">
        <v>5809</v>
      </c>
      <c r="C4582" s="311"/>
      <c r="D4582" s="311" t="s">
        <v>6648</v>
      </c>
      <c r="E4582" s="311" t="s">
        <v>6642</v>
      </c>
      <c r="F4582" s="318">
        <v>15</v>
      </c>
      <c r="G4582" s="313">
        <v>2016.4</v>
      </c>
      <c r="H4582" s="314">
        <v>21.4285714285714</v>
      </c>
      <c r="I4582" s="311"/>
      <c r="J4582" s="311"/>
      <c r="K4582" s="311" t="s">
        <v>106</v>
      </c>
    </row>
    <row r="4583" ht="14.25" spans="1:11">
      <c r="A4583" s="269">
        <v>4581</v>
      </c>
      <c r="B4583" s="311" t="s">
        <v>5809</v>
      </c>
      <c r="C4583" s="311"/>
      <c r="D4583" s="311" t="s">
        <v>6649</v>
      </c>
      <c r="E4583" s="311" t="s">
        <v>6642</v>
      </c>
      <c r="F4583" s="318">
        <v>30</v>
      </c>
      <c r="G4583" s="313">
        <v>2016.4</v>
      </c>
      <c r="H4583" s="314">
        <v>42.8571428571429</v>
      </c>
      <c r="I4583" s="311"/>
      <c r="J4583" s="311"/>
      <c r="K4583" s="311" t="s">
        <v>106</v>
      </c>
    </row>
    <row r="4584" ht="14.25" spans="1:11">
      <c r="A4584" s="269">
        <v>4582</v>
      </c>
      <c r="B4584" s="311" t="s">
        <v>5809</v>
      </c>
      <c r="C4584" s="311"/>
      <c r="D4584" s="311" t="s">
        <v>6650</v>
      </c>
      <c r="E4584" s="311" t="s">
        <v>6642</v>
      </c>
      <c r="F4584" s="318">
        <v>20</v>
      </c>
      <c r="G4584" s="313">
        <v>2016.4</v>
      </c>
      <c r="H4584" s="314">
        <v>28.5714285714286</v>
      </c>
      <c r="I4584" s="311"/>
      <c r="J4584" s="311"/>
      <c r="K4584" s="311" t="s">
        <v>106</v>
      </c>
    </row>
    <row r="4585" ht="14.25" spans="1:11">
      <c r="A4585" s="269">
        <v>4583</v>
      </c>
      <c r="B4585" s="311" t="s">
        <v>5809</v>
      </c>
      <c r="C4585" s="311"/>
      <c r="D4585" s="311" t="s">
        <v>6651</v>
      </c>
      <c r="E4585" s="311" t="s">
        <v>6642</v>
      </c>
      <c r="F4585" s="318">
        <v>30</v>
      </c>
      <c r="G4585" s="313">
        <v>2016.4</v>
      </c>
      <c r="H4585" s="314">
        <v>42.8571428571429</v>
      </c>
      <c r="I4585" s="311"/>
      <c r="J4585" s="311"/>
      <c r="K4585" s="311" t="s">
        <v>106</v>
      </c>
    </row>
    <row r="4586" ht="14.25" spans="1:11">
      <c r="A4586" s="269">
        <v>4584</v>
      </c>
      <c r="B4586" s="311" t="s">
        <v>5809</v>
      </c>
      <c r="C4586" s="311"/>
      <c r="D4586" s="311" t="s">
        <v>6652</v>
      </c>
      <c r="E4586" s="311" t="s">
        <v>6642</v>
      </c>
      <c r="F4586" s="318">
        <v>30</v>
      </c>
      <c r="G4586" s="313">
        <v>2016.4</v>
      </c>
      <c r="H4586" s="314">
        <v>42.8571428571429</v>
      </c>
      <c r="I4586" s="311"/>
      <c r="J4586" s="311"/>
      <c r="K4586" s="311" t="s">
        <v>106</v>
      </c>
    </row>
    <row r="4587" ht="14.25" spans="1:11">
      <c r="A4587" s="269">
        <v>4585</v>
      </c>
      <c r="B4587" s="311" t="s">
        <v>5809</v>
      </c>
      <c r="C4587" s="311"/>
      <c r="D4587" s="311" t="s">
        <v>6653</v>
      </c>
      <c r="E4587" s="311" t="s">
        <v>6642</v>
      </c>
      <c r="F4587" s="318">
        <v>1100</v>
      </c>
      <c r="G4587" s="313">
        <v>2016.4</v>
      </c>
      <c r="H4587" s="314">
        <v>1571.42857142857</v>
      </c>
      <c r="I4587" s="311"/>
      <c r="J4587" s="311"/>
      <c r="K4587" s="311" t="s">
        <v>106</v>
      </c>
    </row>
    <row r="4588" ht="14.25" spans="1:11">
      <c r="A4588" s="269">
        <v>4586</v>
      </c>
      <c r="B4588" s="311" t="s">
        <v>5809</v>
      </c>
      <c r="C4588" s="311"/>
      <c r="D4588" s="311" t="s">
        <v>6654</v>
      </c>
      <c r="E4588" s="311" t="s">
        <v>6642</v>
      </c>
      <c r="F4588" s="318">
        <v>1400</v>
      </c>
      <c r="G4588" s="313">
        <v>2016.4</v>
      </c>
      <c r="H4588" s="314">
        <v>2000</v>
      </c>
      <c r="I4588" s="311"/>
      <c r="J4588" s="311"/>
      <c r="K4588" s="311" t="s">
        <v>106</v>
      </c>
    </row>
    <row r="4589" ht="14.25" spans="1:11">
      <c r="A4589" s="269">
        <v>4587</v>
      </c>
      <c r="B4589" s="311" t="s">
        <v>5809</v>
      </c>
      <c r="C4589" s="311" t="s">
        <v>6655</v>
      </c>
      <c r="D4589" s="332" t="s">
        <v>6656</v>
      </c>
      <c r="E4589" s="311" t="s">
        <v>6657</v>
      </c>
      <c r="F4589" s="333">
        <v>4300</v>
      </c>
      <c r="G4589" s="313">
        <v>2016.4</v>
      </c>
      <c r="H4589" s="314">
        <v>6142.85714285714</v>
      </c>
      <c r="I4589" s="311"/>
      <c r="J4589" s="311"/>
      <c r="K4589" s="311" t="s">
        <v>106</v>
      </c>
    </row>
    <row r="4590" ht="14.25" spans="1:11">
      <c r="A4590" s="269">
        <v>4588</v>
      </c>
      <c r="B4590" s="311" t="s">
        <v>5809</v>
      </c>
      <c r="C4590" s="311"/>
      <c r="D4590" s="332" t="s">
        <v>6658</v>
      </c>
      <c r="E4590" s="311" t="s">
        <v>6657</v>
      </c>
      <c r="F4590" s="333">
        <v>4060</v>
      </c>
      <c r="G4590" s="313">
        <v>2016.4</v>
      </c>
      <c r="H4590" s="314">
        <v>5800</v>
      </c>
      <c r="I4590" s="311"/>
      <c r="J4590" s="311"/>
      <c r="K4590" s="311" t="s">
        <v>106</v>
      </c>
    </row>
    <row r="4591" ht="14.25" spans="1:11">
      <c r="A4591" s="269">
        <v>4589</v>
      </c>
      <c r="B4591" s="311" t="s">
        <v>5809</v>
      </c>
      <c r="C4591" s="311"/>
      <c r="D4591" s="332" t="s">
        <v>6659</v>
      </c>
      <c r="E4591" s="311" t="s">
        <v>6657</v>
      </c>
      <c r="F4591" s="333">
        <v>1900</v>
      </c>
      <c r="G4591" s="313">
        <v>2016.4</v>
      </c>
      <c r="H4591" s="314">
        <v>2714.28571428571</v>
      </c>
      <c r="I4591" s="311"/>
      <c r="J4591" s="311"/>
      <c r="K4591" s="311" t="s">
        <v>106</v>
      </c>
    </row>
    <row r="4592" ht="14.25" spans="1:11">
      <c r="A4592" s="269">
        <v>4590</v>
      </c>
      <c r="B4592" s="311" t="s">
        <v>5809</v>
      </c>
      <c r="C4592" s="311"/>
      <c r="D4592" s="334" t="s">
        <v>6660</v>
      </c>
      <c r="E4592" s="311" t="s">
        <v>6657</v>
      </c>
      <c r="F4592" s="333">
        <v>2450</v>
      </c>
      <c r="G4592" s="313">
        <v>2016.4</v>
      </c>
      <c r="H4592" s="314">
        <v>3500</v>
      </c>
      <c r="I4592" s="311"/>
      <c r="J4592" s="311"/>
      <c r="K4592" s="311" t="s">
        <v>106</v>
      </c>
    </row>
    <row r="4593" ht="14.25" spans="1:11">
      <c r="A4593" s="269">
        <v>4591</v>
      </c>
      <c r="B4593" s="311" t="s">
        <v>5809</v>
      </c>
      <c r="C4593" s="311"/>
      <c r="D4593" s="332" t="s">
        <v>6661</v>
      </c>
      <c r="E4593" s="311" t="s">
        <v>6657</v>
      </c>
      <c r="F4593" s="333">
        <v>1890</v>
      </c>
      <c r="G4593" s="313">
        <v>2016.4</v>
      </c>
      <c r="H4593" s="314">
        <v>2700</v>
      </c>
      <c r="I4593" s="311"/>
      <c r="J4593" s="311"/>
      <c r="K4593" s="311" t="s">
        <v>106</v>
      </c>
    </row>
    <row r="4594" ht="14.25" spans="1:11">
      <c r="A4594" s="269">
        <v>4592</v>
      </c>
      <c r="B4594" s="311" t="s">
        <v>5809</v>
      </c>
      <c r="C4594" s="311"/>
      <c r="D4594" s="332" t="s">
        <v>6662</v>
      </c>
      <c r="E4594" s="311" t="s">
        <v>6657</v>
      </c>
      <c r="F4594" s="333">
        <v>2800</v>
      </c>
      <c r="G4594" s="313">
        <v>2016.4</v>
      </c>
      <c r="H4594" s="314">
        <v>4000</v>
      </c>
      <c r="I4594" s="311"/>
      <c r="J4594" s="311"/>
      <c r="K4594" s="311" t="s">
        <v>106</v>
      </c>
    </row>
    <row r="4595" ht="14.25" spans="1:11">
      <c r="A4595" s="269">
        <v>4593</v>
      </c>
      <c r="B4595" s="311" t="s">
        <v>5809</v>
      </c>
      <c r="C4595" s="311"/>
      <c r="D4595" s="332" t="s">
        <v>6663</v>
      </c>
      <c r="E4595" s="311" t="s">
        <v>6657</v>
      </c>
      <c r="F4595" s="333">
        <v>3280</v>
      </c>
      <c r="G4595" s="313">
        <v>2016.4</v>
      </c>
      <c r="H4595" s="314">
        <v>4685.71428571429</v>
      </c>
      <c r="I4595" s="311"/>
      <c r="J4595" s="311"/>
      <c r="K4595" s="311" t="s">
        <v>106</v>
      </c>
    </row>
    <row r="4596" ht="14.25" spans="1:11">
      <c r="A4596" s="269">
        <v>4594</v>
      </c>
      <c r="B4596" s="311" t="s">
        <v>5809</v>
      </c>
      <c r="C4596" s="311"/>
      <c r="D4596" s="332" t="s">
        <v>6664</v>
      </c>
      <c r="E4596" s="311" t="s">
        <v>6657</v>
      </c>
      <c r="F4596" s="333">
        <v>5100</v>
      </c>
      <c r="G4596" s="313">
        <v>2016.4</v>
      </c>
      <c r="H4596" s="314">
        <v>7285.71428571429</v>
      </c>
      <c r="I4596" s="311"/>
      <c r="J4596" s="311"/>
      <c r="K4596" s="311" t="s">
        <v>106</v>
      </c>
    </row>
    <row r="4597" ht="14.25" spans="1:11">
      <c r="A4597" s="269">
        <v>4595</v>
      </c>
      <c r="B4597" s="311" t="s">
        <v>5809</v>
      </c>
      <c r="C4597" s="311"/>
      <c r="D4597" s="335" t="s">
        <v>6665</v>
      </c>
      <c r="E4597" s="311" t="s">
        <v>6657</v>
      </c>
      <c r="F4597" s="333">
        <v>4500</v>
      </c>
      <c r="G4597" s="313">
        <v>2016.4</v>
      </c>
      <c r="H4597" s="314">
        <v>6428.57142857143</v>
      </c>
      <c r="I4597" s="311"/>
      <c r="J4597" s="311"/>
      <c r="K4597" s="311" t="s">
        <v>106</v>
      </c>
    </row>
    <row r="4598" ht="14.25" spans="1:11">
      <c r="A4598" s="269">
        <v>4596</v>
      </c>
      <c r="B4598" s="311" t="s">
        <v>5809</v>
      </c>
      <c r="C4598" s="311"/>
      <c r="D4598" s="336" t="s">
        <v>6666</v>
      </c>
      <c r="E4598" s="311" t="s">
        <v>6657</v>
      </c>
      <c r="F4598" s="333">
        <v>7546</v>
      </c>
      <c r="G4598" s="313">
        <v>2016.4</v>
      </c>
      <c r="H4598" s="314">
        <v>10780</v>
      </c>
      <c r="I4598" s="311"/>
      <c r="J4598" s="311"/>
      <c r="K4598" s="311" t="s">
        <v>106</v>
      </c>
    </row>
    <row r="4599" ht="14.25" spans="1:11">
      <c r="A4599" s="269">
        <v>4597</v>
      </c>
      <c r="B4599" s="311" t="s">
        <v>5809</v>
      </c>
      <c r="C4599" s="311"/>
      <c r="D4599" s="335" t="s">
        <v>6667</v>
      </c>
      <c r="E4599" s="311" t="s">
        <v>6657</v>
      </c>
      <c r="F4599" s="333">
        <v>2310</v>
      </c>
      <c r="G4599" s="313">
        <v>2016.4</v>
      </c>
      <c r="H4599" s="314">
        <v>3300</v>
      </c>
      <c r="I4599" s="311"/>
      <c r="J4599" s="311"/>
      <c r="K4599" s="311" t="s">
        <v>106</v>
      </c>
    </row>
    <row r="4600" ht="14.25" spans="1:11">
      <c r="A4600" s="269">
        <v>4598</v>
      </c>
      <c r="B4600" s="311" t="s">
        <v>5809</v>
      </c>
      <c r="C4600" s="311"/>
      <c r="D4600" s="311" t="s">
        <v>6668</v>
      </c>
      <c r="E4600" s="311" t="s">
        <v>6657</v>
      </c>
      <c r="F4600" s="333">
        <v>2890</v>
      </c>
      <c r="G4600" s="313">
        <v>2016.4</v>
      </c>
      <c r="H4600" s="314">
        <v>4128.57142857143</v>
      </c>
      <c r="I4600" s="311"/>
      <c r="J4600" s="311"/>
      <c r="K4600" s="311" t="s">
        <v>106</v>
      </c>
    </row>
    <row r="4601" ht="14.25" spans="1:11">
      <c r="A4601" s="269">
        <v>4599</v>
      </c>
      <c r="B4601" s="311" t="s">
        <v>5809</v>
      </c>
      <c r="C4601" s="311" t="s">
        <v>5794</v>
      </c>
      <c r="D4601" s="337" t="s">
        <v>6669</v>
      </c>
      <c r="E4601" s="311" t="s">
        <v>6670</v>
      </c>
      <c r="F4601" s="313">
        <v>42160</v>
      </c>
      <c r="G4601" s="313">
        <v>2015.01</v>
      </c>
      <c r="H4601" s="314">
        <v>54808</v>
      </c>
      <c r="I4601" s="311"/>
      <c r="J4601" s="311"/>
      <c r="K4601" s="311" t="s">
        <v>106</v>
      </c>
    </row>
    <row r="4602" ht="14.25" spans="1:11">
      <c r="A4602" s="269">
        <v>4600</v>
      </c>
      <c r="B4602" s="311" t="s">
        <v>5809</v>
      </c>
      <c r="C4602" s="311"/>
      <c r="D4602" s="337" t="s">
        <v>6671</v>
      </c>
      <c r="E4602" s="311" t="s">
        <v>6670</v>
      </c>
      <c r="F4602" s="313">
        <v>46500</v>
      </c>
      <c r="G4602" s="313">
        <v>2015.01</v>
      </c>
      <c r="H4602" s="314">
        <v>60450</v>
      </c>
      <c r="I4602" s="311"/>
      <c r="J4602" s="311"/>
      <c r="K4602" s="311" t="s">
        <v>106</v>
      </c>
    </row>
    <row r="4603" ht="14.25" spans="1:11">
      <c r="A4603" s="269">
        <v>4601</v>
      </c>
      <c r="B4603" s="311" t="s">
        <v>5809</v>
      </c>
      <c r="C4603" s="311"/>
      <c r="D4603" s="337" t="s">
        <v>6672</v>
      </c>
      <c r="E4603" s="311" t="s">
        <v>6670</v>
      </c>
      <c r="F4603" s="313">
        <v>49600</v>
      </c>
      <c r="G4603" s="313">
        <v>2015.01</v>
      </c>
      <c r="H4603" s="314">
        <v>64480</v>
      </c>
      <c r="I4603" s="311"/>
      <c r="J4603" s="311"/>
      <c r="K4603" s="311" t="s">
        <v>106</v>
      </c>
    </row>
    <row r="4604" ht="14.25" spans="1:11">
      <c r="A4604" s="269">
        <v>4602</v>
      </c>
      <c r="B4604" s="311" t="s">
        <v>5809</v>
      </c>
      <c r="C4604" s="311"/>
      <c r="D4604" s="337" t="s">
        <v>6673</v>
      </c>
      <c r="E4604" s="311" t="s">
        <v>6670</v>
      </c>
      <c r="F4604" s="313">
        <v>52080</v>
      </c>
      <c r="G4604" s="313">
        <v>2015.01</v>
      </c>
      <c r="H4604" s="314">
        <v>67704</v>
      </c>
      <c r="I4604" s="311"/>
      <c r="J4604" s="311"/>
      <c r="K4604" s="311" t="s">
        <v>106</v>
      </c>
    </row>
    <row r="4605" ht="14.25" spans="1:11">
      <c r="A4605" s="269">
        <v>4603</v>
      </c>
      <c r="B4605" s="311" t="s">
        <v>5809</v>
      </c>
      <c r="C4605" s="311"/>
      <c r="D4605" s="337" t="s">
        <v>6674</v>
      </c>
      <c r="E4605" s="311" t="s">
        <v>6670</v>
      </c>
      <c r="F4605" s="313">
        <v>28520</v>
      </c>
      <c r="G4605" s="313">
        <v>2015.01</v>
      </c>
      <c r="H4605" s="314">
        <v>37076</v>
      </c>
      <c r="I4605" s="311"/>
      <c r="J4605" s="311"/>
      <c r="K4605" s="311" t="s">
        <v>106</v>
      </c>
    </row>
    <row r="4606" ht="14.25" spans="1:11">
      <c r="A4606" s="269">
        <v>4604</v>
      </c>
      <c r="B4606" s="311" t="s">
        <v>5809</v>
      </c>
      <c r="C4606" s="311"/>
      <c r="D4606" s="337" t="s">
        <v>6675</v>
      </c>
      <c r="E4606" s="311" t="s">
        <v>6670</v>
      </c>
      <c r="F4606" s="313">
        <v>31000</v>
      </c>
      <c r="G4606" s="313">
        <v>2015.01</v>
      </c>
      <c r="H4606" s="314">
        <v>40300</v>
      </c>
      <c r="I4606" s="311"/>
      <c r="J4606" s="311"/>
      <c r="K4606" s="311" t="s">
        <v>106</v>
      </c>
    </row>
    <row r="4607" ht="14.25" spans="1:11">
      <c r="A4607" s="269">
        <v>4605</v>
      </c>
      <c r="B4607" s="311" t="s">
        <v>5809</v>
      </c>
      <c r="C4607" s="311"/>
      <c r="D4607" s="337" t="s">
        <v>6676</v>
      </c>
      <c r="E4607" s="311" t="s">
        <v>6670</v>
      </c>
      <c r="F4607" s="313">
        <v>49600</v>
      </c>
      <c r="G4607" s="313">
        <v>2015.01</v>
      </c>
      <c r="H4607" s="314">
        <v>64480</v>
      </c>
      <c r="I4607" s="311"/>
      <c r="J4607" s="311"/>
      <c r="K4607" s="311" t="s">
        <v>106</v>
      </c>
    </row>
    <row r="4608" ht="14.25" spans="1:11">
      <c r="A4608" s="269">
        <v>4606</v>
      </c>
      <c r="B4608" s="311" t="s">
        <v>5809</v>
      </c>
      <c r="C4608" s="311"/>
      <c r="D4608" s="337" t="s">
        <v>6677</v>
      </c>
      <c r="E4608" s="311" t="s">
        <v>6670</v>
      </c>
      <c r="F4608" s="313">
        <v>61380</v>
      </c>
      <c r="G4608" s="313">
        <v>2015.01</v>
      </c>
      <c r="H4608" s="314">
        <v>79794</v>
      </c>
      <c r="I4608" s="311"/>
      <c r="J4608" s="311"/>
      <c r="K4608" s="311" t="s">
        <v>106</v>
      </c>
    </row>
    <row r="4609" ht="14.25" spans="1:11">
      <c r="A4609" s="269">
        <v>4607</v>
      </c>
      <c r="B4609" s="311" t="s">
        <v>5809</v>
      </c>
      <c r="C4609" s="311"/>
      <c r="D4609" s="311" t="s">
        <v>6678</v>
      </c>
      <c r="E4609" s="311" t="s">
        <v>6670</v>
      </c>
      <c r="F4609" s="313">
        <v>42160</v>
      </c>
      <c r="G4609" s="313">
        <v>2015.01</v>
      </c>
      <c r="H4609" s="314">
        <v>54808</v>
      </c>
      <c r="I4609" s="311"/>
      <c r="J4609" s="311"/>
      <c r="K4609" s="311" t="s">
        <v>106</v>
      </c>
    </row>
    <row r="4610" ht="14.25" spans="1:11">
      <c r="A4610" s="269">
        <v>4608</v>
      </c>
      <c r="B4610" s="311" t="s">
        <v>5809</v>
      </c>
      <c r="C4610" s="311"/>
      <c r="D4610" s="311" t="s">
        <v>6679</v>
      </c>
      <c r="E4610" s="311" t="s">
        <v>6670</v>
      </c>
      <c r="F4610" s="313">
        <v>86800</v>
      </c>
      <c r="G4610" s="313">
        <v>2015.01</v>
      </c>
      <c r="H4610" s="314">
        <v>112840</v>
      </c>
      <c r="I4610" s="311"/>
      <c r="J4610" s="311"/>
      <c r="K4610" s="311" t="s">
        <v>106</v>
      </c>
    </row>
    <row r="4611" ht="14.25" spans="1:11">
      <c r="A4611" s="269">
        <v>4609</v>
      </c>
      <c r="B4611" s="311" t="s">
        <v>5809</v>
      </c>
      <c r="C4611" s="311"/>
      <c r="D4611" s="311" t="s">
        <v>6680</v>
      </c>
      <c r="E4611" s="311" t="s">
        <v>6670</v>
      </c>
      <c r="F4611" s="313">
        <v>49600</v>
      </c>
      <c r="G4611" s="313">
        <v>2015.01</v>
      </c>
      <c r="H4611" s="314">
        <v>64480</v>
      </c>
      <c r="I4611" s="311"/>
      <c r="J4611" s="311"/>
      <c r="K4611" s="311" t="s">
        <v>106</v>
      </c>
    </row>
    <row r="4612" ht="14.25" spans="1:11">
      <c r="A4612" s="269">
        <v>4610</v>
      </c>
      <c r="B4612" s="311" t="s">
        <v>5809</v>
      </c>
      <c r="C4612" s="311"/>
      <c r="D4612" s="311" t="s">
        <v>6681</v>
      </c>
      <c r="E4612" s="311" t="s">
        <v>6670</v>
      </c>
      <c r="F4612" s="313">
        <v>17360</v>
      </c>
      <c r="G4612" s="313">
        <v>2015.01</v>
      </c>
      <c r="H4612" s="314">
        <v>22568</v>
      </c>
      <c r="I4612" s="311"/>
      <c r="J4612" s="311"/>
      <c r="K4612" s="311" t="s">
        <v>106</v>
      </c>
    </row>
    <row r="4613" ht="14.25" spans="1:11">
      <c r="A4613" s="269">
        <v>4611</v>
      </c>
      <c r="B4613" s="311" t="s">
        <v>5809</v>
      </c>
      <c r="C4613" s="311"/>
      <c r="D4613" s="311" t="s">
        <v>6682</v>
      </c>
      <c r="E4613" s="311" t="s">
        <v>6670</v>
      </c>
      <c r="F4613" s="313">
        <v>24800</v>
      </c>
      <c r="G4613" s="313">
        <v>2015.01</v>
      </c>
      <c r="H4613" s="314">
        <v>32240</v>
      </c>
      <c r="I4613" s="311"/>
      <c r="J4613" s="311"/>
      <c r="K4613" s="311" t="s">
        <v>106</v>
      </c>
    </row>
    <row r="4614" ht="14.25" spans="1:11">
      <c r="A4614" s="269">
        <v>4612</v>
      </c>
      <c r="B4614" s="311" t="s">
        <v>5809</v>
      </c>
      <c r="C4614" s="311"/>
      <c r="D4614" s="337" t="s">
        <v>6683</v>
      </c>
      <c r="E4614" s="311" t="s">
        <v>6670</v>
      </c>
      <c r="F4614" s="313">
        <v>4464</v>
      </c>
      <c r="G4614" s="313">
        <v>2015.01</v>
      </c>
      <c r="H4614" s="314">
        <v>5803.2</v>
      </c>
      <c r="I4614" s="311"/>
      <c r="J4614" s="311"/>
      <c r="K4614" s="311" t="s">
        <v>106</v>
      </c>
    </row>
    <row r="4615" ht="14.25" spans="1:11">
      <c r="A4615" s="269">
        <v>4613</v>
      </c>
      <c r="B4615" s="311" t="s">
        <v>5809</v>
      </c>
      <c r="C4615" s="311"/>
      <c r="D4615" s="337" t="s">
        <v>5228</v>
      </c>
      <c r="E4615" s="311" t="s">
        <v>6670</v>
      </c>
      <c r="F4615" s="313">
        <v>806</v>
      </c>
      <c r="G4615" s="313">
        <v>2015.01</v>
      </c>
      <c r="H4615" s="314">
        <v>1047.8</v>
      </c>
      <c r="I4615" s="311"/>
      <c r="J4615" s="311"/>
      <c r="K4615" s="311" t="s">
        <v>106</v>
      </c>
    </row>
    <row r="4616" ht="14.25" spans="1:11">
      <c r="A4616" s="269">
        <v>4614</v>
      </c>
      <c r="B4616" s="311" t="s">
        <v>5809</v>
      </c>
      <c r="C4616" s="311"/>
      <c r="D4616" s="338" t="s">
        <v>6684</v>
      </c>
      <c r="E4616" s="311" t="s">
        <v>6670</v>
      </c>
      <c r="F4616" s="313">
        <v>930</v>
      </c>
      <c r="G4616" s="313">
        <v>2015.01</v>
      </c>
      <c r="H4616" s="314">
        <v>1209</v>
      </c>
      <c r="I4616" s="311"/>
      <c r="J4616" s="311"/>
      <c r="K4616" s="311" t="s">
        <v>106</v>
      </c>
    </row>
    <row r="4617" ht="14.25" spans="1:11">
      <c r="A4617" s="269">
        <v>4615</v>
      </c>
      <c r="B4617" s="311" t="s">
        <v>5809</v>
      </c>
      <c r="C4617" s="311"/>
      <c r="D4617" s="339" t="s">
        <v>6685</v>
      </c>
      <c r="E4617" s="311" t="s">
        <v>6670</v>
      </c>
      <c r="F4617" s="340">
        <v>496</v>
      </c>
      <c r="G4617" s="313">
        <v>2015.01</v>
      </c>
      <c r="H4617" s="314">
        <v>644.8</v>
      </c>
      <c r="I4617" s="311"/>
      <c r="J4617" s="311"/>
      <c r="K4617" s="311" t="s">
        <v>106</v>
      </c>
    </row>
    <row r="4618" ht="14.25" spans="1:11">
      <c r="A4618" s="269">
        <v>4616</v>
      </c>
      <c r="B4618" s="311" t="s">
        <v>5809</v>
      </c>
      <c r="C4618" s="311"/>
      <c r="D4618" s="339" t="s">
        <v>6686</v>
      </c>
      <c r="E4618" s="311" t="s">
        <v>6670</v>
      </c>
      <c r="F4618" s="340">
        <v>4960</v>
      </c>
      <c r="G4618" s="313">
        <v>2015.01</v>
      </c>
      <c r="H4618" s="314">
        <v>6448</v>
      </c>
      <c r="I4618" s="311"/>
      <c r="J4618" s="311"/>
      <c r="K4618" s="311" t="s">
        <v>106</v>
      </c>
    </row>
    <row r="4619" ht="14.25" spans="1:11">
      <c r="A4619" s="269">
        <v>4617</v>
      </c>
      <c r="B4619" s="311" t="s">
        <v>5809</v>
      </c>
      <c r="C4619" s="311"/>
      <c r="D4619" s="337" t="s">
        <v>6687</v>
      </c>
      <c r="E4619" s="311" t="s">
        <v>6670</v>
      </c>
      <c r="F4619" s="340">
        <v>2852</v>
      </c>
      <c r="G4619" s="313">
        <v>2015.01</v>
      </c>
      <c r="H4619" s="314">
        <v>3707.6</v>
      </c>
      <c r="I4619" s="311"/>
      <c r="J4619" s="311"/>
      <c r="K4619" s="311" t="s">
        <v>106</v>
      </c>
    </row>
    <row r="4620" ht="14.25" spans="1:11">
      <c r="A4620" s="269">
        <v>4618</v>
      </c>
      <c r="B4620" s="311" t="s">
        <v>5809</v>
      </c>
      <c r="C4620" s="311"/>
      <c r="D4620" s="311" t="s">
        <v>6688</v>
      </c>
      <c r="E4620" s="311" t="s">
        <v>6670</v>
      </c>
      <c r="F4620" s="340">
        <v>1984</v>
      </c>
      <c r="G4620" s="313">
        <v>2015.01</v>
      </c>
      <c r="H4620" s="314">
        <v>2579.2</v>
      </c>
      <c r="I4620" s="311"/>
      <c r="J4620" s="311"/>
      <c r="K4620" s="311" t="s">
        <v>106</v>
      </c>
    </row>
    <row r="4621" ht="14.25" spans="1:11">
      <c r="A4621" s="269">
        <v>4619</v>
      </c>
      <c r="B4621" s="311" t="s">
        <v>5809</v>
      </c>
      <c r="C4621" s="311"/>
      <c r="D4621" s="311" t="s">
        <v>6689</v>
      </c>
      <c r="E4621" s="311" t="s">
        <v>6690</v>
      </c>
      <c r="F4621" s="340">
        <v>76500</v>
      </c>
      <c r="G4621" s="313">
        <v>2016.04</v>
      </c>
      <c r="H4621" s="341">
        <v>99450</v>
      </c>
      <c r="I4621" s="344"/>
      <c r="J4621" s="311"/>
      <c r="K4621" s="311" t="s">
        <v>106</v>
      </c>
    </row>
    <row r="4622" ht="14.25" spans="1:11">
      <c r="A4622" s="269">
        <v>4620</v>
      </c>
      <c r="B4622" s="311" t="s">
        <v>5809</v>
      </c>
      <c r="C4622" s="311"/>
      <c r="D4622" s="311" t="s">
        <v>6691</v>
      </c>
      <c r="E4622" s="311" t="s">
        <v>6690</v>
      </c>
      <c r="F4622" s="340"/>
      <c r="G4622" s="313">
        <v>2016.04</v>
      </c>
      <c r="H4622" s="342"/>
      <c r="I4622" s="345"/>
      <c r="J4622" s="311"/>
      <c r="K4622" s="311" t="s">
        <v>106</v>
      </c>
    </row>
    <row r="4623" ht="14.25" spans="1:11">
      <c r="A4623" s="269">
        <v>4621</v>
      </c>
      <c r="B4623" s="311" t="s">
        <v>5809</v>
      </c>
      <c r="C4623" s="311"/>
      <c r="D4623" s="311" t="s">
        <v>6692</v>
      </c>
      <c r="E4623" s="311" t="s">
        <v>6690</v>
      </c>
      <c r="F4623" s="340"/>
      <c r="G4623" s="313">
        <v>2016.04</v>
      </c>
      <c r="H4623" s="342"/>
      <c r="I4623" s="345"/>
      <c r="J4623" s="311"/>
      <c r="K4623" s="311" t="s">
        <v>106</v>
      </c>
    </row>
    <row r="4624" ht="14.25" spans="1:11">
      <c r="A4624" s="269">
        <v>4622</v>
      </c>
      <c r="B4624" s="311" t="s">
        <v>5809</v>
      </c>
      <c r="C4624" s="311"/>
      <c r="D4624" s="311" t="s">
        <v>6693</v>
      </c>
      <c r="E4624" s="311" t="s">
        <v>6690</v>
      </c>
      <c r="F4624" s="340"/>
      <c r="G4624" s="313">
        <v>2016.04</v>
      </c>
      <c r="H4624" s="342"/>
      <c r="I4624" s="345"/>
      <c r="J4624" s="311"/>
      <c r="K4624" s="311" t="s">
        <v>106</v>
      </c>
    </row>
    <row r="4625" ht="14.25" spans="1:11">
      <c r="A4625" s="269">
        <v>4623</v>
      </c>
      <c r="B4625" s="311" t="s">
        <v>5809</v>
      </c>
      <c r="C4625" s="311"/>
      <c r="D4625" s="311" t="s">
        <v>6694</v>
      </c>
      <c r="E4625" s="311" t="s">
        <v>6690</v>
      </c>
      <c r="F4625" s="340"/>
      <c r="G4625" s="313">
        <v>2016.04</v>
      </c>
      <c r="H4625" s="343"/>
      <c r="I4625" s="346"/>
      <c r="J4625" s="311"/>
      <c r="K4625" s="311" t="s">
        <v>106</v>
      </c>
    </row>
    <row r="4626" ht="14.25" spans="1:11">
      <c r="A4626" s="269">
        <v>4624</v>
      </c>
      <c r="B4626" s="311" t="s">
        <v>5809</v>
      </c>
      <c r="C4626" s="311"/>
      <c r="D4626" s="311" t="s">
        <v>6695</v>
      </c>
      <c r="E4626" s="311" t="s">
        <v>6690</v>
      </c>
      <c r="F4626" s="313">
        <v>7400</v>
      </c>
      <c r="G4626" s="313">
        <v>2016.04</v>
      </c>
      <c r="H4626" s="314">
        <v>9620</v>
      </c>
      <c r="I4626" s="311"/>
      <c r="J4626" s="311"/>
      <c r="K4626" s="311" t="s">
        <v>106</v>
      </c>
    </row>
    <row r="4627" ht="14.25" spans="1:11">
      <c r="A4627" s="269">
        <v>4625</v>
      </c>
      <c r="B4627" s="311" t="s">
        <v>5809</v>
      </c>
      <c r="C4627" s="311"/>
      <c r="D4627" s="311" t="s">
        <v>6696</v>
      </c>
      <c r="E4627" s="311" t="s">
        <v>6690</v>
      </c>
      <c r="F4627" s="313">
        <v>3600</v>
      </c>
      <c r="G4627" s="313">
        <v>2016.04</v>
      </c>
      <c r="H4627" s="314">
        <v>4680</v>
      </c>
      <c r="I4627" s="311"/>
      <c r="J4627" s="311"/>
      <c r="K4627" s="311" t="s">
        <v>106</v>
      </c>
    </row>
    <row r="4628" ht="14.25" spans="1:11">
      <c r="A4628" s="269">
        <v>4626</v>
      </c>
      <c r="B4628" s="311" t="s">
        <v>5809</v>
      </c>
      <c r="C4628" s="311"/>
      <c r="D4628" s="311" t="s">
        <v>6697</v>
      </c>
      <c r="E4628" s="311" t="s">
        <v>6690</v>
      </c>
      <c r="F4628" s="313">
        <v>2600</v>
      </c>
      <c r="G4628" s="313">
        <v>2016.04</v>
      </c>
      <c r="H4628" s="314">
        <v>3380</v>
      </c>
      <c r="I4628" s="311"/>
      <c r="J4628" s="311"/>
      <c r="K4628" s="311" t="s">
        <v>106</v>
      </c>
    </row>
    <row r="4629" ht="14.25" spans="1:11">
      <c r="A4629" s="269">
        <v>4627</v>
      </c>
      <c r="B4629" s="311" t="s">
        <v>5809</v>
      </c>
      <c r="C4629" s="311"/>
      <c r="D4629" s="311" t="s">
        <v>6698</v>
      </c>
      <c r="E4629" s="311" t="s">
        <v>6690</v>
      </c>
      <c r="F4629" s="313">
        <v>2600</v>
      </c>
      <c r="G4629" s="313">
        <v>2016.04</v>
      </c>
      <c r="H4629" s="314">
        <v>3380</v>
      </c>
      <c r="I4629" s="311"/>
      <c r="J4629" s="311"/>
      <c r="K4629" s="311" t="s">
        <v>106</v>
      </c>
    </row>
    <row r="4630" ht="14.25" spans="1:11">
      <c r="A4630" s="269">
        <v>4628</v>
      </c>
      <c r="B4630" s="311" t="s">
        <v>5809</v>
      </c>
      <c r="C4630" s="311"/>
      <c r="D4630" s="311" t="s">
        <v>6699</v>
      </c>
      <c r="E4630" s="311" t="s">
        <v>6690</v>
      </c>
      <c r="F4630" s="313">
        <v>5000</v>
      </c>
      <c r="G4630" s="313">
        <v>2016.04</v>
      </c>
      <c r="H4630" s="314">
        <v>6500</v>
      </c>
      <c r="I4630" s="311"/>
      <c r="J4630" s="311"/>
      <c r="K4630" s="311" t="s">
        <v>106</v>
      </c>
    </row>
    <row r="4631" ht="14.25" spans="1:11">
      <c r="A4631" s="269">
        <v>4629</v>
      </c>
      <c r="B4631" s="311" t="s">
        <v>5809</v>
      </c>
      <c r="C4631" s="311"/>
      <c r="D4631" s="311" t="s">
        <v>6700</v>
      </c>
      <c r="E4631" s="311" t="s">
        <v>6690</v>
      </c>
      <c r="F4631" s="313">
        <v>390</v>
      </c>
      <c r="G4631" s="313">
        <v>2016.04</v>
      </c>
      <c r="H4631" s="314">
        <v>507</v>
      </c>
      <c r="I4631" s="311"/>
      <c r="J4631" s="311"/>
      <c r="K4631" s="311" t="s">
        <v>106</v>
      </c>
    </row>
    <row r="4632" ht="14.25" spans="1:11">
      <c r="A4632" s="269">
        <v>4630</v>
      </c>
      <c r="B4632" s="311" t="s">
        <v>5809</v>
      </c>
      <c r="C4632" s="311"/>
      <c r="D4632" s="311" t="s">
        <v>6701</v>
      </c>
      <c r="E4632" s="311" t="s">
        <v>6690</v>
      </c>
      <c r="F4632" s="313">
        <v>485</v>
      </c>
      <c r="G4632" s="313">
        <v>2016.04</v>
      </c>
      <c r="H4632" s="314">
        <v>630.5</v>
      </c>
      <c r="I4632" s="311"/>
      <c r="J4632" s="311"/>
      <c r="K4632" s="311" t="s">
        <v>106</v>
      </c>
    </row>
    <row r="4633" ht="14.25" spans="1:11">
      <c r="A4633" s="269">
        <v>4631</v>
      </c>
      <c r="B4633" s="311" t="s">
        <v>5809</v>
      </c>
      <c r="C4633" s="311" t="s">
        <v>6702</v>
      </c>
      <c r="D4633" s="311" t="s">
        <v>6525</v>
      </c>
      <c r="E4633" s="311" t="s">
        <v>6703</v>
      </c>
      <c r="F4633" s="313">
        <v>3575</v>
      </c>
      <c r="G4633" s="313">
        <v>2015.03</v>
      </c>
      <c r="H4633" s="313">
        <v>5183.75</v>
      </c>
      <c r="I4633" s="311"/>
      <c r="J4633" s="311"/>
      <c r="K4633" s="311" t="s">
        <v>106</v>
      </c>
    </row>
    <row r="4634" ht="14.25" spans="1:11">
      <c r="A4634" s="269">
        <v>4632</v>
      </c>
      <c r="B4634" s="311" t="s">
        <v>5809</v>
      </c>
      <c r="C4634" s="311"/>
      <c r="D4634" s="311" t="s">
        <v>6704</v>
      </c>
      <c r="E4634" s="311" t="s">
        <v>6703</v>
      </c>
      <c r="F4634" s="313">
        <v>4200</v>
      </c>
      <c r="G4634" s="313">
        <v>2015.03</v>
      </c>
      <c r="H4634" s="313">
        <v>6090</v>
      </c>
      <c r="I4634" s="311"/>
      <c r="J4634" s="311"/>
      <c r="K4634" s="311" t="s">
        <v>106</v>
      </c>
    </row>
    <row r="4635" ht="14.25" spans="1:11">
      <c r="A4635" s="269">
        <v>4633</v>
      </c>
      <c r="B4635" s="311" t="s">
        <v>5809</v>
      </c>
      <c r="C4635" s="311"/>
      <c r="D4635" s="311" t="s">
        <v>6443</v>
      </c>
      <c r="E4635" s="311" t="s">
        <v>6703</v>
      </c>
      <c r="F4635" s="313">
        <v>1800</v>
      </c>
      <c r="G4635" s="313">
        <v>2015.03</v>
      </c>
      <c r="H4635" s="313">
        <v>2610</v>
      </c>
      <c r="I4635" s="311"/>
      <c r="J4635" s="311"/>
      <c r="K4635" s="311" t="s">
        <v>106</v>
      </c>
    </row>
    <row r="4636" ht="14.25" spans="1:11">
      <c r="A4636" s="269">
        <v>4634</v>
      </c>
      <c r="B4636" s="311" t="s">
        <v>5809</v>
      </c>
      <c r="C4636" s="311"/>
      <c r="D4636" s="311" t="s">
        <v>6442</v>
      </c>
      <c r="E4636" s="311" t="s">
        <v>6703</v>
      </c>
      <c r="F4636" s="313">
        <v>4000</v>
      </c>
      <c r="G4636" s="313">
        <v>2015.03</v>
      </c>
      <c r="H4636" s="313">
        <v>5800</v>
      </c>
      <c r="I4636" s="311"/>
      <c r="J4636" s="311"/>
      <c r="K4636" s="311" t="s">
        <v>106</v>
      </c>
    </row>
    <row r="4637" ht="14.25" spans="1:11">
      <c r="A4637" s="269">
        <v>4635</v>
      </c>
      <c r="B4637" s="311" t="s">
        <v>5809</v>
      </c>
      <c r="C4637" s="311"/>
      <c r="D4637" s="311" t="s">
        <v>6330</v>
      </c>
      <c r="E4637" s="311" t="s">
        <v>6703</v>
      </c>
      <c r="F4637" s="313">
        <v>3000</v>
      </c>
      <c r="G4637" s="313">
        <v>2015.03</v>
      </c>
      <c r="H4637" s="313">
        <v>4350</v>
      </c>
      <c r="I4637" s="311"/>
      <c r="J4637" s="311"/>
      <c r="K4637" s="311" t="s">
        <v>106</v>
      </c>
    </row>
    <row r="4638" ht="14.25" spans="1:11">
      <c r="A4638" s="269">
        <v>4636</v>
      </c>
      <c r="B4638" s="311" t="s">
        <v>5809</v>
      </c>
      <c r="C4638" s="311"/>
      <c r="D4638" s="311" t="s">
        <v>6399</v>
      </c>
      <c r="E4638" s="311" t="s">
        <v>6703</v>
      </c>
      <c r="F4638" s="313">
        <v>3000</v>
      </c>
      <c r="G4638" s="313">
        <v>2015.03</v>
      </c>
      <c r="H4638" s="313">
        <v>4350</v>
      </c>
      <c r="I4638" s="311"/>
      <c r="J4638" s="311"/>
      <c r="K4638" s="311" t="s">
        <v>106</v>
      </c>
    </row>
    <row r="4639" ht="14.25" spans="1:11">
      <c r="A4639" s="269">
        <v>4637</v>
      </c>
      <c r="B4639" s="311" t="s">
        <v>5809</v>
      </c>
      <c r="C4639" s="311"/>
      <c r="D4639" s="311" t="s">
        <v>6433</v>
      </c>
      <c r="E4639" s="311" t="s">
        <v>6703</v>
      </c>
      <c r="F4639" s="313">
        <v>3575</v>
      </c>
      <c r="G4639" s="313">
        <v>2015.03</v>
      </c>
      <c r="H4639" s="313">
        <v>5183.75</v>
      </c>
      <c r="I4639" s="311"/>
      <c r="J4639" s="311"/>
      <c r="K4639" s="311" t="s">
        <v>106</v>
      </c>
    </row>
    <row r="4640" ht="14.25" spans="1:11">
      <c r="A4640" s="269">
        <v>4638</v>
      </c>
      <c r="B4640" s="311" t="s">
        <v>5809</v>
      </c>
      <c r="C4640" s="311"/>
      <c r="D4640" s="311" t="s">
        <v>6705</v>
      </c>
      <c r="E4640" s="311" t="s">
        <v>6703</v>
      </c>
      <c r="F4640" s="313">
        <v>3000</v>
      </c>
      <c r="G4640" s="313">
        <v>2015.03</v>
      </c>
      <c r="H4640" s="313">
        <v>4350</v>
      </c>
      <c r="I4640" s="311"/>
      <c r="J4640" s="311"/>
      <c r="K4640" s="311" t="s">
        <v>106</v>
      </c>
    </row>
    <row r="4641" ht="14.25" spans="1:11">
      <c r="A4641" s="269">
        <v>4639</v>
      </c>
      <c r="B4641" s="311" t="s">
        <v>5809</v>
      </c>
      <c r="C4641" s="311"/>
      <c r="D4641" s="311" t="s">
        <v>6424</v>
      </c>
      <c r="E4641" s="311" t="s">
        <v>6703</v>
      </c>
      <c r="F4641" s="313">
        <v>2500</v>
      </c>
      <c r="G4641" s="313">
        <v>2015.03</v>
      </c>
      <c r="H4641" s="313">
        <v>3625</v>
      </c>
      <c r="I4641" s="311"/>
      <c r="J4641" s="311"/>
      <c r="K4641" s="311" t="s">
        <v>106</v>
      </c>
    </row>
    <row r="4642" ht="14.25" spans="1:11">
      <c r="A4642" s="269">
        <v>4640</v>
      </c>
      <c r="B4642" s="311" t="s">
        <v>5809</v>
      </c>
      <c r="C4642" s="311"/>
      <c r="D4642" s="311" t="s">
        <v>6454</v>
      </c>
      <c r="E4642" s="311" t="s">
        <v>6703</v>
      </c>
      <c r="F4642" s="313">
        <v>4000</v>
      </c>
      <c r="G4642" s="313">
        <v>2015.03</v>
      </c>
      <c r="H4642" s="313">
        <v>5800</v>
      </c>
      <c r="I4642" s="311"/>
      <c r="J4642" s="311"/>
      <c r="K4642" s="311" t="s">
        <v>106</v>
      </c>
    </row>
    <row r="4643" ht="14.25" spans="1:11">
      <c r="A4643" s="269">
        <v>4641</v>
      </c>
      <c r="B4643" s="311" t="s">
        <v>5809</v>
      </c>
      <c r="C4643" s="311"/>
      <c r="D4643" s="311" t="s">
        <v>6706</v>
      </c>
      <c r="E4643" s="311" t="s">
        <v>6703</v>
      </c>
      <c r="F4643" s="313">
        <v>4000</v>
      </c>
      <c r="G4643" s="313">
        <v>2015.03</v>
      </c>
      <c r="H4643" s="313">
        <v>5800</v>
      </c>
      <c r="I4643" s="311"/>
      <c r="J4643" s="311"/>
      <c r="K4643" s="311" t="s">
        <v>106</v>
      </c>
    </row>
    <row r="4644" ht="14.25" spans="1:11">
      <c r="A4644" s="269">
        <v>4642</v>
      </c>
      <c r="B4644" s="311" t="s">
        <v>5809</v>
      </c>
      <c r="C4644" s="311"/>
      <c r="D4644" s="311" t="s">
        <v>6452</v>
      </c>
      <c r="E4644" s="311" t="s">
        <v>6703</v>
      </c>
      <c r="F4644" s="313">
        <v>2850</v>
      </c>
      <c r="G4644" s="313">
        <v>2015.03</v>
      </c>
      <c r="H4644" s="313">
        <v>4132.5</v>
      </c>
      <c r="I4644" s="311"/>
      <c r="J4644" s="311"/>
      <c r="K4644" s="311" t="s">
        <v>106</v>
      </c>
    </row>
    <row r="4645" ht="14.25" spans="1:11">
      <c r="A4645" s="269">
        <v>4643</v>
      </c>
      <c r="B4645" s="311" t="s">
        <v>5809</v>
      </c>
      <c r="C4645" s="311"/>
      <c r="D4645" s="311" t="s">
        <v>6707</v>
      </c>
      <c r="E4645" s="311" t="s">
        <v>6703</v>
      </c>
      <c r="F4645" s="313">
        <v>3250</v>
      </c>
      <c r="G4645" s="313">
        <v>2015.03</v>
      </c>
      <c r="H4645" s="313">
        <v>4712.5</v>
      </c>
      <c r="I4645" s="311"/>
      <c r="J4645" s="311"/>
      <c r="K4645" s="311" t="s">
        <v>106</v>
      </c>
    </row>
    <row r="4646" ht="14.25" spans="1:11">
      <c r="A4646" s="269">
        <v>4644</v>
      </c>
      <c r="B4646" s="311" t="s">
        <v>5809</v>
      </c>
      <c r="C4646" s="311"/>
      <c r="D4646" s="311" t="s">
        <v>6708</v>
      </c>
      <c r="E4646" s="311" t="s">
        <v>6703</v>
      </c>
      <c r="F4646" s="313">
        <v>4000</v>
      </c>
      <c r="G4646" s="313">
        <v>2015.03</v>
      </c>
      <c r="H4646" s="313">
        <v>5800</v>
      </c>
      <c r="I4646" s="311"/>
      <c r="J4646" s="311"/>
      <c r="K4646" s="311" t="s">
        <v>106</v>
      </c>
    </row>
    <row r="4647" ht="14.25" spans="1:11">
      <c r="A4647" s="269">
        <v>4645</v>
      </c>
      <c r="B4647" s="311" t="s">
        <v>5809</v>
      </c>
      <c r="C4647" s="311"/>
      <c r="D4647" s="311" t="s">
        <v>6709</v>
      </c>
      <c r="E4647" s="311" t="s">
        <v>6703</v>
      </c>
      <c r="F4647" s="313">
        <v>3575</v>
      </c>
      <c r="G4647" s="313">
        <v>2015.03</v>
      </c>
      <c r="H4647" s="313">
        <v>5183.75</v>
      </c>
      <c r="I4647" s="311"/>
      <c r="J4647" s="311"/>
      <c r="K4647" s="311" t="s">
        <v>106</v>
      </c>
    </row>
    <row r="4648" ht="14.25" spans="1:11">
      <c r="A4648" s="269">
        <v>4646</v>
      </c>
      <c r="B4648" s="311" t="s">
        <v>5809</v>
      </c>
      <c r="C4648" s="311"/>
      <c r="D4648" s="311" t="s">
        <v>6486</v>
      </c>
      <c r="E4648" s="311" t="s">
        <v>6703</v>
      </c>
      <c r="F4648" s="313">
        <v>3250</v>
      </c>
      <c r="G4648" s="313">
        <v>2015.03</v>
      </c>
      <c r="H4648" s="313">
        <v>4712.5</v>
      </c>
      <c r="I4648" s="311"/>
      <c r="J4648" s="311"/>
      <c r="K4648" s="311" t="s">
        <v>106</v>
      </c>
    </row>
    <row r="4649" ht="14.25" spans="1:11">
      <c r="A4649" s="269">
        <v>4647</v>
      </c>
      <c r="B4649" s="311" t="s">
        <v>5809</v>
      </c>
      <c r="C4649" s="311"/>
      <c r="D4649" s="311" t="s">
        <v>6419</v>
      </c>
      <c r="E4649" s="311" t="s">
        <v>6703</v>
      </c>
      <c r="F4649" s="313">
        <v>3575</v>
      </c>
      <c r="G4649" s="313">
        <v>2015.03</v>
      </c>
      <c r="H4649" s="313">
        <v>5183.75</v>
      </c>
      <c r="I4649" s="311"/>
      <c r="J4649" s="311"/>
      <c r="K4649" s="311" t="s">
        <v>106</v>
      </c>
    </row>
    <row r="4650" ht="14.25" spans="1:11">
      <c r="A4650" s="269">
        <v>4648</v>
      </c>
      <c r="B4650" s="311" t="s">
        <v>5809</v>
      </c>
      <c r="C4650" s="311"/>
      <c r="D4650" s="311" t="s">
        <v>6366</v>
      </c>
      <c r="E4650" s="311" t="s">
        <v>6703</v>
      </c>
      <c r="F4650" s="313">
        <v>2850</v>
      </c>
      <c r="G4650" s="313">
        <v>2015.03</v>
      </c>
      <c r="H4650" s="313">
        <v>4132.5</v>
      </c>
      <c r="I4650" s="311"/>
      <c r="J4650" s="311"/>
      <c r="K4650" s="311" t="s">
        <v>106</v>
      </c>
    </row>
    <row r="4651" ht="14.25" spans="1:11">
      <c r="A4651" s="269">
        <v>4649</v>
      </c>
      <c r="B4651" s="311" t="s">
        <v>5809</v>
      </c>
      <c r="C4651" s="311"/>
      <c r="D4651" s="311" t="s">
        <v>6710</v>
      </c>
      <c r="E4651" s="311" t="s">
        <v>6703</v>
      </c>
      <c r="F4651" s="313">
        <v>4200</v>
      </c>
      <c r="G4651" s="313">
        <v>2015.03</v>
      </c>
      <c r="H4651" s="313">
        <v>6090</v>
      </c>
      <c r="I4651" s="311"/>
      <c r="J4651" s="311"/>
      <c r="K4651" s="311" t="s">
        <v>106</v>
      </c>
    </row>
    <row r="4652" ht="14.25" spans="1:11">
      <c r="A4652" s="269">
        <v>4650</v>
      </c>
      <c r="B4652" s="311" t="s">
        <v>5809</v>
      </c>
      <c r="C4652" s="311"/>
      <c r="D4652" s="311" t="s">
        <v>6711</v>
      </c>
      <c r="E4652" s="311" t="s">
        <v>6703</v>
      </c>
      <c r="F4652" s="313">
        <v>2850</v>
      </c>
      <c r="G4652" s="313">
        <v>2015.03</v>
      </c>
      <c r="H4652" s="313">
        <v>4132.5</v>
      </c>
      <c r="I4652" s="311"/>
      <c r="J4652" s="311"/>
      <c r="K4652" s="311" t="s">
        <v>106</v>
      </c>
    </row>
    <row r="4653" ht="14.25" spans="1:11">
      <c r="A4653" s="269">
        <v>4651</v>
      </c>
      <c r="B4653" s="311" t="s">
        <v>5809</v>
      </c>
      <c r="C4653" s="311"/>
      <c r="D4653" s="311" t="s">
        <v>6522</v>
      </c>
      <c r="E4653" s="311" t="s">
        <v>6703</v>
      </c>
      <c r="F4653" s="313">
        <v>3750</v>
      </c>
      <c r="G4653" s="313">
        <v>2015.03</v>
      </c>
      <c r="H4653" s="313">
        <v>5437.5</v>
      </c>
      <c r="I4653" s="311"/>
      <c r="J4653" s="311"/>
      <c r="K4653" s="311" t="s">
        <v>106</v>
      </c>
    </row>
    <row r="4654" ht="14.25" spans="1:11">
      <c r="A4654" s="269">
        <v>4652</v>
      </c>
      <c r="B4654" s="311" t="s">
        <v>5809</v>
      </c>
      <c r="C4654" s="311"/>
      <c r="D4654" s="311" t="s">
        <v>6503</v>
      </c>
      <c r="E4654" s="311" t="s">
        <v>6703</v>
      </c>
      <c r="F4654" s="313">
        <v>2000</v>
      </c>
      <c r="G4654" s="313">
        <v>2015.03</v>
      </c>
      <c r="H4654" s="313">
        <v>2900</v>
      </c>
      <c r="I4654" s="311"/>
      <c r="J4654" s="311"/>
      <c r="K4654" s="311" t="s">
        <v>106</v>
      </c>
    </row>
    <row r="4655" ht="14.25" spans="1:11">
      <c r="A4655" s="269">
        <v>4653</v>
      </c>
      <c r="B4655" s="311" t="s">
        <v>5809</v>
      </c>
      <c r="C4655" s="311"/>
      <c r="D4655" s="311" t="s">
        <v>6444</v>
      </c>
      <c r="E4655" s="311" t="s">
        <v>6703</v>
      </c>
      <c r="F4655" s="313">
        <v>2500</v>
      </c>
      <c r="G4655" s="313">
        <v>2015.03</v>
      </c>
      <c r="H4655" s="313">
        <v>3625</v>
      </c>
      <c r="I4655" s="311"/>
      <c r="J4655" s="311"/>
      <c r="K4655" s="311" t="s">
        <v>106</v>
      </c>
    </row>
    <row r="4656" ht="14.25" spans="1:11">
      <c r="A4656" s="269">
        <v>4654</v>
      </c>
      <c r="B4656" s="311" t="s">
        <v>5809</v>
      </c>
      <c r="C4656" s="311"/>
      <c r="D4656" s="311" t="s">
        <v>6712</v>
      </c>
      <c r="E4656" s="311" t="s">
        <v>6703</v>
      </c>
      <c r="F4656" s="313">
        <v>10000</v>
      </c>
      <c r="G4656" s="313">
        <v>2015.03</v>
      </c>
      <c r="H4656" s="313">
        <v>14500</v>
      </c>
      <c r="I4656" s="311"/>
      <c r="J4656" s="311"/>
      <c r="K4656" s="311" t="s">
        <v>106</v>
      </c>
    </row>
    <row r="4657" ht="14.25" spans="1:11">
      <c r="A4657" s="269">
        <v>4655</v>
      </c>
      <c r="B4657" s="311" t="s">
        <v>5809</v>
      </c>
      <c r="C4657" s="311"/>
      <c r="D4657" s="311" t="s">
        <v>6491</v>
      </c>
      <c r="E4657" s="311" t="s">
        <v>6703</v>
      </c>
      <c r="F4657" s="313">
        <v>2500</v>
      </c>
      <c r="G4657" s="313">
        <v>2015.03</v>
      </c>
      <c r="H4657" s="313">
        <v>3625</v>
      </c>
      <c r="I4657" s="311"/>
      <c r="J4657" s="311"/>
      <c r="K4657" s="311" t="s">
        <v>106</v>
      </c>
    </row>
    <row r="4658" ht="14.25" spans="1:11">
      <c r="A4658" s="269">
        <v>4656</v>
      </c>
      <c r="B4658" s="311" t="s">
        <v>5809</v>
      </c>
      <c r="C4658" s="311"/>
      <c r="D4658" s="311" t="s">
        <v>6453</v>
      </c>
      <c r="E4658" s="311" t="s">
        <v>6703</v>
      </c>
      <c r="F4658" s="313">
        <v>3250</v>
      </c>
      <c r="G4658" s="313">
        <v>2015.03</v>
      </c>
      <c r="H4658" s="313">
        <v>4712.5</v>
      </c>
      <c r="I4658" s="311"/>
      <c r="J4658" s="311"/>
      <c r="K4658" s="311" t="s">
        <v>106</v>
      </c>
    </row>
    <row r="4659" ht="14.25" spans="1:11">
      <c r="A4659" s="269">
        <v>4657</v>
      </c>
      <c r="B4659" s="311" t="s">
        <v>5809</v>
      </c>
      <c r="C4659" s="311"/>
      <c r="D4659" s="311" t="s">
        <v>6713</v>
      </c>
      <c r="E4659" s="311" t="s">
        <v>6703</v>
      </c>
      <c r="F4659" s="313">
        <v>2250</v>
      </c>
      <c r="G4659" s="313">
        <v>2015.03</v>
      </c>
      <c r="H4659" s="313">
        <v>3262.5</v>
      </c>
      <c r="I4659" s="311"/>
      <c r="J4659" s="311"/>
      <c r="K4659" s="311" t="s">
        <v>106</v>
      </c>
    </row>
    <row r="4660" ht="14.25" spans="1:11">
      <c r="A4660" s="269">
        <v>4658</v>
      </c>
      <c r="B4660" s="311" t="s">
        <v>5809</v>
      </c>
      <c r="C4660" s="311"/>
      <c r="D4660" s="311" t="s">
        <v>6465</v>
      </c>
      <c r="E4660" s="311" t="s">
        <v>6703</v>
      </c>
      <c r="F4660" s="313">
        <v>5000</v>
      </c>
      <c r="G4660" s="313">
        <v>2015.03</v>
      </c>
      <c r="H4660" s="313">
        <v>7250</v>
      </c>
      <c r="I4660" s="311"/>
      <c r="J4660" s="311"/>
      <c r="K4660" s="311" t="s">
        <v>106</v>
      </c>
    </row>
    <row r="4661" ht="14.25" spans="1:11">
      <c r="A4661" s="269">
        <v>4659</v>
      </c>
      <c r="B4661" s="311" t="s">
        <v>5809</v>
      </c>
      <c r="C4661" s="311"/>
      <c r="D4661" s="311" t="s">
        <v>6512</v>
      </c>
      <c r="E4661" s="311" t="s">
        <v>6703</v>
      </c>
      <c r="F4661" s="313">
        <v>3250</v>
      </c>
      <c r="G4661" s="313">
        <v>2015.03</v>
      </c>
      <c r="H4661" s="313">
        <v>4712.5</v>
      </c>
      <c r="I4661" s="311"/>
      <c r="J4661" s="311"/>
      <c r="K4661" s="311" t="s">
        <v>106</v>
      </c>
    </row>
    <row r="4662" ht="14.25" spans="1:11">
      <c r="A4662" s="269">
        <v>4660</v>
      </c>
      <c r="B4662" s="311" t="s">
        <v>5809</v>
      </c>
      <c r="C4662" s="311"/>
      <c r="D4662" s="311" t="s">
        <v>6714</v>
      </c>
      <c r="E4662" s="311" t="s">
        <v>6703</v>
      </c>
      <c r="F4662" s="313">
        <v>12500</v>
      </c>
      <c r="G4662" s="313">
        <v>2015.03</v>
      </c>
      <c r="H4662" s="313">
        <v>18125</v>
      </c>
      <c r="I4662" s="311"/>
      <c r="J4662" s="311"/>
      <c r="K4662" s="311" t="s">
        <v>106</v>
      </c>
    </row>
    <row r="4663" ht="14.25" spans="1:11">
      <c r="A4663" s="269">
        <v>4661</v>
      </c>
      <c r="B4663" s="311" t="s">
        <v>5809</v>
      </c>
      <c r="C4663" s="311"/>
      <c r="D4663" s="311" t="s">
        <v>6715</v>
      </c>
      <c r="E4663" s="311" t="s">
        <v>6703</v>
      </c>
      <c r="F4663" s="313">
        <v>2250</v>
      </c>
      <c r="G4663" s="313">
        <v>2015.03</v>
      </c>
      <c r="H4663" s="313">
        <v>3262.5</v>
      </c>
      <c r="I4663" s="311"/>
      <c r="J4663" s="311"/>
      <c r="K4663" s="311" t="s">
        <v>106</v>
      </c>
    </row>
    <row r="4664" ht="14.25" spans="1:11">
      <c r="A4664" s="269">
        <v>4662</v>
      </c>
      <c r="B4664" s="311" t="s">
        <v>5809</v>
      </c>
      <c r="C4664" s="311"/>
      <c r="D4664" s="311" t="s">
        <v>6716</v>
      </c>
      <c r="E4664" s="311" t="s">
        <v>6703</v>
      </c>
      <c r="F4664" s="313">
        <v>2250</v>
      </c>
      <c r="G4664" s="313">
        <v>2015.03</v>
      </c>
      <c r="H4664" s="313">
        <v>3262.5</v>
      </c>
      <c r="I4664" s="311"/>
      <c r="J4664" s="311"/>
      <c r="K4664" s="311" t="s">
        <v>106</v>
      </c>
    </row>
    <row r="4665" ht="14.25" spans="1:11">
      <c r="A4665" s="269">
        <v>4663</v>
      </c>
      <c r="B4665" s="311" t="s">
        <v>5809</v>
      </c>
      <c r="C4665" s="311"/>
      <c r="D4665" s="311" t="s">
        <v>6717</v>
      </c>
      <c r="E4665" s="311" t="s">
        <v>6703</v>
      </c>
      <c r="F4665" s="313">
        <v>3250</v>
      </c>
      <c r="G4665" s="313">
        <v>2015.03</v>
      </c>
      <c r="H4665" s="313">
        <v>4712.5</v>
      </c>
      <c r="I4665" s="311"/>
      <c r="J4665" s="311"/>
      <c r="K4665" s="311" t="s">
        <v>106</v>
      </c>
    </row>
    <row r="4666" ht="14.25" spans="1:11">
      <c r="A4666" s="269">
        <v>4664</v>
      </c>
      <c r="B4666" s="311" t="s">
        <v>5809</v>
      </c>
      <c r="C4666" s="311"/>
      <c r="D4666" s="311" t="s">
        <v>6718</v>
      </c>
      <c r="E4666" s="311" t="s">
        <v>6703</v>
      </c>
      <c r="F4666" s="313">
        <v>3300</v>
      </c>
      <c r="G4666" s="313">
        <v>2015.03</v>
      </c>
      <c r="H4666" s="313">
        <v>4785</v>
      </c>
      <c r="I4666" s="311"/>
      <c r="J4666" s="311"/>
      <c r="K4666" s="311" t="s">
        <v>106</v>
      </c>
    </row>
    <row r="4667" ht="14.25" spans="1:11">
      <c r="A4667" s="269">
        <v>4665</v>
      </c>
      <c r="B4667" s="311" t="s">
        <v>5809</v>
      </c>
      <c r="C4667" s="311"/>
      <c r="D4667" s="311" t="s">
        <v>6719</v>
      </c>
      <c r="E4667" s="311" t="s">
        <v>6703</v>
      </c>
      <c r="F4667" s="313">
        <v>5000</v>
      </c>
      <c r="G4667" s="313">
        <v>2015.03</v>
      </c>
      <c r="H4667" s="313">
        <v>7250</v>
      </c>
      <c r="I4667" s="311"/>
      <c r="J4667" s="311"/>
      <c r="K4667" s="311" t="s">
        <v>106</v>
      </c>
    </row>
    <row r="4668" ht="14.25" spans="1:11">
      <c r="A4668" s="269">
        <v>4666</v>
      </c>
      <c r="B4668" s="311" t="s">
        <v>5809</v>
      </c>
      <c r="C4668" s="311"/>
      <c r="D4668" s="311" t="s">
        <v>6720</v>
      </c>
      <c r="E4668" s="311" t="s">
        <v>6703</v>
      </c>
      <c r="F4668" s="313">
        <v>2250</v>
      </c>
      <c r="G4668" s="313">
        <v>2015.03</v>
      </c>
      <c r="H4668" s="313">
        <v>3262.5</v>
      </c>
      <c r="I4668" s="311"/>
      <c r="J4668" s="311"/>
      <c r="K4668" s="311" t="s">
        <v>106</v>
      </c>
    </row>
    <row r="4669" ht="14.25" spans="1:11">
      <c r="A4669" s="269">
        <v>4667</v>
      </c>
      <c r="B4669" s="311" t="s">
        <v>5809</v>
      </c>
      <c r="C4669" s="311"/>
      <c r="D4669" s="311" t="s">
        <v>6721</v>
      </c>
      <c r="E4669" s="311" t="s">
        <v>6703</v>
      </c>
      <c r="F4669" s="313">
        <v>3250</v>
      </c>
      <c r="G4669" s="313">
        <v>2015.03</v>
      </c>
      <c r="H4669" s="313">
        <v>4712.5</v>
      </c>
      <c r="I4669" s="311"/>
      <c r="J4669" s="311"/>
      <c r="K4669" s="311" t="s">
        <v>106</v>
      </c>
    </row>
    <row r="4670" ht="14.25" spans="1:11">
      <c r="A4670" s="269">
        <v>4668</v>
      </c>
      <c r="B4670" s="311" t="s">
        <v>5809</v>
      </c>
      <c r="C4670" s="311"/>
      <c r="D4670" s="311" t="s">
        <v>6722</v>
      </c>
      <c r="E4670" s="311" t="s">
        <v>6703</v>
      </c>
      <c r="F4670" s="313">
        <v>3000</v>
      </c>
      <c r="G4670" s="313">
        <v>2015.03</v>
      </c>
      <c r="H4670" s="313">
        <v>4350</v>
      </c>
      <c r="I4670" s="311"/>
      <c r="J4670" s="311"/>
      <c r="K4670" s="311" t="s">
        <v>106</v>
      </c>
    </row>
    <row r="4671" ht="14.25" spans="1:11">
      <c r="A4671" s="269">
        <v>4669</v>
      </c>
      <c r="B4671" s="311" t="s">
        <v>5809</v>
      </c>
      <c r="C4671" s="311" t="s">
        <v>6723</v>
      </c>
      <c r="D4671" s="311" t="s">
        <v>6724</v>
      </c>
      <c r="E4671" s="311" t="s">
        <v>6725</v>
      </c>
      <c r="F4671" s="313">
        <v>6000</v>
      </c>
      <c r="G4671" s="313">
        <v>2015.01</v>
      </c>
      <c r="H4671" s="313">
        <v>10000</v>
      </c>
      <c r="I4671" s="311"/>
      <c r="J4671" s="311"/>
      <c r="K4671" s="311" t="s">
        <v>106</v>
      </c>
    </row>
    <row r="4672" ht="14.25" spans="1:11">
      <c r="A4672" s="269">
        <v>4670</v>
      </c>
      <c r="B4672" s="311" t="s">
        <v>5809</v>
      </c>
      <c r="C4672" s="311"/>
      <c r="D4672" s="311" t="s">
        <v>6726</v>
      </c>
      <c r="E4672" s="311" t="s">
        <v>6725</v>
      </c>
      <c r="F4672" s="313">
        <v>6000</v>
      </c>
      <c r="G4672" s="313">
        <v>2015.01</v>
      </c>
      <c r="H4672" s="313">
        <v>10000</v>
      </c>
      <c r="I4672" s="311"/>
      <c r="J4672" s="311"/>
      <c r="K4672" s="311" t="s">
        <v>106</v>
      </c>
    </row>
    <row r="4673" ht="14.25" spans="1:11">
      <c r="A4673" s="269">
        <v>4671</v>
      </c>
      <c r="B4673" s="311" t="s">
        <v>5809</v>
      </c>
      <c r="C4673" s="311"/>
      <c r="D4673" s="311" t="s">
        <v>6727</v>
      </c>
      <c r="E4673" s="311" t="s">
        <v>6725</v>
      </c>
      <c r="F4673" s="313">
        <v>6000</v>
      </c>
      <c r="G4673" s="313">
        <v>2015.01</v>
      </c>
      <c r="H4673" s="313">
        <v>10000</v>
      </c>
      <c r="I4673" s="311"/>
      <c r="J4673" s="311"/>
      <c r="K4673" s="311" t="s">
        <v>106</v>
      </c>
    </row>
    <row r="4674" ht="14.25" spans="1:11">
      <c r="A4674" s="269">
        <v>4672</v>
      </c>
      <c r="B4674" s="311" t="s">
        <v>5809</v>
      </c>
      <c r="C4674" s="311"/>
      <c r="D4674" s="311" t="s">
        <v>6728</v>
      </c>
      <c r="E4674" s="311" t="s">
        <v>6725</v>
      </c>
      <c r="F4674" s="313">
        <v>6000</v>
      </c>
      <c r="G4674" s="313">
        <v>2015.01</v>
      </c>
      <c r="H4674" s="313">
        <v>10000</v>
      </c>
      <c r="I4674" s="311"/>
      <c r="J4674" s="311"/>
      <c r="K4674" s="311" t="s">
        <v>106</v>
      </c>
    </row>
    <row r="4675" ht="14.25" spans="1:11">
      <c r="A4675" s="269">
        <v>4673</v>
      </c>
      <c r="B4675" s="311" t="s">
        <v>5809</v>
      </c>
      <c r="C4675" s="311"/>
      <c r="D4675" s="311" t="s">
        <v>6729</v>
      </c>
      <c r="E4675" s="311" t="s">
        <v>6725</v>
      </c>
      <c r="F4675" s="313">
        <v>6000</v>
      </c>
      <c r="G4675" s="313">
        <v>2015.01</v>
      </c>
      <c r="H4675" s="313">
        <v>10000</v>
      </c>
      <c r="I4675" s="311"/>
      <c r="J4675" s="311"/>
      <c r="K4675" s="311" t="s">
        <v>106</v>
      </c>
    </row>
    <row r="4676" ht="14.25" spans="1:11">
      <c r="A4676" s="269">
        <v>4674</v>
      </c>
      <c r="B4676" s="311" t="s">
        <v>5809</v>
      </c>
      <c r="C4676" s="311"/>
      <c r="D4676" s="311" t="s">
        <v>6730</v>
      </c>
      <c r="E4676" s="311" t="s">
        <v>6725</v>
      </c>
      <c r="F4676" s="313">
        <v>6000</v>
      </c>
      <c r="G4676" s="313">
        <v>2015.01</v>
      </c>
      <c r="H4676" s="313">
        <v>10000</v>
      </c>
      <c r="I4676" s="311"/>
      <c r="J4676" s="311"/>
      <c r="K4676" s="311" t="s">
        <v>106</v>
      </c>
    </row>
    <row r="4677" ht="14.25" spans="1:11">
      <c r="A4677" s="269">
        <v>4675</v>
      </c>
      <c r="B4677" s="311" t="s">
        <v>5809</v>
      </c>
      <c r="C4677" s="311"/>
      <c r="D4677" s="311" t="s">
        <v>6731</v>
      </c>
      <c r="E4677" s="311" t="s">
        <v>6725</v>
      </c>
      <c r="F4677" s="313">
        <v>7500</v>
      </c>
      <c r="G4677" s="313">
        <v>2015.01</v>
      </c>
      <c r="H4677" s="313">
        <v>12500</v>
      </c>
      <c r="I4677" s="311"/>
      <c r="J4677" s="311"/>
      <c r="K4677" s="311" t="s">
        <v>106</v>
      </c>
    </row>
    <row r="4678" ht="14.25" spans="1:11">
      <c r="A4678" s="269">
        <v>4676</v>
      </c>
      <c r="B4678" s="311" t="s">
        <v>5809</v>
      </c>
      <c r="C4678" s="311"/>
      <c r="D4678" s="311" t="s">
        <v>6732</v>
      </c>
      <c r="E4678" s="311" t="s">
        <v>6725</v>
      </c>
      <c r="F4678" s="313">
        <v>550</v>
      </c>
      <c r="G4678" s="313">
        <v>2015.01</v>
      </c>
      <c r="H4678" s="313">
        <v>785.714285714286</v>
      </c>
      <c r="I4678" s="311"/>
      <c r="J4678" s="311"/>
      <c r="K4678" s="311" t="s">
        <v>106</v>
      </c>
    </row>
    <row r="4679" ht="14.25" spans="1:11">
      <c r="A4679" s="269">
        <v>4677</v>
      </c>
      <c r="B4679" s="311" t="s">
        <v>5809</v>
      </c>
      <c r="C4679" s="311"/>
      <c r="D4679" s="311" t="s">
        <v>6733</v>
      </c>
      <c r="E4679" s="311" t="s">
        <v>6725</v>
      </c>
      <c r="F4679" s="313">
        <v>550</v>
      </c>
      <c r="G4679" s="313">
        <v>2015.01</v>
      </c>
      <c r="H4679" s="313">
        <v>785.714285714286</v>
      </c>
      <c r="I4679" s="311"/>
      <c r="J4679" s="311"/>
      <c r="K4679" s="311" t="s">
        <v>106</v>
      </c>
    </row>
    <row r="4680" ht="14.25" spans="1:11">
      <c r="A4680" s="269">
        <v>4678</v>
      </c>
      <c r="B4680" s="311" t="s">
        <v>5809</v>
      </c>
      <c r="C4680" s="311"/>
      <c r="D4680" s="311" t="s">
        <v>6734</v>
      </c>
      <c r="E4680" s="311" t="s">
        <v>6725</v>
      </c>
      <c r="F4680" s="313">
        <v>550</v>
      </c>
      <c r="G4680" s="313">
        <v>2015.01</v>
      </c>
      <c r="H4680" s="313">
        <v>785.714285714286</v>
      </c>
      <c r="I4680" s="311"/>
      <c r="J4680" s="311"/>
      <c r="K4680" s="311" t="s">
        <v>106</v>
      </c>
    </row>
    <row r="4681" ht="14.25" spans="1:11">
      <c r="A4681" s="269">
        <v>4679</v>
      </c>
      <c r="B4681" s="311" t="s">
        <v>5809</v>
      </c>
      <c r="C4681" s="311"/>
      <c r="D4681" s="311" t="s">
        <v>6735</v>
      </c>
      <c r="E4681" s="311" t="s">
        <v>6725</v>
      </c>
      <c r="F4681" s="313">
        <v>550</v>
      </c>
      <c r="G4681" s="313">
        <v>2015.01</v>
      </c>
      <c r="H4681" s="313">
        <v>785.714285714286</v>
      </c>
      <c r="I4681" s="311"/>
      <c r="J4681" s="311"/>
      <c r="K4681" s="311" t="s">
        <v>106</v>
      </c>
    </row>
    <row r="4682" ht="14.25" spans="1:11">
      <c r="A4682" s="269">
        <v>4680</v>
      </c>
      <c r="B4682" s="311" t="s">
        <v>5809</v>
      </c>
      <c r="C4682" s="311"/>
      <c r="D4682" s="311" t="s">
        <v>6736</v>
      </c>
      <c r="E4682" s="311" t="s">
        <v>6725</v>
      </c>
      <c r="F4682" s="313">
        <v>550</v>
      </c>
      <c r="G4682" s="313">
        <v>2015.01</v>
      </c>
      <c r="H4682" s="313">
        <v>785.714285714286</v>
      </c>
      <c r="I4682" s="311"/>
      <c r="J4682" s="311"/>
      <c r="K4682" s="311" t="s">
        <v>106</v>
      </c>
    </row>
    <row r="4683" ht="14.25" spans="1:11">
      <c r="A4683" s="269">
        <v>4681</v>
      </c>
      <c r="B4683" s="311" t="s">
        <v>5809</v>
      </c>
      <c r="C4683" s="311"/>
      <c r="D4683" s="311" t="s">
        <v>6737</v>
      </c>
      <c r="E4683" s="311" t="s">
        <v>6725</v>
      </c>
      <c r="F4683" s="313">
        <v>550</v>
      </c>
      <c r="G4683" s="313">
        <v>2015.01</v>
      </c>
      <c r="H4683" s="313">
        <v>785.714285714286</v>
      </c>
      <c r="I4683" s="311"/>
      <c r="J4683" s="311"/>
      <c r="K4683" s="311" t="s">
        <v>106</v>
      </c>
    </row>
    <row r="4684" ht="14.25" spans="1:11">
      <c r="A4684" s="269">
        <v>4682</v>
      </c>
      <c r="B4684" s="311" t="s">
        <v>5809</v>
      </c>
      <c r="C4684" s="311"/>
      <c r="D4684" s="311" t="s">
        <v>6738</v>
      </c>
      <c r="E4684" s="311" t="s">
        <v>6725</v>
      </c>
      <c r="F4684" s="313">
        <v>550</v>
      </c>
      <c r="G4684" s="313">
        <v>2015.01</v>
      </c>
      <c r="H4684" s="313">
        <v>785.714285714286</v>
      </c>
      <c r="I4684" s="311"/>
      <c r="J4684" s="311"/>
      <c r="K4684" s="311" t="s">
        <v>106</v>
      </c>
    </row>
    <row r="4685" ht="14.25" spans="1:11">
      <c r="A4685" s="269">
        <v>4683</v>
      </c>
      <c r="B4685" s="311" t="s">
        <v>5809</v>
      </c>
      <c r="C4685" s="311" t="s">
        <v>6739</v>
      </c>
      <c r="D4685" s="311" t="s">
        <v>6740</v>
      </c>
      <c r="E4685" s="311" t="s">
        <v>6741</v>
      </c>
      <c r="F4685" s="313">
        <v>455</v>
      </c>
      <c r="G4685" s="313">
        <v>2015.01</v>
      </c>
      <c r="H4685" s="313">
        <v>650</v>
      </c>
      <c r="I4685" s="311"/>
      <c r="J4685" s="311"/>
      <c r="K4685" s="311" t="s">
        <v>106</v>
      </c>
    </row>
    <row r="4686" ht="14.25" spans="1:11">
      <c r="A4686" s="269">
        <v>4684</v>
      </c>
      <c r="B4686" s="311" t="s">
        <v>5809</v>
      </c>
      <c r="C4686" s="311"/>
      <c r="D4686" s="311" t="s">
        <v>6742</v>
      </c>
      <c r="E4686" s="311" t="s">
        <v>6741</v>
      </c>
      <c r="F4686" s="313">
        <v>355</v>
      </c>
      <c r="G4686" s="313">
        <v>2015.01</v>
      </c>
      <c r="H4686" s="313">
        <v>507.142857142857</v>
      </c>
      <c r="I4686" s="311"/>
      <c r="J4686" s="311"/>
      <c r="K4686" s="311" t="s">
        <v>106</v>
      </c>
    </row>
    <row r="4687" ht="14.25" spans="1:11">
      <c r="A4687" s="269">
        <v>4685</v>
      </c>
      <c r="B4687" s="311" t="s">
        <v>5809</v>
      </c>
      <c r="C4687" s="311"/>
      <c r="D4687" s="311" t="s">
        <v>6743</v>
      </c>
      <c r="E4687" s="311" t="s">
        <v>6741</v>
      </c>
      <c r="F4687" s="313">
        <v>365</v>
      </c>
      <c r="G4687" s="313">
        <v>2015.01</v>
      </c>
      <c r="H4687" s="313">
        <v>521.428571428571</v>
      </c>
      <c r="I4687" s="311"/>
      <c r="J4687" s="311"/>
      <c r="K4687" s="311" t="s">
        <v>106</v>
      </c>
    </row>
    <row r="4688" ht="14.25" spans="1:11">
      <c r="A4688" s="269">
        <v>4686</v>
      </c>
      <c r="B4688" s="311" t="s">
        <v>5809</v>
      </c>
      <c r="C4688" s="311"/>
      <c r="D4688" s="311" t="s">
        <v>6744</v>
      </c>
      <c r="E4688" s="311" t="s">
        <v>6741</v>
      </c>
      <c r="F4688" s="313">
        <v>368</v>
      </c>
      <c r="G4688" s="313">
        <v>2015.01</v>
      </c>
      <c r="H4688" s="313">
        <v>525.714285714286</v>
      </c>
      <c r="I4688" s="311"/>
      <c r="J4688" s="311"/>
      <c r="K4688" s="311" t="s">
        <v>106</v>
      </c>
    </row>
    <row r="4689" ht="14.25" spans="1:11">
      <c r="A4689" s="269">
        <v>4687</v>
      </c>
      <c r="B4689" s="311" t="s">
        <v>5809</v>
      </c>
      <c r="C4689" s="311"/>
      <c r="D4689" s="311" t="s">
        <v>6745</v>
      </c>
      <c r="E4689" s="311" t="s">
        <v>6741</v>
      </c>
      <c r="F4689" s="313">
        <v>365</v>
      </c>
      <c r="G4689" s="313">
        <v>2015.01</v>
      </c>
      <c r="H4689" s="313">
        <v>521.428571428571</v>
      </c>
      <c r="I4689" s="311"/>
      <c r="J4689" s="311"/>
      <c r="K4689" s="311" t="s">
        <v>106</v>
      </c>
    </row>
    <row r="4690" ht="14.25" spans="1:11">
      <c r="A4690" s="269">
        <v>4688</v>
      </c>
      <c r="B4690" s="311" t="s">
        <v>5809</v>
      </c>
      <c r="C4690" s="311"/>
      <c r="D4690" s="311" t="s">
        <v>6746</v>
      </c>
      <c r="E4690" s="311" t="s">
        <v>6741</v>
      </c>
      <c r="F4690" s="313">
        <v>385</v>
      </c>
      <c r="G4690" s="313">
        <v>2015.01</v>
      </c>
      <c r="H4690" s="313">
        <v>550</v>
      </c>
      <c r="I4690" s="311"/>
      <c r="J4690" s="311"/>
      <c r="K4690" s="311" t="s">
        <v>106</v>
      </c>
    </row>
    <row r="4691" ht="14.25" spans="1:11">
      <c r="A4691" s="269">
        <v>4689</v>
      </c>
      <c r="B4691" s="311" t="s">
        <v>5809</v>
      </c>
      <c r="C4691" s="311"/>
      <c r="D4691" s="311" t="s">
        <v>6747</v>
      </c>
      <c r="E4691" s="311" t="s">
        <v>6741</v>
      </c>
      <c r="F4691" s="313">
        <v>298</v>
      </c>
      <c r="G4691" s="313">
        <v>2015.01</v>
      </c>
      <c r="H4691" s="313">
        <v>425.714285714286</v>
      </c>
      <c r="I4691" s="311"/>
      <c r="J4691" s="311"/>
      <c r="K4691" s="311" t="s">
        <v>106</v>
      </c>
    </row>
    <row r="4692" ht="14.25" spans="1:11">
      <c r="A4692" s="269">
        <v>4690</v>
      </c>
      <c r="B4692" s="311" t="s">
        <v>5809</v>
      </c>
      <c r="C4692" s="311"/>
      <c r="D4692" s="311" t="s">
        <v>6748</v>
      </c>
      <c r="E4692" s="311" t="s">
        <v>6741</v>
      </c>
      <c r="F4692" s="313">
        <v>298</v>
      </c>
      <c r="G4692" s="313">
        <v>2015.01</v>
      </c>
      <c r="H4692" s="313">
        <v>425.714285714286</v>
      </c>
      <c r="I4692" s="311"/>
      <c r="J4692" s="311"/>
      <c r="K4692" s="311" t="s">
        <v>106</v>
      </c>
    </row>
    <row r="4693" ht="14.25" spans="1:11">
      <c r="A4693" s="269">
        <v>4691</v>
      </c>
      <c r="B4693" s="311" t="s">
        <v>5809</v>
      </c>
      <c r="C4693" s="311"/>
      <c r="D4693" s="311" t="s">
        <v>6749</v>
      </c>
      <c r="E4693" s="311" t="s">
        <v>6741</v>
      </c>
      <c r="F4693" s="313">
        <v>1004</v>
      </c>
      <c r="G4693" s="313">
        <v>2015.01</v>
      </c>
      <c r="H4693" s="313">
        <v>1434.28571428571</v>
      </c>
      <c r="I4693" s="311"/>
      <c r="J4693" s="311"/>
      <c r="K4693" s="311" t="s">
        <v>106</v>
      </c>
    </row>
    <row r="4694" ht="14.25" spans="1:11">
      <c r="A4694" s="269">
        <v>4692</v>
      </c>
      <c r="B4694" s="311" t="s">
        <v>5809</v>
      </c>
      <c r="C4694" s="311"/>
      <c r="D4694" s="311" t="s">
        <v>6750</v>
      </c>
      <c r="E4694" s="311" t="s">
        <v>6741</v>
      </c>
      <c r="F4694" s="313">
        <v>323</v>
      </c>
      <c r="G4694" s="313">
        <v>2015.01</v>
      </c>
      <c r="H4694" s="313">
        <v>461.428571428571</v>
      </c>
      <c r="I4694" s="311"/>
      <c r="J4694" s="311"/>
      <c r="K4694" s="311" t="s">
        <v>106</v>
      </c>
    </row>
    <row r="4695" ht="14.25" spans="1:11">
      <c r="A4695" s="269">
        <v>4693</v>
      </c>
      <c r="B4695" s="311" t="s">
        <v>5809</v>
      </c>
      <c r="C4695" s="311"/>
      <c r="D4695" s="311" t="s">
        <v>6751</v>
      </c>
      <c r="E4695" s="311" t="s">
        <v>6741</v>
      </c>
      <c r="F4695" s="313">
        <v>218</v>
      </c>
      <c r="G4695" s="313">
        <v>2015.01</v>
      </c>
      <c r="H4695" s="313">
        <v>311.428571428571</v>
      </c>
      <c r="I4695" s="311"/>
      <c r="J4695" s="311"/>
      <c r="K4695" s="311" t="s">
        <v>106</v>
      </c>
    </row>
    <row r="4696" ht="14.25" spans="1:11">
      <c r="A4696" s="269">
        <v>4694</v>
      </c>
      <c r="B4696" s="311" t="s">
        <v>5809</v>
      </c>
      <c r="C4696" s="311"/>
      <c r="D4696" s="311" t="s">
        <v>6752</v>
      </c>
      <c r="E4696" s="311" t="s">
        <v>6741</v>
      </c>
      <c r="F4696" s="313">
        <v>800</v>
      </c>
      <c r="G4696" s="313">
        <v>2015.01</v>
      </c>
      <c r="H4696" s="313">
        <v>1142.85714285714</v>
      </c>
      <c r="I4696" s="311"/>
      <c r="J4696" s="311"/>
      <c r="K4696" s="311" t="s">
        <v>106</v>
      </c>
    </row>
    <row r="4697" ht="14.25" spans="1:11">
      <c r="A4697" s="269">
        <v>4695</v>
      </c>
      <c r="B4697" s="311" t="s">
        <v>5809</v>
      </c>
      <c r="C4697" s="311"/>
      <c r="D4697" s="311" t="s">
        <v>6753</v>
      </c>
      <c r="E4697" s="311" t="s">
        <v>6741</v>
      </c>
      <c r="F4697" s="313">
        <v>489</v>
      </c>
      <c r="G4697" s="313">
        <v>2015.01</v>
      </c>
      <c r="H4697" s="313">
        <v>698.571428571429</v>
      </c>
      <c r="I4697" s="311"/>
      <c r="J4697" s="311"/>
      <c r="K4697" s="311" t="s">
        <v>106</v>
      </c>
    </row>
    <row r="4698" ht="14.25" spans="1:11">
      <c r="A4698" s="269">
        <v>4696</v>
      </c>
      <c r="B4698" s="311" t="s">
        <v>5809</v>
      </c>
      <c r="C4698" s="311"/>
      <c r="D4698" s="311" t="s">
        <v>6754</v>
      </c>
      <c r="E4698" s="311" t="s">
        <v>6741</v>
      </c>
      <c r="F4698" s="313">
        <v>385</v>
      </c>
      <c r="G4698" s="313">
        <v>2015.01</v>
      </c>
      <c r="H4698" s="313">
        <v>550</v>
      </c>
      <c r="I4698" s="311"/>
      <c r="J4698" s="311"/>
      <c r="K4698" s="311" t="s">
        <v>106</v>
      </c>
    </row>
    <row r="4699" ht="14.25" spans="1:11">
      <c r="A4699" s="269">
        <v>4697</v>
      </c>
      <c r="B4699" s="311" t="s">
        <v>5809</v>
      </c>
      <c r="C4699" s="311"/>
      <c r="D4699" s="311" t="s">
        <v>6755</v>
      </c>
      <c r="E4699" s="311" t="s">
        <v>6741</v>
      </c>
      <c r="F4699" s="313">
        <v>238</v>
      </c>
      <c r="G4699" s="313">
        <v>2015.01</v>
      </c>
      <c r="H4699" s="313">
        <v>340</v>
      </c>
      <c r="I4699" s="311"/>
      <c r="J4699" s="311"/>
      <c r="K4699" s="311" t="s">
        <v>106</v>
      </c>
    </row>
    <row r="4700" ht="14.25" spans="1:11">
      <c r="A4700" s="269">
        <v>4698</v>
      </c>
      <c r="B4700" s="311" t="s">
        <v>5809</v>
      </c>
      <c r="C4700" s="311"/>
      <c r="D4700" s="311" t="s">
        <v>6756</v>
      </c>
      <c r="E4700" s="311" t="s">
        <v>6757</v>
      </c>
      <c r="F4700" s="313">
        <v>2160</v>
      </c>
      <c r="G4700" s="313">
        <v>2015.01</v>
      </c>
      <c r="H4700" s="313">
        <v>2808</v>
      </c>
      <c r="I4700" s="311"/>
      <c r="J4700" s="311"/>
      <c r="K4700" s="311" t="s">
        <v>106</v>
      </c>
    </row>
    <row r="4701" ht="14.25" spans="1:11">
      <c r="A4701" s="269">
        <v>4699</v>
      </c>
      <c r="B4701" s="311" t="s">
        <v>5809</v>
      </c>
      <c r="C4701" s="311"/>
      <c r="D4701" s="311" t="s">
        <v>6758</v>
      </c>
      <c r="E4701" s="311" t="s">
        <v>6757</v>
      </c>
      <c r="F4701" s="313">
        <v>2160</v>
      </c>
      <c r="G4701" s="313">
        <v>2015.01</v>
      </c>
      <c r="H4701" s="313">
        <v>2808</v>
      </c>
      <c r="I4701" s="311"/>
      <c r="J4701" s="311"/>
      <c r="K4701" s="311" t="s">
        <v>106</v>
      </c>
    </row>
    <row r="4702" ht="14.25" spans="1:11">
      <c r="A4702" s="269">
        <v>4700</v>
      </c>
      <c r="B4702" s="311" t="s">
        <v>5809</v>
      </c>
      <c r="C4702" s="311"/>
      <c r="D4702" s="311" t="s">
        <v>6759</v>
      </c>
      <c r="E4702" s="311" t="s">
        <v>6757</v>
      </c>
      <c r="F4702" s="313">
        <v>6890</v>
      </c>
      <c r="G4702" s="313">
        <v>2015.01</v>
      </c>
      <c r="H4702" s="313">
        <v>8957</v>
      </c>
      <c r="I4702" s="311"/>
      <c r="J4702" s="311"/>
      <c r="K4702" s="311" t="s">
        <v>106</v>
      </c>
    </row>
    <row r="4703" ht="14.25" spans="1:11">
      <c r="A4703" s="269">
        <v>4701</v>
      </c>
      <c r="B4703" s="311" t="s">
        <v>5809</v>
      </c>
      <c r="C4703" s="311"/>
      <c r="D4703" s="311" t="s">
        <v>6760</v>
      </c>
      <c r="E4703" s="311" t="s">
        <v>6757</v>
      </c>
      <c r="F4703" s="313">
        <v>3970</v>
      </c>
      <c r="G4703" s="313">
        <v>2015.01</v>
      </c>
      <c r="H4703" s="313">
        <v>5161</v>
      </c>
      <c r="I4703" s="311"/>
      <c r="J4703" s="311"/>
      <c r="K4703" s="311" t="s">
        <v>106</v>
      </c>
    </row>
    <row r="4704" ht="14.25" spans="1:11">
      <c r="A4704" s="269">
        <v>4702</v>
      </c>
      <c r="B4704" s="311" t="s">
        <v>5809</v>
      </c>
      <c r="C4704" s="311"/>
      <c r="D4704" s="311" t="s">
        <v>6761</v>
      </c>
      <c r="E4704" s="311" t="s">
        <v>6757</v>
      </c>
      <c r="F4704" s="313">
        <v>7000</v>
      </c>
      <c r="G4704" s="313">
        <v>2015.01</v>
      </c>
      <c r="H4704" s="313">
        <v>9100</v>
      </c>
      <c r="I4704" s="311"/>
      <c r="J4704" s="311"/>
      <c r="K4704" s="311" t="s">
        <v>106</v>
      </c>
    </row>
    <row r="4705" ht="14.25" spans="1:11">
      <c r="A4705" s="269">
        <v>4703</v>
      </c>
      <c r="B4705" s="311" t="s">
        <v>5809</v>
      </c>
      <c r="C4705" s="311"/>
      <c r="D4705" s="311" t="s">
        <v>6762</v>
      </c>
      <c r="E4705" s="311" t="s">
        <v>6757</v>
      </c>
      <c r="F4705" s="313">
        <v>980</v>
      </c>
      <c r="G4705" s="313">
        <v>2015.01</v>
      </c>
      <c r="H4705" s="313">
        <v>1274</v>
      </c>
      <c r="I4705" s="311"/>
      <c r="J4705" s="311"/>
      <c r="K4705" s="311" t="s">
        <v>106</v>
      </c>
    </row>
    <row r="4706" ht="14.25" spans="1:11">
      <c r="A4706" s="269">
        <v>4704</v>
      </c>
      <c r="B4706" s="311" t="s">
        <v>5809</v>
      </c>
      <c r="C4706" s="311"/>
      <c r="D4706" s="311" t="s">
        <v>6763</v>
      </c>
      <c r="E4706" s="311" t="s">
        <v>6757</v>
      </c>
      <c r="F4706" s="313">
        <v>8000</v>
      </c>
      <c r="G4706" s="313">
        <v>2015.01</v>
      </c>
      <c r="H4706" s="313">
        <v>10400</v>
      </c>
      <c r="I4706" s="311"/>
      <c r="J4706" s="311"/>
      <c r="K4706" s="311" t="s">
        <v>106</v>
      </c>
    </row>
    <row r="4707" ht="14.25" spans="1:11">
      <c r="A4707" s="269">
        <v>4705</v>
      </c>
      <c r="B4707" s="311" t="s">
        <v>5809</v>
      </c>
      <c r="C4707" s="311"/>
      <c r="D4707" s="311" t="s">
        <v>6764</v>
      </c>
      <c r="E4707" s="311" t="s">
        <v>6757</v>
      </c>
      <c r="F4707" s="313">
        <v>58000</v>
      </c>
      <c r="G4707" s="313">
        <v>2015.01</v>
      </c>
      <c r="H4707" s="313">
        <v>75400</v>
      </c>
      <c r="I4707" s="311"/>
      <c r="J4707" s="311"/>
      <c r="K4707" s="311" t="s">
        <v>106</v>
      </c>
    </row>
    <row r="4708" ht="14.25" spans="1:11">
      <c r="A4708" s="269">
        <v>4706</v>
      </c>
      <c r="B4708" s="311" t="s">
        <v>5809</v>
      </c>
      <c r="C4708" s="311"/>
      <c r="D4708" s="311" t="s">
        <v>6765</v>
      </c>
      <c r="E4708" s="311" t="s">
        <v>6757</v>
      </c>
      <c r="F4708" s="313">
        <v>119800</v>
      </c>
      <c r="G4708" s="313">
        <v>2015.01</v>
      </c>
      <c r="H4708" s="313">
        <v>155740</v>
      </c>
      <c r="I4708" s="311"/>
      <c r="J4708" s="311"/>
      <c r="K4708" s="311" t="s">
        <v>106</v>
      </c>
    </row>
    <row r="4709" ht="14.25" spans="1:11">
      <c r="A4709" s="269">
        <v>4707</v>
      </c>
      <c r="B4709" s="311" t="s">
        <v>5809</v>
      </c>
      <c r="C4709" s="311"/>
      <c r="D4709" s="311" t="s">
        <v>6766</v>
      </c>
      <c r="E4709" s="311" t="s">
        <v>6757</v>
      </c>
      <c r="F4709" s="313">
        <v>19800</v>
      </c>
      <c r="G4709" s="313">
        <v>2015.01</v>
      </c>
      <c r="H4709" s="313">
        <v>25740</v>
      </c>
      <c r="I4709" s="311"/>
      <c r="J4709" s="311"/>
      <c r="K4709" s="311" t="s">
        <v>106</v>
      </c>
    </row>
    <row r="4710" ht="14.25" spans="1:11">
      <c r="A4710" s="269">
        <v>4708</v>
      </c>
      <c r="B4710" s="311" t="s">
        <v>5809</v>
      </c>
      <c r="C4710" s="311"/>
      <c r="D4710" s="311" t="s">
        <v>6767</v>
      </c>
      <c r="E4710" s="311" t="s">
        <v>6757</v>
      </c>
      <c r="F4710" s="313">
        <v>5000</v>
      </c>
      <c r="G4710" s="313">
        <v>2015.01</v>
      </c>
      <c r="H4710" s="313">
        <v>6500</v>
      </c>
      <c r="I4710" s="311"/>
      <c r="J4710" s="311"/>
      <c r="K4710" s="311" t="s">
        <v>106</v>
      </c>
    </row>
    <row r="4711" ht="14.25" spans="1:11">
      <c r="A4711" s="269">
        <v>4709</v>
      </c>
      <c r="B4711" s="311" t="s">
        <v>5809</v>
      </c>
      <c r="C4711" s="311"/>
      <c r="D4711" s="311" t="s">
        <v>6768</v>
      </c>
      <c r="E4711" s="311" t="s">
        <v>6757</v>
      </c>
      <c r="F4711" s="313">
        <v>3390</v>
      </c>
      <c r="G4711" s="313">
        <v>2015.01</v>
      </c>
      <c r="H4711" s="313">
        <v>4407</v>
      </c>
      <c r="I4711" s="311"/>
      <c r="J4711" s="311"/>
      <c r="K4711" s="311" t="s">
        <v>106</v>
      </c>
    </row>
    <row r="4712" ht="14.25" spans="1:11">
      <c r="A4712" s="269">
        <v>4710</v>
      </c>
      <c r="B4712" s="311" t="s">
        <v>5809</v>
      </c>
      <c r="C4712" s="311"/>
      <c r="D4712" s="311" t="s">
        <v>6742</v>
      </c>
      <c r="E4712" s="311" t="s">
        <v>6757</v>
      </c>
      <c r="F4712" s="313">
        <v>470</v>
      </c>
      <c r="G4712" s="313">
        <v>2015.01</v>
      </c>
      <c r="H4712" s="313">
        <v>611</v>
      </c>
      <c r="I4712" s="311"/>
      <c r="J4712" s="311"/>
      <c r="K4712" s="311" t="s">
        <v>106</v>
      </c>
    </row>
    <row r="4713" ht="14.25" spans="1:11">
      <c r="A4713" s="269">
        <v>4711</v>
      </c>
      <c r="B4713" s="311" t="s">
        <v>5809</v>
      </c>
      <c r="C4713" s="311"/>
      <c r="D4713" s="311" t="s">
        <v>6769</v>
      </c>
      <c r="E4713" s="311" t="s">
        <v>6757</v>
      </c>
      <c r="F4713" s="313">
        <v>690</v>
      </c>
      <c r="G4713" s="313">
        <v>2015.01</v>
      </c>
      <c r="H4713" s="313">
        <v>897</v>
      </c>
      <c r="I4713" s="311"/>
      <c r="J4713" s="311"/>
      <c r="K4713" s="311" t="s">
        <v>106</v>
      </c>
    </row>
    <row r="4714" ht="14.25" spans="1:11">
      <c r="A4714" s="269">
        <v>4712</v>
      </c>
      <c r="B4714" s="311" t="s">
        <v>5809</v>
      </c>
      <c r="C4714" s="311"/>
      <c r="D4714" s="311" t="s">
        <v>6770</v>
      </c>
      <c r="E4714" s="311" t="s">
        <v>6757</v>
      </c>
      <c r="F4714" s="313">
        <v>1080</v>
      </c>
      <c r="G4714" s="313">
        <v>2015.01</v>
      </c>
      <c r="H4714" s="313">
        <v>1404</v>
      </c>
      <c r="I4714" s="311"/>
      <c r="J4714" s="311"/>
      <c r="K4714" s="311" t="s">
        <v>106</v>
      </c>
    </row>
    <row r="4715" ht="14.25" spans="1:11">
      <c r="A4715" s="269">
        <v>4713</v>
      </c>
      <c r="B4715" s="311" t="s">
        <v>5809</v>
      </c>
      <c r="C4715" s="311"/>
      <c r="D4715" s="311" t="s">
        <v>6771</v>
      </c>
      <c r="E4715" s="311" t="s">
        <v>6757</v>
      </c>
      <c r="F4715" s="313">
        <v>1390</v>
      </c>
      <c r="G4715" s="313">
        <v>2015.01</v>
      </c>
      <c r="H4715" s="313">
        <v>1807</v>
      </c>
      <c r="I4715" s="311"/>
      <c r="J4715" s="311"/>
      <c r="K4715" s="311" t="s">
        <v>106</v>
      </c>
    </row>
    <row r="4716" ht="14.25" spans="1:11">
      <c r="A4716" s="269">
        <v>4714</v>
      </c>
      <c r="B4716" s="311" t="s">
        <v>5809</v>
      </c>
      <c r="C4716" s="311"/>
      <c r="D4716" s="311" t="s">
        <v>6772</v>
      </c>
      <c r="E4716" s="311" t="s">
        <v>6757</v>
      </c>
      <c r="F4716" s="313">
        <v>620</v>
      </c>
      <c r="G4716" s="313">
        <v>2015.01</v>
      </c>
      <c r="H4716" s="313">
        <v>806</v>
      </c>
      <c r="I4716" s="311"/>
      <c r="J4716" s="311"/>
      <c r="K4716" s="311" t="s">
        <v>106</v>
      </c>
    </row>
    <row r="4717" ht="14.25" spans="1:11">
      <c r="A4717" s="269">
        <v>4715</v>
      </c>
      <c r="B4717" s="311" t="s">
        <v>5809</v>
      </c>
      <c r="C4717" s="311"/>
      <c r="D4717" s="311" t="s">
        <v>6773</v>
      </c>
      <c r="E4717" s="311" t="s">
        <v>6757</v>
      </c>
      <c r="F4717" s="313">
        <v>3690</v>
      </c>
      <c r="G4717" s="313">
        <v>2015.01</v>
      </c>
      <c r="H4717" s="313">
        <v>4797</v>
      </c>
      <c r="I4717" s="311"/>
      <c r="J4717" s="311"/>
      <c r="K4717" s="311" t="s">
        <v>106</v>
      </c>
    </row>
    <row r="4718" ht="14.25" spans="1:11">
      <c r="A4718" s="269">
        <v>4716</v>
      </c>
      <c r="B4718" s="311" t="s">
        <v>5809</v>
      </c>
      <c r="C4718" s="311"/>
      <c r="D4718" s="311" t="s">
        <v>6774</v>
      </c>
      <c r="E4718" s="311" t="s">
        <v>6757</v>
      </c>
      <c r="F4718" s="313">
        <v>1030</v>
      </c>
      <c r="G4718" s="313">
        <v>2015.01</v>
      </c>
      <c r="H4718" s="313">
        <v>1339</v>
      </c>
      <c r="I4718" s="311"/>
      <c r="J4718" s="311"/>
      <c r="K4718" s="311" t="s">
        <v>106</v>
      </c>
    </row>
    <row r="4719" ht="14.25" spans="1:11">
      <c r="A4719" s="269">
        <v>4717</v>
      </c>
      <c r="B4719" s="311" t="s">
        <v>5809</v>
      </c>
      <c r="C4719" s="311"/>
      <c r="D4719" s="311" t="s">
        <v>6775</v>
      </c>
      <c r="E4719" s="311" t="s">
        <v>6757</v>
      </c>
      <c r="F4719" s="313">
        <v>16900</v>
      </c>
      <c r="G4719" s="313">
        <v>2015.01</v>
      </c>
      <c r="H4719" s="313">
        <v>21970</v>
      </c>
      <c r="I4719" s="311"/>
      <c r="J4719" s="311"/>
      <c r="K4719" s="311" t="s">
        <v>106</v>
      </c>
    </row>
    <row r="4720" ht="14.25" spans="1:11">
      <c r="A4720" s="269">
        <v>4718</v>
      </c>
      <c r="B4720" s="311" t="s">
        <v>5809</v>
      </c>
      <c r="C4720" s="311"/>
      <c r="D4720" s="311" t="s">
        <v>6776</v>
      </c>
      <c r="E4720" s="311" t="s">
        <v>6757</v>
      </c>
      <c r="F4720" s="313">
        <v>12000</v>
      </c>
      <c r="G4720" s="313">
        <v>2015.01</v>
      </c>
      <c r="H4720" s="313">
        <v>15600</v>
      </c>
      <c r="I4720" s="311"/>
      <c r="J4720" s="311"/>
      <c r="K4720" s="311" t="s">
        <v>106</v>
      </c>
    </row>
    <row r="4721" ht="14.25" spans="1:11">
      <c r="A4721" s="269">
        <v>4719</v>
      </c>
      <c r="B4721" s="311" t="s">
        <v>5809</v>
      </c>
      <c r="C4721" s="311"/>
      <c r="D4721" s="311" t="s">
        <v>6777</v>
      </c>
      <c r="E4721" s="311" t="s">
        <v>6757</v>
      </c>
      <c r="F4721" s="313">
        <v>1000</v>
      </c>
      <c r="G4721" s="313">
        <v>2015.01</v>
      </c>
      <c r="H4721" s="313">
        <v>1300</v>
      </c>
      <c r="I4721" s="311"/>
      <c r="J4721" s="311"/>
      <c r="K4721" s="311" t="s">
        <v>106</v>
      </c>
    </row>
    <row r="4722" ht="14.25" spans="1:11">
      <c r="A4722" s="269">
        <v>4720</v>
      </c>
      <c r="B4722" s="311" t="s">
        <v>5809</v>
      </c>
      <c r="C4722" s="311"/>
      <c r="D4722" s="311" t="s">
        <v>6778</v>
      </c>
      <c r="E4722" s="311" t="s">
        <v>6757</v>
      </c>
      <c r="F4722" s="313">
        <v>9800</v>
      </c>
      <c r="G4722" s="313">
        <v>2015.01</v>
      </c>
      <c r="H4722" s="313">
        <v>12740</v>
      </c>
      <c r="I4722" s="311"/>
      <c r="J4722" s="311"/>
      <c r="K4722" s="311" t="s">
        <v>106</v>
      </c>
    </row>
    <row r="4723" ht="14.25" spans="1:11">
      <c r="A4723" s="269">
        <v>4721</v>
      </c>
      <c r="B4723" s="311" t="s">
        <v>5809</v>
      </c>
      <c r="C4723" s="311"/>
      <c r="D4723" s="311" t="s">
        <v>6779</v>
      </c>
      <c r="E4723" s="311" t="s">
        <v>6757</v>
      </c>
      <c r="F4723" s="313">
        <v>150000</v>
      </c>
      <c r="G4723" s="313">
        <v>2015.01</v>
      </c>
      <c r="H4723" s="313">
        <v>195000</v>
      </c>
      <c r="I4723" s="311"/>
      <c r="J4723" s="311"/>
      <c r="K4723" s="311" t="s">
        <v>106</v>
      </c>
    </row>
    <row r="4724" ht="14.25" spans="1:11">
      <c r="A4724" s="269">
        <v>4722</v>
      </c>
      <c r="B4724" s="311" t="s">
        <v>5809</v>
      </c>
      <c r="C4724" s="311"/>
      <c r="D4724" s="311" t="s">
        <v>6780</v>
      </c>
      <c r="E4724" s="311" t="s">
        <v>6757</v>
      </c>
      <c r="F4724" s="313">
        <v>1800</v>
      </c>
      <c r="G4724" s="313">
        <v>2015.01</v>
      </c>
      <c r="H4724" s="313">
        <v>2340</v>
      </c>
      <c r="I4724" s="311"/>
      <c r="J4724" s="311"/>
      <c r="K4724" s="311" t="s">
        <v>106</v>
      </c>
    </row>
    <row r="4725" ht="14.25" spans="1:11">
      <c r="A4725" s="269">
        <v>4723</v>
      </c>
      <c r="B4725" s="311" t="s">
        <v>5809</v>
      </c>
      <c r="C4725" s="311"/>
      <c r="D4725" s="311" t="s">
        <v>6781</v>
      </c>
      <c r="E4725" s="311" t="s">
        <v>6757</v>
      </c>
      <c r="F4725" s="313">
        <v>2200</v>
      </c>
      <c r="G4725" s="313">
        <v>2015.01</v>
      </c>
      <c r="H4725" s="313">
        <v>2860</v>
      </c>
      <c r="I4725" s="311"/>
      <c r="J4725" s="311"/>
      <c r="K4725" s="311" t="s">
        <v>106</v>
      </c>
    </row>
    <row r="4726" ht="14.25" spans="1:11">
      <c r="A4726" s="269">
        <v>4724</v>
      </c>
      <c r="B4726" s="311" t="s">
        <v>5809</v>
      </c>
      <c r="C4726" s="311"/>
      <c r="D4726" s="311" t="s">
        <v>6782</v>
      </c>
      <c r="E4726" s="311" t="s">
        <v>6757</v>
      </c>
      <c r="F4726" s="313">
        <v>90</v>
      </c>
      <c r="G4726" s="313">
        <v>2015.01</v>
      </c>
      <c r="H4726" s="313">
        <v>117</v>
      </c>
      <c r="I4726" s="311"/>
      <c r="J4726" s="311"/>
      <c r="K4726" s="311" t="s">
        <v>106</v>
      </c>
    </row>
    <row r="4727" ht="14.25" spans="1:11">
      <c r="A4727" s="269">
        <v>4725</v>
      </c>
      <c r="B4727" s="311" t="s">
        <v>5809</v>
      </c>
      <c r="C4727" s="311"/>
      <c r="D4727" s="311" t="s">
        <v>6783</v>
      </c>
      <c r="E4727" s="311" t="s">
        <v>6784</v>
      </c>
      <c r="F4727" s="313">
        <v>2760</v>
      </c>
      <c r="G4727" s="313">
        <v>2016.01</v>
      </c>
      <c r="H4727" s="325">
        <v>3588</v>
      </c>
      <c r="I4727" s="311"/>
      <c r="J4727" s="311"/>
      <c r="K4727" s="311" t="s">
        <v>106</v>
      </c>
    </row>
    <row r="4728" ht="14.25" spans="1:11">
      <c r="A4728" s="269">
        <v>4726</v>
      </c>
      <c r="B4728" s="311" t="s">
        <v>5809</v>
      </c>
      <c r="C4728" s="311"/>
      <c r="D4728" s="311" t="s">
        <v>6785</v>
      </c>
      <c r="E4728" s="311" t="s">
        <v>6784</v>
      </c>
      <c r="F4728" s="313">
        <v>6500</v>
      </c>
      <c r="G4728" s="313">
        <v>2016.01</v>
      </c>
      <c r="H4728" s="325">
        <v>8450</v>
      </c>
      <c r="I4728" s="311"/>
      <c r="J4728" s="311"/>
      <c r="K4728" s="311" t="s">
        <v>106</v>
      </c>
    </row>
    <row r="4729" ht="14.25" spans="1:11">
      <c r="A4729" s="269">
        <v>4727</v>
      </c>
      <c r="B4729" s="311" t="s">
        <v>5809</v>
      </c>
      <c r="C4729" s="311"/>
      <c r="D4729" s="311" t="s">
        <v>6786</v>
      </c>
      <c r="E4729" s="311" t="s">
        <v>6784</v>
      </c>
      <c r="F4729" s="313">
        <v>3500</v>
      </c>
      <c r="G4729" s="313">
        <v>2016.01</v>
      </c>
      <c r="H4729" s="325">
        <v>4550</v>
      </c>
      <c r="I4729" s="311"/>
      <c r="J4729" s="311"/>
      <c r="K4729" s="311" t="s">
        <v>106</v>
      </c>
    </row>
    <row r="4730" ht="14.25" spans="1:11">
      <c r="A4730" s="269">
        <v>4728</v>
      </c>
      <c r="B4730" s="311" t="s">
        <v>5809</v>
      </c>
      <c r="C4730" s="311"/>
      <c r="D4730" s="311" t="s">
        <v>6787</v>
      </c>
      <c r="E4730" s="311" t="s">
        <v>6784</v>
      </c>
      <c r="F4730" s="313">
        <v>70</v>
      </c>
      <c r="G4730" s="313">
        <v>2016.01</v>
      </c>
      <c r="H4730" s="325">
        <v>91</v>
      </c>
      <c r="I4730" s="311"/>
      <c r="J4730" s="311"/>
      <c r="K4730" s="311" t="s">
        <v>106</v>
      </c>
    </row>
    <row r="4731" ht="14.25" spans="1:11">
      <c r="A4731" s="269">
        <v>4729</v>
      </c>
      <c r="B4731" s="311" t="s">
        <v>5809</v>
      </c>
      <c r="C4731" s="311"/>
      <c r="D4731" s="311" t="s">
        <v>6788</v>
      </c>
      <c r="E4731" s="311" t="s">
        <v>6784</v>
      </c>
      <c r="F4731" s="313">
        <v>280</v>
      </c>
      <c r="G4731" s="313">
        <v>2016.01</v>
      </c>
      <c r="H4731" s="325">
        <v>364</v>
      </c>
      <c r="I4731" s="311"/>
      <c r="J4731" s="311"/>
      <c r="K4731" s="311" t="s">
        <v>106</v>
      </c>
    </row>
    <row r="4732" ht="14.25" spans="1:11">
      <c r="A4732" s="269">
        <v>4730</v>
      </c>
      <c r="B4732" s="311" t="s">
        <v>5809</v>
      </c>
      <c r="C4732" s="311"/>
      <c r="D4732" s="311" t="s">
        <v>6789</v>
      </c>
      <c r="E4732" s="311" t="s">
        <v>6784</v>
      </c>
      <c r="F4732" s="313">
        <v>2000</v>
      </c>
      <c r="G4732" s="313">
        <v>2016.01</v>
      </c>
      <c r="H4732" s="325">
        <v>2600</v>
      </c>
      <c r="I4732" s="311"/>
      <c r="J4732" s="311"/>
      <c r="K4732" s="311" t="s">
        <v>106</v>
      </c>
    </row>
    <row r="4733" ht="14.25" spans="1:11">
      <c r="A4733" s="269">
        <v>4731</v>
      </c>
      <c r="B4733" s="311" t="s">
        <v>5809</v>
      </c>
      <c r="C4733" s="311"/>
      <c r="D4733" s="311" t="s">
        <v>6790</v>
      </c>
      <c r="E4733" s="311" t="s">
        <v>6784</v>
      </c>
      <c r="F4733" s="313">
        <v>1000</v>
      </c>
      <c r="G4733" s="313">
        <v>2016.01</v>
      </c>
      <c r="H4733" s="325">
        <v>1300</v>
      </c>
      <c r="I4733" s="311"/>
      <c r="J4733" s="311"/>
      <c r="K4733" s="311" t="s">
        <v>106</v>
      </c>
    </row>
    <row r="4734" ht="14.25" spans="1:11">
      <c r="A4734" s="269">
        <v>4732</v>
      </c>
      <c r="B4734" s="311" t="s">
        <v>5809</v>
      </c>
      <c r="C4734" s="311"/>
      <c r="D4734" s="311" t="s">
        <v>6791</v>
      </c>
      <c r="E4734" s="311" t="s">
        <v>6784</v>
      </c>
      <c r="F4734" s="313">
        <v>1200</v>
      </c>
      <c r="G4734" s="313">
        <v>2016.01</v>
      </c>
      <c r="H4734" s="325">
        <v>1560</v>
      </c>
      <c r="I4734" s="311"/>
      <c r="J4734" s="311"/>
      <c r="K4734" s="311" t="s">
        <v>106</v>
      </c>
    </row>
    <row r="4735" ht="14.25" spans="1:11">
      <c r="A4735" s="269">
        <v>4733</v>
      </c>
      <c r="B4735" s="311" t="s">
        <v>5809</v>
      </c>
      <c r="C4735" s="311"/>
      <c r="D4735" s="311" t="s">
        <v>6792</v>
      </c>
      <c r="E4735" s="311" t="s">
        <v>6784</v>
      </c>
      <c r="F4735" s="313">
        <v>1650</v>
      </c>
      <c r="G4735" s="313">
        <v>2016.01</v>
      </c>
      <c r="H4735" s="325">
        <v>2145</v>
      </c>
      <c r="I4735" s="311"/>
      <c r="J4735" s="311"/>
      <c r="K4735" s="311" t="s">
        <v>106</v>
      </c>
    </row>
    <row r="4736" ht="14.25" spans="1:11">
      <c r="A4736" s="269">
        <v>4734</v>
      </c>
      <c r="B4736" s="311" t="s">
        <v>5809</v>
      </c>
      <c r="C4736" s="311"/>
      <c r="D4736" s="311" t="s">
        <v>6793</v>
      </c>
      <c r="E4736" s="311" t="s">
        <v>6784</v>
      </c>
      <c r="F4736" s="313">
        <v>1320</v>
      </c>
      <c r="G4736" s="313">
        <v>2016.01</v>
      </c>
      <c r="H4736" s="325">
        <v>1716</v>
      </c>
      <c r="I4736" s="311"/>
      <c r="J4736" s="311"/>
      <c r="K4736" s="311" t="s">
        <v>106</v>
      </c>
    </row>
    <row r="4737" ht="14.25" spans="1:11">
      <c r="A4737" s="269">
        <v>4735</v>
      </c>
      <c r="B4737" s="311" t="s">
        <v>5809</v>
      </c>
      <c r="C4737" s="311"/>
      <c r="D4737" s="311" t="s">
        <v>6794</v>
      </c>
      <c r="E4737" s="311" t="s">
        <v>6784</v>
      </c>
      <c r="F4737" s="313">
        <v>1200</v>
      </c>
      <c r="G4737" s="313">
        <v>2016.01</v>
      </c>
      <c r="H4737" s="325">
        <v>1560</v>
      </c>
      <c r="I4737" s="311"/>
      <c r="J4737" s="311"/>
      <c r="K4737" s="311" t="s">
        <v>106</v>
      </c>
    </row>
    <row r="4738" ht="14.25" spans="1:11">
      <c r="A4738" s="269">
        <v>4736</v>
      </c>
      <c r="B4738" s="311" t="s">
        <v>5809</v>
      </c>
      <c r="C4738" s="311"/>
      <c r="D4738" s="311" t="s">
        <v>6795</v>
      </c>
      <c r="E4738" s="311" t="s">
        <v>6784</v>
      </c>
      <c r="F4738" s="313">
        <v>1000</v>
      </c>
      <c r="G4738" s="313">
        <v>2016.01</v>
      </c>
      <c r="H4738" s="325">
        <v>1300</v>
      </c>
      <c r="I4738" s="311"/>
      <c r="J4738" s="311"/>
      <c r="K4738" s="311" t="s">
        <v>106</v>
      </c>
    </row>
    <row r="4739" ht="14.25" spans="1:11">
      <c r="A4739" s="269">
        <v>4737</v>
      </c>
      <c r="B4739" s="311" t="s">
        <v>5809</v>
      </c>
      <c r="C4739" s="311"/>
      <c r="D4739" s="311" t="s">
        <v>6796</v>
      </c>
      <c r="E4739" s="311" t="s">
        <v>6784</v>
      </c>
      <c r="F4739" s="313">
        <v>1000</v>
      </c>
      <c r="G4739" s="313">
        <v>2016.01</v>
      </c>
      <c r="H4739" s="325">
        <v>1300</v>
      </c>
      <c r="I4739" s="311"/>
      <c r="J4739" s="311"/>
      <c r="K4739" s="311" t="s">
        <v>106</v>
      </c>
    </row>
    <row r="4740" ht="14.25" spans="1:11">
      <c r="A4740" s="269">
        <v>4738</v>
      </c>
      <c r="B4740" s="311" t="s">
        <v>5809</v>
      </c>
      <c r="C4740" s="311"/>
      <c r="D4740" s="311" t="s">
        <v>6797</v>
      </c>
      <c r="E4740" s="311" t="s">
        <v>6784</v>
      </c>
      <c r="F4740" s="313">
        <v>2800</v>
      </c>
      <c r="G4740" s="313">
        <v>2016.01</v>
      </c>
      <c r="H4740" s="325">
        <v>3640</v>
      </c>
      <c r="I4740" s="311"/>
      <c r="J4740" s="311"/>
      <c r="K4740" s="311" t="s">
        <v>106</v>
      </c>
    </row>
    <row r="4741" ht="14.25" spans="1:11">
      <c r="A4741" s="269">
        <v>4739</v>
      </c>
      <c r="B4741" s="311" t="s">
        <v>5809</v>
      </c>
      <c r="C4741" s="311"/>
      <c r="D4741" s="311" t="s">
        <v>6798</v>
      </c>
      <c r="E4741" s="311" t="s">
        <v>6784</v>
      </c>
      <c r="F4741" s="313">
        <v>1200</v>
      </c>
      <c r="G4741" s="313">
        <v>2016.01</v>
      </c>
      <c r="H4741" s="325">
        <v>1560</v>
      </c>
      <c r="I4741" s="311"/>
      <c r="J4741" s="311"/>
      <c r="K4741" s="311" t="s">
        <v>106</v>
      </c>
    </row>
    <row r="4742" ht="14.25" spans="1:11">
      <c r="A4742" s="269">
        <v>4740</v>
      </c>
      <c r="B4742" s="311" t="s">
        <v>5809</v>
      </c>
      <c r="C4742" s="311"/>
      <c r="D4742" s="311" t="s">
        <v>6799</v>
      </c>
      <c r="E4742" s="311" t="s">
        <v>6784</v>
      </c>
      <c r="F4742" s="313">
        <v>960</v>
      </c>
      <c r="G4742" s="313">
        <v>2016.01</v>
      </c>
      <c r="H4742" s="325">
        <v>1248</v>
      </c>
      <c r="I4742" s="311"/>
      <c r="J4742" s="311"/>
      <c r="K4742" s="311" t="s">
        <v>106</v>
      </c>
    </row>
    <row r="4743" ht="14.25" spans="1:11">
      <c r="A4743" s="269">
        <v>4741</v>
      </c>
      <c r="B4743" s="311" t="s">
        <v>5809</v>
      </c>
      <c r="C4743" s="311"/>
      <c r="D4743" s="311" t="s">
        <v>6800</v>
      </c>
      <c r="E4743" s="311" t="s">
        <v>6784</v>
      </c>
      <c r="F4743" s="313">
        <v>1080</v>
      </c>
      <c r="G4743" s="313">
        <v>2016.01</v>
      </c>
      <c r="H4743" s="325">
        <v>1404</v>
      </c>
      <c r="I4743" s="311"/>
      <c r="J4743" s="311"/>
      <c r="K4743" s="311" t="s">
        <v>106</v>
      </c>
    </row>
    <row r="4744" ht="14.25" spans="1:11">
      <c r="A4744" s="269">
        <v>4742</v>
      </c>
      <c r="B4744" s="311" t="s">
        <v>5809</v>
      </c>
      <c r="C4744" s="311"/>
      <c r="D4744" s="311" t="s">
        <v>6801</v>
      </c>
      <c r="E4744" s="311" t="s">
        <v>6784</v>
      </c>
      <c r="F4744" s="313">
        <v>1200</v>
      </c>
      <c r="G4744" s="313">
        <v>2016.01</v>
      </c>
      <c r="H4744" s="325">
        <v>1560</v>
      </c>
      <c r="I4744" s="311"/>
      <c r="J4744" s="311"/>
      <c r="K4744" s="311" t="s">
        <v>106</v>
      </c>
    </row>
    <row r="4745" ht="14.25" spans="1:11">
      <c r="A4745" s="269">
        <v>4743</v>
      </c>
      <c r="B4745" s="311" t="s">
        <v>5809</v>
      </c>
      <c r="C4745" s="311"/>
      <c r="D4745" s="311" t="s">
        <v>6802</v>
      </c>
      <c r="E4745" s="311" t="s">
        <v>6784</v>
      </c>
      <c r="F4745" s="313">
        <v>1200</v>
      </c>
      <c r="G4745" s="313">
        <v>2016.01</v>
      </c>
      <c r="H4745" s="325">
        <v>1560</v>
      </c>
      <c r="I4745" s="311"/>
      <c r="J4745" s="311"/>
      <c r="K4745" s="311" t="s">
        <v>106</v>
      </c>
    </row>
    <row r="4746" ht="14.25" spans="1:11">
      <c r="A4746" s="269">
        <v>4744</v>
      </c>
      <c r="B4746" s="311" t="s">
        <v>5809</v>
      </c>
      <c r="C4746" s="311"/>
      <c r="D4746" s="311" t="s">
        <v>6803</v>
      </c>
      <c r="E4746" s="311" t="s">
        <v>6784</v>
      </c>
      <c r="F4746" s="313">
        <v>1400</v>
      </c>
      <c r="G4746" s="313">
        <v>2016.01</v>
      </c>
      <c r="H4746" s="325">
        <v>1820</v>
      </c>
      <c r="I4746" s="311"/>
      <c r="J4746" s="311"/>
      <c r="K4746" s="311" t="s">
        <v>106</v>
      </c>
    </row>
    <row r="4747" ht="14.25" spans="1:11">
      <c r="A4747" s="269">
        <v>4745</v>
      </c>
      <c r="B4747" s="311" t="s">
        <v>5809</v>
      </c>
      <c r="C4747" s="311"/>
      <c r="D4747" s="311" t="s">
        <v>6798</v>
      </c>
      <c r="E4747" s="311" t="s">
        <v>6784</v>
      </c>
      <c r="F4747" s="313">
        <v>1200</v>
      </c>
      <c r="G4747" s="313">
        <v>2016.01</v>
      </c>
      <c r="H4747" s="325">
        <v>1560</v>
      </c>
      <c r="I4747" s="311"/>
      <c r="J4747" s="311"/>
      <c r="K4747" s="311" t="s">
        <v>106</v>
      </c>
    </row>
    <row r="4748" ht="14.25" spans="1:11">
      <c r="A4748" s="269">
        <v>4746</v>
      </c>
      <c r="B4748" s="311" t="s">
        <v>5809</v>
      </c>
      <c r="C4748" s="311"/>
      <c r="D4748" s="311" t="s">
        <v>6804</v>
      </c>
      <c r="E4748" s="311" t="s">
        <v>6784</v>
      </c>
      <c r="F4748" s="313">
        <v>2800</v>
      </c>
      <c r="G4748" s="313">
        <v>2016.01</v>
      </c>
      <c r="H4748" s="325">
        <v>3640</v>
      </c>
      <c r="I4748" s="311"/>
      <c r="J4748" s="311"/>
      <c r="K4748" s="311" t="s">
        <v>106</v>
      </c>
    </row>
    <row r="4749" ht="14.25" spans="1:11">
      <c r="A4749" s="269">
        <v>4747</v>
      </c>
      <c r="B4749" s="311" t="s">
        <v>5809</v>
      </c>
      <c r="C4749" s="311"/>
      <c r="D4749" s="311" t="s">
        <v>6805</v>
      </c>
      <c r="E4749" s="311" t="s">
        <v>6784</v>
      </c>
      <c r="F4749" s="313">
        <v>800</v>
      </c>
      <c r="G4749" s="313">
        <v>2016.01</v>
      </c>
      <c r="H4749" s="325">
        <v>1040</v>
      </c>
      <c r="I4749" s="311"/>
      <c r="J4749" s="311"/>
      <c r="K4749" s="311" t="s">
        <v>106</v>
      </c>
    </row>
    <row r="4750" ht="14.25" spans="1:11">
      <c r="A4750" s="269">
        <v>4748</v>
      </c>
      <c r="B4750" s="311" t="s">
        <v>5809</v>
      </c>
      <c r="C4750" s="311"/>
      <c r="D4750" s="311" t="s">
        <v>6806</v>
      </c>
      <c r="E4750" s="311" t="s">
        <v>6784</v>
      </c>
      <c r="F4750" s="313">
        <v>1800</v>
      </c>
      <c r="G4750" s="313">
        <v>2016.01</v>
      </c>
      <c r="H4750" s="325">
        <v>2340</v>
      </c>
      <c r="I4750" s="311"/>
      <c r="J4750" s="311"/>
      <c r="K4750" s="311" t="s">
        <v>106</v>
      </c>
    </row>
    <row r="4751" ht="14.25" spans="1:11">
      <c r="A4751" s="269">
        <v>4749</v>
      </c>
      <c r="B4751" s="311" t="s">
        <v>5809</v>
      </c>
      <c r="C4751" s="311"/>
      <c r="D4751" s="311" t="s">
        <v>6807</v>
      </c>
      <c r="E4751" s="311" t="s">
        <v>6784</v>
      </c>
      <c r="F4751" s="313">
        <v>1800</v>
      </c>
      <c r="G4751" s="313">
        <v>2016.01</v>
      </c>
      <c r="H4751" s="325">
        <v>2340</v>
      </c>
      <c r="I4751" s="311"/>
      <c r="J4751" s="311"/>
      <c r="K4751" s="311" t="s">
        <v>106</v>
      </c>
    </row>
    <row r="4752" ht="14.25" spans="1:11">
      <c r="A4752" s="269">
        <v>4750</v>
      </c>
      <c r="B4752" s="311" t="s">
        <v>5809</v>
      </c>
      <c r="C4752" s="311"/>
      <c r="D4752" s="311" t="s">
        <v>6808</v>
      </c>
      <c r="E4752" s="311" t="s">
        <v>6784</v>
      </c>
      <c r="F4752" s="313">
        <v>1200</v>
      </c>
      <c r="G4752" s="313">
        <v>2016.01</v>
      </c>
      <c r="H4752" s="325">
        <v>1560</v>
      </c>
      <c r="I4752" s="311"/>
      <c r="J4752" s="311"/>
      <c r="K4752" s="311" t="s">
        <v>106</v>
      </c>
    </row>
    <row r="4753" ht="14.25" spans="1:11">
      <c r="A4753" s="269">
        <v>4751</v>
      </c>
      <c r="B4753" s="311" t="s">
        <v>5809</v>
      </c>
      <c r="C4753" s="311"/>
      <c r="D4753" s="311" t="s">
        <v>6809</v>
      </c>
      <c r="E4753" s="311" t="s">
        <v>6784</v>
      </c>
      <c r="F4753" s="313">
        <v>900</v>
      </c>
      <c r="G4753" s="313">
        <v>2016.01</v>
      </c>
      <c r="H4753" s="325">
        <v>1170</v>
      </c>
      <c r="I4753" s="311"/>
      <c r="J4753" s="311"/>
      <c r="K4753" s="311" t="s">
        <v>106</v>
      </c>
    </row>
    <row r="4754" ht="14.25" spans="1:11">
      <c r="A4754" s="269">
        <v>4752</v>
      </c>
      <c r="B4754" s="311" t="s">
        <v>5809</v>
      </c>
      <c r="C4754" s="311"/>
      <c r="D4754" s="311" t="s">
        <v>6810</v>
      </c>
      <c r="E4754" s="311" t="s">
        <v>6784</v>
      </c>
      <c r="F4754" s="313">
        <v>800</v>
      </c>
      <c r="G4754" s="313">
        <v>2016.01</v>
      </c>
      <c r="H4754" s="325">
        <v>1040</v>
      </c>
      <c r="I4754" s="311"/>
      <c r="J4754" s="311"/>
      <c r="K4754" s="311" t="s">
        <v>106</v>
      </c>
    </row>
    <row r="4755" ht="14.25" spans="1:11">
      <c r="A4755" s="269">
        <v>4753</v>
      </c>
      <c r="B4755" s="311" t="s">
        <v>5809</v>
      </c>
      <c r="C4755" s="311"/>
      <c r="D4755" s="311" t="s">
        <v>6811</v>
      </c>
      <c r="E4755" s="311" t="s">
        <v>6784</v>
      </c>
      <c r="F4755" s="313">
        <v>1200</v>
      </c>
      <c r="G4755" s="313">
        <v>2016.01</v>
      </c>
      <c r="H4755" s="325">
        <v>1560</v>
      </c>
      <c r="I4755" s="311"/>
      <c r="J4755" s="311"/>
      <c r="K4755" s="311" t="s">
        <v>106</v>
      </c>
    </row>
    <row r="4756" ht="14.25" spans="1:11">
      <c r="A4756" s="269">
        <v>4754</v>
      </c>
      <c r="B4756" s="311" t="s">
        <v>5809</v>
      </c>
      <c r="C4756" s="311"/>
      <c r="D4756" s="311" t="s">
        <v>6812</v>
      </c>
      <c r="E4756" s="311" t="s">
        <v>6784</v>
      </c>
      <c r="F4756" s="313">
        <v>1500</v>
      </c>
      <c r="G4756" s="313">
        <v>2016.01</v>
      </c>
      <c r="H4756" s="325">
        <v>1950</v>
      </c>
      <c r="I4756" s="311"/>
      <c r="J4756" s="311"/>
      <c r="K4756" s="311" t="s">
        <v>106</v>
      </c>
    </row>
    <row r="4757" ht="14.25" spans="1:11">
      <c r="A4757" s="269">
        <v>4755</v>
      </c>
      <c r="B4757" s="311" t="s">
        <v>5809</v>
      </c>
      <c r="C4757" s="311"/>
      <c r="D4757" s="311" t="s">
        <v>6813</v>
      </c>
      <c r="E4757" s="311" t="s">
        <v>6784</v>
      </c>
      <c r="F4757" s="313">
        <v>1680</v>
      </c>
      <c r="G4757" s="313">
        <v>2016.01</v>
      </c>
      <c r="H4757" s="325">
        <v>2184</v>
      </c>
      <c r="I4757" s="311"/>
      <c r="J4757" s="311"/>
      <c r="K4757" s="311" t="s">
        <v>106</v>
      </c>
    </row>
    <row r="4758" ht="14.25" spans="1:11">
      <c r="A4758" s="269">
        <v>4756</v>
      </c>
      <c r="B4758" s="311" t="s">
        <v>5809</v>
      </c>
      <c r="C4758" s="311"/>
      <c r="D4758" s="311" t="s">
        <v>6814</v>
      </c>
      <c r="E4758" s="311" t="s">
        <v>6784</v>
      </c>
      <c r="F4758" s="313">
        <v>255000</v>
      </c>
      <c r="G4758" s="313">
        <v>2016.01</v>
      </c>
      <c r="H4758" s="325">
        <v>331500</v>
      </c>
      <c r="I4758" s="311"/>
      <c r="J4758" s="311"/>
      <c r="K4758" s="311" t="s">
        <v>106</v>
      </c>
    </row>
    <row r="4759" ht="14.25" spans="1:11">
      <c r="A4759" s="269">
        <v>4757</v>
      </c>
      <c r="B4759" s="311" t="s">
        <v>5809</v>
      </c>
      <c r="C4759" s="311"/>
      <c r="D4759" s="311" t="s">
        <v>6815</v>
      </c>
      <c r="E4759" s="311" t="s">
        <v>6784</v>
      </c>
      <c r="F4759" s="313">
        <v>137500</v>
      </c>
      <c r="G4759" s="313">
        <v>2016.01</v>
      </c>
      <c r="H4759" s="325">
        <v>178750</v>
      </c>
      <c r="I4759" s="311"/>
      <c r="J4759" s="311"/>
      <c r="K4759" s="311" t="s">
        <v>106</v>
      </c>
    </row>
    <row r="4760" ht="14.25" spans="1:11">
      <c r="A4760" s="269">
        <v>4758</v>
      </c>
      <c r="B4760" s="311" t="s">
        <v>5809</v>
      </c>
      <c r="C4760" s="311"/>
      <c r="D4760" s="311" t="s">
        <v>6816</v>
      </c>
      <c r="E4760" s="311" t="s">
        <v>6784</v>
      </c>
      <c r="F4760" s="313">
        <v>1500</v>
      </c>
      <c r="G4760" s="313">
        <v>2016.01</v>
      </c>
      <c r="H4760" s="325">
        <v>1950</v>
      </c>
      <c r="I4760" s="311"/>
      <c r="J4760" s="311"/>
      <c r="K4760" s="311" t="s">
        <v>106</v>
      </c>
    </row>
    <row r="4761" ht="14.25" spans="1:11">
      <c r="A4761" s="269">
        <v>4759</v>
      </c>
      <c r="B4761" s="311" t="s">
        <v>5809</v>
      </c>
      <c r="C4761" s="311"/>
      <c r="D4761" s="311" t="s">
        <v>6817</v>
      </c>
      <c r="E4761" s="311" t="s">
        <v>6784</v>
      </c>
      <c r="F4761" s="313">
        <v>3500</v>
      </c>
      <c r="G4761" s="313">
        <v>2016.01</v>
      </c>
      <c r="H4761" s="325">
        <v>4550</v>
      </c>
      <c r="I4761" s="311"/>
      <c r="J4761" s="311"/>
      <c r="K4761" s="311" t="s">
        <v>106</v>
      </c>
    </row>
    <row r="4762" ht="14.25" spans="1:11">
      <c r="A4762" s="269">
        <v>4760</v>
      </c>
      <c r="B4762" s="311" t="s">
        <v>5809</v>
      </c>
      <c r="C4762" s="311"/>
      <c r="D4762" s="311" t="s">
        <v>6818</v>
      </c>
      <c r="E4762" s="311" t="s">
        <v>6784</v>
      </c>
      <c r="F4762" s="313">
        <v>5300</v>
      </c>
      <c r="G4762" s="313">
        <v>2016.01</v>
      </c>
      <c r="H4762" s="325">
        <v>6890</v>
      </c>
      <c r="I4762" s="311"/>
      <c r="J4762" s="311"/>
      <c r="K4762" s="311" t="s">
        <v>106</v>
      </c>
    </row>
    <row r="4763" ht="14.25" spans="1:11">
      <c r="A4763" s="269">
        <v>4761</v>
      </c>
      <c r="B4763" s="311" t="s">
        <v>5809</v>
      </c>
      <c r="C4763" s="311"/>
      <c r="D4763" s="311" t="s">
        <v>6819</v>
      </c>
      <c r="E4763" s="311" t="s">
        <v>6784</v>
      </c>
      <c r="F4763" s="313">
        <v>1860</v>
      </c>
      <c r="G4763" s="313">
        <v>2016.01</v>
      </c>
      <c r="H4763" s="325">
        <v>2418</v>
      </c>
      <c r="I4763" s="311"/>
      <c r="J4763" s="311"/>
      <c r="K4763" s="311" t="s">
        <v>106</v>
      </c>
    </row>
    <row r="4764" ht="14.25" spans="1:11">
      <c r="A4764" s="269">
        <v>4762</v>
      </c>
      <c r="B4764" s="311" t="s">
        <v>5809</v>
      </c>
      <c r="C4764" s="311"/>
      <c r="D4764" s="311" t="s">
        <v>6820</v>
      </c>
      <c r="E4764" s="311" t="s">
        <v>6784</v>
      </c>
      <c r="F4764" s="313">
        <v>1860</v>
      </c>
      <c r="G4764" s="313">
        <v>2016.01</v>
      </c>
      <c r="H4764" s="325">
        <v>2418</v>
      </c>
      <c r="I4764" s="311"/>
      <c r="J4764" s="311"/>
      <c r="K4764" s="311" t="s">
        <v>106</v>
      </c>
    </row>
    <row r="4765" ht="14.25" spans="1:11">
      <c r="A4765" s="269">
        <v>4763</v>
      </c>
      <c r="B4765" s="311" t="s">
        <v>5809</v>
      </c>
      <c r="C4765" s="311"/>
      <c r="D4765" s="311" t="s">
        <v>6821</v>
      </c>
      <c r="E4765" s="311" t="s">
        <v>6784</v>
      </c>
      <c r="F4765" s="313">
        <v>1900</v>
      </c>
      <c r="G4765" s="313">
        <v>2016.01</v>
      </c>
      <c r="H4765" s="325">
        <v>2470</v>
      </c>
      <c r="I4765" s="311"/>
      <c r="J4765" s="311"/>
      <c r="K4765" s="311" t="s">
        <v>106</v>
      </c>
    </row>
    <row r="4766" ht="14.25" spans="1:11">
      <c r="A4766" s="269">
        <v>4764</v>
      </c>
      <c r="B4766" s="311" t="s">
        <v>5809</v>
      </c>
      <c r="C4766" s="311"/>
      <c r="D4766" s="311" t="s">
        <v>6822</v>
      </c>
      <c r="E4766" s="311" t="s">
        <v>6784</v>
      </c>
      <c r="F4766" s="313">
        <v>1900</v>
      </c>
      <c r="G4766" s="313">
        <v>2016.01</v>
      </c>
      <c r="H4766" s="325">
        <v>2470</v>
      </c>
      <c r="I4766" s="311"/>
      <c r="J4766" s="311"/>
      <c r="K4766" s="311" t="s">
        <v>106</v>
      </c>
    </row>
    <row r="4767" ht="14.25" spans="1:11">
      <c r="A4767" s="269">
        <v>4765</v>
      </c>
      <c r="B4767" s="311" t="s">
        <v>5809</v>
      </c>
      <c r="C4767" s="311"/>
      <c r="D4767" s="311" t="s">
        <v>6823</v>
      </c>
      <c r="E4767" s="311" t="s">
        <v>6784</v>
      </c>
      <c r="F4767" s="313">
        <v>1850</v>
      </c>
      <c r="G4767" s="313">
        <v>2016.01</v>
      </c>
      <c r="H4767" s="325">
        <v>2405</v>
      </c>
      <c r="I4767" s="311"/>
      <c r="J4767" s="311"/>
      <c r="K4767" s="311" t="s">
        <v>106</v>
      </c>
    </row>
    <row r="4768" ht="14.25" spans="1:11">
      <c r="A4768" s="269">
        <v>4766</v>
      </c>
      <c r="B4768" s="311" t="s">
        <v>5809</v>
      </c>
      <c r="C4768" s="311"/>
      <c r="D4768" s="311" t="s">
        <v>6824</v>
      </c>
      <c r="E4768" s="311" t="s">
        <v>6784</v>
      </c>
      <c r="F4768" s="313">
        <v>1850</v>
      </c>
      <c r="G4768" s="313">
        <v>2016.01</v>
      </c>
      <c r="H4768" s="325">
        <v>2405</v>
      </c>
      <c r="I4768" s="311"/>
      <c r="J4768" s="311"/>
      <c r="K4768" s="311" t="s">
        <v>106</v>
      </c>
    </row>
    <row r="4769" ht="14.25" spans="1:11">
      <c r="A4769" s="269">
        <v>4767</v>
      </c>
      <c r="B4769" s="311" t="s">
        <v>5809</v>
      </c>
      <c r="C4769" s="311"/>
      <c r="D4769" s="311" t="s">
        <v>6825</v>
      </c>
      <c r="E4769" s="311" t="s">
        <v>6784</v>
      </c>
      <c r="F4769" s="313">
        <v>1800</v>
      </c>
      <c r="G4769" s="313">
        <v>2016.01</v>
      </c>
      <c r="H4769" s="325">
        <v>2340</v>
      </c>
      <c r="I4769" s="311"/>
      <c r="J4769" s="311"/>
      <c r="K4769" s="311" t="s">
        <v>106</v>
      </c>
    </row>
    <row r="4770" ht="14.25" spans="1:11">
      <c r="A4770" s="269">
        <v>4768</v>
      </c>
      <c r="B4770" s="311" t="s">
        <v>5809</v>
      </c>
      <c r="C4770" s="311"/>
      <c r="D4770" s="311" t="s">
        <v>6826</v>
      </c>
      <c r="E4770" s="311" t="s">
        <v>6784</v>
      </c>
      <c r="F4770" s="313">
        <v>1800</v>
      </c>
      <c r="G4770" s="313">
        <v>2016.01</v>
      </c>
      <c r="H4770" s="325">
        <v>2340</v>
      </c>
      <c r="I4770" s="311"/>
      <c r="J4770" s="311"/>
      <c r="K4770" s="311" t="s">
        <v>106</v>
      </c>
    </row>
    <row r="4771" ht="14.25" spans="1:11">
      <c r="A4771" s="269">
        <v>4769</v>
      </c>
      <c r="B4771" s="311" t="s">
        <v>5809</v>
      </c>
      <c r="C4771" s="311"/>
      <c r="D4771" s="311" t="s">
        <v>6827</v>
      </c>
      <c r="E4771" s="311" t="s">
        <v>6784</v>
      </c>
      <c r="F4771" s="313">
        <v>1860</v>
      </c>
      <c r="G4771" s="313">
        <v>2016.01</v>
      </c>
      <c r="H4771" s="325">
        <v>2418</v>
      </c>
      <c r="I4771" s="311"/>
      <c r="J4771" s="311"/>
      <c r="K4771" s="311" t="s">
        <v>106</v>
      </c>
    </row>
    <row r="4772" ht="14.25" spans="1:11">
      <c r="A4772" s="269">
        <v>4770</v>
      </c>
      <c r="B4772" s="311" t="s">
        <v>5809</v>
      </c>
      <c r="C4772" s="311"/>
      <c r="D4772" s="311" t="s">
        <v>6828</v>
      </c>
      <c r="E4772" s="311" t="s">
        <v>6784</v>
      </c>
      <c r="F4772" s="313">
        <v>1900</v>
      </c>
      <c r="G4772" s="313">
        <v>2016.01</v>
      </c>
      <c r="H4772" s="325">
        <v>2470</v>
      </c>
      <c r="I4772" s="311"/>
      <c r="J4772" s="311"/>
      <c r="K4772" s="311" t="s">
        <v>106</v>
      </c>
    </row>
    <row r="4773" ht="14.25" spans="1:11">
      <c r="A4773" s="269">
        <v>4771</v>
      </c>
      <c r="B4773" s="311" t="s">
        <v>5809</v>
      </c>
      <c r="C4773" s="311"/>
      <c r="D4773" s="311" t="s">
        <v>6829</v>
      </c>
      <c r="E4773" s="311" t="s">
        <v>6784</v>
      </c>
      <c r="F4773" s="313">
        <v>1900</v>
      </c>
      <c r="G4773" s="313">
        <v>2016.01</v>
      </c>
      <c r="H4773" s="325">
        <v>2470</v>
      </c>
      <c r="I4773" s="311"/>
      <c r="J4773" s="311"/>
      <c r="K4773" s="311" t="s">
        <v>106</v>
      </c>
    </row>
    <row r="4774" ht="14.25" spans="1:11">
      <c r="A4774" s="269">
        <v>4772</v>
      </c>
      <c r="B4774" s="311" t="s">
        <v>5809</v>
      </c>
      <c r="C4774" s="311"/>
      <c r="D4774" s="311" t="s">
        <v>6830</v>
      </c>
      <c r="E4774" s="311" t="s">
        <v>6784</v>
      </c>
      <c r="F4774" s="313">
        <v>1950</v>
      </c>
      <c r="G4774" s="313">
        <v>2016.01</v>
      </c>
      <c r="H4774" s="325">
        <v>2535</v>
      </c>
      <c r="I4774" s="311"/>
      <c r="J4774" s="311"/>
      <c r="K4774" s="311" t="s">
        <v>106</v>
      </c>
    </row>
    <row r="4775" ht="14.25" spans="1:11">
      <c r="A4775" s="269">
        <v>4773</v>
      </c>
      <c r="B4775" s="311" t="s">
        <v>5809</v>
      </c>
      <c r="C4775" s="311"/>
      <c r="D4775" s="311" t="s">
        <v>6831</v>
      </c>
      <c r="E4775" s="311" t="s">
        <v>6784</v>
      </c>
      <c r="F4775" s="313">
        <v>1200</v>
      </c>
      <c r="G4775" s="313">
        <v>2016.01</v>
      </c>
      <c r="H4775" s="325">
        <v>1560</v>
      </c>
      <c r="I4775" s="311"/>
      <c r="J4775" s="311"/>
      <c r="K4775" s="311" t="s">
        <v>106</v>
      </c>
    </row>
    <row r="4776" ht="14.25" spans="1:11">
      <c r="A4776" s="269">
        <v>4774</v>
      </c>
      <c r="B4776" s="311" t="s">
        <v>5809</v>
      </c>
      <c r="C4776" s="311"/>
      <c r="D4776" s="311" t="s">
        <v>6832</v>
      </c>
      <c r="E4776" s="311" t="s">
        <v>6784</v>
      </c>
      <c r="F4776" s="313">
        <v>1500</v>
      </c>
      <c r="G4776" s="313">
        <v>2016.01</v>
      </c>
      <c r="H4776" s="325">
        <v>1950</v>
      </c>
      <c r="I4776" s="311"/>
      <c r="J4776" s="311"/>
      <c r="K4776" s="311" t="s">
        <v>106</v>
      </c>
    </row>
    <row r="4777" ht="14.25" spans="1:11">
      <c r="A4777" s="269">
        <v>4775</v>
      </c>
      <c r="B4777" s="311" t="s">
        <v>5809</v>
      </c>
      <c r="C4777" s="311"/>
      <c r="D4777" s="311" t="s">
        <v>6817</v>
      </c>
      <c r="E4777" s="311" t="s">
        <v>6784</v>
      </c>
      <c r="F4777" s="313">
        <v>3500</v>
      </c>
      <c r="G4777" s="313">
        <v>2016.01</v>
      </c>
      <c r="H4777" s="325">
        <v>4550</v>
      </c>
      <c r="I4777" s="311"/>
      <c r="J4777" s="311"/>
      <c r="K4777" s="311" t="s">
        <v>106</v>
      </c>
    </row>
    <row r="4778" ht="14.25" spans="1:11">
      <c r="A4778" s="269">
        <v>4776</v>
      </c>
      <c r="B4778" s="311" t="s">
        <v>5809</v>
      </c>
      <c r="C4778" s="311"/>
      <c r="D4778" s="311" t="s">
        <v>6818</v>
      </c>
      <c r="E4778" s="311" t="s">
        <v>6784</v>
      </c>
      <c r="F4778" s="313">
        <v>2680</v>
      </c>
      <c r="G4778" s="313">
        <v>2016.01</v>
      </c>
      <c r="H4778" s="325">
        <v>3484</v>
      </c>
      <c r="I4778" s="311"/>
      <c r="J4778" s="311"/>
      <c r="K4778" s="311" t="s">
        <v>106</v>
      </c>
    </row>
    <row r="4779" ht="14.25" spans="1:11">
      <c r="A4779" s="269">
        <v>4777</v>
      </c>
      <c r="B4779" s="311" t="s">
        <v>5809</v>
      </c>
      <c r="C4779" s="311"/>
      <c r="D4779" s="311" t="s">
        <v>6833</v>
      </c>
      <c r="E4779" s="311" t="s">
        <v>6784</v>
      </c>
      <c r="F4779" s="313">
        <v>8000</v>
      </c>
      <c r="G4779" s="313">
        <v>2016.01</v>
      </c>
      <c r="H4779" s="325">
        <v>10400</v>
      </c>
      <c r="I4779" s="311"/>
      <c r="J4779" s="311"/>
      <c r="K4779" s="311" t="s">
        <v>106</v>
      </c>
    </row>
    <row r="4780" ht="14.25" spans="1:11">
      <c r="A4780" s="269">
        <v>4778</v>
      </c>
      <c r="B4780" s="311" t="s">
        <v>5809</v>
      </c>
      <c r="C4780" s="311"/>
      <c r="D4780" s="311" t="s">
        <v>6834</v>
      </c>
      <c r="E4780" s="311" t="s">
        <v>6784</v>
      </c>
      <c r="F4780" s="313">
        <v>3500</v>
      </c>
      <c r="G4780" s="313">
        <v>2016.01</v>
      </c>
      <c r="H4780" s="325">
        <v>4550</v>
      </c>
      <c r="I4780" s="311"/>
      <c r="J4780" s="311"/>
      <c r="K4780" s="311" t="s">
        <v>106</v>
      </c>
    </row>
    <row r="4781" ht="14.25" spans="1:11">
      <c r="A4781" s="269">
        <v>4779</v>
      </c>
      <c r="B4781" s="311" t="s">
        <v>5809</v>
      </c>
      <c r="C4781" s="311"/>
      <c r="D4781" s="311" t="s">
        <v>6835</v>
      </c>
      <c r="E4781" s="311" t="s">
        <v>6784</v>
      </c>
      <c r="F4781" s="313">
        <v>4000</v>
      </c>
      <c r="G4781" s="313">
        <v>2016.01</v>
      </c>
      <c r="H4781" s="325">
        <v>5200</v>
      </c>
      <c r="I4781" s="311"/>
      <c r="J4781" s="311"/>
      <c r="K4781" s="311" t="s">
        <v>106</v>
      </c>
    </row>
    <row r="4782" ht="14.25" spans="1:11">
      <c r="A4782" s="269">
        <v>4780</v>
      </c>
      <c r="B4782" s="311" t="s">
        <v>5809</v>
      </c>
      <c r="C4782" s="311"/>
      <c r="D4782" s="311" t="s">
        <v>6836</v>
      </c>
      <c r="E4782" s="311" t="s">
        <v>6784</v>
      </c>
      <c r="F4782" s="313">
        <v>5500</v>
      </c>
      <c r="G4782" s="313">
        <v>2016.01</v>
      </c>
      <c r="H4782" s="325">
        <v>7150</v>
      </c>
      <c r="I4782" s="311"/>
      <c r="J4782" s="311"/>
      <c r="K4782" s="311" t="s">
        <v>106</v>
      </c>
    </row>
    <row r="4783" ht="14.25" spans="1:11">
      <c r="A4783" s="269">
        <v>4781</v>
      </c>
      <c r="B4783" s="311" t="s">
        <v>5809</v>
      </c>
      <c r="C4783" s="311"/>
      <c r="D4783" s="311" t="s">
        <v>6837</v>
      </c>
      <c r="E4783" s="311" t="s">
        <v>6784</v>
      </c>
      <c r="F4783" s="313">
        <v>5500</v>
      </c>
      <c r="G4783" s="313">
        <v>2016.01</v>
      </c>
      <c r="H4783" s="325">
        <v>7150</v>
      </c>
      <c r="I4783" s="311"/>
      <c r="J4783" s="311"/>
      <c r="K4783" s="311" t="s">
        <v>106</v>
      </c>
    </row>
    <row r="4784" ht="14.25" spans="1:11">
      <c r="A4784" s="269">
        <v>4782</v>
      </c>
      <c r="B4784" s="311" t="s">
        <v>5809</v>
      </c>
      <c r="C4784" s="311"/>
      <c r="D4784" s="311" t="s">
        <v>6838</v>
      </c>
      <c r="E4784" s="311" t="s">
        <v>6784</v>
      </c>
      <c r="F4784" s="313">
        <v>5000</v>
      </c>
      <c r="G4784" s="313">
        <v>2016.01</v>
      </c>
      <c r="H4784" s="325">
        <v>6500</v>
      </c>
      <c r="I4784" s="311"/>
      <c r="J4784" s="311"/>
      <c r="K4784" s="311" t="s">
        <v>106</v>
      </c>
    </row>
    <row r="4785" ht="14.25" spans="1:11">
      <c r="A4785" s="269">
        <v>4783</v>
      </c>
      <c r="B4785" s="311" t="s">
        <v>5809</v>
      </c>
      <c r="C4785" s="311"/>
      <c r="D4785" s="311" t="s">
        <v>6839</v>
      </c>
      <c r="E4785" s="311" t="s">
        <v>6784</v>
      </c>
      <c r="F4785" s="313">
        <v>4500</v>
      </c>
      <c r="G4785" s="313">
        <v>2016.01</v>
      </c>
      <c r="H4785" s="325">
        <v>5850</v>
      </c>
      <c r="I4785" s="311"/>
      <c r="J4785" s="311"/>
      <c r="K4785" s="311" t="s">
        <v>106</v>
      </c>
    </row>
    <row r="4786" ht="14.25" spans="1:11">
      <c r="A4786" s="269">
        <v>4784</v>
      </c>
      <c r="B4786" s="311" t="s">
        <v>5809</v>
      </c>
      <c r="C4786" s="311"/>
      <c r="D4786" s="311" t="s">
        <v>6840</v>
      </c>
      <c r="E4786" s="311" t="s">
        <v>6784</v>
      </c>
      <c r="F4786" s="313">
        <v>5000</v>
      </c>
      <c r="G4786" s="313">
        <v>2016.01</v>
      </c>
      <c r="H4786" s="325">
        <v>6500</v>
      </c>
      <c r="I4786" s="311"/>
      <c r="J4786" s="311"/>
      <c r="K4786" s="311" t="s">
        <v>106</v>
      </c>
    </row>
    <row r="4787" ht="14.25" spans="1:11">
      <c r="A4787" s="269">
        <v>4785</v>
      </c>
      <c r="B4787" s="311" t="s">
        <v>5809</v>
      </c>
      <c r="C4787" s="311"/>
      <c r="D4787" s="311" t="s">
        <v>6841</v>
      </c>
      <c r="E4787" s="311" t="s">
        <v>6784</v>
      </c>
      <c r="F4787" s="313">
        <v>3000</v>
      </c>
      <c r="G4787" s="313">
        <v>2016.01</v>
      </c>
      <c r="H4787" s="325">
        <v>3900</v>
      </c>
      <c r="I4787" s="311"/>
      <c r="J4787" s="311"/>
      <c r="K4787" s="311" t="s">
        <v>106</v>
      </c>
    </row>
    <row r="4788" ht="14.25" spans="1:11">
      <c r="A4788" s="269">
        <v>4786</v>
      </c>
      <c r="B4788" s="311" t="s">
        <v>5809</v>
      </c>
      <c r="C4788" s="311"/>
      <c r="D4788" s="311" t="s">
        <v>6842</v>
      </c>
      <c r="E4788" s="311" t="s">
        <v>6784</v>
      </c>
      <c r="F4788" s="313">
        <v>3000</v>
      </c>
      <c r="G4788" s="313">
        <v>2016.01</v>
      </c>
      <c r="H4788" s="325">
        <v>3900</v>
      </c>
      <c r="I4788" s="311"/>
      <c r="J4788" s="311"/>
      <c r="K4788" s="311" t="s">
        <v>106</v>
      </c>
    </row>
    <row r="4789" ht="14.25" spans="1:11">
      <c r="A4789" s="269">
        <v>4787</v>
      </c>
      <c r="B4789" s="311" t="s">
        <v>5809</v>
      </c>
      <c r="C4789" s="311"/>
      <c r="D4789" s="311" t="s">
        <v>6843</v>
      </c>
      <c r="E4789" s="311" t="s">
        <v>6784</v>
      </c>
      <c r="F4789" s="313">
        <v>3000</v>
      </c>
      <c r="G4789" s="313">
        <v>2016.01</v>
      </c>
      <c r="H4789" s="325">
        <v>3900</v>
      </c>
      <c r="I4789" s="311"/>
      <c r="J4789" s="311"/>
      <c r="K4789" s="311" t="s">
        <v>106</v>
      </c>
    </row>
    <row r="4790" ht="14.25" spans="1:11">
      <c r="A4790" s="269">
        <v>4788</v>
      </c>
      <c r="B4790" s="311" t="s">
        <v>5809</v>
      </c>
      <c r="C4790" s="311"/>
      <c r="D4790" s="311" t="s">
        <v>6844</v>
      </c>
      <c r="E4790" s="311" t="s">
        <v>6784</v>
      </c>
      <c r="F4790" s="313">
        <v>800</v>
      </c>
      <c r="G4790" s="313">
        <v>2016.01</v>
      </c>
      <c r="H4790" s="325">
        <v>1040</v>
      </c>
      <c r="I4790" s="311"/>
      <c r="J4790" s="311"/>
      <c r="K4790" s="311" t="s">
        <v>106</v>
      </c>
    </row>
    <row r="4791" ht="14.25" spans="1:11">
      <c r="A4791" s="269">
        <v>4789</v>
      </c>
      <c r="B4791" s="311" t="s">
        <v>5809</v>
      </c>
      <c r="C4791" s="311"/>
      <c r="D4791" s="311" t="s">
        <v>6845</v>
      </c>
      <c r="E4791" s="311" t="s">
        <v>6784</v>
      </c>
      <c r="F4791" s="313">
        <v>450</v>
      </c>
      <c r="G4791" s="313">
        <v>2016.01</v>
      </c>
      <c r="H4791" s="325">
        <v>585</v>
      </c>
      <c r="I4791" s="311"/>
      <c r="J4791" s="311"/>
      <c r="K4791" s="311" t="s">
        <v>106</v>
      </c>
    </row>
    <row r="4792" ht="14.25" spans="1:11">
      <c r="A4792" s="269">
        <v>4790</v>
      </c>
      <c r="B4792" s="311" t="s">
        <v>5809</v>
      </c>
      <c r="C4792" s="311" t="s">
        <v>6846</v>
      </c>
      <c r="D4792" s="311" t="s">
        <v>6847</v>
      </c>
      <c r="E4792" s="311" t="s">
        <v>6848</v>
      </c>
      <c r="F4792" s="313">
        <v>3000</v>
      </c>
      <c r="G4792" s="313">
        <v>2015.01</v>
      </c>
      <c r="H4792" s="313">
        <v>3900</v>
      </c>
      <c r="I4792" s="311"/>
      <c r="J4792" s="311"/>
      <c r="K4792" s="311" t="s">
        <v>106</v>
      </c>
    </row>
    <row r="4793" ht="14.25" spans="1:11">
      <c r="A4793" s="269">
        <v>4791</v>
      </c>
      <c r="B4793" s="311" t="s">
        <v>5809</v>
      </c>
      <c r="C4793" s="311"/>
      <c r="D4793" s="311" t="s">
        <v>6849</v>
      </c>
      <c r="E4793" s="311" t="s">
        <v>6848</v>
      </c>
      <c r="F4793" s="313">
        <v>4900</v>
      </c>
      <c r="G4793" s="313">
        <v>2015.01</v>
      </c>
      <c r="H4793" s="313">
        <v>6370</v>
      </c>
      <c r="I4793" s="311"/>
      <c r="J4793" s="311"/>
      <c r="K4793" s="311" t="s">
        <v>106</v>
      </c>
    </row>
    <row r="4794" ht="14.25" spans="1:11">
      <c r="A4794" s="269">
        <v>4792</v>
      </c>
      <c r="B4794" s="311" t="s">
        <v>5809</v>
      </c>
      <c r="C4794" s="311"/>
      <c r="D4794" s="311" t="s">
        <v>6850</v>
      </c>
      <c r="E4794" s="311" t="s">
        <v>6848</v>
      </c>
      <c r="F4794" s="313">
        <v>5800</v>
      </c>
      <c r="G4794" s="313">
        <v>2015.01</v>
      </c>
      <c r="H4794" s="313">
        <v>7540</v>
      </c>
      <c r="I4794" s="311"/>
      <c r="J4794" s="311"/>
      <c r="K4794" s="311" t="s">
        <v>106</v>
      </c>
    </row>
    <row r="4795" ht="14.25" spans="1:11">
      <c r="A4795" s="269">
        <v>4793</v>
      </c>
      <c r="B4795" s="311" t="s">
        <v>5809</v>
      </c>
      <c r="C4795" s="311"/>
      <c r="D4795" s="311" t="s">
        <v>6851</v>
      </c>
      <c r="E4795" s="311" t="s">
        <v>6848</v>
      </c>
      <c r="F4795" s="313">
        <v>8800</v>
      </c>
      <c r="G4795" s="313">
        <v>2015.01</v>
      </c>
      <c r="H4795" s="313">
        <v>11440</v>
      </c>
      <c r="I4795" s="311"/>
      <c r="J4795" s="311"/>
      <c r="K4795" s="311" t="s">
        <v>106</v>
      </c>
    </row>
    <row r="4796" ht="14.25" spans="1:11">
      <c r="A4796" s="269">
        <v>4794</v>
      </c>
      <c r="B4796" s="311" t="s">
        <v>5809</v>
      </c>
      <c r="C4796" s="311"/>
      <c r="D4796" s="311" t="s">
        <v>6852</v>
      </c>
      <c r="E4796" s="311" t="s">
        <v>6848</v>
      </c>
      <c r="F4796" s="313">
        <v>4400</v>
      </c>
      <c r="G4796" s="313">
        <v>2015.01</v>
      </c>
      <c r="H4796" s="313">
        <v>5720</v>
      </c>
      <c r="I4796" s="311"/>
      <c r="J4796" s="311"/>
      <c r="K4796" s="311" t="s">
        <v>106</v>
      </c>
    </row>
    <row r="4797" ht="14.25" spans="1:11">
      <c r="A4797" s="269">
        <v>4795</v>
      </c>
      <c r="B4797" s="311" t="s">
        <v>5809</v>
      </c>
      <c r="C4797" s="311"/>
      <c r="D4797" s="311" t="s">
        <v>6853</v>
      </c>
      <c r="E4797" s="311" t="s">
        <v>6848</v>
      </c>
      <c r="F4797" s="313">
        <v>1930</v>
      </c>
      <c r="G4797" s="313">
        <v>2015.01</v>
      </c>
      <c r="H4797" s="313">
        <v>2509</v>
      </c>
      <c r="I4797" s="311"/>
      <c r="J4797" s="311"/>
      <c r="K4797" s="311" t="s">
        <v>106</v>
      </c>
    </row>
    <row r="4798" ht="14.25" spans="1:11">
      <c r="A4798" s="269">
        <v>4796</v>
      </c>
      <c r="B4798" s="311" t="s">
        <v>5809</v>
      </c>
      <c r="C4798" s="311"/>
      <c r="D4798" s="311" t="s">
        <v>6854</v>
      </c>
      <c r="E4798" s="311" t="s">
        <v>6848</v>
      </c>
      <c r="F4798" s="313">
        <v>2100</v>
      </c>
      <c r="G4798" s="313">
        <v>2015.01</v>
      </c>
      <c r="H4798" s="313">
        <v>2730</v>
      </c>
      <c r="I4798" s="311"/>
      <c r="J4798" s="311"/>
      <c r="K4798" s="311" t="s">
        <v>106</v>
      </c>
    </row>
    <row r="4799" ht="14.25" spans="1:11">
      <c r="A4799" s="269">
        <v>4797</v>
      </c>
      <c r="B4799" s="311" t="s">
        <v>5809</v>
      </c>
      <c r="C4799" s="311"/>
      <c r="D4799" s="311" t="s">
        <v>6855</v>
      </c>
      <c r="E4799" s="311" t="s">
        <v>6848</v>
      </c>
      <c r="F4799" s="313">
        <v>2800</v>
      </c>
      <c r="G4799" s="313">
        <v>2015.01</v>
      </c>
      <c r="H4799" s="313">
        <v>3640</v>
      </c>
      <c r="I4799" s="311"/>
      <c r="J4799" s="311"/>
      <c r="K4799" s="311" t="s">
        <v>106</v>
      </c>
    </row>
    <row r="4800" ht="14.25" spans="1:11">
      <c r="A4800" s="269">
        <v>4798</v>
      </c>
      <c r="B4800" s="311" t="s">
        <v>5809</v>
      </c>
      <c r="C4800" s="311"/>
      <c r="D4800" s="311" t="s">
        <v>6856</v>
      </c>
      <c r="E4800" s="311" t="s">
        <v>6848</v>
      </c>
      <c r="F4800" s="313">
        <v>3000</v>
      </c>
      <c r="G4800" s="313">
        <v>2015.01</v>
      </c>
      <c r="H4800" s="313">
        <v>3900</v>
      </c>
      <c r="I4800" s="311"/>
      <c r="J4800" s="311"/>
      <c r="K4800" s="311" t="s">
        <v>106</v>
      </c>
    </row>
    <row r="4801" ht="14.25" spans="1:11">
      <c r="A4801" s="269">
        <v>4799</v>
      </c>
      <c r="B4801" s="311" t="s">
        <v>5809</v>
      </c>
      <c r="C4801" s="311"/>
      <c r="D4801" s="311" t="s">
        <v>6857</v>
      </c>
      <c r="E4801" s="311" t="s">
        <v>6848</v>
      </c>
      <c r="F4801" s="313">
        <v>3300</v>
      </c>
      <c r="G4801" s="313">
        <v>2015.01</v>
      </c>
      <c r="H4801" s="313">
        <v>4290</v>
      </c>
      <c r="I4801" s="311"/>
      <c r="J4801" s="311"/>
      <c r="K4801" s="311" t="s">
        <v>106</v>
      </c>
    </row>
    <row r="4802" ht="14.25" spans="1:11">
      <c r="A4802" s="269">
        <v>4800</v>
      </c>
      <c r="B4802" s="311" t="s">
        <v>5809</v>
      </c>
      <c r="C4802" s="311"/>
      <c r="D4802" s="311" t="s">
        <v>6858</v>
      </c>
      <c r="E4802" s="311" t="s">
        <v>6848</v>
      </c>
      <c r="F4802" s="313">
        <v>3500</v>
      </c>
      <c r="G4802" s="313">
        <v>2015.01</v>
      </c>
      <c r="H4802" s="313">
        <v>4550</v>
      </c>
      <c r="I4802" s="311"/>
      <c r="J4802" s="311"/>
      <c r="K4802" s="311" t="s">
        <v>106</v>
      </c>
    </row>
    <row r="4803" ht="14.25" spans="1:11">
      <c r="A4803" s="269">
        <v>4801</v>
      </c>
      <c r="B4803" s="311" t="s">
        <v>5809</v>
      </c>
      <c r="C4803" s="311"/>
      <c r="D4803" s="311" t="s">
        <v>6859</v>
      </c>
      <c r="E4803" s="311" t="s">
        <v>6848</v>
      </c>
      <c r="F4803" s="313">
        <v>4300</v>
      </c>
      <c r="G4803" s="313">
        <v>2015.01</v>
      </c>
      <c r="H4803" s="313">
        <v>5590</v>
      </c>
      <c r="I4803" s="311"/>
      <c r="J4803" s="311"/>
      <c r="K4803" s="311" t="s">
        <v>106</v>
      </c>
    </row>
    <row r="4804" ht="14.25" spans="1:11">
      <c r="A4804" s="269">
        <v>4802</v>
      </c>
      <c r="B4804" s="311" t="s">
        <v>5809</v>
      </c>
      <c r="C4804" s="311"/>
      <c r="D4804" s="311" t="s">
        <v>6860</v>
      </c>
      <c r="E4804" s="311" t="s">
        <v>6848</v>
      </c>
      <c r="F4804" s="313">
        <v>5000</v>
      </c>
      <c r="G4804" s="313">
        <v>2015.01</v>
      </c>
      <c r="H4804" s="313">
        <v>6500</v>
      </c>
      <c r="I4804" s="311"/>
      <c r="J4804" s="311"/>
      <c r="K4804" s="311" t="s">
        <v>106</v>
      </c>
    </row>
    <row r="4805" ht="14.25" spans="1:11">
      <c r="A4805" s="269">
        <v>4803</v>
      </c>
      <c r="B4805" s="311" t="s">
        <v>5809</v>
      </c>
      <c r="C4805" s="311"/>
      <c r="D4805" s="311" t="s">
        <v>6861</v>
      </c>
      <c r="E4805" s="311" t="s">
        <v>6848</v>
      </c>
      <c r="F4805" s="313">
        <v>4200</v>
      </c>
      <c r="G4805" s="313">
        <v>2015.01</v>
      </c>
      <c r="H4805" s="313">
        <v>5460</v>
      </c>
      <c r="I4805" s="311"/>
      <c r="J4805" s="311"/>
      <c r="K4805" s="311" t="s">
        <v>106</v>
      </c>
    </row>
    <row r="4806" ht="14.25" spans="1:11">
      <c r="A4806" s="269">
        <v>4804</v>
      </c>
      <c r="B4806" s="311" t="s">
        <v>5809</v>
      </c>
      <c r="C4806" s="311"/>
      <c r="D4806" s="311" t="s">
        <v>6862</v>
      </c>
      <c r="E4806" s="311" t="s">
        <v>6848</v>
      </c>
      <c r="F4806" s="313">
        <v>5500</v>
      </c>
      <c r="G4806" s="313">
        <v>2015.01</v>
      </c>
      <c r="H4806" s="313">
        <v>7150</v>
      </c>
      <c r="I4806" s="311"/>
      <c r="J4806" s="311"/>
      <c r="K4806" s="311" t="s">
        <v>106</v>
      </c>
    </row>
    <row r="4807" ht="14.25" spans="1:11">
      <c r="A4807" s="269">
        <v>4805</v>
      </c>
      <c r="B4807" s="311" t="s">
        <v>5809</v>
      </c>
      <c r="C4807" s="311"/>
      <c r="D4807" s="311" t="s">
        <v>6863</v>
      </c>
      <c r="E4807" s="311" t="s">
        <v>6848</v>
      </c>
      <c r="F4807" s="313">
        <v>6000</v>
      </c>
      <c r="G4807" s="313">
        <v>2015.01</v>
      </c>
      <c r="H4807" s="313">
        <v>7800</v>
      </c>
      <c r="I4807" s="311"/>
      <c r="J4807" s="311"/>
      <c r="K4807" s="311" t="s">
        <v>106</v>
      </c>
    </row>
    <row r="4808" ht="14.25" spans="1:11">
      <c r="A4808" s="269">
        <v>4806</v>
      </c>
      <c r="B4808" s="311" t="s">
        <v>5809</v>
      </c>
      <c r="C4808" s="311"/>
      <c r="D4808" s="311" t="s">
        <v>6864</v>
      </c>
      <c r="E4808" s="311" t="s">
        <v>6848</v>
      </c>
      <c r="F4808" s="313">
        <v>8800</v>
      </c>
      <c r="G4808" s="313">
        <v>2015.01</v>
      </c>
      <c r="H4808" s="313">
        <v>11440</v>
      </c>
      <c r="I4808" s="311"/>
      <c r="J4808" s="311"/>
      <c r="K4808" s="311" t="s">
        <v>106</v>
      </c>
    </row>
    <row r="4809" ht="14.25" spans="1:11">
      <c r="A4809" s="269">
        <v>4807</v>
      </c>
      <c r="B4809" s="311" t="s">
        <v>5809</v>
      </c>
      <c r="C4809" s="311"/>
      <c r="D4809" s="311" t="s">
        <v>6865</v>
      </c>
      <c r="E4809" s="311" t="s">
        <v>6848</v>
      </c>
      <c r="F4809" s="313">
        <v>12000</v>
      </c>
      <c r="G4809" s="313">
        <v>2015.01</v>
      </c>
      <c r="H4809" s="313">
        <v>15600</v>
      </c>
      <c r="I4809" s="311"/>
      <c r="J4809" s="311"/>
      <c r="K4809" s="311" t="s">
        <v>106</v>
      </c>
    </row>
    <row r="4810" ht="14.25" spans="1:11">
      <c r="A4810" s="269">
        <v>4808</v>
      </c>
      <c r="B4810" s="311" t="s">
        <v>5809</v>
      </c>
      <c r="C4810" s="311"/>
      <c r="D4810" s="311" t="s">
        <v>6866</v>
      </c>
      <c r="E4810" s="311" t="s">
        <v>6848</v>
      </c>
      <c r="F4810" s="313">
        <v>16000</v>
      </c>
      <c r="G4810" s="313">
        <v>2015.01</v>
      </c>
      <c r="H4810" s="313">
        <v>20800</v>
      </c>
      <c r="I4810" s="311"/>
      <c r="J4810" s="311"/>
      <c r="K4810" s="311" t="s">
        <v>106</v>
      </c>
    </row>
    <row r="4811" ht="14.25" spans="1:11">
      <c r="A4811" s="269">
        <v>4809</v>
      </c>
      <c r="B4811" s="311" t="s">
        <v>5809</v>
      </c>
      <c r="C4811" s="311"/>
      <c r="D4811" s="311" t="s">
        <v>6867</v>
      </c>
      <c r="E4811" s="311" t="s">
        <v>6848</v>
      </c>
      <c r="F4811" s="313">
        <v>9000</v>
      </c>
      <c r="G4811" s="313">
        <v>2015.01</v>
      </c>
      <c r="H4811" s="313">
        <v>11700</v>
      </c>
      <c r="I4811" s="311"/>
      <c r="J4811" s="311"/>
      <c r="K4811" s="311" t="s">
        <v>106</v>
      </c>
    </row>
    <row r="4812" ht="14.25" spans="1:11">
      <c r="A4812" s="269">
        <v>4810</v>
      </c>
      <c r="B4812" s="311" t="s">
        <v>5809</v>
      </c>
      <c r="C4812" s="311"/>
      <c r="D4812" s="311" t="s">
        <v>6868</v>
      </c>
      <c r="E4812" s="311" t="s">
        <v>6848</v>
      </c>
      <c r="F4812" s="313">
        <v>10000</v>
      </c>
      <c r="G4812" s="313">
        <v>2015.01</v>
      </c>
      <c r="H4812" s="313">
        <v>13000</v>
      </c>
      <c r="I4812" s="311"/>
      <c r="J4812" s="311"/>
      <c r="K4812" s="311" t="s">
        <v>106</v>
      </c>
    </row>
    <row r="4813" ht="14.25" spans="1:11">
      <c r="A4813" s="269">
        <v>4811</v>
      </c>
      <c r="B4813" s="311" t="s">
        <v>5809</v>
      </c>
      <c r="C4813" s="311"/>
      <c r="D4813" s="311" t="s">
        <v>6869</v>
      </c>
      <c r="E4813" s="311" t="s">
        <v>6848</v>
      </c>
      <c r="F4813" s="313">
        <v>11000</v>
      </c>
      <c r="G4813" s="313">
        <v>2015.01</v>
      </c>
      <c r="H4813" s="313">
        <v>14300</v>
      </c>
      <c r="I4813" s="311"/>
      <c r="J4813" s="311"/>
      <c r="K4813" s="311" t="s">
        <v>106</v>
      </c>
    </row>
    <row r="4814" ht="14.25" spans="1:11">
      <c r="A4814" s="269">
        <v>4812</v>
      </c>
      <c r="B4814" s="311" t="s">
        <v>5809</v>
      </c>
      <c r="C4814" s="311"/>
      <c r="D4814" s="311" t="s">
        <v>6870</v>
      </c>
      <c r="E4814" s="311" t="s">
        <v>6848</v>
      </c>
      <c r="F4814" s="313">
        <v>15000</v>
      </c>
      <c r="G4814" s="313">
        <v>2015.01</v>
      </c>
      <c r="H4814" s="313">
        <v>19500</v>
      </c>
      <c r="I4814" s="311"/>
      <c r="J4814" s="311"/>
      <c r="K4814" s="311" t="s">
        <v>106</v>
      </c>
    </row>
    <row r="4815" ht="14.25" spans="1:11">
      <c r="A4815" s="269">
        <v>4813</v>
      </c>
      <c r="B4815" s="311" t="s">
        <v>5809</v>
      </c>
      <c r="C4815" s="311"/>
      <c r="D4815" s="311" t="s">
        <v>6871</v>
      </c>
      <c r="E4815" s="311" t="s">
        <v>6848</v>
      </c>
      <c r="F4815" s="313">
        <v>28000</v>
      </c>
      <c r="G4815" s="313">
        <v>2015.01</v>
      </c>
      <c r="H4815" s="313">
        <v>36400</v>
      </c>
      <c r="I4815" s="311"/>
      <c r="J4815" s="311"/>
      <c r="K4815" s="311" t="s">
        <v>106</v>
      </c>
    </row>
    <row r="4816" ht="14.25" spans="1:11">
      <c r="A4816" s="269">
        <v>4814</v>
      </c>
      <c r="B4816" s="311" t="s">
        <v>5809</v>
      </c>
      <c r="C4816" s="311"/>
      <c r="D4816" s="311" t="s">
        <v>6872</v>
      </c>
      <c r="E4816" s="311" t="s">
        <v>6848</v>
      </c>
      <c r="F4816" s="313">
        <v>28000</v>
      </c>
      <c r="G4816" s="313">
        <v>2015.01</v>
      </c>
      <c r="H4816" s="313">
        <v>36400</v>
      </c>
      <c r="I4816" s="311"/>
      <c r="J4816" s="311"/>
      <c r="K4816" s="311" t="s">
        <v>106</v>
      </c>
    </row>
    <row r="4817" ht="14.25" spans="1:11">
      <c r="A4817" s="269">
        <v>4815</v>
      </c>
      <c r="B4817" s="311" t="s">
        <v>5809</v>
      </c>
      <c r="C4817" s="311"/>
      <c r="D4817" s="311" t="s">
        <v>6873</v>
      </c>
      <c r="E4817" s="311" t="s">
        <v>6848</v>
      </c>
      <c r="F4817" s="313">
        <v>34000</v>
      </c>
      <c r="G4817" s="313">
        <v>2015.01</v>
      </c>
      <c r="H4817" s="313">
        <v>44200</v>
      </c>
      <c r="I4817" s="311"/>
      <c r="J4817" s="311"/>
      <c r="K4817" s="311" t="s">
        <v>106</v>
      </c>
    </row>
    <row r="4818" ht="14.25" spans="1:11">
      <c r="A4818" s="269">
        <v>4816</v>
      </c>
      <c r="B4818" s="311" t="s">
        <v>5809</v>
      </c>
      <c r="C4818" s="311"/>
      <c r="D4818" s="311" t="s">
        <v>6874</v>
      </c>
      <c r="E4818" s="311" t="s">
        <v>6848</v>
      </c>
      <c r="F4818" s="313">
        <v>35000</v>
      </c>
      <c r="G4818" s="313">
        <v>2015.01</v>
      </c>
      <c r="H4818" s="313">
        <v>45500</v>
      </c>
      <c r="I4818" s="311"/>
      <c r="J4818" s="311"/>
      <c r="K4818" s="311" t="s">
        <v>106</v>
      </c>
    </row>
    <row r="4819" ht="14.25" spans="1:11">
      <c r="A4819" s="269">
        <v>4817</v>
      </c>
      <c r="B4819" s="311" t="s">
        <v>5809</v>
      </c>
      <c r="C4819" s="311"/>
      <c r="D4819" s="311" t="s">
        <v>6875</v>
      </c>
      <c r="E4819" s="311" t="s">
        <v>6848</v>
      </c>
      <c r="F4819" s="313">
        <v>3500</v>
      </c>
      <c r="G4819" s="313">
        <v>2015.01</v>
      </c>
      <c r="H4819" s="313">
        <v>4550</v>
      </c>
      <c r="I4819" s="311"/>
      <c r="J4819" s="311"/>
      <c r="K4819" s="311" t="s">
        <v>106</v>
      </c>
    </row>
    <row r="4820" ht="14.25" spans="1:11">
      <c r="A4820" s="269">
        <v>4818</v>
      </c>
      <c r="B4820" s="311" t="s">
        <v>5809</v>
      </c>
      <c r="C4820" s="311"/>
      <c r="D4820" s="311" t="s">
        <v>6876</v>
      </c>
      <c r="E4820" s="311" t="s">
        <v>6848</v>
      </c>
      <c r="F4820" s="313">
        <v>3800</v>
      </c>
      <c r="G4820" s="313">
        <v>2015.01</v>
      </c>
      <c r="H4820" s="313">
        <v>4940</v>
      </c>
      <c r="I4820" s="311"/>
      <c r="J4820" s="311"/>
      <c r="K4820" s="311" t="s">
        <v>106</v>
      </c>
    </row>
    <row r="4821" ht="14.25" spans="1:11">
      <c r="A4821" s="269">
        <v>4819</v>
      </c>
      <c r="B4821" s="311" t="s">
        <v>5809</v>
      </c>
      <c r="C4821" s="311"/>
      <c r="D4821" s="311" t="s">
        <v>6877</v>
      </c>
      <c r="E4821" s="311" t="s">
        <v>6848</v>
      </c>
      <c r="F4821" s="313">
        <v>4200</v>
      </c>
      <c r="G4821" s="313">
        <v>2015.01</v>
      </c>
      <c r="H4821" s="313">
        <v>5460</v>
      </c>
      <c r="I4821" s="311"/>
      <c r="J4821" s="311"/>
      <c r="K4821" s="311" t="s">
        <v>106</v>
      </c>
    </row>
    <row r="4822" ht="14.25" spans="1:11">
      <c r="A4822" s="269">
        <v>4820</v>
      </c>
      <c r="B4822" s="311" t="s">
        <v>5809</v>
      </c>
      <c r="C4822" s="311"/>
      <c r="D4822" s="311" t="s">
        <v>6878</v>
      </c>
      <c r="E4822" s="311" t="s">
        <v>6848</v>
      </c>
      <c r="F4822" s="313">
        <v>4800</v>
      </c>
      <c r="G4822" s="313">
        <v>2015.01</v>
      </c>
      <c r="H4822" s="313">
        <v>6240</v>
      </c>
      <c r="I4822" s="311"/>
      <c r="J4822" s="311"/>
      <c r="K4822" s="311" t="s">
        <v>106</v>
      </c>
    </row>
    <row r="4823" ht="14.25" spans="1:11">
      <c r="A4823" s="269">
        <v>4821</v>
      </c>
      <c r="B4823" s="311" t="s">
        <v>5809</v>
      </c>
      <c r="C4823" s="311"/>
      <c r="D4823" s="311" t="s">
        <v>6879</v>
      </c>
      <c r="E4823" s="311" t="s">
        <v>6848</v>
      </c>
      <c r="F4823" s="313">
        <v>4800</v>
      </c>
      <c r="G4823" s="313">
        <v>2015.01</v>
      </c>
      <c r="H4823" s="313">
        <v>6240</v>
      </c>
      <c r="I4823" s="311"/>
      <c r="J4823" s="311"/>
      <c r="K4823" s="311" t="s">
        <v>106</v>
      </c>
    </row>
    <row r="4824" ht="14.25" spans="1:11">
      <c r="A4824" s="269">
        <v>4822</v>
      </c>
      <c r="B4824" s="311" t="s">
        <v>5809</v>
      </c>
      <c r="C4824" s="311"/>
      <c r="D4824" s="311" t="s">
        <v>6880</v>
      </c>
      <c r="E4824" s="311" t="s">
        <v>6848</v>
      </c>
      <c r="F4824" s="313">
        <v>2800</v>
      </c>
      <c r="G4824" s="313">
        <v>2015.01</v>
      </c>
      <c r="H4824" s="313">
        <v>3640</v>
      </c>
      <c r="I4824" s="311"/>
      <c r="J4824" s="311"/>
      <c r="K4824" s="311" t="s">
        <v>106</v>
      </c>
    </row>
    <row r="4825" ht="14.25" spans="1:11">
      <c r="A4825" s="269">
        <v>4823</v>
      </c>
      <c r="B4825" s="311" t="s">
        <v>5809</v>
      </c>
      <c r="C4825" s="311"/>
      <c r="D4825" s="311" t="s">
        <v>6881</v>
      </c>
      <c r="E4825" s="311" t="s">
        <v>6848</v>
      </c>
      <c r="F4825" s="313">
        <v>3200</v>
      </c>
      <c r="G4825" s="313">
        <v>2015.01</v>
      </c>
      <c r="H4825" s="313">
        <v>4160</v>
      </c>
      <c r="I4825" s="311"/>
      <c r="J4825" s="311"/>
      <c r="K4825" s="311" t="s">
        <v>106</v>
      </c>
    </row>
    <row r="4826" ht="14.25" spans="1:11">
      <c r="A4826" s="269">
        <v>4824</v>
      </c>
      <c r="B4826" s="311" t="s">
        <v>5809</v>
      </c>
      <c r="C4826" s="311"/>
      <c r="D4826" s="311" t="s">
        <v>6882</v>
      </c>
      <c r="E4826" s="311" t="s">
        <v>6848</v>
      </c>
      <c r="F4826" s="313">
        <v>4800</v>
      </c>
      <c r="G4826" s="313">
        <v>2015.01</v>
      </c>
      <c r="H4826" s="313">
        <v>6240</v>
      </c>
      <c r="I4826" s="311"/>
      <c r="J4826" s="311"/>
      <c r="K4826" s="311" t="s">
        <v>106</v>
      </c>
    </row>
    <row r="4827" ht="14.25" spans="1:11">
      <c r="A4827" s="269">
        <v>4825</v>
      </c>
      <c r="B4827" s="311" t="s">
        <v>5809</v>
      </c>
      <c r="C4827" s="311"/>
      <c r="D4827" s="311" t="s">
        <v>6883</v>
      </c>
      <c r="E4827" s="311" t="s">
        <v>6848</v>
      </c>
      <c r="F4827" s="313">
        <v>6800</v>
      </c>
      <c r="G4827" s="313">
        <v>2015.01</v>
      </c>
      <c r="H4827" s="313">
        <v>8840</v>
      </c>
      <c r="I4827" s="311"/>
      <c r="J4827" s="311"/>
      <c r="K4827" s="311" t="s">
        <v>106</v>
      </c>
    </row>
    <row r="4828" ht="14.25" spans="1:11">
      <c r="A4828" s="269">
        <v>4826</v>
      </c>
      <c r="B4828" s="311" t="s">
        <v>5809</v>
      </c>
      <c r="C4828" s="311" t="s">
        <v>6884</v>
      </c>
      <c r="D4828" s="283" t="s">
        <v>6885</v>
      </c>
      <c r="E4828" s="311" t="s">
        <v>6886</v>
      </c>
      <c r="F4828" s="318">
        <f>6870+11800</f>
        <v>18670</v>
      </c>
      <c r="G4828" s="313">
        <v>2015.01</v>
      </c>
      <c r="H4828" s="313">
        <v>24271</v>
      </c>
      <c r="I4828" s="311"/>
      <c r="J4828" s="311"/>
      <c r="K4828" s="311" t="s">
        <v>106</v>
      </c>
    </row>
    <row r="4829" ht="14.25" spans="1:11">
      <c r="A4829" s="269">
        <v>4827</v>
      </c>
      <c r="B4829" s="311" t="s">
        <v>5809</v>
      </c>
      <c r="C4829" s="311"/>
      <c r="D4829" s="283" t="s">
        <v>6887</v>
      </c>
      <c r="E4829" s="311" t="s">
        <v>6886</v>
      </c>
      <c r="F4829" s="318">
        <f>7450+11800</f>
        <v>19250</v>
      </c>
      <c r="G4829" s="313">
        <v>2015.01</v>
      </c>
      <c r="H4829" s="313">
        <v>25025</v>
      </c>
      <c r="I4829" s="311"/>
      <c r="J4829" s="311"/>
      <c r="K4829" s="311" t="s">
        <v>106</v>
      </c>
    </row>
    <row r="4830" ht="14.25" spans="1:11">
      <c r="A4830" s="269">
        <v>4828</v>
      </c>
      <c r="B4830" s="311" t="s">
        <v>5809</v>
      </c>
      <c r="C4830" s="311"/>
      <c r="D4830" s="283" t="s">
        <v>6888</v>
      </c>
      <c r="E4830" s="311" t="s">
        <v>6886</v>
      </c>
      <c r="F4830" s="318">
        <f>6910+11800</f>
        <v>18710</v>
      </c>
      <c r="G4830" s="313">
        <v>2015.01</v>
      </c>
      <c r="H4830" s="313">
        <v>24323</v>
      </c>
      <c r="I4830" s="311"/>
      <c r="J4830" s="311"/>
      <c r="K4830" s="311" t="s">
        <v>106</v>
      </c>
    </row>
    <row r="4831" ht="14.25" spans="1:11">
      <c r="A4831" s="269">
        <v>4829</v>
      </c>
      <c r="B4831" s="311" t="s">
        <v>5809</v>
      </c>
      <c r="C4831" s="311"/>
      <c r="D4831" s="283" t="s">
        <v>6889</v>
      </c>
      <c r="E4831" s="311" t="s">
        <v>6886</v>
      </c>
      <c r="F4831" s="318">
        <f>6910+11800</f>
        <v>18710</v>
      </c>
      <c r="G4831" s="313">
        <v>2015.01</v>
      </c>
      <c r="H4831" s="313">
        <v>24323</v>
      </c>
      <c r="I4831" s="311"/>
      <c r="J4831" s="311"/>
      <c r="K4831" s="311" t="s">
        <v>106</v>
      </c>
    </row>
    <row r="4832" ht="28.5" spans="1:11">
      <c r="A4832" s="269">
        <v>4830</v>
      </c>
      <c r="B4832" s="311" t="s">
        <v>5809</v>
      </c>
      <c r="C4832" s="311"/>
      <c r="D4832" s="283" t="s">
        <v>6890</v>
      </c>
      <c r="E4832" s="311" t="s">
        <v>6886</v>
      </c>
      <c r="F4832" s="318">
        <v>6464</v>
      </c>
      <c r="G4832" s="313">
        <v>2015.01</v>
      </c>
      <c r="H4832" s="313">
        <v>8403.2</v>
      </c>
      <c r="I4832" s="311"/>
      <c r="J4832" s="311"/>
      <c r="K4832" s="311" t="s">
        <v>106</v>
      </c>
    </row>
    <row r="4833" ht="28.5" spans="1:11">
      <c r="A4833" s="269">
        <v>4831</v>
      </c>
      <c r="B4833" s="311" t="s">
        <v>5809</v>
      </c>
      <c r="C4833" s="311"/>
      <c r="D4833" s="283" t="s">
        <v>6891</v>
      </c>
      <c r="E4833" s="311" t="s">
        <v>6886</v>
      </c>
      <c r="F4833" s="318">
        <v>3857</v>
      </c>
      <c r="G4833" s="313">
        <v>2015.01</v>
      </c>
      <c r="H4833" s="313">
        <v>5014.1</v>
      </c>
      <c r="I4833" s="311"/>
      <c r="J4833" s="311"/>
      <c r="K4833" s="311" t="s">
        <v>106</v>
      </c>
    </row>
    <row r="4834" ht="14.25" spans="1:11">
      <c r="A4834" s="269">
        <v>4832</v>
      </c>
      <c r="B4834" s="311" t="s">
        <v>5809</v>
      </c>
      <c r="C4834" s="311"/>
      <c r="D4834" s="283" t="s">
        <v>6892</v>
      </c>
      <c r="E4834" s="311" t="s">
        <v>6886</v>
      </c>
      <c r="F4834" s="318">
        <v>7400</v>
      </c>
      <c r="G4834" s="313">
        <v>2015.01</v>
      </c>
      <c r="H4834" s="313">
        <v>9620</v>
      </c>
      <c r="I4834" s="311"/>
      <c r="J4834" s="311"/>
      <c r="K4834" s="311" t="s">
        <v>106</v>
      </c>
    </row>
    <row r="4835" ht="14.25" spans="1:11">
      <c r="A4835" s="269">
        <v>4833</v>
      </c>
      <c r="B4835" s="311" t="s">
        <v>5809</v>
      </c>
      <c r="C4835" s="311"/>
      <c r="D4835" s="283" t="s">
        <v>6893</v>
      </c>
      <c r="E4835" s="311" t="s">
        <v>6886</v>
      </c>
      <c r="F4835" s="318">
        <v>5475</v>
      </c>
      <c r="G4835" s="313">
        <v>2015.01</v>
      </c>
      <c r="H4835" s="313">
        <v>7117.5</v>
      </c>
      <c r="I4835" s="311"/>
      <c r="J4835" s="311"/>
      <c r="K4835" s="311" t="s">
        <v>106</v>
      </c>
    </row>
    <row r="4836" ht="14.25" spans="1:11">
      <c r="A4836" s="269">
        <v>4834</v>
      </c>
      <c r="B4836" s="311" t="s">
        <v>5809</v>
      </c>
      <c r="C4836" s="311"/>
      <c r="D4836" s="283" t="s">
        <v>6894</v>
      </c>
      <c r="E4836" s="311" t="s">
        <v>6886</v>
      </c>
      <c r="F4836" s="318">
        <v>4055</v>
      </c>
      <c r="G4836" s="313">
        <v>2015.01</v>
      </c>
      <c r="H4836" s="313">
        <v>5271.5</v>
      </c>
      <c r="I4836" s="311"/>
      <c r="J4836" s="311"/>
      <c r="K4836" s="311" t="s">
        <v>106</v>
      </c>
    </row>
    <row r="4837" ht="28.5" spans="1:11">
      <c r="A4837" s="269">
        <v>4835</v>
      </c>
      <c r="B4837" s="311" t="s">
        <v>5809</v>
      </c>
      <c r="C4837" s="311"/>
      <c r="D4837" s="283" t="s">
        <v>6895</v>
      </c>
      <c r="E4837" s="311" t="s">
        <v>6886</v>
      </c>
      <c r="F4837" s="318">
        <v>18840</v>
      </c>
      <c r="G4837" s="313">
        <v>2015.01</v>
      </c>
      <c r="H4837" s="313">
        <v>24492</v>
      </c>
      <c r="I4837" s="311"/>
      <c r="J4837" s="311"/>
      <c r="K4837" s="311" t="s">
        <v>106</v>
      </c>
    </row>
    <row r="4838" ht="14.25" spans="1:11">
      <c r="A4838" s="269">
        <v>4836</v>
      </c>
      <c r="B4838" s="311" t="s">
        <v>5809</v>
      </c>
      <c r="C4838" s="311"/>
      <c r="D4838" s="283" t="s">
        <v>6896</v>
      </c>
      <c r="E4838" s="311" t="s">
        <v>6886</v>
      </c>
      <c r="F4838" s="318">
        <v>7035</v>
      </c>
      <c r="G4838" s="313">
        <v>2015.01</v>
      </c>
      <c r="H4838" s="313">
        <v>9145.5</v>
      </c>
      <c r="I4838" s="311"/>
      <c r="J4838" s="311"/>
      <c r="K4838" s="311" t="s">
        <v>106</v>
      </c>
    </row>
    <row r="4839" ht="14.25" spans="1:11">
      <c r="A4839" s="269">
        <v>4837</v>
      </c>
      <c r="B4839" s="311" t="s">
        <v>5809</v>
      </c>
      <c r="C4839" s="311"/>
      <c r="D4839" s="283" t="s">
        <v>6897</v>
      </c>
      <c r="E4839" s="311" t="s">
        <v>6886</v>
      </c>
      <c r="F4839" s="318">
        <v>7320</v>
      </c>
      <c r="G4839" s="313">
        <v>2015.01</v>
      </c>
      <c r="H4839" s="313">
        <v>9516</v>
      </c>
      <c r="I4839" s="311"/>
      <c r="J4839" s="311"/>
      <c r="K4839" s="311" t="s">
        <v>106</v>
      </c>
    </row>
    <row r="4840" ht="14.25" spans="1:11">
      <c r="A4840" s="269">
        <v>4838</v>
      </c>
      <c r="B4840" s="311" t="s">
        <v>5809</v>
      </c>
      <c r="C4840" s="311"/>
      <c r="D4840" s="283" t="s">
        <v>6898</v>
      </c>
      <c r="E4840" s="311" t="s">
        <v>6886</v>
      </c>
      <c r="F4840" s="318">
        <v>1060</v>
      </c>
      <c r="G4840" s="313">
        <v>2015.01</v>
      </c>
      <c r="H4840" s="313">
        <v>1378</v>
      </c>
      <c r="I4840" s="311"/>
      <c r="J4840" s="311"/>
      <c r="K4840" s="311" t="s">
        <v>106</v>
      </c>
    </row>
    <row r="4841" ht="14.25" spans="1:11">
      <c r="A4841" s="269">
        <v>4839</v>
      </c>
      <c r="B4841" s="311" t="s">
        <v>5809</v>
      </c>
      <c r="C4841" s="311"/>
      <c r="D4841" s="283" t="s">
        <v>6899</v>
      </c>
      <c r="E4841" s="311" t="s">
        <v>6886</v>
      </c>
      <c r="F4841" s="318">
        <v>480</v>
      </c>
      <c r="G4841" s="313">
        <v>2015.01</v>
      </c>
      <c r="H4841" s="313">
        <v>624</v>
      </c>
      <c r="I4841" s="311"/>
      <c r="J4841" s="311"/>
      <c r="K4841" s="311" t="s">
        <v>106</v>
      </c>
    </row>
    <row r="4842" ht="14.25" spans="1:11">
      <c r="A4842" s="269">
        <v>4840</v>
      </c>
      <c r="B4842" s="311" t="s">
        <v>5809</v>
      </c>
      <c r="C4842" s="311"/>
      <c r="D4842" s="283" t="s">
        <v>6900</v>
      </c>
      <c r="E4842" s="311" t="s">
        <v>6886</v>
      </c>
      <c r="F4842" s="318">
        <v>170</v>
      </c>
      <c r="G4842" s="313">
        <v>2015.01</v>
      </c>
      <c r="H4842" s="313">
        <v>221</v>
      </c>
      <c r="I4842" s="311"/>
      <c r="J4842" s="311"/>
      <c r="K4842" s="311" t="s">
        <v>106</v>
      </c>
    </row>
    <row r="4843" ht="14.25" spans="1:11">
      <c r="A4843" s="269">
        <v>4841</v>
      </c>
      <c r="B4843" s="311" t="s">
        <v>5809</v>
      </c>
      <c r="C4843" s="311"/>
      <c r="D4843" s="283" t="s">
        <v>6901</v>
      </c>
      <c r="E4843" s="311" t="s">
        <v>6886</v>
      </c>
      <c r="F4843" s="318">
        <v>750</v>
      </c>
      <c r="G4843" s="313">
        <v>2015.01</v>
      </c>
      <c r="H4843" s="313">
        <v>975</v>
      </c>
      <c r="I4843" s="311"/>
      <c r="J4843" s="311"/>
      <c r="K4843" s="311" t="s">
        <v>106</v>
      </c>
    </row>
    <row r="4844" ht="14.25" spans="1:11">
      <c r="A4844" s="269">
        <v>4842</v>
      </c>
      <c r="B4844" s="311" t="s">
        <v>5809</v>
      </c>
      <c r="C4844" s="311"/>
      <c r="D4844" s="283" t="s">
        <v>6902</v>
      </c>
      <c r="E4844" s="311" t="s">
        <v>6886</v>
      </c>
      <c r="F4844" s="318">
        <v>450</v>
      </c>
      <c r="G4844" s="313">
        <v>2015.01</v>
      </c>
      <c r="H4844" s="313">
        <v>585</v>
      </c>
      <c r="I4844" s="311"/>
      <c r="J4844" s="311"/>
      <c r="K4844" s="311" t="s">
        <v>106</v>
      </c>
    </row>
    <row r="4845" ht="14.25" spans="1:11">
      <c r="A4845" s="269">
        <v>4843</v>
      </c>
      <c r="B4845" s="311" t="s">
        <v>5809</v>
      </c>
      <c r="C4845" s="311"/>
      <c r="D4845" s="283" t="s">
        <v>6903</v>
      </c>
      <c r="E4845" s="311" t="s">
        <v>6886</v>
      </c>
      <c r="F4845" s="318">
        <v>120</v>
      </c>
      <c r="G4845" s="313">
        <v>2015.01</v>
      </c>
      <c r="H4845" s="313">
        <v>156</v>
      </c>
      <c r="I4845" s="311"/>
      <c r="J4845" s="311"/>
      <c r="K4845" s="311" t="s">
        <v>106</v>
      </c>
    </row>
    <row r="4846" ht="14.25" spans="1:11">
      <c r="A4846" s="269">
        <v>4844</v>
      </c>
      <c r="B4846" s="311" t="s">
        <v>5809</v>
      </c>
      <c r="C4846" s="311"/>
      <c r="D4846" s="283" t="s">
        <v>6904</v>
      </c>
      <c r="E4846" s="311" t="s">
        <v>6886</v>
      </c>
      <c r="F4846" s="318">
        <v>280</v>
      </c>
      <c r="G4846" s="313">
        <v>2015.01</v>
      </c>
      <c r="H4846" s="313">
        <v>364</v>
      </c>
      <c r="I4846" s="311"/>
      <c r="J4846" s="311"/>
      <c r="K4846" s="311" t="s">
        <v>106</v>
      </c>
    </row>
    <row r="4847" ht="14.25" spans="1:11">
      <c r="A4847" s="269">
        <v>4845</v>
      </c>
      <c r="B4847" s="311" t="s">
        <v>5809</v>
      </c>
      <c r="C4847" s="311"/>
      <c r="D4847" s="283" t="s">
        <v>6905</v>
      </c>
      <c r="E4847" s="311" t="s">
        <v>6886</v>
      </c>
      <c r="F4847" s="318">
        <v>560</v>
      </c>
      <c r="G4847" s="313">
        <v>2015.01</v>
      </c>
      <c r="H4847" s="313">
        <v>728</v>
      </c>
      <c r="I4847" s="311"/>
      <c r="J4847" s="311"/>
      <c r="K4847" s="311" t="s">
        <v>106</v>
      </c>
    </row>
    <row r="4848" ht="14.25" spans="1:11">
      <c r="A4848" s="269">
        <v>4846</v>
      </c>
      <c r="B4848" s="311" t="s">
        <v>5809</v>
      </c>
      <c r="C4848" s="311"/>
      <c r="D4848" s="283" t="s">
        <v>6906</v>
      </c>
      <c r="E4848" s="311" t="s">
        <v>6886</v>
      </c>
      <c r="F4848" s="318">
        <v>420</v>
      </c>
      <c r="G4848" s="313">
        <v>2015.01</v>
      </c>
      <c r="H4848" s="313">
        <v>546</v>
      </c>
      <c r="I4848" s="311"/>
      <c r="J4848" s="311"/>
      <c r="K4848" s="311" t="s">
        <v>106</v>
      </c>
    </row>
    <row r="4849" ht="14.25" spans="1:11">
      <c r="A4849" s="269">
        <v>4847</v>
      </c>
      <c r="B4849" s="311" t="s">
        <v>5809</v>
      </c>
      <c r="C4849" s="311" t="s">
        <v>6907</v>
      </c>
      <c r="D4849" s="311" t="s">
        <v>6908</v>
      </c>
      <c r="E4849" s="311" t="s">
        <v>6909</v>
      </c>
      <c r="F4849" s="313">
        <v>12000</v>
      </c>
      <c r="G4849" s="313">
        <v>2015.01</v>
      </c>
      <c r="H4849" s="313">
        <v>17142.8571428571</v>
      </c>
      <c r="I4849" s="311"/>
      <c r="J4849" s="311"/>
      <c r="K4849" s="311" t="s">
        <v>106</v>
      </c>
    </row>
    <row r="4850" ht="14.25" spans="1:11">
      <c r="A4850" s="269">
        <v>4848</v>
      </c>
      <c r="B4850" s="311" t="s">
        <v>5809</v>
      </c>
      <c r="C4850" s="311" t="s">
        <v>6910</v>
      </c>
      <c r="D4850" s="311" t="s">
        <v>6911</v>
      </c>
      <c r="E4850" s="311" t="s">
        <v>6912</v>
      </c>
      <c r="F4850" s="313">
        <v>100000</v>
      </c>
      <c r="G4850" s="313">
        <v>2016.4</v>
      </c>
      <c r="H4850" s="313">
        <v>140000</v>
      </c>
      <c r="I4850" s="311"/>
      <c r="J4850" s="311"/>
      <c r="K4850" s="311" t="s">
        <v>106</v>
      </c>
    </row>
    <row r="4851" ht="14.25" spans="1:11">
      <c r="A4851" s="269">
        <v>4849</v>
      </c>
      <c r="B4851" s="311" t="s">
        <v>5809</v>
      </c>
      <c r="C4851" s="311"/>
      <c r="D4851" s="311" t="s">
        <v>6913</v>
      </c>
      <c r="E4851" s="311" t="s">
        <v>6912</v>
      </c>
      <c r="F4851" s="313">
        <v>100000</v>
      </c>
      <c r="G4851" s="313">
        <v>2016.4</v>
      </c>
      <c r="H4851" s="313">
        <v>130000</v>
      </c>
      <c r="I4851" s="311"/>
      <c r="J4851" s="311"/>
      <c r="K4851" s="311" t="s">
        <v>106</v>
      </c>
    </row>
    <row r="4852" ht="14.25" spans="1:11">
      <c r="A4852" s="269">
        <v>4850</v>
      </c>
      <c r="B4852" s="311" t="s">
        <v>5809</v>
      </c>
      <c r="C4852" s="311"/>
      <c r="D4852" s="311" t="s">
        <v>6914</v>
      </c>
      <c r="E4852" s="311" t="s">
        <v>6915</v>
      </c>
      <c r="F4852" s="313">
        <v>35000</v>
      </c>
      <c r="G4852" s="313">
        <v>2016.4</v>
      </c>
      <c r="H4852" s="313">
        <v>49000</v>
      </c>
      <c r="I4852" s="311"/>
      <c r="J4852" s="311"/>
      <c r="K4852" s="311" t="s">
        <v>106</v>
      </c>
    </row>
    <row r="4853" ht="14.25" spans="1:11">
      <c r="A4853" s="269">
        <v>4851</v>
      </c>
      <c r="B4853" s="311" t="s">
        <v>5809</v>
      </c>
      <c r="C4853" s="311"/>
      <c r="D4853" s="311" t="s">
        <v>6916</v>
      </c>
      <c r="E4853" s="311" t="s">
        <v>6915</v>
      </c>
      <c r="F4853" s="313">
        <v>16800</v>
      </c>
      <c r="G4853" s="313">
        <v>2016.4</v>
      </c>
      <c r="H4853" s="313">
        <v>25000</v>
      </c>
      <c r="I4853" s="311"/>
      <c r="J4853" s="311"/>
      <c r="K4853" s="311" t="s">
        <v>106</v>
      </c>
    </row>
    <row r="4854" ht="14.25" spans="1:11">
      <c r="A4854" s="269">
        <v>4852</v>
      </c>
      <c r="B4854" s="311" t="s">
        <v>5809</v>
      </c>
      <c r="C4854" s="311" t="s">
        <v>6917</v>
      </c>
      <c r="D4854" s="311" t="s">
        <v>6918</v>
      </c>
      <c r="E4854" s="311" t="s">
        <v>6919</v>
      </c>
      <c r="F4854" s="313">
        <v>50000</v>
      </c>
      <c r="G4854" s="313">
        <v>2016.4</v>
      </c>
      <c r="H4854" s="313">
        <v>68000</v>
      </c>
      <c r="I4854" s="311"/>
      <c r="J4854" s="311"/>
      <c r="K4854" s="311" t="s">
        <v>106</v>
      </c>
    </row>
    <row r="4855" ht="14.25" spans="1:11">
      <c r="A4855" s="269">
        <v>4853</v>
      </c>
      <c r="B4855" s="311" t="s">
        <v>5809</v>
      </c>
      <c r="C4855" s="311"/>
      <c r="D4855" s="311" t="s">
        <v>6920</v>
      </c>
      <c r="E4855" s="311" t="s">
        <v>6919</v>
      </c>
      <c r="F4855" s="313">
        <v>80000</v>
      </c>
      <c r="G4855" s="313">
        <v>2016.4</v>
      </c>
      <c r="H4855" s="313">
        <v>100000</v>
      </c>
      <c r="I4855" s="311"/>
      <c r="J4855" s="311"/>
      <c r="K4855" s="311" t="s">
        <v>106</v>
      </c>
    </row>
    <row r="4856" ht="14.25" spans="1:11">
      <c r="A4856" s="269">
        <v>4854</v>
      </c>
      <c r="B4856" s="311" t="s">
        <v>5809</v>
      </c>
      <c r="C4856" s="311"/>
      <c r="D4856" s="311" t="s">
        <v>6921</v>
      </c>
      <c r="E4856" s="311" t="s">
        <v>6919</v>
      </c>
      <c r="F4856" s="313">
        <v>50000</v>
      </c>
      <c r="G4856" s="313">
        <v>2016.4</v>
      </c>
      <c r="H4856" s="313">
        <v>65000</v>
      </c>
      <c r="I4856" s="311"/>
      <c r="J4856" s="311"/>
      <c r="K4856" s="311" t="s">
        <v>106</v>
      </c>
    </row>
    <row r="4857" ht="14.25" spans="1:11">
      <c r="A4857" s="269">
        <v>4855</v>
      </c>
      <c r="B4857" s="311" t="s">
        <v>5809</v>
      </c>
      <c r="C4857" s="311"/>
      <c r="D4857" s="311" t="s">
        <v>6922</v>
      </c>
      <c r="E4857" s="311" t="s">
        <v>6919</v>
      </c>
      <c r="F4857" s="313">
        <v>60000</v>
      </c>
      <c r="G4857" s="313">
        <v>2016.4</v>
      </c>
      <c r="H4857" s="313">
        <v>84000</v>
      </c>
      <c r="I4857" s="311"/>
      <c r="J4857" s="311"/>
      <c r="K4857" s="311" t="s">
        <v>106</v>
      </c>
    </row>
    <row r="4858" ht="14.25" spans="1:11">
      <c r="A4858" s="269">
        <v>4856</v>
      </c>
      <c r="B4858" s="311" t="s">
        <v>5809</v>
      </c>
      <c r="C4858" s="311" t="s">
        <v>6923</v>
      </c>
      <c r="D4858" s="311" t="s">
        <v>6924</v>
      </c>
      <c r="E4858" s="311" t="s">
        <v>6925</v>
      </c>
      <c r="F4858" s="313">
        <v>110</v>
      </c>
      <c r="G4858" s="313">
        <v>2015.6</v>
      </c>
      <c r="H4858" s="314">
        <v>160</v>
      </c>
      <c r="I4858" s="311"/>
      <c r="J4858" s="311"/>
      <c r="K4858" s="311" t="s">
        <v>106</v>
      </c>
    </row>
    <row r="4859" ht="14.25" spans="1:11">
      <c r="A4859" s="269">
        <v>4857</v>
      </c>
      <c r="B4859" s="311" t="s">
        <v>5809</v>
      </c>
      <c r="C4859" s="311"/>
      <c r="D4859" s="311" t="s">
        <v>6926</v>
      </c>
      <c r="E4859" s="311" t="s">
        <v>6925</v>
      </c>
      <c r="F4859" s="313">
        <v>10500</v>
      </c>
      <c r="G4859" s="313">
        <v>2015.6</v>
      </c>
      <c r="H4859" s="314">
        <v>13500</v>
      </c>
      <c r="I4859" s="311"/>
      <c r="J4859" s="311"/>
      <c r="K4859" s="311" t="s">
        <v>106</v>
      </c>
    </row>
    <row r="4860" ht="14.25" spans="1:11">
      <c r="A4860" s="269">
        <v>4858</v>
      </c>
      <c r="B4860" s="311" t="s">
        <v>5809</v>
      </c>
      <c r="C4860" s="311"/>
      <c r="D4860" s="311" t="s">
        <v>6927</v>
      </c>
      <c r="E4860" s="311" t="s">
        <v>6925</v>
      </c>
      <c r="F4860" s="313">
        <v>17000</v>
      </c>
      <c r="G4860" s="313">
        <v>2015.6</v>
      </c>
      <c r="H4860" s="314">
        <v>23000</v>
      </c>
      <c r="I4860" s="311"/>
      <c r="J4860" s="311"/>
      <c r="K4860" s="311" t="s">
        <v>106</v>
      </c>
    </row>
    <row r="4861" ht="14.25" spans="1:11">
      <c r="A4861" s="269">
        <v>4859</v>
      </c>
      <c r="B4861" s="311" t="s">
        <v>5809</v>
      </c>
      <c r="C4861" s="311"/>
      <c r="D4861" s="311" t="s">
        <v>6928</v>
      </c>
      <c r="E4861" s="311" t="s">
        <v>6925</v>
      </c>
      <c r="F4861" s="313">
        <v>9500</v>
      </c>
      <c r="G4861" s="313">
        <v>2015.6</v>
      </c>
      <c r="H4861" s="314">
        <v>13000</v>
      </c>
      <c r="I4861" s="311"/>
      <c r="J4861" s="311"/>
      <c r="K4861" s="311" t="s">
        <v>106</v>
      </c>
    </row>
    <row r="4862" ht="14.25" spans="1:11">
      <c r="A4862" s="269">
        <v>4860</v>
      </c>
      <c r="B4862" s="311" t="s">
        <v>5809</v>
      </c>
      <c r="C4862" s="311"/>
      <c r="D4862" s="311" t="s">
        <v>6929</v>
      </c>
      <c r="E4862" s="311" t="s">
        <v>6925</v>
      </c>
      <c r="F4862" s="313">
        <v>900</v>
      </c>
      <c r="G4862" s="313">
        <v>2015.6</v>
      </c>
      <c r="H4862" s="314">
        <v>1260</v>
      </c>
      <c r="I4862" s="311"/>
      <c r="J4862" s="311"/>
      <c r="K4862" s="311" t="s">
        <v>106</v>
      </c>
    </row>
    <row r="4863" ht="14.25" spans="1:11">
      <c r="A4863" s="269">
        <v>4861</v>
      </c>
      <c r="B4863" s="311" t="s">
        <v>5809</v>
      </c>
      <c r="C4863" s="311"/>
      <c r="D4863" s="311" t="s">
        <v>6930</v>
      </c>
      <c r="E4863" s="311" t="s">
        <v>6925</v>
      </c>
      <c r="F4863" s="313">
        <v>900</v>
      </c>
      <c r="G4863" s="313">
        <v>2015.6</v>
      </c>
      <c r="H4863" s="314">
        <v>1260</v>
      </c>
      <c r="I4863" s="311"/>
      <c r="J4863" s="311"/>
      <c r="K4863" s="311" t="s">
        <v>106</v>
      </c>
    </row>
    <row r="4864" ht="14.25" spans="1:11">
      <c r="A4864" s="269">
        <v>4862</v>
      </c>
      <c r="B4864" s="311" t="s">
        <v>5809</v>
      </c>
      <c r="C4864" s="311"/>
      <c r="D4864" s="311" t="s">
        <v>6931</v>
      </c>
      <c r="E4864" s="311" t="s">
        <v>6925</v>
      </c>
      <c r="F4864" s="313">
        <v>900</v>
      </c>
      <c r="G4864" s="313">
        <v>2015.6</v>
      </c>
      <c r="H4864" s="314">
        <v>1260</v>
      </c>
      <c r="I4864" s="311"/>
      <c r="J4864" s="311"/>
      <c r="K4864" s="311" t="s">
        <v>106</v>
      </c>
    </row>
    <row r="4865" ht="14.25" spans="1:11">
      <c r="A4865" s="269">
        <v>4863</v>
      </c>
      <c r="B4865" s="311" t="s">
        <v>5809</v>
      </c>
      <c r="C4865" s="311"/>
      <c r="D4865" s="311" t="s">
        <v>6932</v>
      </c>
      <c r="E4865" s="311" t="s">
        <v>6925</v>
      </c>
      <c r="F4865" s="313">
        <v>1800</v>
      </c>
      <c r="G4865" s="313">
        <v>2015.6</v>
      </c>
      <c r="H4865" s="314">
        <v>3200</v>
      </c>
      <c r="I4865" s="311"/>
      <c r="J4865" s="311"/>
      <c r="K4865" s="311" t="s">
        <v>106</v>
      </c>
    </row>
    <row r="4866" ht="14.25" spans="1:11">
      <c r="A4866" s="269">
        <v>4864</v>
      </c>
      <c r="B4866" s="311" t="s">
        <v>5809</v>
      </c>
      <c r="C4866" s="311"/>
      <c r="D4866" s="311" t="s">
        <v>6933</v>
      </c>
      <c r="E4866" s="311" t="s">
        <v>6925</v>
      </c>
      <c r="F4866" s="313">
        <v>10000</v>
      </c>
      <c r="G4866" s="313">
        <v>2015.6</v>
      </c>
      <c r="H4866" s="314">
        <v>14000</v>
      </c>
      <c r="I4866" s="311"/>
      <c r="J4866" s="311"/>
      <c r="K4866" s="311" t="s">
        <v>106</v>
      </c>
    </row>
    <row r="4867" ht="14.25" spans="1:11">
      <c r="A4867" s="269">
        <v>4865</v>
      </c>
      <c r="B4867" s="311" t="s">
        <v>5809</v>
      </c>
      <c r="C4867" s="311"/>
      <c r="D4867" s="311" t="s">
        <v>6934</v>
      </c>
      <c r="E4867" s="311" t="s">
        <v>6925</v>
      </c>
      <c r="F4867" s="313">
        <v>14500</v>
      </c>
      <c r="G4867" s="313">
        <v>2015.6</v>
      </c>
      <c r="H4867" s="314">
        <v>20000</v>
      </c>
      <c r="I4867" s="311"/>
      <c r="J4867" s="311"/>
      <c r="K4867" s="311" t="s">
        <v>106</v>
      </c>
    </row>
    <row r="4868" ht="14.25" spans="1:11">
      <c r="A4868" s="269">
        <v>4866</v>
      </c>
      <c r="B4868" s="311" t="s">
        <v>5809</v>
      </c>
      <c r="C4868" s="311"/>
      <c r="D4868" s="311" t="s">
        <v>6935</v>
      </c>
      <c r="E4868" s="311" t="s">
        <v>6925</v>
      </c>
      <c r="F4868" s="313">
        <v>18000</v>
      </c>
      <c r="G4868" s="313">
        <v>2015.6</v>
      </c>
      <c r="H4868" s="314">
        <v>25000</v>
      </c>
      <c r="I4868" s="311"/>
      <c r="J4868" s="311"/>
      <c r="K4868" s="311" t="s">
        <v>106</v>
      </c>
    </row>
    <row r="4869" ht="14.25" spans="1:11">
      <c r="A4869" s="269">
        <v>4867</v>
      </c>
      <c r="B4869" s="311" t="s">
        <v>5809</v>
      </c>
      <c r="C4869" s="311"/>
      <c r="D4869" s="311" t="s">
        <v>6936</v>
      </c>
      <c r="E4869" s="311" t="s">
        <v>6925</v>
      </c>
      <c r="F4869" s="313">
        <v>12800</v>
      </c>
      <c r="G4869" s="313">
        <v>2015.6</v>
      </c>
      <c r="H4869" s="314">
        <v>18000</v>
      </c>
      <c r="I4869" s="311"/>
      <c r="J4869" s="311"/>
      <c r="K4869" s="311" t="s">
        <v>106</v>
      </c>
    </row>
    <row r="4870" ht="14.25" spans="1:11">
      <c r="A4870" s="269">
        <v>4868</v>
      </c>
      <c r="B4870" s="311" t="s">
        <v>5809</v>
      </c>
      <c r="C4870" s="311"/>
      <c r="D4870" s="311" t="s">
        <v>6937</v>
      </c>
      <c r="E4870" s="311" t="s">
        <v>6925</v>
      </c>
      <c r="F4870" s="313">
        <v>13000</v>
      </c>
      <c r="G4870" s="313">
        <v>2015.6</v>
      </c>
      <c r="H4870" s="314">
        <v>18500</v>
      </c>
      <c r="I4870" s="311"/>
      <c r="J4870" s="311"/>
      <c r="K4870" s="311" t="s">
        <v>106</v>
      </c>
    </row>
    <row r="4871" ht="14.25" spans="1:11">
      <c r="A4871" s="269">
        <v>4869</v>
      </c>
      <c r="B4871" s="311" t="s">
        <v>5809</v>
      </c>
      <c r="C4871" s="311"/>
      <c r="D4871" s="311" t="s">
        <v>6938</v>
      </c>
      <c r="E4871" s="311" t="s">
        <v>6925</v>
      </c>
      <c r="F4871" s="313">
        <v>13000</v>
      </c>
      <c r="G4871" s="313">
        <v>2015.6</v>
      </c>
      <c r="H4871" s="314">
        <v>18500</v>
      </c>
      <c r="I4871" s="311"/>
      <c r="J4871" s="311"/>
      <c r="K4871" s="311" t="s">
        <v>106</v>
      </c>
    </row>
    <row r="4872" ht="14.25" spans="1:11">
      <c r="A4872" s="269">
        <v>4870</v>
      </c>
      <c r="B4872" s="311" t="s">
        <v>5809</v>
      </c>
      <c r="C4872" s="311"/>
      <c r="D4872" s="311" t="s">
        <v>6939</v>
      </c>
      <c r="E4872" s="311" t="s">
        <v>6925</v>
      </c>
      <c r="F4872" s="313">
        <v>13000</v>
      </c>
      <c r="G4872" s="313">
        <v>2015.6</v>
      </c>
      <c r="H4872" s="314">
        <v>18500</v>
      </c>
      <c r="I4872" s="311"/>
      <c r="J4872" s="311"/>
      <c r="K4872" s="311" t="s">
        <v>106</v>
      </c>
    </row>
    <row r="4873" ht="14.25" spans="1:11">
      <c r="A4873" s="269">
        <v>4871</v>
      </c>
      <c r="B4873" s="311" t="s">
        <v>5809</v>
      </c>
      <c r="C4873" s="311"/>
      <c r="D4873" s="311" t="s">
        <v>6940</v>
      </c>
      <c r="E4873" s="311" t="s">
        <v>6925</v>
      </c>
      <c r="F4873" s="313">
        <v>16000</v>
      </c>
      <c r="G4873" s="313">
        <v>2015.6</v>
      </c>
      <c r="H4873" s="314">
        <v>23000</v>
      </c>
      <c r="I4873" s="311"/>
      <c r="J4873" s="311"/>
      <c r="K4873" s="311" t="s">
        <v>106</v>
      </c>
    </row>
    <row r="4874" ht="14.25" spans="1:11">
      <c r="A4874" s="269">
        <v>4872</v>
      </c>
      <c r="B4874" s="311" t="s">
        <v>5809</v>
      </c>
      <c r="C4874" s="311"/>
      <c r="D4874" s="311" t="s">
        <v>6941</v>
      </c>
      <c r="E4874" s="311" t="s">
        <v>6925</v>
      </c>
      <c r="F4874" s="313">
        <v>15800</v>
      </c>
      <c r="G4874" s="313">
        <v>2015.6</v>
      </c>
      <c r="H4874" s="314">
        <v>23000</v>
      </c>
      <c r="I4874" s="311"/>
      <c r="J4874" s="311"/>
      <c r="K4874" s="311" t="s">
        <v>106</v>
      </c>
    </row>
    <row r="4875" ht="14.25" spans="1:11">
      <c r="A4875" s="269">
        <v>4873</v>
      </c>
      <c r="B4875" s="311" t="s">
        <v>5809</v>
      </c>
      <c r="C4875" s="311"/>
      <c r="D4875" s="311" t="s">
        <v>6942</v>
      </c>
      <c r="E4875" s="311" t="s">
        <v>6925</v>
      </c>
      <c r="F4875" s="313">
        <v>62000</v>
      </c>
      <c r="G4875" s="313">
        <v>2015.6</v>
      </c>
      <c r="H4875" s="314">
        <v>85000</v>
      </c>
      <c r="I4875" s="311"/>
      <c r="J4875" s="311"/>
      <c r="K4875" s="311" t="s">
        <v>106</v>
      </c>
    </row>
    <row r="4876" ht="14.25" spans="1:11">
      <c r="A4876" s="269">
        <v>4874</v>
      </c>
      <c r="B4876" s="311" t="s">
        <v>5809</v>
      </c>
      <c r="C4876" s="311"/>
      <c r="D4876" s="311" t="s">
        <v>6943</v>
      </c>
      <c r="E4876" s="311" t="s">
        <v>6925</v>
      </c>
      <c r="F4876" s="313">
        <v>55000</v>
      </c>
      <c r="G4876" s="313">
        <v>2015.6</v>
      </c>
      <c r="H4876" s="314">
        <v>82000</v>
      </c>
      <c r="I4876" s="311"/>
      <c r="J4876" s="311"/>
      <c r="K4876" s="311" t="s">
        <v>106</v>
      </c>
    </row>
    <row r="4877" ht="14.25" spans="1:11">
      <c r="A4877" s="269">
        <v>4875</v>
      </c>
      <c r="B4877" s="311" t="s">
        <v>5809</v>
      </c>
      <c r="C4877" s="311"/>
      <c r="D4877" s="311" t="s">
        <v>6944</v>
      </c>
      <c r="E4877" s="311" t="s">
        <v>6925</v>
      </c>
      <c r="F4877" s="313">
        <v>48000</v>
      </c>
      <c r="G4877" s="313">
        <v>2015.6</v>
      </c>
      <c r="H4877" s="314">
        <v>68000</v>
      </c>
      <c r="I4877" s="311"/>
      <c r="J4877" s="311"/>
      <c r="K4877" s="311" t="s">
        <v>106</v>
      </c>
    </row>
    <row r="4878" ht="14.25" spans="1:11">
      <c r="A4878" s="269">
        <v>4876</v>
      </c>
      <c r="B4878" s="311" t="s">
        <v>5809</v>
      </c>
      <c r="C4878" s="311"/>
      <c r="D4878" s="311" t="s">
        <v>6945</v>
      </c>
      <c r="E4878" s="311" t="s">
        <v>6925</v>
      </c>
      <c r="F4878" s="313">
        <v>6800</v>
      </c>
      <c r="G4878" s="313">
        <v>2015.6</v>
      </c>
      <c r="H4878" s="314">
        <v>9600</v>
      </c>
      <c r="I4878" s="311"/>
      <c r="J4878" s="311"/>
      <c r="K4878" s="311" t="s">
        <v>106</v>
      </c>
    </row>
    <row r="4879" ht="14.25" spans="1:11">
      <c r="A4879" s="269">
        <v>4877</v>
      </c>
      <c r="B4879" s="311" t="s">
        <v>5809</v>
      </c>
      <c r="C4879" s="311" t="s">
        <v>6946</v>
      </c>
      <c r="D4879" s="311" t="s">
        <v>6947</v>
      </c>
      <c r="E4879" s="311" t="s">
        <v>6948</v>
      </c>
      <c r="F4879" s="313">
        <v>3500</v>
      </c>
      <c r="G4879" s="313">
        <v>2016.01</v>
      </c>
      <c r="H4879" s="314">
        <v>5075</v>
      </c>
      <c r="I4879" s="311"/>
      <c r="J4879" s="311"/>
      <c r="K4879" s="311" t="s">
        <v>106</v>
      </c>
    </row>
    <row r="4880" ht="14.25" spans="1:11">
      <c r="A4880" s="269">
        <v>4878</v>
      </c>
      <c r="B4880" s="311" t="s">
        <v>5809</v>
      </c>
      <c r="C4880" s="311"/>
      <c r="D4880" s="311" t="s">
        <v>6949</v>
      </c>
      <c r="E4880" s="311" t="s">
        <v>6948</v>
      </c>
      <c r="F4880" s="313">
        <v>65000</v>
      </c>
      <c r="G4880" s="313">
        <v>2016.01</v>
      </c>
      <c r="H4880" s="314">
        <v>94250</v>
      </c>
      <c r="I4880" s="311"/>
      <c r="J4880" s="311"/>
      <c r="K4880" s="311" t="s">
        <v>106</v>
      </c>
    </row>
    <row r="4881" ht="14.25" spans="1:11">
      <c r="A4881" s="269">
        <v>4879</v>
      </c>
      <c r="B4881" s="311" t="s">
        <v>5809</v>
      </c>
      <c r="C4881" s="311"/>
      <c r="D4881" s="311" t="s">
        <v>6950</v>
      </c>
      <c r="E4881" s="311" t="s">
        <v>6948</v>
      </c>
      <c r="F4881" s="313">
        <v>128000</v>
      </c>
      <c r="G4881" s="313">
        <v>2016.01</v>
      </c>
      <c r="H4881" s="314">
        <v>185600</v>
      </c>
      <c r="I4881" s="311"/>
      <c r="J4881" s="311"/>
      <c r="K4881" s="311" t="s">
        <v>106</v>
      </c>
    </row>
    <row r="4882" ht="14.25" spans="1:11">
      <c r="A4882" s="269">
        <v>4880</v>
      </c>
      <c r="B4882" s="311" t="s">
        <v>5809</v>
      </c>
      <c r="C4882" s="311"/>
      <c r="D4882" s="311" t="s">
        <v>6951</v>
      </c>
      <c r="E4882" s="311" t="s">
        <v>6948</v>
      </c>
      <c r="F4882" s="313">
        <v>158000</v>
      </c>
      <c r="G4882" s="313">
        <v>2016.01</v>
      </c>
      <c r="H4882" s="314">
        <v>229100</v>
      </c>
      <c r="I4882" s="311"/>
      <c r="J4882" s="311"/>
      <c r="K4882" s="311" t="s">
        <v>106</v>
      </c>
    </row>
    <row r="4883" ht="14.25" spans="1:11">
      <c r="A4883" s="269">
        <v>4881</v>
      </c>
      <c r="B4883" s="311" t="s">
        <v>5809</v>
      </c>
      <c r="C4883" s="311"/>
      <c r="D4883" s="311" t="s">
        <v>6952</v>
      </c>
      <c r="E4883" s="311" t="s">
        <v>6948</v>
      </c>
      <c r="F4883" s="313">
        <v>75000</v>
      </c>
      <c r="G4883" s="313">
        <v>2016.01</v>
      </c>
      <c r="H4883" s="314">
        <v>108750</v>
      </c>
      <c r="I4883" s="311"/>
      <c r="J4883" s="311"/>
      <c r="K4883" s="311" t="s">
        <v>106</v>
      </c>
    </row>
    <row r="4884" ht="14.25" spans="1:11">
      <c r="A4884" s="269">
        <v>4882</v>
      </c>
      <c r="B4884" s="311" t="s">
        <v>5809</v>
      </c>
      <c r="C4884" s="311"/>
      <c r="D4884" s="311" t="s">
        <v>6953</v>
      </c>
      <c r="E4884" s="311" t="s">
        <v>6948</v>
      </c>
      <c r="F4884" s="313">
        <v>26000</v>
      </c>
      <c r="G4884" s="313">
        <v>2016.01</v>
      </c>
      <c r="H4884" s="314">
        <v>37700</v>
      </c>
      <c r="I4884" s="311"/>
      <c r="J4884" s="311"/>
      <c r="K4884" s="311" t="s">
        <v>106</v>
      </c>
    </row>
    <row r="4885" ht="14.25" spans="1:11">
      <c r="A4885" s="269">
        <v>4883</v>
      </c>
      <c r="B4885" s="311" t="s">
        <v>5809</v>
      </c>
      <c r="C4885" s="311"/>
      <c r="D4885" s="311" t="s">
        <v>6954</v>
      </c>
      <c r="E4885" s="311" t="s">
        <v>6948</v>
      </c>
      <c r="F4885" s="313">
        <v>46000</v>
      </c>
      <c r="G4885" s="313">
        <v>2016.01</v>
      </c>
      <c r="H4885" s="314">
        <v>66700</v>
      </c>
      <c r="I4885" s="311"/>
      <c r="J4885" s="311"/>
      <c r="K4885" s="311" t="s">
        <v>106</v>
      </c>
    </row>
    <row r="4886" ht="14.25" spans="1:11">
      <c r="A4886" s="269">
        <v>4884</v>
      </c>
      <c r="B4886" s="311" t="s">
        <v>5809</v>
      </c>
      <c r="C4886" s="311"/>
      <c r="D4886" s="311" t="s">
        <v>6955</v>
      </c>
      <c r="E4886" s="311" t="s">
        <v>6948</v>
      </c>
      <c r="F4886" s="313">
        <v>98000</v>
      </c>
      <c r="G4886" s="313">
        <v>2016.01</v>
      </c>
      <c r="H4886" s="314">
        <v>142100</v>
      </c>
      <c r="I4886" s="311"/>
      <c r="J4886" s="311"/>
      <c r="K4886" s="311" t="s">
        <v>106</v>
      </c>
    </row>
    <row r="4887" ht="14.25" spans="1:11">
      <c r="A4887" s="269">
        <v>4885</v>
      </c>
      <c r="B4887" s="311" t="s">
        <v>5809</v>
      </c>
      <c r="C4887" s="311"/>
      <c r="D4887" s="311" t="s">
        <v>6956</v>
      </c>
      <c r="E4887" s="311" t="s">
        <v>6948</v>
      </c>
      <c r="F4887" s="313">
        <v>85000</v>
      </c>
      <c r="G4887" s="313">
        <v>2016.01</v>
      </c>
      <c r="H4887" s="314">
        <v>123250</v>
      </c>
      <c r="I4887" s="311"/>
      <c r="J4887" s="311"/>
      <c r="K4887" s="311" t="s">
        <v>106</v>
      </c>
    </row>
    <row r="4888" ht="14.25" spans="1:11">
      <c r="A4888" s="269">
        <v>4886</v>
      </c>
      <c r="B4888" s="311" t="s">
        <v>5809</v>
      </c>
      <c r="C4888" s="311"/>
      <c r="D4888" s="311" t="s">
        <v>6957</v>
      </c>
      <c r="E4888" s="311" t="s">
        <v>6948</v>
      </c>
      <c r="F4888" s="313">
        <v>168000</v>
      </c>
      <c r="G4888" s="313">
        <v>2016.01</v>
      </c>
      <c r="H4888" s="314">
        <v>243600</v>
      </c>
      <c r="I4888" s="311"/>
      <c r="J4888" s="311"/>
      <c r="K4888" s="311" t="s">
        <v>106</v>
      </c>
    </row>
    <row r="4889" ht="57" spans="1:11">
      <c r="A4889" s="269">
        <v>4887</v>
      </c>
      <c r="B4889" s="284" t="s">
        <v>6958</v>
      </c>
      <c r="C4889" s="275" t="s">
        <v>1349</v>
      </c>
      <c r="D4889" s="284" t="s">
        <v>6959</v>
      </c>
      <c r="E4889" s="275" t="s">
        <v>6960</v>
      </c>
      <c r="F4889" s="275">
        <v>3350</v>
      </c>
      <c r="G4889" s="275" t="s">
        <v>5022</v>
      </c>
      <c r="H4889" s="275" t="s">
        <v>6961</v>
      </c>
      <c r="I4889" s="275">
        <v>6</v>
      </c>
      <c r="J4889" s="275">
        <v>32880</v>
      </c>
      <c r="K4889" s="275" t="s">
        <v>106</v>
      </c>
    </row>
    <row r="4890" ht="28.5" spans="1:11">
      <c r="A4890" s="269">
        <v>4888</v>
      </c>
      <c r="B4890" s="284" t="s">
        <v>6958</v>
      </c>
      <c r="C4890" s="275" t="s">
        <v>1349</v>
      </c>
      <c r="D4890" s="284" t="s">
        <v>6962</v>
      </c>
      <c r="E4890" s="275" t="s">
        <v>6963</v>
      </c>
      <c r="F4890" s="275">
        <v>1420</v>
      </c>
      <c r="G4890" s="275" t="s">
        <v>5022</v>
      </c>
      <c r="H4890" s="275" t="s">
        <v>6964</v>
      </c>
      <c r="I4890" s="275">
        <v>6</v>
      </c>
      <c r="J4890" s="275">
        <v>9600</v>
      </c>
      <c r="K4890" s="275" t="s">
        <v>106</v>
      </c>
    </row>
    <row r="4891" ht="28.5" spans="1:11">
      <c r="A4891" s="269">
        <v>4889</v>
      </c>
      <c r="B4891" s="284" t="s">
        <v>6958</v>
      </c>
      <c r="C4891" s="275" t="s">
        <v>1349</v>
      </c>
      <c r="D4891" s="284" t="s">
        <v>6965</v>
      </c>
      <c r="E4891" s="275" t="s">
        <v>6963</v>
      </c>
      <c r="F4891" s="275">
        <v>425</v>
      </c>
      <c r="G4891" s="275" t="s">
        <v>5022</v>
      </c>
      <c r="H4891" s="275" t="s">
        <v>6966</v>
      </c>
      <c r="I4891" s="275">
        <v>6</v>
      </c>
      <c r="J4891" s="275">
        <v>30000</v>
      </c>
      <c r="K4891" s="275" t="s">
        <v>106</v>
      </c>
    </row>
    <row r="4892" ht="28.5" spans="1:11">
      <c r="A4892" s="269">
        <v>4890</v>
      </c>
      <c r="B4892" s="284" t="s">
        <v>6958</v>
      </c>
      <c r="C4892" s="275" t="s">
        <v>1349</v>
      </c>
      <c r="D4892" s="284" t="s">
        <v>6967</v>
      </c>
      <c r="E4892" s="275" t="s">
        <v>6968</v>
      </c>
      <c r="F4892" s="275">
        <v>418</v>
      </c>
      <c r="G4892" s="275" t="s">
        <v>5022</v>
      </c>
      <c r="H4892" s="275" t="s">
        <v>6969</v>
      </c>
      <c r="I4892" s="275">
        <v>2</v>
      </c>
      <c r="J4892" s="275">
        <v>2760</v>
      </c>
      <c r="K4892" s="275" t="s">
        <v>106</v>
      </c>
    </row>
    <row r="4893" ht="42.75" spans="1:11">
      <c r="A4893" s="269">
        <v>4891</v>
      </c>
      <c r="B4893" s="284" t="s">
        <v>6958</v>
      </c>
      <c r="C4893" s="275" t="s">
        <v>1349</v>
      </c>
      <c r="D4893" s="284" t="s">
        <v>6970</v>
      </c>
      <c r="E4893" s="275" t="s">
        <v>6960</v>
      </c>
      <c r="F4893" s="275">
        <v>3700</v>
      </c>
      <c r="G4893" s="275" t="s">
        <v>6971</v>
      </c>
      <c r="H4893" s="275">
        <v>5500</v>
      </c>
      <c r="I4893" s="275"/>
      <c r="J4893" s="275"/>
      <c r="K4893" s="275" t="s">
        <v>106</v>
      </c>
    </row>
    <row r="4894" ht="57" spans="1:11">
      <c r="A4894" s="269">
        <v>4892</v>
      </c>
      <c r="B4894" s="284" t="s">
        <v>6958</v>
      </c>
      <c r="C4894" s="275" t="s">
        <v>1349</v>
      </c>
      <c r="D4894" s="284" t="s">
        <v>6972</v>
      </c>
      <c r="E4894" s="275" t="s">
        <v>6960</v>
      </c>
      <c r="F4894" s="275">
        <v>4800</v>
      </c>
      <c r="G4894" s="275" t="s">
        <v>6971</v>
      </c>
      <c r="H4894" s="275">
        <v>7500</v>
      </c>
      <c r="I4894" s="275"/>
      <c r="J4894" s="275"/>
      <c r="K4894" s="275" t="s">
        <v>106</v>
      </c>
    </row>
    <row r="4895" ht="28.5" spans="1:11">
      <c r="A4895" s="269">
        <v>4893</v>
      </c>
      <c r="B4895" s="284" t="s">
        <v>6958</v>
      </c>
      <c r="C4895" s="275" t="s">
        <v>1349</v>
      </c>
      <c r="D4895" s="284" t="s">
        <v>6973</v>
      </c>
      <c r="E4895" s="275" t="s">
        <v>6974</v>
      </c>
      <c r="F4895" s="275">
        <v>8000</v>
      </c>
      <c r="G4895" s="275" t="s">
        <v>6971</v>
      </c>
      <c r="H4895" s="275">
        <v>13990</v>
      </c>
      <c r="I4895" s="275"/>
      <c r="J4895" s="275"/>
      <c r="K4895" s="275" t="s">
        <v>106</v>
      </c>
    </row>
    <row r="4896" ht="28.5" spans="1:11">
      <c r="A4896" s="269">
        <v>4894</v>
      </c>
      <c r="B4896" s="288" t="s">
        <v>6958</v>
      </c>
      <c r="C4896" s="347" t="s">
        <v>1349</v>
      </c>
      <c r="D4896" s="288" t="s">
        <v>6975</v>
      </c>
      <c r="E4896" s="347" t="s">
        <v>6976</v>
      </c>
      <c r="F4896" s="347">
        <v>4200</v>
      </c>
      <c r="G4896" s="347" t="s">
        <v>6971</v>
      </c>
      <c r="H4896" s="347" t="s">
        <v>6977</v>
      </c>
      <c r="I4896" s="347"/>
      <c r="J4896" s="347"/>
      <c r="K4896" s="347" t="s">
        <v>106</v>
      </c>
    </row>
    <row r="4897" ht="42.75" spans="1:11">
      <c r="A4897" s="269">
        <v>4895</v>
      </c>
      <c r="B4897" s="288" t="s">
        <v>6958</v>
      </c>
      <c r="C4897" s="347" t="s">
        <v>1349</v>
      </c>
      <c r="D4897" s="288" t="s">
        <v>6978</v>
      </c>
      <c r="E4897" s="347" t="s">
        <v>6976</v>
      </c>
      <c r="F4897" s="347">
        <v>6930</v>
      </c>
      <c r="G4897" s="347" t="s">
        <v>6971</v>
      </c>
      <c r="H4897" s="347" t="s">
        <v>6979</v>
      </c>
      <c r="I4897" s="347"/>
      <c r="J4897" s="347"/>
      <c r="K4897" s="347" t="s">
        <v>106</v>
      </c>
    </row>
    <row r="4898" ht="28.5" spans="1:11">
      <c r="A4898" s="269">
        <v>4896</v>
      </c>
      <c r="B4898" s="288" t="s">
        <v>6958</v>
      </c>
      <c r="C4898" s="347" t="s">
        <v>1349</v>
      </c>
      <c r="D4898" s="348" t="s">
        <v>6980</v>
      </c>
      <c r="E4898" s="347" t="s">
        <v>6981</v>
      </c>
      <c r="F4898" s="347">
        <v>18000</v>
      </c>
      <c r="G4898" s="347" t="s">
        <v>6971</v>
      </c>
      <c r="H4898" s="347" t="s">
        <v>6982</v>
      </c>
      <c r="I4898" s="347"/>
      <c r="J4898" s="347"/>
      <c r="K4898" s="347" t="s">
        <v>106</v>
      </c>
    </row>
    <row r="4899" ht="28.5" spans="1:11">
      <c r="A4899" s="269">
        <v>4897</v>
      </c>
      <c r="B4899" s="288" t="s">
        <v>6958</v>
      </c>
      <c r="C4899" s="347" t="s">
        <v>1349</v>
      </c>
      <c r="D4899" s="288" t="s">
        <v>6983</v>
      </c>
      <c r="E4899" s="347" t="s">
        <v>6984</v>
      </c>
      <c r="F4899" s="347">
        <v>20000</v>
      </c>
      <c r="G4899" s="347" t="s">
        <v>6971</v>
      </c>
      <c r="H4899" s="347" t="s">
        <v>6985</v>
      </c>
      <c r="I4899" s="347"/>
      <c r="J4899" s="347"/>
      <c r="K4899" s="347" t="s">
        <v>106</v>
      </c>
    </row>
    <row r="4900" ht="28.5" spans="1:11">
      <c r="A4900" s="269">
        <v>4898</v>
      </c>
      <c r="B4900" s="288" t="s">
        <v>6958</v>
      </c>
      <c r="C4900" s="347" t="s">
        <v>1349</v>
      </c>
      <c r="D4900" s="288" t="s">
        <v>6986</v>
      </c>
      <c r="E4900" s="347" t="s">
        <v>6987</v>
      </c>
      <c r="F4900" s="347">
        <v>52000</v>
      </c>
      <c r="G4900" s="347" t="s">
        <v>6971</v>
      </c>
      <c r="H4900" s="347">
        <v>198000</v>
      </c>
      <c r="I4900" s="347"/>
      <c r="J4900" s="347"/>
      <c r="K4900" s="347" t="s">
        <v>106</v>
      </c>
    </row>
    <row r="4901" ht="28.5" spans="1:11">
      <c r="A4901" s="269">
        <v>4899</v>
      </c>
      <c r="B4901" s="288" t="s">
        <v>6958</v>
      </c>
      <c r="C4901" s="347" t="s">
        <v>1349</v>
      </c>
      <c r="D4901" s="349" t="s">
        <v>6988</v>
      </c>
      <c r="E4901" s="347" t="s">
        <v>6989</v>
      </c>
      <c r="F4901" s="347">
        <v>250000</v>
      </c>
      <c r="G4901" s="347" t="s">
        <v>5024</v>
      </c>
      <c r="H4901" s="347">
        <v>388000</v>
      </c>
      <c r="I4901" s="347"/>
      <c r="J4901" s="347"/>
      <c r="K4901" s="347" t="s">
        <v>106</v>
      </c>
    </row>
    <row r="4902" ht="28.5" spans="1:11">
      <c r="A4902" s="269">
        <v>4900</v>
      </c>
      <c r="B4902" s="288" t="s">
        <v>6958</v>
      </c>
      <c r="C4902" s="347" t="s">
        <v>1349</v>
      </c>
      <c r="D4902" s="347" t="s">
        <v>6990</v>
      </c>
      <c r="E4902" s="347" t="s">
        <v>6991</v>
      </c>
      <c r="F4902" s="347">
        <v>400</v>
      </c>
      <c r="G4902" s="347" t="s">
        <v>5024</v>
      </c>
      <c r="H4902" s="347">
        <v>600</v>
      </c>
      <c r="I4902" s="347"/>
      <c r="J4902" s="347"/>
      <c r="K4902" s="347" t="s">
        <v>106</v>
      </c>
    </row>
    <row r="4903" ht="42.75" spans="1:11">
      <c r="A4903" s="269">
        <v>4901</v>
      </c>
      <c r="B4903" s="288" t="s">
        <v>6958</v>
      </c>
      <c r="C4903" s="347" t="s">
        <v>6992</v>
      </c>
      <c r="D4903" s="350" t="s">
        <v>6993</v>
      </c>
      <c r="E4903" s="347" t="s">
        <v>6994</v>
      </c>
      <c r="F4903" s="347">
        <v>9800</v>
      </c>
      <c r="G4903" s="347" t="s">
        <v>5024</v>
      </c>
      <c r="H4903" s="347">
        <v>12000</v>
      </c>
      <c r="I4903" s="347"/>
      <c r="J4903" s="347"/>
      <c r="K4903" s="347" t="s">
        <v>106</v>
      </c>
    </row>
    <row r="4904" ht="28.5" spans="1:11">
      <c r="A4904" s="269">
        <v>4902</v>
      </c>
      <c r="B4904" s="288" t="s">
        <v>6958</v>
      </c>
      <c r="C4904" s="347" t="s">
        <v>6992</v>
      </c>
      <c r="D4904" s="347" t="s">
        <v>6995</v>
      </c>
      <c r="E4904" s="347" t="s">
        <v>6996</v>
      </c>
      <c r="F4904" s="347">
        <v>300</v>
      </c>
      <c r="G4904" s="347" t="s">
        <v>5024</v>
      </c>
      <c r="H4904" s="347">
        <v>600</v>
      </c>
      <c r="I4904" s="347"/>
      <c r="J4904" s="347"/>
      <c r="K4904" s="347" t="s">
        <v>106</v>
      </c>
    </row>
    <row r="4905" ht="28.5" spans="1:11">
      <c r="A4905" s="269">
        <v>4903</v>
      </c>
      <c r="B4905" s="288" t="s">
        <v>6958</v>
      </c>
      <c r="C4905" s="347" t="s">
        <v>6992</v>
      </c>
      <c r="D4905" s="347" t="s">
        <v>6997</v>
      </c>
      <c r="E4905" s="347" t="s">
        <v>6998</v>
      </c>
      <c r="F4905" s="347">
        <v>800</v>
      </c>
      <c r="G4905" s="347" t="s">
        <v>5024</v>
      </c>
      <c r="H4905" s="347">
        <v>1948</v>
      </c>
      <c r="I4905" s="347"/>
      <c r="J4905" s="347"/>
      <c r="K4905" s="347" t="s">
        <v>106</v>
      </c>
    </row>
    <row r="4906" ht="28.5" spans="1:11">
      <c r="A4906" s="269">
        <v>4904</v>
      </c>
      <c r="B4906" s="288" t="s">
        <v>6958</v>
      </c>
      <c r="C4906" s="347" t="s">
        <v>1349</v>
      </c>
      <c r="D4906" s="350" t="s">
        <v>6999</v>
      </c>
      <c r="E4906" s="347" t="s">
        <v>7000</v>
      </c>
      <c r="F4906" s="347">
        <v>15456</v>
      </c>
      <c r="G4906" s="347" t="s">
        <v>5022</v>
      </c>
      <c r="H4906" s="347">
        <v>30000</v>
      </c>
      <c r="I4906" s="347"/>
      <c r="J4906" s="347"/>
      <c r="K4906" s="347" t="s">
        <v>106</v>
      </c>
    </row>
    <row r="4907" ht="28.5" spans="1:11">
      <c r="A4907" s="269">
        <v>4905</v>
      </c>
      <c r="B4907" s="288" t="s">
        <v>6958</v>
      </c>
      <c r="C4907" s="347" t="s">
        <v>7001</v>
      </c>
      <c r="D4907" s="347" t="s">
        <v>7002</v>
      </c>
      <c r="E4907" s="347" t="s">
        <v>7003</v>
      </c>
      <c r="F4907" s="347">
        <v>1500</v>
      </c>
      <c r="G4907" s="347" t="s">
        <v>5024</v>
      </c>
      <c r="H4907" s="347">
        <v>5000</v>
      </c>
      <c r="I4907" s="347"/>
      <c r="J4907" s="347"/>
      <c r="K4907" s="347" t="s">
        <v>106</v>
      </c>
    </row>
    <row r="4908" ht="28.5" spans="1:11">
      <c r="A4908" s="269">
        <v>4906</v>
      </c>
      <c r="B4908" s="288" t="s">
        <v>6958</v>
      </c>
      <c r="C4908" s="347" t="s">
        <v>7001</v>
      </c>
      <c r="D4908" s="350" t="s">
        <v>7004</v>
      </c>
      <c r="E4908" s="347" t="s">
        <v>7005</v>
      </c>
      <c r="F4908" s="347">
        <v>4500</v>
      </c>
      <c r="G4908" s="347" t="s">
        <v>5024</v>
      </c>
      <c r="H4908" s="347" t="s">
        <v>7006</v>
      </c>
      <c r="I4908" s="347"/>
      <c r="J4908" s="347"/>
      <c r="K4908" s="347" t="s">
        <v>106</v>
      </c>
    </row>
  </sheetData>
  <mergeCells count="48">
    <mergeCell ref="A1:F1"/>
    <mergeCell ref="C3742:C3799"/>
    <mergeCell ref="C3800:C4065"/>
    <mergeCell ref="C4066:C4088"/>
    <mergeCell ref="C4089:C4102"/>
    <mergeCell ref="C4103:C4112"/>
    <mergeCell ref="C4113:C4117"/>
    <mergeCell ref="C4118:C4144"/>
    <mergeCell ref="C4145:C4146"/>
    <mergeCell ref="C4147:C4199"/>
    <mergeCell ref="C4200:C4202"/>
    <mergeCell ref="C4203:C4527"/>
    <mergeCell ref="C4528:C4553"/>
    <mergeCell ref="C4554:C4571"/>
    <mergeCell ref="C4572:C4573"/>
    <mergeCell ref="C4574:C4588"/>
    <mergeCell ref="C4589:C4600"/>
    <mergeCell ref="C4601:C4632"/>
    <mergeCell ref="C4633:C4670"/>
    <mergeCell ref="C4671:C4684"/>
    <mergeCell ref="C4685:C4791"/>
    <mergeCell ref="C4792:C4827"/>
    <mergeCell ref="C4828:C4848"/>
    <mergeCell ref="C4850:C4853"/>
    <mergeCell ref="C4854:C4857"/>
    <mergeCell ref="C4858:C4878"/>
    <mergeCell ref="C4879:C4888"/>
    <mergeCell ref="D2755:D2764"/>
    <mergeCell ref="D2770:D2780"/>
    <mergeCell ref="D2782:D2786"/>
    <mergeCell ref="D4448:D4449"/>
    <mergeCell ref="E2862:E2871"/>
    <mergeCell ref="E2873:E2877"/>
    <mergeCell ref="E2886:E2889"/>
    <mergeCell ref="E2895:E2904"/>
    <mergeCell ref="F3052:F3068"/>
    <mergeCell ref="F3124:F3127"/>
    <mergeCell ref="F4448:F4449"/>
    <mergeCell ref="F4621:F4625"/>
    <mergeCell ref="G3052:G3068"/>
    <mergeCell ref="H3052:H3068"/>
    <mergeCell ref="H3124:H3127"/>
    <mergeCell ref="H4621:H4625"/>
    <mergeCell ref="I3052:I3068"/>
    <mergeCell ref="I4621:I4625"/>
    <mergeCell ref="J3052:J3068"/>
    <mergeCell ref="J3124:J3127"/>
    <mergeCell ref="K3052:K3068"/>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K12" sqref="K12"/>
    </sheetView>
  </sheetViews>
  <sheetFormatPr defaultColWidth="9" defaultRowHeight="13.5" outlineLevelCol="5"/>
  <cols>
    <col min="1" max="1" width="9" style="145"/>
    <col min="2" max="2" width="22.375" style="145" customWidth="1"/>
    <col min="3" max="3" width="16.125" style="145" customWidth="1"/>
    <col min="4" max="4" width="15.5" style="145" customWidth="1"/>
    <col min="5" max="5" width="17.875" style="145" customWidth="1"/>
    <col min="6" max="6" width="20.125" style="145" customWidth="1"/>
    <col min="7" max="16384" width="9" style="145"/>
  </cols>
  <sheetData>
    <row r="1" ht="22.5" spans="1:6">
      <c r="A1" s="237" t="s">
        <v>7007</v>
      </c>
      <c r="B1" s="237"/>
      <c r="C1" s="237"/>
      <c r="D1" s="237"/>
      <c r="E1" s="237"/>
      <c r="F1" s="237"/>
    </row>
    <row r="2" ht="28.5" spans="1:6">
      <c r="A2" s="238" t="s">
        <v>7008</v>
      </c>
      <c r="B2" s="239"/>
      <c r="C2" s="240" t="s">
        <v>7009</v>
      </c>
      <c r="D2" s="240" t="s">
        <v>7010</v>
      </c>
      <c r="E2" s="238" t="s">
        <v>7011</v>
      </c>
      <c r="F2" s="240" t="s">
        <v>7012</v>
      </c>
    </row>
    <row r="3" ht="14.25" spans="1:6">
      <c r="A3" s="241" t="s">
        <v>7013</v>
      </c>
      <c r="B3" s="242" t="s">
        <v>7014</v>
      </c>
      <c r="C3" s="241" t="s">
        <v>7015</v>
      </c>
      <c r="D3" s="243">
        <v>5</v>
      </c>
      <c r="E3" s="243">
        <v>2</v>
      </c>
      <c r="F3" s="243">
        <v>2</v>
      </c>
    </row>
    <row r="4" ht="14.25" spans="1:6">
      <c r="A4" s="241"/>
      <c r="B4" s="242" t="s">
        <v>7016</v>
      </c>
      <c r="C4" s="241"/>
      <c r="D4" s="243">
        <v>5</v>
      </c>
      <c r="E4" s="243">
        <v>2</v>
      </c>
      <c r="F4" s="243">
        <v>2</v>
      </c>
    </row>
    <row r="5" ht="14.25" spans="1:6">
      <c r="A5" s="241"/>
      <c r="B5" s="242" t="s">
        <v>7017</v>
      </c>
      <c r="C5" s="241"/>
      <c r="D5" s="243">
        <v>3</v>
      </c>
      <c r="E5" s="243">
        <v>2</v>
      </c>
      <c r="F5" s="243">
        <v>1</v>
      </c>
    </row>
    <row r="6" ht="14.25" spans="1:6">
      <c r="A6" s="241"/>
      <c r="B6" s="242" t="s">
        <v>7018</v>
      </c>
      <c r="C6" s="241"/>
      <c r="D6" s="243">
        <v>3</v>
      </c>
      <c r="E6" s="243">
        <v>2</v>
      </c>
      <c r="F6" s="243">
        <v>1</v>
      </c>
    </row>
    <row r="7" ht="14.25" spans="1:6">
      <c r="A7" s="241"/>
      <c r="B7" s="242" t="s">
        <v>7019</v>
      </c>
      <c r="C7" s="241"/>
      <c r="D7" s="243">
        <v>3</v>
      </c>
      <c r="E7" s="243">
        <v>2</v>
      </c>
      <c r="F7" s="243">
        <v>1</v>
      </c>
    </row>
    <row r="8" ht="14.25" spans="1:6">
      <c r="A8" s="241"/>
      <c r="B8" s="244" t="s">
        <v>7020</v>
      </c>
      <c r="C8" s="241"/>
      <c r="D8" s="243">
        <v>7</v>
      </c>
      <c r="E8" s="243">
        <v>5</v>
      </c>
      <c r="F8" s="243">
        <v>2</v>
      </c>
    </row>
    <row r="9" ht="14.25" spans="1:6">
      <c r="A9" s="241"/>
      <c r="B9" s="244" t="s">
        <v>7021</v>
      </c>
      <c r="C9" s="241"/>
      <c r="D9" s="243">
        <v>4</v>
      </c>
      <c r="E9" s="243">
        <v>2</v>
      </c>
      <c r="F9" s="243">
        <v>1</v>
      </c>
    </row>
    <row r="10" ht="14.25" spans="1:6">
      <c r="A10" s="255"/>
      <c r="B10" s="256" t="s">
        <v>7022</v>
      </c>
      <c r="C10" s="255"/>
      <c r="D10" s="257">
        <v>10</v>
      </c>
      <c r="E10" s="257">
        <v>2</v>
      </c>
      <c r="F10" s="257">
        <v>1</v>
      </c>
    </row>
    <row r="11" spans="1:6">
      <c r="A11" s="187"/>
      <c r="B11" s="187"/>
      <c r="C11" s="187"/>
      <c r="D11" s="187"/>
      <c r="E11" s="187"/>
      <c r="F11" s="187"/>
    </row>
    <row r="12" ht="50.25" customHeight="1" spans="1:6">
      <c r="A12" s="238" t="s">
        <v>7023</v>
      </c>
      <c r="B12" s="239"/>
      <c r="C12" s="240" t="s">
        <v>7024</v>
      </c>
      <c r="D12" s="240"/>
      <c r="E12" s="240" t="s">
        <v>7025</v>
      </c>
      <c r="F12" s="240"/>
    </row>
    <row r="13" ht="14.25" spans="1:6">
      <c r="A13" s="245" t="s">
        <v>7026</v>
      </c>
      <c r="B13" s="246"/>
      <c r="C13" s="187">
        <v>16</v>
      </c>
      <c r="D13" s="187"/>
      <c r="E13" s="187">
        <v>4</v>
      </c>
      <c r="F13" s="187"/>
    </row>
    <row r="14" ht="14.25" spans="1:6">
      <c r="A14" s="245" t="s">
        <v>7027</v>
      </c>
      <c r="B14" s="246"/>
      <c r="C14" s="187"/>
      <c r="D14" s="187"/>
      <c r="E14" s="187">
        <v>6</v>
      </c>
      <c r="F14" s="187"/>
    </row>
    <row r="15" ht="14.25" spans="1:6">
      <c r="A15" s="245" t="s">
        <v>7028</v>
      </c>
      <c r="B15" s="246"/>
      <c r="C15" s="187"/>
      <c r="D15" s="187"/>
      <c r="E15" s="187">
        <v>7</v>
      </c>
      <c r="F15" s="187"/>
    </row>
    <row r="16" ht="14.25" spans="1:6">
      <c r="A16" s="245" t="s">
        <v>7029</v>
      </c>
      <c r="B16" s="246"/>
      <c r="C16" s="187"/>
      <c r="D16" s="187"/>
      <c r="E16" s="187">
        <v>8</v>
      </c>
      <c r="F16" s="187"/>
    </row>
    <row r="17" ht="14.25" spans="1:6">
      <c r="A17" s="245" t="s">
        <v>7030</v>
      </c>
      <c r="B17" s="246"/>
      <c r="C17" s="187"/>
      <c r="D17" s="187"/>
      <c r="E17" s="187">
        <v>9</v>
      </c>
      <c r="F17" s="187"/>
    </row>
    <row r="18" ht="14.25" spans="1:6">
      <c r="A18" s="245" t="s">
        <v>7031</v>
      </c>
      <c r="B18" s="246"/>
      <c r="C18" s="187">
        <v>20</v>
      </c>
      <c r="D18" s="187"/>
      <c r="E18" s="187">
        <v>10</v>
      </c>
      <c r="F18" s="187"/>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H17" sqref="H17"/>
    </sheetView>
  </sheetViews>
  <sheetFormatPr defaultColWidth="9" defaultRowHeight="13.5" outlineLevelCol="5"/>
  <cols>
    <col min="1" max="1" width="9" style="145"/>
    <col min="2" max="2" width="22.375" style="145" customWidth="1"/>
    <col min="3" max="3" width="16.125" style="145" customWidth="1"/>
    <col min="4" max="4" width="15.5" style="145" customWidth="1"/>
    <col min="5" max="5" width="17.875" style="145" customWidth="1"/>
    <col min="6" max="6" width="20.125" style="145" customWidth="1"/>
    <col min="7" max="16384" width="9" style="145"/>
  </cols>
  <sheetData>
    <row r="1" ht="22.5" spans="1:6">
      <c r="A1" s="237" t="s">
        <v>7007</v>
      </c>
      <c r="B1" s="237"/>
      <c r="C1" s="237"/>
      <c r="D1" s="237"/>
      <c r="E1" s="237"/>
      <c r="F1" s="237"/>
    </row>
    <row r="2" ht="28.5" spans="1:6">
      <c r="A2" s="238" t="s">
        <v>7008</v>
      </c>
      <c r="B2" s="239"/>
      <c r="C2" s="240" t="s">
        <v>7009</v>
      </c>
      <c r="D2" s="240" t="s">
        <v>7010</v>
      </c>
      <c r="E2" s="238" t="s">
        <v>7011</v>
      </c>
      <c r="F2" s="240" t="s">
        <v>7012</v>
      </c>
    </row>
    <row r="3" ht="14.25" spans="1:6">
      <c r="A3" s="241" t="s">
        <v>7013</v>
      </c>
      <c r="B3" s="242" t="s">
        <v>7014</v>
      </c>
      <c r="C3" s="241" t="s">
        <v>7015</v>
      </c>
      <c r="D3" s="243">
        <v>2.5</v>
      </c>
      <c r="E3" s="243">
        <v>1</v>
      </c>
      <c r="F3" s="243">
        <v>1</v>
      </c>
    </row>
    <row r="4" ht="14.25" spans="1:6">
      <c r="A4" s="241"/>
      <c r="B4" s="242" t="s">
        <v>7016</v>
      </c>
      <c r="C4" s="241"/>
      <c r="D4" s="243">
        <v>2.5</v>
      </c>
      <c r="E4" s="243">
        <v>1</v>
      </c>
      <c r="F4" s="243">
        <v>1</v>
      </c>
    </row>
    <row r="5" ht="14.25" spans="1:6">
      <c r="A5" s="241"/>
      <c r="B5" s="242" t="s">
        <v>7017</v>
      </c>
      <c r="C5" s="241"/>
      <c r="D5" s="243">
        <v>1.5</v>
      </c>
      <c r="E5" s="243">
        <v>1</v>
      </c>
      <c r="F5" s="243">
        <v>0.5</v>
      </c>
    </row>
    <row r="6" ht="14.25" spans="1:6">
      <c r="A6" s="241"/>
      <c r="B6" s="242" t="s">
        <v>7018</v>
      </c>
      <c r="C6" s="241"/>
      <c r="D6" s="243">
        <v>1.5</v>
      </c>
      <c r="E6" s="243">
        <v>1</v>
      </c>
      <c r="F6" s="243">
        <v>0.5</v>
      </c>
    </row>
    <row r="7" ht="14.25" spans="1:6">
      <c r="A7" s="241"/>
      <c r="B7" s="242" t="s">
        <v>7019</v>
      </c>
      <c r="C7" s="241"/>
      <c r="D7" s="243">
        <v>1.5</v>
      </c>
      <c r="E7" s="243">
        <v>1</v>
      </c>
      <c r="F7" s="243">
        <v>0.5</v>
      </c>
    </row>
    <row r="8" ht="14.25" spans="1:6">
      <c r="A8" s="241"/>
      <c r="B8" s="244" t="s">
        <v>7020</v>
      </c>
      <c r="C8" s="241"/>
      <c r="D8" s="243">
        <v>3.5</v>
      </c>
      <c r="E8" s="243">
        <v>2.5</v>
      </c>
      <c r="F8" s="243">
        <v>1</v>
      </c>
    </row>
    <row r="9" ht="14.25" spans="1:6">
      <c r="A9" s="241"/>
      <c r="B9" s="244" t="s">
        <v>7021</v>
      </c>
      <c r="C9" s="241"/>
      <c r="D9" s="243">
        <v>2</v>
      </c>
      <c r="E9" s="243">
        <v>1</v>
      </c>
      <c r="F9" s="243">
        <v>0.5</v>
      </c>
    </row>
    <row r="10" ht="14.25" spans="1:6">
      <c r="A10" s="241"/>
      <c r="B10" s="244" t="s">
        <v>7022</v>
      </c>
      <c r="C10" s="241"/>
      <c r="D10" s="243">
        <v>5</v>
      </c>
      <c r="E10" s="243">
        <v>1</v>
      </c>
      <c r="F10" s="243">
        <v>0.5</v>
      </c>
    </row>
    <row r="11" spans="1:6">
      <c r="A11" s="187"/>
      <c r="B11" s="187"/>
      <c r="C11" s="187"/>
      <c r="D11" s="187"/>
      <c r="E11" s="187"/>
      <c r="F11" s="187"/>
    </row>
    <row r="12" ht="54.75" customHeight="1" spans="1:6">
      <c r="A12" s="238" t="s">
        <v>7023</v>
      </c>
      <c r="B12" s="239"/>
      <c r="C12" s="238" t="s">
        <v>7024</v>
      </c>
      <c r="D12" s="239"/>
      <c r="E12" s="238" t="s">
        <v>7025</v>
      </c>
      <c r="F12" s="239"/>
    </row>
    <row r="13" ht="14.25" spans="1:6">
      <c r="A13" s="245" t="s">
        <v>7026</v>
      </c>
      <c r="B13" s="246"/>
      <c r="C13" s="247">
        <v>8</v>
      </c>
      <c r="D13" s="248"/>
      <c r="E13" s="249">
        <v>2</v>
      </c>
      <c r="F13" s="250"/>
    </row>
    <row r="14" ht="14.25" spans="1:6">
      <c r="A14" s="245" t="s">
        <v>7027</v>
      </c>
      <c r="B14" s="246"/>
      <c r="C14" s="251"/>
      <c r="D14" s="252"/>
      <c r="E14" s="249">
        <v>3</v>
      </c>
      <c r="F14" s="250"/>
    </row>
    <row r="15" ht="14.25" spans="1:6">
      <c r="A15" s="245" t="s">
        <v>7028</v>
      </c>
      <c r="B15" s="246"/>
      <c r="C15" s="251"/>
      <c r="D15" s="252"/>
      <c r="E15" s="249">
        <v>3.5</v>
      </c>
      <c r="F15" s="250"/>
    </row>
    <row r="16" ht="14.25" spans="1:6">
      <c r="A16" s="245" t="s">
        <v>7029</v>
      </c>
      <c r="B16" s="246"/>
      <c r="C16" s="251"/>
      <c r="D16" s="252"/>
      <c r="E16" s="249">
        <v>4</v>
      </c>
      <c r="F16" s="250"/>
    </row>
    <row r="17" ht="14.25" spans="1:6">
      <c r="A17" s="245" t="s">
        <v>7030</v>
      </c>
      <c r="B17" s="246"/>
      <c r="C17" s="253"/>
      <c r="D17" s="254"/>
      <c r="E17" s="249">
        <v>4.5</v>
      </c>
      <c r="F17" s="250"/>
    </row>
    <row r="18" ht="14.25" spans="1:6">
      <c r="A18" s="245" t="s">
        <v>7031</v>
      </c>
      <c r="B18" s="246"/>
      <c r="C18" s="187">
        <v>10</v>
      </c>
      <c r="D18" s="187"/>
      <c r="E18" s="249">
        <v>5</v>
      </c>
      <c r="F18" s="250"/>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27"/>
  <sheetViews>
    <sheetView workbookViewId="0">
      <selection activeCell="E19" sqref="E19"/>
    </sheetView>
  </sheetViews>
  <sheetFormatPr defaultColWidth="17" defaultRowHeight="13.5"/>
  <cols>
    <col min="1" max="9" width="17" style="145"/>
    <col min="10" max="16384" width="17" style="220"/>
  </cols>
  <sheetData>
    <row r="1" ht="16.5" spans="1:9">
      <c r="A1" s="221" t="s">
        <v>7032</v>
      </c>
      <c r="B1" s="221"/>
      <c r="C1" s="221"/>
      <c r="D1" s="221"/>
      <c r="E1" s="221"/>
      <c r="F1" s="221"/>
      <c r="G1" s="221"/>
      <c r="H1" s="221"/>
      <c r="I1" s="221"/>
    </row>
    <row r="2" ht="37.5" customHeight="1" spans="1:9">
      <c r="A2" s="222" t="s">
        <v>7033</v>
      </c>
      <c r="B2" s="223" t="s">
        <v>7034</v>
      </c>
      <c r="C2" s="224"/>
      <c r="D2" s="223" t="s">
        <v>7035</v>
      </c>
      <c r="E2" s="224"/>
      <c r="F2" s="223" t="s">
        <v>7036</v>
      </c>
      <c r="G2" s="224"/>
      <c r="H2" s="223" t="s">
        <v>7037</v>
      </c>
      <c r="I2" s="224"/>
    </row>
    <row r="3" ht="16.5" spans="1:9">
      <c r="A3" s="225"/>
      <c r="B3" s="226" t="s">
        <v>7038</v>
      </c>
      <c r="C3" s="226" t="s">
        <v>7039</v>
      </c>
      <c r="D3" s="226" t="s">
        <v>7038</v>
      </c>
      <c r="E3" s="226" t="s">
        <v>7039</v>
      </c>
      <c r="F3" s="226" t="s">
        <v>7038</v>
      </c>
      <c r="G3" s="226" t="s">
        <v>7039</v>
      </c>
      <c r="H3" s="226" t="s">
        <v>7038</v>
      </c>
      <c r="I3" s="226" t="s">
        <v>7039</v>
      </c>
    </row>
    <row r="4" ht="16.5" spans="1:9">
      <c r="A4" s="226" t="s">
        <v>7040</v>
      </c>
      <c r="B4" s="227">
        <v>1</v>
      </c>
      <c r="C4" s="227">
        <v>0.5</v>
      </c>
      <c r="D4" s="227">
        <v>4</v>
      </c>
      <c r="E4" s="227">
        <f t="shared" ref="E4:E9" si="0">D4*0.5</f>
        <v>2</v>
      </c>
      <c r="F4" s="227">
        <v>4</v>
      </c>
      <c r="G4" s="227">
        <f t="shared" ref="G4:G9" si="1">F4*0.5</f>
        <v>2</v>
      </c>
      <c r="H4" s="227">
        <v>7</v>
      </c>
      <c r="I4" s="227">
        <f t="shared" ref="I4:I9" si="2">H4*0.5</f>
        <v>3.5</v>
      </c>
    </row>
    <row r="5" ht="16.5" spans="1:9">
      <c r="A5" s="226" t="s">
        <v>7041</v>
      </c>
      <c r="B5" s="228" t="s">
        <v>7042</v>
      </c>
      <c r="C5" s="228" t="s">
        <v>7042</v>
      </c>
      <c r="D5" s="227">
        <v>2.5</v>
      </c>
      <c r="E5" s="227">
        <v>1.28</v>
      </c>
      <c r="F5" s="228" t="s">
        <v>7042</v>
      </c>
      <c r="G5" s="228" t="s">
        <v>7042</v>
      </c>
      <c r="H5" s="227">
        <v>3</v>
      </c>
      <c r="I5" s="227">
        <f t="shared" si="2"/>
        <v>1.5</v>
      </c>
    </row>
    <row r="6" ht="16.5" spans="1:9">
      <c r="A6" s="226" t="s">
        <v>7043</v>
      </c>
      <c r="B6" s="228" t="s">
        <v>7042</v>
      </c>
      <c r="C6" s="228" t="s">
        <v>7042</v>
      </c>
      <c r="D6" s="227">
        <v>1.5</v>
      </c>
      <c r="E6" s="227">
        <v>0.8</v>
      </c>
      <c r="F6" s="227">
        <v>2</v>
      </c>
      <c r="G6" s="227">
        <f t="shared" si="1"/>
        <v>1</v>
      </c>
      <c r="H6" s="227">
        <v>3</v>
      </c>
      <c r="I6" s="227">
        <f t="shared" si="2"/>
        <v>1.5</v>
      </c>
    </row>
    <row r="7" ht="16.5" spans="1:9">
      <c r="A7" s="226" t="s">
        <v>7044</v>
      </c>
      <c r="B7" s="228" t="s">
        <v>7042</v>
      </c>
      <c r="C7" s="228" t="s">
        <v>7042</v>
      </c>
      <c r="D7" s="227">
        <v>1.5</v>
      </c>
      <c r="E7" s="227">
        <v>0.8</v>
      </c>
      <c r="F7" s="227">
        <v>2</v>
      </c>
      <c r="G7" s="227">
        <f t="shared" si="1"/>
        <v>1</v>
      </c>
      <c r="H7" s="227">
        <v>3</v>
      </c>
      <c r="I7" s="227">
        <f t="shared" si="2"/>
        <v>1.5</v>
      </c>
    </row>
    <row r="8" ht="16.5" spans="1:9">
      <c r="A8" s="229" t="s">
        <v>7045</v>
      </c>
      <c r="B8" s="230" t="s">
        <v>7042</v>
      </c>
      <c r="C8" s="230" t="s">
        <v>7042</v>
      </c>
      <c r="D8" s="231">
        <v>1</v>
      </c>
      <c r="E8" s="231">
        <f t="shared" si="0"/>
        <v>0.5</v>
      </c>
      <c r="F8" s="231">
        <v>1</v>
      </c>
      <c r="G8" s="231">
        <f t="shared" si="1"/>
        <v>0.5</v>
      </c>
      <c r="H8" s="231">
        <v>2</v>
      </c>
      <c r="I8" s="231">
        <f t="shared" si="2"/>
        <v>1</v>
      </c>
    </row>
    <row r="9" ht="16.5" spans="1:9">
      <c r="A9" s="226" t="s">
        <v>7046</v>
      </c>
      <c r="B9" s="228" t="s">
        <v>7042</v>
      </c>
      <c r="C9" s="228" t="s">
        <v>7042</v>
      </c>
      <c r="D9" s="227">
        <v>2</v>
      </c>
      <c r="E9" s="227">
        <f t="shared" si="0"/>
        <v>1</v>
      </c>
      <c r="F9" s="227">
        <v>3</v>
      </c>
      <c r="G9" s="227">
        <f t="shared" si="1"/>
        <v>1.5</v>
      </c>
      <c r="H9" s="227">
        <v>5</v>
      </c>
      <c r="I9" s="227">
        <f t="shared" si="2"/>
        <v>2.5</v>
      </c>
    </row>
    <row r="10" spans="1:9">
      <c r="A10" s="232" t="s">
        <v>7047</v>
      </c>
      <c r="B10" s="233"/>
      <c r="C10" s="233"/>
      <c r="D10" s="233"/>
      <c r="E10" s="233"/>
      <c r="F10" s="233"/>
      <c r="G10" s="233"/>
      <c r="H10" s="233"/>
      <c r="I10" s="233"/>
    </row>
    <row r="11" s="219" customFormat="1" spans="1:16384">
      <c r="A11" s="233"/>
      <c r="B11" s="233"/>
      <c r="C11" s="233"/>
      <c r="D11" s="233"/>
      <c r="E11" s="233"/>
      <c r="F11" s="233"/>
      <c r="G11" s="233"/>
      <c r="H11" s="233"/>
      <c r="I11" s="233"/>
      <c r="J11" s="236"/>
      <c r="K11" s="236"/>
      <c r="L11" s="236"/>
      <c r="M11" s="236"/>
      <c r="N11" s="236"/>
      <c r="O11" s="236"/>
      <c r="P11" s="236"/>
      <c r="Q11" s="236"/>
      <c r="R11" s="236"/>
      <c r="S11" s="236"/>
      <c r="T11" s="236"/>
      <c r="U11" s="236"/>
      <c r="V11" s="236"/>
      <c r="W11" s="236"/>
      <c r="X11" s="236"/>
      <c r="Y11" s="236"/>
      <c r="Z11" s="236"/>
      <c r="AA11" s="236"/>
      <c r="AB11" s="236"/>
      <c r="AC11" s="236"/>
      <c r="AD11" s="236"/>
      <c r="AE11" s="236"/>
      <c r="AF11" s="236"/>
      <c r="AG11" s="236"/>
      <c r="AH11" s="236"/>
      <c r="AI11" s="236"/>
      <c r="AJ11" s="236"/>
      <c r="AK11" s="236"/>
      <c r="AL11" s="236"/>
      <c r="AM11" s="236"/>
      <c r="AN11" s="236"/>
      <c r="AO11" s="236"/>
      <c r="AP11" s="236"/>
      <c r="AQ11" s="236"/>
      <c r="AR11" s="236"/>
      <c r="AS11" s="236"/>
      <c r="AT11" s="236"/>
      <c r="AU11" s="236"/>
      <c r="AV11" s="236"/>
      <c r="AW11" s="236"/>
      <c r="AX11" s="236"/>
      <c r="AY11" s="236"/>
      <c r="AZ11" s="236"/>
      <c r="BA11" s="236"/>
      <c r="BB11" s="236"/>
      <c r="BC11" s="236"/>
      <c r="BD11" s="236"/>
      <c r="BE11" s="236"/>
      <c r="BF11" s="236"/>
      <c r="BG11" s="236"/>
      <c r="BH11" s="236"/>
      <c r="BI11" s="236"/>
      <c r="BJ11" s="236"/>
      <c r="BK11" s="236"/>
      <c r="BL11" s="236"/>
      <c r="BM11" s="236"/>
      <c r="BN11" s="236"/>
      <c r="BO11" s="236"/>
      <c r="BP11" s="236"/>
      <c r="BQ11" s="236"/>
      <c r="BR11" s="236"/>
      <c r="BS11" s="236"/>
      <c r="BT11" s="236"/>
      <c r="BU11" s="236"/>
      <c r="BV11" s="236"/>
      <c r="BW11" s="236"/>
      <c r="BX11" s="236"/>
      <c r="BY11" s="236"/>
      <c r="BZ11" s="236"/>
      <c r="CA11" s="236"/>
      <c r="CB11" s="236"/>
      <c r="CC11" s="236"/>
      <c r="CD11" s="236"/>
      <c r="CE11" s="236"/>
      <c r="CF11" s="236"/>
      <c r="CG11" s="236"/>
      <c r="CH11" s="236"/>
      <c r="CI11" s="236"/>
      <c r="CJ11" s="236"/>
      <c r="CK11" s="236"/>
      <c r="CL11" s="236"/>
      <c r="CM11" s="236"/>
      <c r="CN11" s="236"/>
      <c r="CO11" s="236"/>
      <c r="CP11" s="236"/>
      <c r="CQ11" s="236"/>
      <c r="CR11" s="236"/>
      <c r="CS11" s="236"/>
      <c r="CT11" s="236"/>
      <c r="CU11" s="236"/>
      <c r="CV11" s="236"/>
      <c r="CW11" s="236"/>
      <c r="CX11" s="236"/>
      <c r="CY11" s="236"/>
      <c r="CZ11" s="236"/>
      <c r="DA11" s="236"/>
      <c r="DB11" s="236"/>
      <c r="DC11" s="236"/>
      <c r="DD11" s="236"/>
      <c r="DE11" s="236"/>
      <c r="DF11" s="236"/>
      <c r="DG11" s="236"/>
      <c r="DH11" s="236"/>
      <c r="DI11" s="236"/>
      <c r="DJ11" s="236"/>
      <c r="DK11" s="236"/>
      <c r="DL11" s="236"/>
      <c r="DM11" s="236"/>
      <c r="DN11" s="236"/>
      <c r="DO11" s="236"/>
      <c r="DP11" s="236"/>
      <c r="DQ11" s="236"/>
      <c r="DR11" s="236"/>
      <c r="DS11" s="236"/>
      <c r="DT11" s="236"/>
      <c r="DU11" s="236"/>
      <c r="DV11" s="236"/>
      <c r="DW11" s="236"/>
      <c r="DX11" s="236"/>
      <c r="DY11" s="236"/>
      <c r="DZ11" s="236"/>
      <c r="EA11" s="236"/>
      <c r="EB11" s="236"/>
      <c r="EC11" s="236"/>
      <c r="ED11" s="236"/>
      <c r="EE11" s="236"/>
      <c r="EF11" s="236"/>
      <c r="EG11" s="236"/>
      <c r="EH11" s="236"/>
      <c r="EI11" s="236"/>
      <c r="EJ11" s="236"/>
      <c r="EK11" s="236"/>
      <c r="EL11" s="236"/>
      <c r="EM11" s="236"/>
      <c r="EN11" s="236"/>
      <c r="EO11" s="236"/>
      <c r="EP11" s="236"/>
      <c r="EQ11" s="236"/>
      <c r="ER11" s="236"/>
      <c r="ES11" s="236"/>
      <c r="ET11" s="236"/>
      <c r="EU11" s="236"/>
      <c r="EV11" s="236"/>
      <c r="EW11" s="236"/>
      <c r="EX11" s="236"/>
      <c r="EY11" s="236"/>
      <c r="EZ11" s="236"/>
      <c r="FA11" s="236"/>
      <c r="FB11" s="236"/>
      <c r="FC11" s="236"/>
      <c r="FD11" s="236"/>
      <c r="FE11" s="236"/>
      <c r="FF11" s="236"/>
      <c r="FG11" s="236"/>
      <c r="FH11" s="236"/>
      <c r="FI11" s="236"/>
      <c r="FJ11" s="236"/>
      <c r="FK11" s="236"/>
      <c r="FL11" s="236"/>
      <c r="FM11" s="236"/>
      <c r="FN11" s="236"/>
      <c r="FO11" s="236"/>
      <c r="FP11" s="236"/>
      <c r="FQ11" s="236"/>
      <c r="FR11" s="236"/>
      <c r="FS11" s="236"/>
      <c r="FT11" s="236"/>
      <c r="FU11" s="236"/>
      <c r="FV11" s="236"/>
      <c r="FW11" s="236"/>
      <c r="FX11" s="236"/>
      <c r="FY11" s="236"/>
      <c r="FZ11" s="236"/>
      <c r="GA11" s="236"/>
      <c r="GB11" s="236"/>
      <c r="GC11" s="236"/>
      <c r="GD11" s="236"/>
      <c r="GE11" s="236"/>
      <c r="GF11" s="236"/>
      <c r="GG11" s="236"/>
      <c r="GH11" s="236"/>
      <c r="GI11" s="236"/>
      <c r="GJ11" s="236"/>
      <c r="GK11" s="236"/>
      <c r="GL11" s="236"/>
      <c r="GM11" s="236"/>
      <c r="GN11" s="236"/>
      <c r="GO11" s="236"/>
      <c r="GP11" s="236"/>
      <c r="GQ11" s="236"/>
      <c r="GR11" s="236"/>
      <c r="GS11" s="236"/>
      <c r="GT11" s="236"/>
      <c r="GU11" s="236"/>
      <c r="GV11" s="236"/>
      <c r="GW11" s="236"/>
      <c r="GX11" s="236"/>
      <c r="GY11" s="236"/>
      <c r="GZ11" s="236"/>
      <c r="HA11" s="236"/>
      <c r="HB11" s="236"/>
      <c r="HC11" s="236"/>
      <c r="HD11" s="236"/>
      <c r="HE11" s="236"/>
      <c r="HF11" s="236"/>
      <c r="HG11" s="236"/>
      <c r="HH11" s="236"/>
      <c r="HI11" s="236"/>
      <c r="HJ11" s="236"/>
      <c r="HK11" s="236"/>
      <c r="HL11" s="236"/>
      <c r="HM11" s="236"/>
      <c r="HN11" s="236"/>
      <c r="HO11" s="236"/>
      <c r="HP11" s="236"/>
      <c r="HQ11" s="236"/>
      <c r="HR11" s="236"/>
      <c r="HS11" s="236"/>
      <c r="HT11" s="236"/>
      <c r="HU11" s="236"/>
      <c r="HV11" s="236"/>
      <c r="HW11" s="236"/>
      <c r="HX11" s="236"/>
      <c r="HY11" s="236"/>
      <c r="HZ11" s="236"/>
      <c r="IA11" s="236"/>
      <c r="IB11" s="236"/>
      <c r="IC11" s="236"/>
      <c r="ID11" s="236"/>
      <c r="IE11" s="236"/>
      <c r="IF11" s="236"/>
      <c r="IG11" s="236"/>
      <c r="IH11" s="236"/>
      <c r="II11" s="236"/>
      <c r="IJ11" s="236"/>
      <c r="IK11" s="236"/>
      <c r="IL11" s="236"/>
      <c r="IM11" s="236"/>
      <c r="IN11" s="236"/>
      <c r="IO11" s="236"/>
      <c r="IP11" s="236"/>
      <c r="IQ11" s="236"/>
      <c r="IR11" s="236"/>
      <c r="IS11" s="236"/>
      <c r="IT11" s="236"/>
      <c r="IU11" s="236"/>
      <c r="IV11" s="236"/>
      <c r="IW11" s="236"/>
      <c r="IX11" s="236"/>
      <c r="IY11" s="236"/>
      <c r="IZ11" s="236"/>
      <c r="JA11" s="236"/>
      <c r="JB11" s="236"/>
      <c r="JC11" s="236"/>
      <c r="JD11" s="236"/>
      <c r="JE11" s="236"/>
      <c r="JF11" s="236"/>
      <c r="JG11" s="236"/>
      <c r="JH11" s="236"/>
      <c r="JI11" s="236"/>
      <c r="JJ11" s="236"/>
      <c r="JK11" s="236"/>
      <c r="JL11" s="236"/>
      <c r="JM11" s="236"/>
      <c r="JN11" s="236"/>
      <c r="JO11" s="236"/>
      <c r="JP11" s="236"/>
      <c r="JQ11" s="236"/>
      <c r="JR11" s="236"/>
      <c r="JS11" s="236"/>
      <c r="JT11" s="236"/>
      <c r="JU11" s="236"/>
      <c r="JV11" s="236"/>
      <c r="JW11" s="236"/>
      <c r="JX11" s="236"/>
      <c r="JY11" s="236"/>
      <c r="JZ11" s="236"/>
      <c r="KA11" s="236"/>
      <c r="KB11" s="236"/>
      <c r="KC11" s="236"/>
      <c r="KD11" s="236"/>
      <c r="KE11" s="236"/>
      <c r="KF11" s="236"/>
      <c r="KG11" s="236"/>
      <c r="KH11" s="236"/>
      <c r="KI11" s="236"/>
      <c r="KJ11" s="236"/>
      <c r="KK11" s="236"/>
      <c r="KL11" s="236"/>
      <c r="KM11" s="236"/>
      <c r="KN11" s="236"/>
      <c r="KO11" s="236"/>
      <c r="KP11" s="236"/>
      <c r="KQ11" s="236"/>
      <c r="KR11" s="236"/>
      <c r="KS11" s="236"/>
      <c r="KT11" s="236"/>
      <c r="KU11" s="236"/>
      <c r="KV11" s="236"/>
      <c r="KW11" s="236"/>
      <c r="KX11" s="236"/>
      <c r="KY11" s="236"/>
      <c r="KZ11" s="236"/>
      <c r="LA11" s="236"/>
      <c r="LB11" s="236"/>
      <c r="LC11" s="236"/>
      <c r="LD11" s="236"/>
      <c r="LE11" s="236"/>
      <c r="LF11" s="236"/>
      <c r="LG11" s="236"/>
      <c r="LH11" s="236"/>
      <c r="LI11" s="236"/>
      <c r="LJ11" s="236"/>
      <c r="LK11" s="236"/>
      <c r="LL11" s="236"/>
      <c r="LM11" s="236"/>
      <c r="LN11" s="236"/>
      <c r="LO11" s="236"/>
      <c r="LP11" s="236"/>
      <c r="LQ11" s="236"/>
      <c r="LR11" s="236"/>
      <c r="LS11" s="236"/>
      <c r="LT11" s="236"/>
      <c r="LU11" s="236"/>
      <c r="LV11" s="236"/>
      <c r="LW11" s="236"/>
      <c r="LX11" s="236"/>
      <c r="LY11" s="236"/>
      <c r="LZ11" s="236"/>
      <c r="MA11" s="236"/>
      <c r="MB11" s="236"/>
      <c r="MC11" s="236"/>
      <c r="MD11" s="236"/>
      <c r="ME11" s="236"/>
      <c r="MF11" s="236"/>
      <c r="MG11" s="236"/>
      <c r="MH11" s="236"/>
      <c r="MI11" s="236"/>
      <c r="MJ11" s="236"/>
      <c r="MK11" s="236"/>
      <c r="ML11" s="236"/>
      <c r="MM11" s="236"/>
      <c r="MN11" s="236"/>
      <c r="MO11" s="236"/>
      <c r="MP11" s="236"/>
      <c r="MQ11" s="236"/>
      <c r="MR11" s="236"/>
      <c r="MS11" s="236"/>
      <c r="MT11" s="236"/>
      <c r="MU11" s="236"/>
      <c r="MV11" s="236"/>
      <c r="MW11" s="236"/>
      <c r="MX11" s="236"/>
      <c r="MY11" s="236"/>
      <c r="MZ11" s="236"/>
      <c r="NA11" s="236"/>
      <c r="NB11" s="236"/>
      <c r="NC11" s="236"/>
      <c r="ND11" s="236"/>
      <c r="NE11" s="236"/>
      <c r="NF11" s="236"/>
      <c r="NG11" s="236"/>
      <c r="NH11" s="236"/>
      <c r="NI11" s="236"/>
      <c r="NJ11" s="236"/>
      <c r="NK11" s="236"/>
      <c r="NL11" s="236"/>
      <c r="NM11" s="236"/>
      <c r="NN11" s="236"/>
      <c r="NO11" s="236"/>
      <c r="NP11" s="236"/>
      <c r="NQ11" s="236"/>
      <c r="NR11" s="236"/>
      <c r="NS11" s="236"/>
      <c r="NT11" s="236"/>
      <c r="NU11" s="236"/>
      <c r="NV11" s="236"/>
      <c r="NW11" s="236"/>
      <c r="NX11" s="236"/>
      <c r="NY11" s="236"/>
      <c r="NZ11" s="236"/>
      <c r="OA11" s="236"/>
      <c r="OB11" s="236"/>
      <c r="OC11" s="236"/>
      <c r="OD11" s="236"/>
      <c r="OE11" s="236"/>
      <c r="OF11" s="236"/>
      <c r="OG11" s="236"/>
      <c r="OH11" s="236"/>
      <c r="OI11" s="236"/>
      <c r="OJ11" s="236"/>
      <c r="OK11" s="236"/>
      <c r="OL11" s="236"/>
      <c r="OM11" s="236"/>
      <c r="ON11" s="236"/>
      <c r="OO11" s="236"/>
      <c r="OP11" s="236"/>
      <c r="OQ11" s="236"/>
      <c r="OR11" s="236"/>
      <c r="OS11" s="236"/>
      <c r="OT11" s="236"/>
      <c r="OU11" s="236"/>
      <c r="OV11" s="236"/>
      <c r="OW11" s="236"/>
      <c r="OX11" s="236"/>
      <c r="OY11" s="236"/>
      <c r="OZ11" s="236"/>
      <c r="PA11" s="236"/>
      <c r="PB11" s="236"/>
      <c r="PC11" s="236"/>
      <c r="PD11" s="236"/>
      <c r="PE11" s="236"/>
      <c r="PF11" s="236"/>
      <c r="PG11" s="236"/>
      <c r="PH11" s="236"/>
      <c r="PI11" s="236"/>
      <c r="PJ11" s="236"/>
      <c r="PK11" s="236"/>
      <c r="PL11" s="236"/>
      <c r="PM11" s="236"/>
      <c r="PN11" s="236"/>
      <c r="PO11" s="236"/>
      <c r="PP11" s="236"/>
      <c r="PQ11" s="236"/>
      <c r="PR11" s="236"/>
      <c r="PS11" s="236"/>
      <c r="PT11" s="236"/>
      <c r="PU11" s="236"/>
      <c r="PV11" s="236"/>
      <c r="PW11" s="236"/>
      <c r="PX11" s="236"/>
      <c r="PY11" s="236"/>
      <c r="PZ11" s="236"/>
      <c r="QA11" s="236"/>
      <c r="QB11" s="236"/>
      <c r="QC11" s="236"/>
      <c r="QD11" s="236"/>
      <c r="QE11" s="236"/>
      <c r="QF11" s="236"/>
      <c r="QG11" s="236"/>
      <c r="QH11" s="236"/>
      <c r="QI11" s="236"/>
      <c r="QJ11" s="236"/>
      <c r="QK11" s="236"/>
      <c r="QL11" s="236"/>
      <c r="QM11" s="236"/>
      <c r="QN11" s="236"/>
      <c r="QO11" s="236"/>
      <c r="QP11" s="236"/>
      <c r="QQ11" s="236"/>
      <c r="QR11" s="236"/>
      <c r="QS11" s="236"/>
      <c r="QT11" s="236"/>
      <c r="QU11" s="236"/>
      <c r="QV11" s="236"/>
      <c r="QW11" s="236"/>
      <c r="QX11" s="236"/>
      <c r="QY11" s="236"/>
      <c r="QZ11" s="236"/>
      <c r="RA11" s="236"/>
      <c r="RB11" s="236"/>
      <c r="RC11" s="236"/>
      <c r="RD11" s="236"/>
      <c r="RE11" s="236"/>
      <c r="RF11" s="236"/>
      <c r="RG11" s="236"/>
      <c r="RH11" s="236"/>
      <c r="RI11" s="236"/>
      <c r="RJ11" s="236"/>
      <c r="RK11" s="236"/>
      <c r="RL11" s="236"/>
      <c r="RM11" s="236"/>
      <c r="RN11" s="236"/>
      <c r="RO11" s="236"/>
      <c r="RP11" s="236"/>
      <c r="RQ11" s="236"/>
      <c r="RR11" s="236"/>
      <c r="RS11" s="236"/>
      <c r="RT11" s="236"/>
      <c r="RU11" s="236"/>
      <c r="RV11" s="236"/>
      <c r="RW11" s="236"/>
      <c r="RX11" s="236"/>
      <c r="RY11" s="236"/>
      <c r="RZ11" s="236"/>
      <c r="SA11" s="236"/>
      <c r="SB11" s="236"/>
      <c r="SC11" s="236"/>
      <c r="SD11" s="236"/>
      <c r="SE11" s="236"/>
      <c r="SF11" s="236"/>
      <c r="SG11" s="236"/>
      <c r="SH11" s="236"/>
      <c r="SI11" s="236"/>
      <c r="SJ11" s="236"/>
      <c r="SK11" s="236"/>
      <c r="SL11" s="236"/>
      <c r="SM11" s="236"/>
      <c r="SN11" s="236"/>
      <c r="SO11" s="236"/>
      <c r="SP11" s="236"/>
      <c r="SQ11" s="236"/>
      <c r="SR11" s="236"/>
      <c r="SS11" s="236"/>
      <c r="ST11" s="236"/>
      <c r="SU11" s="236"/>
      <c r="SV11" s="236"/>
      <c r="SW11" s="236"/>
      <c r="SX11" s="236"/>
      <c r="SY11" s="236"/>
      <c r="SZ11" s="236"/>
      <c r="TA11" s="236"/>
      <c r="TB11" s="236"/>
      <c r="TC11" s="236"/>
      <c r="TD11" s="236"/>
      <c r="TE11" s="236"/>
      <c r="TF11" s="236"/>
      <c r="TG11" s="236"/>
      <c r="TH11" s="236"/>
      <c r="TI11" s="236"/>
      <c r="TJ11" s="236"/>
      <c r="TK11" s="236"/>
      <c r="TL11" s="236"/>
      <c r="TM11" s="236"/>
      <c r="TN11" s="236"/>
      <c r="TO11" s="236"/>
      <c r="TP11" s="236"/>
      <c r="TQ11" s="236"/>
      <c r="TR11" s="236"/>
      <c r="TS11" s="236"/>
      <c r="TT11" s="236"/>
      <c r="TU11" s="236"/>
      <c r="TV11" s="236"/>
      <c r="TW11" s="236"/>
      <c r="TX11" s="236"/>
      <c r="TY11" s="236"/>
      <c r="TZ11" s="236"/>
      <c r="UA11" s="236"/>
      <c r="UB11" s="236"/>
      <c r="UC11" s="236"/>
      <c r="UD11" s="236"/>
      <c r="UE11" s="236"/>
      <c r="UF11" s="236"/>
      <c r="UG11" s="236"/>
      <c r="UH11" s="236"/>
      <c r="UI11" s="236"/>
      <c r="UJ11" s="236"/>
      <c r="UK11" s="236"/>
      <c r="UL11" s="236"/>
      <c r="UM11" s="236"/>
      <c r="UN11" s="236"/>
      <c r="UO11" s="236"/>
      <c r="UP11" s="236"/>
      <c r="UQ11" s="236"/>
      <c r="UR11" s="236"/>
      <c r="US11" s="236"/>
      <c r="UT11" s="236"/>
      <c r="UU11" s="236"/>
      <c r="UV11" s="236"/>
      <c r="UW11" s="236"/>
      <c r="UX11" s="236"/>
      <c r="UY11" s="236"/>
      <c r="UZ11" s="236"/>
      <c r="VA11" s="236"/>
      <c r="VB11" s="236"/>
      <c r="VC11" s="236"/>
      <c r="VD11" s="236"/>
      <c r="VE11" s="236"/>
      <c r="VF11" s="236"/>
      <c r="VG11" s="236"/>
      <c r="VH11" s="236"/>
      <c r="VI11" s="236"/>
      <c r="VJ11" s="236"/>
      <c r="VK11" s="236"/>
      <c r="VL11" s="236"/>
      <c r="VM11" s="236"/>
      <c r="VN11" s="236"/>
      <c r="VO11" s="236"/>
      <c r="VP11" s="236"/>
      <c r="VQ11" s="236"/>
      <c r="VR11" s="236"/>
      <c r="VS11" s="236"/>
      <c r="VT11" s="236"/>
      <c r="VU11" s="236"/>
      <c r="VV11" s="236"/>
      <c r="VW11" s="236"/>
      <c r="VX11" s="236"/>
      <c r="VY11" s="236"/>
      <c r="VZ11" s="236"/>
      <c r="WA11" s="236"/>
      <c r="WB11" s="236"/>
      <c r="WC11" s="236"/>
      <c r="WD11" s="236"/>
      <c r="WE11" s="236"/>
      <c r="WF11" s="236"/>
      <c r="WG11" s="236"/>
      <c r="WH11" s="236"/>
      <c r="WI11" s="236"/>
      <c r="WJ11" s="236"/>
      <c r="WK11" s="236"/>
      <c r="WL11" s="236"/>
      <c r="WM11" s="236"/>
      <c r="WN11" s="236"/>
      <c r="WO11" s="236"/>
      <c r="WP11" s="236"/>
      <c r="WQ11" s="236"/>
      <c r="WR11" s="236"/>
      <c r="WS11" s="236"/>
      <c r="WT11" s="236"/>
      <c r="WU11" s="236"/>
      <c r="WV11" s="236"/>
      <c r="WW11" s="236"/>
      <c r="WX11" s="236"/>
      <c r="WY11" s="236"/>
      <c r="WZ11" s="236"/>
      <c r="XA11" s="236"/>
      <c r="XB11" s="236"/>
      <c r="XC11" s="236"/>
      <c r="XD11" s="236"/>
      <c r="XE11" s="236"/>
      <c r="XF11" s="236"/>
      <c r="XG11" s="236"/>
      <c r="XH11" s="236"/>
      <c r="XI11" s="236"/>
      <c r="XJ11" s="236"/>
      <c r="XK11" s="236"/>
      <c r="XL11" s="236"/>
      <c r="XM11" s="236"/>
      <c r="XN11" s="236"/>
      <c r="XO11" s="236"/>
      <c r="XP11" s="236"/>
      <c r="XQ11" s="236"/>
      <c r="XR11" s="236"/>
      <c r="XS11" s="236"/>
      <c r="XT11" s="236"/>
      <c r="XU11" s="236"/>
      <c r="XV11" s="236"/>
      <c r="XW11" s="236"/>
      <c r="XX11" s="236"/>
      <c r="XY11" s="236"/>
      <c r="XZ11" s="236"/>
      <c r="YA11" s="236"/>
      <c r="YB11" s="236"/>
      <c r="YC11" s="236"/>
      <c r="YD11" s="236"/>
      <c r="YE11" s="236"/>
      <c r="YF11" s="236"/>
      <c r="YG11" s="236"/>
      <c r="YH11" s="236"/>
      <c r="YI11" s="236"/>
      <c r="YJ11" s="236"/>
      <c r="YK11" s="236"/>
      <c r="YL11" s="236"/>
      <c r="YM11" s="236"/>
      <c r="YN11" s="236"/>
      <c r="YO11" s="236"/>
      <c r="YP11" s="236"/>
      <c r="YQ11" s="236"/>
      <c r="YR11" s="236"/>
      <c r="YS11" s="236"/>
      <c r="YT11" s="236"/>
      <c r="YU11" s="236"/>
      <c r="YV11" s="236"/>
      <c r="YW11" s="236"/>
      <c r="YX11" s="236"/>
      <c r="YY11" s="236"/>
      <c r="YZ11" s="236"/>
      <c r="ZA11" s="236"/>
      <c r="ZB11" s="236"/>
      <c r="ZC11" s="236"/>
      <c r="ZD11" s="236"/>
      <c r="ZE11" s="236"/>
      <c r="ZF11" s="236"/>
      <c r="ZG11" s="236"/>
      <c r="ZH11" s="236"/>
      <c r="ZI11" s="236"/>
      <c r="ZJ11" s="236"/>
      <c r="ZK11" s="236"/>
      <c r="ZL11" s="236"/>
      <c r="ZM11" s="236"/>
      <c r="ZN11" s="236"/>
      <c r="ZO11" s="236"/>
      <c r="ZP11" s="236"/>
      <c r="ZQ11" s="236"/>
      <c r="ZR11" s="236"/>
      <c r="ZS11" s="236"/>
      <c r="ZT11" s="236"/>
      <c r="ZU11" s="236"/>
      <c r="ZV11" s="236"/>
      <c r="ZW11" s="236"/>
      <c r="ZX11" s="236"/>
      <c r="ZY11" s="236"/>
      <c r="ZZ11" s="236"/>
      <c r="AAA11" s="236"/>
      <c r="AAB11" s="236"/>
      <c r="AAC11" s="236"/>
      <c r="AAD11" s="236"/>
      <c r="AAE11" s="236"/>
      <c r="AAF11" s="236"/>
      <c r="AAG11" s="236"/>
      <c r="AAH11" s="236"/>
      <c r="AAI11" s="236"/>
      <c r="AAJ11" s="236"/>
      <c r="AAK11" s="236"/>
      <c r="AAL11" s="236"/>
      <c r="AAM11" s="236"/>
      <c r="AAN11" s="236"/>
      <c r="AAO11" s="236"/>
      <c r="AAP11" s="236"/>
      <c r="AAQ11" s="236"/>
      <c r="AAR11" s="236"/>
      <c r="AAS11" s="236"/>
      <c r="AAT11" s="236"/>
      <c r="AAU11" s="236"/>
      <c r="AAV11" s="236"/>
      <c r="AAW11" s="236"/>
      <c r="AAX11" s="236"/>
      <c r="AAY11" s="236"/>
      <c r="AAZ11" s="236"/>
      <c r="ABA11" s="236"/>
      <c r="ABB11" s="236"/>
      <c r="ABC11" s="236"/>
      <c r="ABD11" s="236"/>
      <c r="ABE11" s="236"/>
      <c r="ABF11" s="236"/>
      <c r="ABG11" s="236"/>
      <c r="ABH11" s="236"/>
      <c r="ABI11" s="236"/>
      <c r="ABJ11" s="236"/>
      <c r="ABK11" s="236"/>
      <c r="ABL11" s="236"/>
      <c r="ABM11" s="236"/>
      <c r="ABN11" s="236"/>
      <c r="ABO11" s="236"/>
      <c r="ABP11" s="236"/>
      <c r="ABQ11" s="236"/>
      <c r="ABR11" s="236"/>
      <c r="ABS11" s="236"/>
      <c r="ABT11" s="236"/>
      <c r="ABU11" s="236"/>
      <c r="ABV11" s="236"/>
      <c r="ABW11" s="236"/>
      <c r="ABX11" s="236"/>
      <c r="ABY11" s="236"/>
      <c r="ABZ11" s="236"/>
      <c r="ACA11" s="236"/>
      <c r="ACB11" s="236"/>
      <c r="ACC11" s="236"/>
      <c r="ACD11" s="236"/>
      <c r="ACE11" s="236"/>
      <c r="ACF11" s="236"/>
      <c r="ACG11" s="236"/>
      <c r="ACH11" s="236"/>
      <c r="ACI11" s="236"/>
      <c r="ACJ11" s="236"/>
      <c r="ACK11" s="236"/>
      <c r="ACL11" s="236"/>
      <c r="ACM11" s="236"/>
      <c r="ACN11" s="236"/>
      <c r="ACO11" s="236"/>
      <c r="ACP11" s="236"/>
      <c r="ACQ11" s="236"/>
      <c r="ACR11" s="236"/>
      <c r="ACS11" s="236"/>
      <c r="ACT11" s="236"/>
      <c r="ACU11" s="236"/>
      <c r="ACV11" s="236"/>
      <c r="ACW11" s="236"/>
      <c r="ACX11" s="236"/>
      <c r="ACY11" s="236"/>
      <c r="ACZ11" s="236"/>
      <c r="ADA11" s="236"/>
      <c r="ADB11" s="236"/>
      <c r="ADC11" s="236"/>
      <c r="ADD11" s="236"/>
      <c r="ADE11" s="236"/>
      <c r="ADF11" s="236"/>
      <c r="ADG11" s="236"/>
      <c r="ADH11" s="236"/>
      <c r="ADI11" s="236"/>
      <c r="ADJ11" s="236"/>
      <c r="ADK11" s="236"/>
      <c r="ADL11" s="236"/>
      <c r="ADM11" s="236"/>
      <c r="ADN11" s="236"/>
      <c r="ADO11" s="236"/>
      <c r="ADP11" s="236"/>
      <c r="ADQ11" s="236"/>
      <c r="ADR11" s="236"/>
      <c r="ADS11" s="236"/>
      <c r="ADT11" s="236"/>
      <c r="ADU11" s="236"/>
      <c r="ADV11" s="236"/>
      <c r="ADW11" s="236"/>
      <c r="ADX11" s="236"/>
      <c r="ADY11" s="236"/>
      <c r="ADZ11" s="236"/>
      <c r="AEA11" s="236"/>
      <c r="AEB11" s="236"/>
      <c r="AEC11" s="236"/>
      <c r="AED11" s="236"/>
      <c r="AEE11" s="236"/>
      <c r="AEF11" s="236"/>
      <c r="AEG11" s="236"/>
      <c r="AEH11" s="236"/>
      <c r="AEI11" s="236"/>
      <c r="AEJ11" s="236"/>
      <c r="AEK11" s="236"/>
      <c r="AEL11" s="236"/>
      <c r="AEM11" s="236"/>
      <c r="AEN11" s="236"/>
      <c r="AEO11" s="236"/>
      <c r="AEP11" s="236"/>
      <c r="AEQ11" s="236"/>
      <c r="AER11" s="236"/>
      <c r="AES11" s="236"/>
      <c r="AET11" s="236"/>
      <c r="AEU11" s="236"/>
      <c r="AEV11" s="236"/>
      <c r="AEW11" s="236"/>
      <c r="AEX11" s="236"/>
      <c r="AEY11" s="236"/>
      <c r="AEZ11" s="236"/>
      <c r="AFA11" s="236"/>
      <c r="AFB11" s="236"/>
      <c r="AFC11" s="236"/>
      <c r="AFD11" s="236"/>
      <c r="AFE11" s="236"/>
      <c r="AFF11" s="236"/>
      <c r="AFG11" s="236"/>
      <c r="AFH11" s="236"/>
      <c r="AFI11" s="236"/>
      <c r="AFJ11" s="236"/>
      <c r="AFK11" s="236"/>
      <c r="AFL11" s="236"/>
      <c r="AFM11" s="236"/>
      <c r="AFN11" s="236"/>
      <c r="AFO11" s="236"/>
      <c r="AFP11" s="236"/>
      <c r="AFQ11" s="236"/>
      <c r="AFR11" s="236"/>
      <c r="AFS11" s="236"/>
      <c r="AFT11" s="236"/>
      <c r="AFU11" s="236"/>
      <c r="AFV11" s="236"/>
      <c r="AFW11" s="236"/>
      <c r="AFX11" s="236"/>
      <c r="AFY11" s="236"/>
      <c r="AFZ11" s="236"/>
      <c r="AGA11" s="236"/>
      <c r="AGB11" s="236"/>
      <c r="AGC11" s="236"/>
      <c r="AGD11" s="236"/>
      <c r="AGE11" s="236"/>
      <c r="AGF11" s="236"/>
      <c r="AGG11" s="236"/>
      <c r="AGH11" s="236"/>
      <c r="AGI11" s="236"/>
      <c r="AGJ11" s="236"/>
      <c r="AGK11" s="236"/>
      <c r="AGL11" s="236"/>
      <c r="AGM11" s="236"/>
      <c r="AGN11" s="236"/>
      <c r="AGO11" s="236"/>
      <c r="AGP11" s="236"/>
      <c r="AGQ11" s="236"/>
      <c r="AGR11" s="236"/>
      <c r="AGS11" s="236"/>
      <c r="AGT11" s="236"/>
      <c r="AGU11" s="236"/>
      <c r="AGV11" s="236"/>
      <c r="AGW11" s="236"/>
      <c r="AGX11" s="236"/>
      <c r="AGY11" s="236"/>
      <c r="AGZ11" s="236"/>
      <c r="AHA11" s="236"/>
      <c r="AHB11" s="236"/>
      <c r="AHC11" s="236"/>
      <c r="AHD11" s="236"/>
      <c r="AHE11" s="236"/>
      <c r="AHF11" s="236"/>
      <c r="AHG11" s="236"/>
      <c r="AHH11" s="236"/>
      <c r="AHI11" s="236"/>
      <c r="AHJ11" s="236"/>
      <c r="AHK11" s="236"/>
      <c r="AHL11" s="236"/>
      <c r="AHM11" s="236"/>
      <c r="AHN11" s="236"/>
      <c r="AHO11" s="236"/>
      <c r="AHP11" s="236"/>
      <c r="AHQ11" s="236"/>
      <c r="AHR11" s="236"/>
      <c r="AHS11" s="236"/>
      <c r="AHT11" s="236"/>
      <c r="AHU11" s="236"/>
      <c r="AHV11" s="236"/>
      <c r="AHW11" s="236"/>
      <c r="AHX11" s="236"/>
      <c r="AHY11" s="236"/>
      <c r="AHZ11" s="236"/>
      <c r="AIA11" s="236"/>
      <c r="AIB11" s="236"/>
      <c r="AIC11" s="236"/>
      <c r="AID11" s="236"/>
      <c r="AIE11" s="236"/>
      <c r="AIF11" s="236"/>
      <c r="AIG11" s="236"/>
      <c r="AIH11" s="236"/>
      <c r="AII11" s="236"/>
      <c r="AIJ11" s="236"/>
      <c r="AIK11" s="236"/>
      <c r="AIL11" s="236"/>
      <c r="AIM11" s="236"/>
      <c r="AIN11" s="236"/>
      <c r="AIO11" s="236"/>
      <c r="AIP11" s="236"/>
      <c r="AIQ11" s="236"/>
      <c r="AIR11" s="236"/>
      <c r="AIS11" s="236"/>
      <c r="AIT11" s="236"/>
      <c r="AIU11" s="236"/>
      <c r="AIV11" s="236"/>
      <c r="AIW11" s="236"/>
      <c r="AIX11" s="236"/>
      <c r="AIY11" s="236"/>
      <c r="AIZ11" s="236"/>
      <c r="AJA11" s="236"/>
      <c r="AJB11" s="236"/>
      <c r="AJC11" s="236"/>
      <c r="AJD11" s="236"/>
      <c r="AJE11" s="236"/>
      <c r="AJF11" s="236"/>
      <c r="AJG11" s="236"/>
      <c r="AJH11" s="236"/>
      <c r="AJI11" s="236"/>
      <c r="AJJ11" s="236"/>
      <c r="AJK11" s="236"/>
      <c r="AJL11" s="236"/>
      <c r="AJM11" s="236"/>
      <c r="AJN11" s="236"/>
      <c r="AJO11" s="236"/>
      <c r="AJP11" s="236"/>
      <c r="AJQ11" s="236"/>
      <c r="AJR11" s="236"/>
      <c r="AJS11" s="236"/>
      <c r="AJT11" s="236"/>
      <c r="AJU11" s="236"/>
      <c r="AJV11" s="236"/>
      <c r="AJW11" s="236"/>
      <c r="AJX11" s="236"/>
      <c r="AJY11" s="236"/>
      <c r="AJZ11" s="236"/>
      <c r="AKA11" s="236"/>
      <c r="AKB11" s="236"/>
      <c r="AKC11" s="236"/>
      <c r="AKD11" s="236"/>
      <c r="AKE11" s="236"/>
      <c r="AKF11" s="236"/>
      <c r="AKG11" s="236"/>
      <c r="AKH11" s="236"/>
      <c r="AKI11" s="236"/>
      <c r="AKJ11" s="236"/>
      <c r="AKK11" s="236"/>
      <c r="AKL11" s="236"/>
      <c r="AKM11" s="236"/>
      <c r="AKN11" s="236"/>
      <c r="AKO11" s="236"/>
      <c r="AKP11" s="236"/>
      <c r="AKQ11" s="236"/>
      <c r="AKR11" s="236"/>
      <c r="AKS11" s="236"/>
      <c r="AKT11" s="236"/>
      <c r="AKU11" s="236"/>
      <c r="AKV11" s="236"/>
      <c r="AKW11" s="236"/>
      <c r="AKX11" s="236"/>
      <c r="AKY11" s="236"/>
      <c r="AKZ11" s="236"/>
      <c r="ALA11" s="236"/>
      <c r="ALB11" s="236"/>
      <c r="ALC11" s="236"/>
      <c r="ALD11" s="236"/>
      <c r="ALE11" s="236"/>
      <c r="ALF11" s="236"/>
      <c r="ALG11" s="236"/>
      <c r="ALH11" s="236"/>
      <c r="ALI11" s="236"/>
      <c r="ALJ11" s="236"/>
      <c r="ALK11" s="236"/>
      <c r="ALL11" s="236"/>
      <c r="ALM11" s="236"/>
      <c r="ALN11" s="236"/>
      <c r="ALO11" s="236"/>
      <c r="ALP11" s="236"/>
      <c r="ALQ11" s="236"/>
      <c r="ALR11" s="236"/>
      <c r="ALS11" s="236"/>
      <c r="ALT11" s="236"/>
      <c r="ALU11" s="236"/>
      <c r="ALV11" s="236"/>
      <c r="ALW11" s="236"/>
      <c r="ALX11" s="236"/>
      <c r="ALY11" s="236"/>
      <c r="ALZ11" s="236"/>
      <c r="AMA11" s="236"/>
      <c r="AMB11" s="236"/>
      <c r="AMC11" s="236"/>
      <c r="AMD11" s="236"/>
      <c r="AME11" s="236"/>
      <c r="AMF11" s="236"/>
      <c r="AMG11" s="236"/>
      <c r="AMH11" s="236"/>
      <c r="AMI11" s="236"/>
      <c r="AMJ11" s="236"/>
      <c r="AMK11" s="236"/>
      <c r="AML11" s="236"/>
      <c r="AMM11" s="236"/>
      <c r="AMN11" s="236"/>
      <c r="AMO11" s="236"/>
      <c r="AMP11" s="236"/>
      <c r="AMQ11" s="236"/>
      <c r="AMR11" s="236"/>
      <c r="AMS11" s="236"/>
      <c r="AMT11" s="236"/>
      <c r="AMU11" s="236"/>
      <c r="AMV11" s="236"/>
      <c r="AMW11" s="236"/>
      <c r="AMX11" s="236"/>
      <c r="AMY11" s="236"/>
      <c r="AMZ11" s="236"/>
      <c r="ANA11" s="236"/>
      <c r="ANB11" s="236"/>
      <c r="ANC11" s="236"/>
      <c r="AND11" s="236"/>
      <c r="ANE11" s="236"/>
      <c r="ANF11" s="236"/>
      <c r="ANG11" s="236"/>
      <c r="ANH11" s="236"/>
      <c r="ANI11" s="236"/>
      <c r="ANJ11" s="236"/>
      <c r="ANK11" s="236"/>
      <c r="ANL11" s="236"/>
      <c r="ANM11" s="236"/>
      <c r="ANN11" s="236"/>
      <c r="ANO11" s="236"/>
      <c r="ANP11" s="236"/>
      <c r="ANQ11" s="236"/>
      <c r="ANR11" s="236"/>
      <c r="ANS11" s="236"/>
      <c r="ANT11" s="236"/>
      <c r="ANU11" s="236"/>
      <c r="ANV11" s="236"/>
      <c r="ANW11" s="236"/>
      <c r="ANX11" s="236"/>
      <c r="ANY11" s="236"/>
      <c r="ANZ11" s="236"/>
      <c r="AOA11" s="236"/>
      <c r="AOB11" s="236"/>
      <c r="AOC11" s="236"/>
      <c r="AOD11" s="236"/>
      <c r="AOE11" s="236"/>
      <c r="AOF11" s="236"/>
      <c r="AOG11" s="236"/>
      <c r="AOH11" s="236"/>
      <c r="AOI11" s="236"/>
      <c r="AOJ11" s="236"/>
      <c r="AOK11" s="236"/>
      <c r="AOL11" s="236"/>
      <c r="AOM11" s="236"/>
      <c r="AON11" s="236"/>
      <c r="AOO11" s="236"/>
      <c r="AOP11" s="236"/>
      <c r="AOQ11" s="236"/>
      <c r="AOR11" s="236"/>
      <c r="AOS11" s="236"/>
      <c r="AOT11" s="236"/>
      <c r="AOU11" s="236"/>
      <c r="AOV11" s="236"/>
      <c r="AOW11" s="236"/>
      <c r="AOX11" s="236"/>
      <c r="AOY11" s="236"/>
      <c r="AOZ11" s="236"/>
      <c r="APA11" s="236"/>
      <c r="APB11" s="236"/>
      <c r="APC11" s="236"/>
      <c r="APD11" s="236"/>
      <c r="APE11" s="236"/>
      <c r="APF11" s="236"/>
      <c r="APG11" s="236"/>
      <c r="APH11" s="236"/>
      <c r="API11" s="236"/>
      <c r="APJ11" s="236"/>
      <c r="APK11" s="236"/>
      <c r="APL11" s="236"/>
      <c r="APM11" s="236"/>
      <c r="APN11" s="236"/>
      <c r="APO11" s="236"/>
      <c r="APP11" s="236"/>
      <c r="APQ11" s="236"/>
      <c r="APR11" s="236"/>
      <c r="APS11" s="236"/>
      <c r="APT11" s="236"/>
      <c r="APU11" s="236"/>
      <c r="APV11" s="236"/>
      <c r="APW11" s="236"/>
      <c r="APX11" s="236"/>
      <c r="APY11" s="236"/>
      <c r="APZ11" s="236"/>
      <c r="AQA11" s="236"/>
      <c r="AQB11" s="236"/>
      <c r="AQC11" s="236"/>
      <c r="AQD11" s="236"/>
      <c r="AQE11" s="236"/>
      <c r="AQF11" s="236"/>
      <c r="AQG11" s="236"/>
      <c r="AQH11" s="236"/>
      <c r="AQI11" s="236"/>
      <c r="AQJ11" s="236"/>
      <c r="AQK11" s="236"/>
      <c r="AQL11" s="236"/>
      <c r="AQM11" s="236"/>
      <c r="AQN11" s="236"/>
      <c r="AQO11" s="236"/>
      <c r="AQP11" s="236"/>
      <c r="AQQ11" s="236"/>
      <c r="AQR11" s="236"/>
      <c r="AQS11" s="236"/>
      <c r="AQT11" s="236"/>
      <c r="AQU11" s="236"/>
      <c r="AQV11" s="236"/>
      <c r="AQW11" s="236"/>
      <c r="AQX11" s="236"/>
      <c r="AQY11" s="236"/>
      <c r="AQZ11" s="236"/>
      <c r="ARA11" s="236"/>
      <c r="ARB11" s="236"/>
      <c r="ARC11" s="236"/>
      <c r="ARD11" s="236"/>
      <c r="ARE11" s="236"/>
      <c r="ARF11" s="236"/>
      <c r="ARG11" s="236"/>
      <c r="ARH11" s="236"/>
      <c r="ARI11" s="236"/>
      <c r="ARJ11" s="236"/>
      <c r="ARK11" s="236"/>
      <c r="ARL11" s="236"/>
      <c r="ARM11" s="236"/>
      <c r="ARN11" s="236"/>
      <c r="ARO11" s="236"/>
      <c r="ARP11" s="236"/>
      <c r="ARQ11" s="236"/>
      <c r="ARR11" s="236"/>
      <c r="ARS11" s="236"/>
      <c r="ART11" s="236"/>
      <c r="ARU11" s="236"/>
      <c r="ARV11" s="236"/>
      <c r="ARW11" s="236"/>
      <c r="ARX11" s="236"/>
      <c r="ARY11" s="236"/>
      <c r="ARZ11" s="236"/>
      <c r="ASA11" s="236"/>
      <c r="ASB11" s="236"/>
      <c r="ASC11" s="236"/>
      <c r="ASD11" s="236"/>
      <c r="ASE11" s="236"/>
      <c r="ASF11" s="236"/>
      <c r="ASG11" s="236"/>
      <c r="ASH11" s="236"/>
      <c r="ASI11" s="236"/>
      <c r="ASJ11" s="236"/>
      <c r="ASK11" s="236"/>
      <c r="ASL11" s="236"/>
      <c r="ASM11" s="236"/>
      <c r="ASN11" s="236"/>
      <c r="ASO11" s="236"/>
      <c r="ASP11" s="236"/>
      <c r="ASQ11" s="236"/>
      <c r="ASR11" s="236"/>
      <c r="ASS11" s="236"/>
      <c r="AST11" s="236"/>
      <c r="ASU11" s="236"/>
      <c r="ASV11" s="236"/>
      <c r="ASW11" s="236"/>
      <c r="ASX11" s="236"/>
      <c r="ASY11" s="236"/>
      <c r="ASZ11" s="236"/>
      <c r="ATA11" s="236"/>
      <c r="ATB11" s="236"/>
      <c r="ATC11" s="236"/>
      <c r="ATD11" s="236"/>
      <c r="ATE11" s="236"/>
      <c r="ATF11" s="236"/>
      <c r="ATG11" s="236"/>
      <c r="ATH11" s="236"/>
      <c r="ATI11" s="236"/>
      <c r="ATJ11" s="236"/>
      <c r="ATK11" s="236"/>
      <c r="ATL11" s="236"/>
      <c r="ATM11" s="236"/>
      <c r="ATN11" s="236"/>
      <c r="ATO11" s="236"/>
      <c r="ATP11" s="236"/>
      <c r="ATQ11" s="236"/>
      <c r="ATR11" s="236"/>
      <c r="ATS11" s="236"/>
      <c r="ATT11" s="236"/>
      <c r="ATU11" s="236"/>
      <c r="ATV11" s="236"/>
      <c r="ATW11" s="236"/>
      <c r="ATX11" s="236"/>
      <c r="ATY11" s="236"/>
      <c r="ATZ11" s="236"/>
      <c r="AUA11" s="236"/>
      <c r="AUB11" s="236"/>
      <c r="AUC11" s="236"/>
      <c r="AUD11" s="236"/>
      <c r="AUE11" s="236"/>
      <c r="AUF11" s="236"/>
      <c r="AUG11" s="236"/>
      <c r="AUH11" s="236"/>
      <c r="AUI11" s="236"/>
      <c r="AUJ11" s="236"/>
      <c r="AUK11" s="236"/>
      <c r="AUL11" s="236"/>
      <c r="AUM11" s="236"/>
      <c r="AUN11" s="236"/>
      <c r="AUO11" s="236"/>
      <c r="AUP11" s="236"/>
      <c r="AUQ11" s="236"/>
      <c r="AUR11" s="236"/>
      <c r="AUS11" s="236"/>
      <c r="AUT11" s="236"/>
      <c r="AUU11" s="236"/>
      <c r="AUV11" s="236"/>
      <c r="AUW11" s="236"/>
      <c r="AUX11" s="236"/>
      <c r="AUY11" s="236"/>
      <c r="AUZ11" s="236"/>
      <c r="AVA11" s="236"/>
      <c r="AVB11" s="236"/>
      <c r="AVC11" s="236"/>
      <c r="AVD11" s="236"/>
      <c r="AVE11" s="236"/>
      <c r="AVF11" s="236"/>
      <c r="AVG11" s="236"/>
      <c r="AVH11" s="236"/>
      <c r="AVI11" s="236"/>
      <c r="AVJ11" s="236"/>
      <c r="AVK11" s="236"/>
      <c r="AVL11" s="236"/>
      <c r="AVM11" s="236"/>
      <c r="AVN11" s="236"/>
      <c r="AVO11" s="236"/>
      <c r="AVP11" s="236"/>
      <c r="AVQ11" s="236"/>
      <c r="AVR11" s="236"/>
      <c r="AVS11" s="236"/>
      <c r="AVT11" s="236"/>
      <c r="AVU11" s="236"/>
      <c r="AVV11" s="236"/>
      <c r="AVW11" s="236"/>
      <c r="AVX11" s="236"/>
      <c r="AVY11" s="236"/>
      <c r="AVZ11" s="236"/>
      <c r="AWA11" s="236"/>
      <c r="AWB11" s="236"/>
      <c r="AWC11" s="236"/>
      <c r="AWD11" s="236"/>
      <c r="AWE11" s="236"/>
      <c r="AWF11" s="236"/>
      <c r="AWG11" s="236"/>
      <c r="AWH11" s="236"/>
      <c r="AWI11" s="236"/>
      <c r="AWJ11" s="236"/>
      <c r="AWK11" s="236"/>
      <c r="AWL11" s="236"/>
      <c r="AWM11" s="236"/>
      <c r="AWN11" s="236"/>
      <c r="AWO11" s="236"/>
      <c r="AWP11" s="236"/>
      <c r="AWQ11" s="236"/>
      <c r="AWR11" s="236"/>
      <c r="AWS11" s="236"/>
      <c r="AWT11" s="236"/>
      <c r="AWU11" s="236"/>
      <c r="AWV11" s="236"/>
      <c r="AWW11" s="236"/>
      <c r="AWX11" s="236"/>
      <c r="AWY11" s="236"/>
      <c r="AWZ11" s="236"/>
      <c r="AXA11" s="236"/>
      <c r="AXB11" s="236"/>
      <c r="AXC11" s="236"/>
      <c r="AXD11" s="236"/>
      <c r="AXE11" s="236"/>
      <c r="AXF11" s="236"/>
      <c r="AXG11" s="236"/>
      <c r="AXH11" s="236"/>
      <c r="AXI11" s="236"/>
      <c r="AXJ11" s="236"/>
      <c r="AXK11" s="236"/>
      <c r="AXL11" s="236"/>
      <c r="AXM11" s="236"/>
      <c r="AXN11" s="236"/>
      <c r="AXO11" s="236"/>
      <c r="AXP11" s="236"/>
      <c r="AXQ11" s="236"/>
      <c r="AXR11" s="236"/>
      <c r="AXS11" s="236"/>
      <c r="AXT11" s="236"/>
      <c r="AXU11" s="236"/>
      <c r="AXV11" s="236"/>
      <c r="AXW11" s="236"/>
      <c r="AXX11" s="236"/>
      <c r="AXY11" s="236"/>
      <c r="AXZ11" s="236"/>
      <c r="AYA11" s="236"/>
      <c r="AYB11" s="236"/>
      <c r="AYC11" s="236"/>
      <c r="AYD11" s="236"/>
      <c r="AYE11" s="236"/>
      <c r="AYF11" s="236"/>
      <c r="AYG11" s="236"/>
      <c r="AYH11" s="236"/>
      <c r="AYI11" s="236"/>
      <c r="AYJ11" s="236"/>
      <c r="AYK11" s="236"/>
      <c r="AYL11" s="236"/>
      <c r="AYM11" s="236"/>
      <c r="AYN11" s="236"/>
      <c r="AYO11" s="236"/>
      <c r="AYP11" s="236"/>
      <c r="AYQ11" s="236"/>
      <c r="AYR11" s="236"/>
      <c r="AYS11" s="236"/>
      <c r="AYT11" s="236"/>
      <c r="AYU11" s="236"/>
      <c r="AYV11" s="236"/>
      <c r="AYW11" s="236"/>
      <c r="AYX11" s="236"/>
      <c r="AYY11" s="236"/>
      <c r="AYZ11" s="236"/>
      <c r="AZA11" s="236"/>
      <c r="AZB11" s="236"/>
      <c r="AZC11" s="236"/>
      <c r="AZD11" s="236"/>
      <c r="AZE11" s="236"/>
      <c r="AZF11" s="236"/>
      <c r="AZG11" s="236"/>
      <c r="AZH11" s="236"/>
      <c r="AZI11" s="236"/>
      <c r="AZJ11" s="236"/>
      <c r="AZK11" s="236"/>
      <c r="AZL11" s="236"/>
      <c r="AZM11" s="236"/>
      <c r="AZN11" s="236"/>
      <c r="AZO11" s="236"/>
      <c r="AZP11" s="236"/>
      <c r="AZQ11" s="236"/>
      <c r="AZR11" s="236"/>
      <c r="AZS11" s="236"/>
      <c r="AZT11" s="236"/>
      <c r="AZU11" s="236"/>
      <c r="AZV11" s="236"/>
      <c r="AZW11" s="236"/>
      <c r="AZX11" s="236"/>
      <c r="AZY11" s="236"/>
      <c r="AZZ11" s="236"/>
      <c r="BAA11" s="236"/>
      <c r="BAB11" s="236"/>
      <c r="BAC11" s="236"/>
      <c r="BAD11" s="236"/>
      <c r="BAE11" s="236"/>
      <c r="BAF11" s="236"/>
      <c r="BAG11" s="236"/>
      <c r="BAH11" s="236"/>
      <c r="BAI11" s="236"/>
      <c r="BAJ11" s="236"/>
      <c r="BAK11" s="236"/>
      <c r="BAL11" s="236"/>
      <c r="BAM11" s="236"/>
      <c r="BAN11" s="236"/>
      <c r="BAO11" s="236"/>
      <c r="BAP11" s="236"/>
      <c r="BAQ11" s="236"/>
      <c r="BAR11" s="236"/>
      <c r="BAS11" s="236"/>
      <c r="BAT11" s="236"/>
      <c r="BAU11" s="236"/>
      <c r="BAV11" s="236"/>
      <c r="BAW11" s="236"/>
      <c r="BAX11" s="236"/>
      <c r="BAY11" s="236"/>
      <c r="BAZ11" s="236"/>
      <c r="BBA11" s="236"/>
      <c r="BBB11" s="236"/>
      <c r="BBC11" s="236"/>
      <c r="BBD11" s="236"/>
      <c r="BBE11" s="236"/>
      <c r="BBF11" s="236"/>
      <c r="BBG11" s="236"/>
      <c r="BBH11" s="236"/>
      <c r="BBI11" s="236"/>
      <c r="BBJ11" s="236"/>
      <c r="BBK11" s="236"/>
      <c r="BBL11" s="236"/>
      <c r="BBM11" s="236"/>
      <c r="BBN11" s="236"/>
      <c r="BBO11" s="236"/>
      <c r="BBP11" s="236"/>
      <c r="BBQ11" s="236"/>
      <c r="BBR11" s="236"/>
      <c r="BBS11" s="236"/>
      <c r="BBT11" s="236"/>
      <c r="BBU11" s="236"/>
      <c r="BBV11" s="236"/>
      <c r="BBW11" s="236"/>
      <c r="BBX11" s="236"/>
      <c r="BBY11" s="236"/>
      <c r="BBZ11" s="236"/>
      <c r="BCA11" s="236"/>
      <c r="BCB11" s="236"/>
      <c r="BCC11" s="236"/>
      <c r="BCD11" s="236"/>
      <c r="BCE11" s="236"/>
      <c r="BCF11" s="236"/>
      <c r="BCG11" s="236"/>
      <c r="BCH11" s="236"/>
      <c r="BCI11" s="236"/>
      <c r="BCJ11" s="236"/>
      <c r="BCK11" s="236"/>
      <c r="BCL11" s="236"/>
      <c r="BCM11" s="236"/>
      <c r="BCN11" s="236"/>
      <c r="BCO11" s="236"/>
      <c r="BCP11" s="236"/>
      <c r="BCQ11" s="236"/>
      <c r="BCR11" s="236"/>
      <c r="BCS11" s="236"/>
      <c r="BCT11" s="236"/>
      <c r="BCU11" s="236"/>
      <c r="BCV11" s="236"/>
      <c r="BCW11" s="236"/>
      <c r="BCX11" s="236"/>
      <c r="BCY11" s="236"/>
      <c r="BCZ11" s="236"/>
      <c r="BDA11" s="236"/>
      <c r="BDB11" s="236"/>
      <c r="BDC11" s="236"/>
      <c r="BDD11" s="236"/>
      <c r="BDE11" s="236"/>
      <c r="BDF11" s="236"/>
      <c r="BDG11" s="236"/>
      <c r="BDH11" s="236"/>
      <c r="BDI11" s="236"/>
      <c r="BDJ11" s="236"/>
      <c r="BDK11" s="236"/>
      <c r="BDL11" s="236"/>
      <c r="BDM11" s="236"/>
      <c r="BDN11" s="236"/>
      <c r="BDO11" s="236"/>
      <c r="BDP11" s="236"/>
      <c r="BDQ11" s="236"/>
      <c r="BDR11" s="236"/>
      <c r="BDS11" s="236"/>
      <c r="BDT11" s="236"/>
      <c r="BDU11" s="236"/>
      <c r="BDV11" s="236"/>
      <c r="BDW11" s="236"/>
      <c r="BDX11" s="236"/>
      <c r="BDY11" s="236"/>
      <c r="BDZ11" s="236"/>
      <c r="BEA11" s="236"/>
      <c r="BEB11" s="236"/>
      <c r="BEC11" s="236"/>
      <c r="BED11" s="236"/>
      <c r="BEE11" s="236"/>
      <c r="BEF11" s="236"/>
      <c r="BEG11" s="236"/>
      <c r="BEH11" s="236"/>
      <c r="BEI11" s="236"/>
      <c r="BEJ11" s="236"/>
      <c r="BEK11" s="236"/>
      <c r="BEL11" s="236"/>
      <c r="BEM11" s="236"/>
      <c r="BEN11" s="236"/>
      <c r="BEO11" s="236"/>
      <c r="BEP11" s="236"/>
      <c r="BEQ11" s="236"/>
      <c r="BER11" s="236"/>
      <c r="BES11" s="236"/>
      <c r="BET11" s="236"/>
      <c r="BEU11" s="236"/>
      <c r="BEV11" s="236"/>
      <c r="BEW11" s="236"/>
      <c r="BEX11" s="236"/>
      <c r="BEY11" s="236"/>
      <c r="BEZ11" s="236"/>
      <c r="BFA11" s="236"/>
      <c r="BFB11" s="236"/>
      <c r="BFC11" s="236"/>
      <c r="BFD11" s="236"/>
      <c r="BFE11" s="236"/>
      <c r="BFF11" s="236"/>
      <c r="BFG11" s="236"/>
      <c r="BFH11" s="236"/>
      <c r="BFI11" s="236"/>
      <c r="BFJ11" s="236"/>
      <c r="BFK11" s="236"/>
      <c r="BFL11" s="236"/>
      <c r="BFM11" s="236"/>
      <c r="BFN11" s="236"/>
      <c r="BFO11" s="236"/>
      <c r="BFP11" s="236"/>
      <c r="BFQ11" s="236"/>
      <c r="BFR11" s="236"/>
      <c r="BFS11" s="236"/>
      <c r="BFT11" s="236"/>
      <c r="BFU11" s="236"/>
      <c r="BFV11" s="236"/>
      <c r="BFW11" s="236"/>
      <c r="BFX11" s="236"/>
      <c r="BFY11" s="236"/>
      <c r="BFZ11" s="236"/>
      <c r="BGA11" s="236"/>
      <c r="BGB11" s="236"/>
      <c r="BGC11" s="236"/>
      <c r="BGD11" s="236"/>
      <c r="BGE11" s="236"/>
      <c r="BGF11" s="236"/>
      <c r="BGG11" s="236"/>
      <c r="BGH11" s="236"/>
      <c r="BGI11" s="236"/>
      <c r="BGJ11" s="236"/>
      <c r="BGK11" s="236"/>
      <c r="BGL11" s="236"/>
      <c r="BGM11" s="236"/>
      <c r="BGN11" s="236"/>
      <c r="BGO11" s="236"/>
      <c r="BGP11" s="236"/>
      <c r="BGQ11" s="236"/>
      <c r="BGR11" s="236"/>
      <c r="BGS11" s="236"/>
      <c r="BGT11" s="236"/>
      <c r="BGU11" s="236"/>
      <c r="BGV11" s="236"/>
      <c r="BGW11" s="236"/>
      <c r="BGX11" s="236"/>
      <c r="BGY11" s="236"/>
      <c r="BGZ11" s="236"/>
      <c r="BHA11" s="236"/>
      <c r="BHB11" s="236"/>
      <c r="BHC11" s="236"/>
      <c r="BHD11" s="236"/>
      <c r="BHE11" s="236"/>
      <c r="BHF11" s="236"/>
      <c r="BHG11" s="236"/>
      <c r="BHH11" s="236"/>
      <c r="BHI11" s="236"/>
      <c r="BHJ11" s="236"/>
      <c r="BHK11" s="236"/>
      <c r="BHL11" s="236"/>
      <c r="BHM11" s="236"/>
      <c r="BHN11" s="236"/>
      <c r="BHO11" s="236"/>
      <c r="BHP11" s="236"/>
      <c r="BHQ11" s="236"/>
      <c r="BHR11" s="236"/>
      <c r="BHS11" s="236"/>
      <c r="BHT11" s="236"/>
      <c r="BHU11" s="236"/>
      <c r="BHV11" s="236"/>
      <c r="BHW11" s="236"/>
      <c r="BHX11" s="236"/>
      <c r="BHY11" s="236"/>
      <c r="BHZ11" s="236"/>
      <c r="BIA11" s="236"/>
      <c r="BIB11" s="236"/>
      <c r="BIC11" s="236"/>
      <c r="BID11" s="236"/>
      <c r="BIE11" s="236"/>
      <c r="BIF11" s="236"/>
      <c r="BIG11" s="236"/>
      <c r="BIH11" s="236"/>
      <c r="BII11" s="236"/>
      <c r="BIJ11" s="236"/>
      <c r="BIK11" s="236"/>
      <c r="BIL11" s="236"/>
      <c r="BIM11" s="236"/>
      <c r="BIN11" s="236"/>
      <c r="BIO11" s="236"/>
      <c r="BIP11" s="236"/>
      <c r="BIQ11" s="236"/>
      <c r="BIR11" s="236"/>
      <c r="BIS11" s="236"/>
      <c r="BIT11" s="236"/>
      <c r="BIU11" s="236"/>
      <c r="BIV11" s="236"/>
      <c r="BIW11" s="236"/>
      <c r="BIX11" s="236"/>
      <c r="BIY11" s="236"/>
      <c r="BIZ11" s="236"/>
      <c r="BJA11" s="236"/>
      <c r="BJB11" s="236"/>
      <c r="BJC11" s="236"/>
      <c r="BJD11" s="236"/>
      <c r="BJE11" s="236"/>
      <c r="BJF11" s="236"/>
      <c r="BJG11" s="236"/>
      <c r="BJH11" s="236"/>
      <c r="BJI11" s="236"/>
      <c r="BJJ11" s="236"/>
      <c r="BJK11" s="236"/>
      <c r="BJL11" s="236"/>
      <c r="BJM11" s="236"/>
      <c r="BJN11" s="236"/>
      <c r="BJO11" s="236"/>
      <c r="BJP11" s="236"/>
      <c r="BJQ11" s="236"/>
      <c r="BJR11" s="236"/>
      <c r="BJS11" s="236"/>
      <c r="BJT11" s="236"/>
      <c r="BJU11" s="236"/>
      <c r="BJV11" s="236"/>
      <c r="BJW11" s="236"/>
      <c r="BJX11" s="236"/>
      <c r="BJY11" s="236"/>
      <c r="BJZ11" s="236"/>
      <c r="BKA11" s="236"/>
      <c r="BKB11" s="236"/>
      <c r="BKC11" s="236"/>
      <c r="BKD11" s="236"/>
      <c r="BKE11" s="236"/>
      <c r="BKF11" s="236"/>
      <c r="BKG11" s="236"/>
      <c r="BKH11" s="236"/>
      <c r="BKI11" s="236"/>
      <c r="BKJ11" s="236"/>
      <c r="BKK11" s="236"/>
      <c r="BKL11" s="236"/>
      <c r="BKM11" s="236"/>
      <c r="BKN11" s="236"/>
      <c r="BKO11" s="236"/>
      <c r="BKP11" s="236"/>
      <c r="BKQ11" s="236"/>
      <c r="BKR11" s="236"/>
      <c r="BKS11" s="236"/>
      <c r="BKT11" s="236"/>
      <c r="BKU11" s="236"/>
      <c r="BKV11" s="236"/>
      <c r="BKW11" s="236"/>
      <c r="BKX11" s="236"/>
      <c r="BKY11" s="236"/>
      <c r="BKZ11" s="236"/>
      <c r="BLA11" s="236"/>
      <c r="BLB11" s="236"/>
      <c r="BLC11" s="236"/>
      <c r="BLD11" s="236"/>
      <c r="BLE11" s="236"/>
      <c r="BLF11" s="236"/>
      <c r="BLG11" s="236"/>
      <c r="BLH11" s="236"/>
      <c r="BLI11" s="236"/>
      <c r="BLJ11" s="236"/>
      <c r="BLK11" s="236"/>
      <c r="BLL11" s="236"/>
      <c r="BLM11" s="236"/>
      <c r="BLN11" s="236"/>
      <c r="BLO11" s="236"/>
      <c r="BLP11" s="236"/>
      <c r="BLQ11" s="236"/>
      <c r="BLR11" s="236"/>
      <c r="BLS11" s="236"/>
      <c r="BLT11" s="236"/>
      <c r="BLU11" s="236"/>
      <c r="BLV11" s="236"/>
      <c r="BLW11" s="236"/>
      <c r="BLX11" s="236"/>
      <c r="BLY11" s="236"/>
      <c r="BLZ11" s="236"/>
      <c r="BMA11" s="236"/>
      <c r="BMB11" s="236"/>
      <c r="BMC11" s="236"/>
      <c r="BMD11" s="236"/>
      <c r="BME11" s="236"/>
      <c r="BMF11" s="236"/>
      <c r="BMG11" s="236"/>
      <c r="BMH11" s="236"/>
      <c r="BMI11" s="236"/>
      <c r="BMJ11" s="236"/>
      <c r="BMK11" s="236"/>
      <c r="BML11" s="236"/>
      <c r="BMM11" s="236"/>
      <c r="BMN11" s="236"/>
      <c r="BMO11" s="236"/>
      <c r="BMP11" s="236"/>
      <c r="BMQ11" s="236"/>
      <c r="BMR11" s="236"/>
      <c r="BMS11" s="236"/>
      <c r="BMT11" s="236"/>
      <c r="BMU11" s="236"/>
      <c r="BMV11" s="236"/>
      <c r="BMW11" s="236"/>
      <c r="BMX11" s="236"/>
      <c r="BMY11" s="236"/>
      <c r="BMZ11" s="236"/>
      <c r="BNA11" s="236"/>
      <c r="BNB11" s="236"/>
      <c r="BNC11" s="236"/>
      <c r="BND11" s="236"/>
      <c r="BNE11" s="236"/>
      <c r="BNF11" s="236"/>
      <c r="BNG11" s="236"/>
      <c r="BNH11" s="236"/>
      <c r="BNI11" s="236"/>
      <c r="BNJ11" s="236"/>
      <c r="BNK11" s="236"/>
      <c r="BNL11" s="236"/>
      <c r="BNM11" s="236"/>
      <c r="BNN11" s="236"/>
      <c r="BNO11" s="236"/>
      <c r="BNP11" s="236"/>
      <c r="BNQ11" s="236"/>
      <c r="BNR11" s="236"/>
      <c r="BNS11" s="236"/>
      <c r="BNT11" s="236"/>
      <c r="BNU11" s="236"/>
      <c r="BNV11" s="236"/>
      <c r="BNW11" s="236"/>
      <c r="BNX11" s="236"/>
      <c r="BNY11" s="236"/>
      <c r="BNZ11" s="236"/>
      <c r="BOA11" s="236"/>
      <c r="BOB11" s="236"/>
      <c r="BOC11" s="236"/>
      <c r="BOD11" s="236"/>
      <c r="BOE11" s="236"/>
      <c r="BOF11" s="236"/>
      <c r="BOG11" s="236"/>
      <c r="BOH11" s="236"/>
      <c r="BOI11" s="236"/>
      <c r="BOJ11" s="236"/>
      <c r="BOK11" s="236"/>
      <c r="BOL11" s="236"/>
      <c r="BOM11" s="236"/>
      <c r="BON11" s="236"/>
      <c r="BOO11" s="236"/>
      <c r="BOP11" s="236"/>
      <c r="BOQ11" s="236"/>
      <c r="BOR11" s="236"/>
      <c r="BOS11" s="236"/>
      <c r="BOT11" s="236"/>
      <c r="BOU11" s="236"/>
      <c r="BOV11" s="236"/>
      <c r="BOW11" s="236"/>
      <c r="BOX11" s="236"/>
      <c r="BOY11" s="236"/>
      <c r="BOZ11" s="236"/>
      <c r="BPA11" s="236"/>
      <c r="BPB11" s="236"/>
      <c r="BPC11" s="236"/>
      <c r="BPD11" s="236"/>
      <c r="BPE11" s="236"/>
      <c r="BPF11" s="236"/>
      <c r="BPG11" s="236"/>
      <c r="BPH11" s="236"/>
      <c r="BPI11" s="236"/>
      <c r="BPJ11" s="236"/>
      <c r="BPK11" s="236"/>
      <c r="BPL11" s="236"/>
      <c r="BPM11" s="236"/>
      <c r="BPN11" s="236"/>
      <c r="BPO11" s="236"/>
      <c r="BPP11" s="236"/>
      <c r="BPQ11" s="236"/>
      <c r="BPR11" s="236"/>
      <c r="BPS11" s="236"/>
      <c r="BPT11" s="236"/>
      <c r="BPU11" s="236"/>
      <c r="BPV11" s="236"/>
      <c r="BPW11" s="236"/>
      <c r="BPX11" s="236"/>
      <c r="BPY11" s="236"/>
      <c r="BPZ11" s="236"/>
      <c r="BQA11" s="236"/>
      <c r="BQB11" s="236"/>
      <c r="BQC11" s="236"/>
      <c r="BQD11" s="236"/>
      <c r="BQE11" s="236"/>
      <c r="BQF11" s="236"/>
      <c r="BQG11" s="236"/>
      <c r="BQH11" s="236"/>
      <c r="BQI11" s="236"/>
      <c r="BQJ11" s="236"/>
      <c r="BQK11" s="236"/>
      <c r="BQL11" s="236"/>
      <c r="BQM11" s="236"/>
      <c r="BQN11" s="236"/>
      <c r="BQO11" s="236"/>
      <c r="BQP11" s="236"/>
      <c r="BQQ11" s="236"/>
      <c r="BQR11" s="236"/>
      <c r="BQS11" s="236"/>
      <c r="BQT11" s="236"/>
      <c r="BQU11" s="236"/>
      <c r="BQV11" s="236"/>
      <c r="BQW11" s="236"/>
      <c r="BQX11" s="236"/>
      <c r="BQY11" s="236"/>
      <c r="BQZ11" s="236"/>
      <c r="BRA11" s="236"/>
      <c r="BRB11" s="236"/>
      <c r="BRC11" s="236"/>
      <c r="BRD11" s="236"/>
      <c r="BRE11" s="236"/>
      <c r="BRF11" s="236"/>
      <c r="BRG11" s="236"/>
      <c r="BRH11" s="236"/>
      <c r="BRI11" s="236"/>
      <c r="BRJ11" s="236"/>
      <c r="BRK11" s="236"/>
      <c r="BRL11" s="236"/>
      <c r="BRM11" s="236"/>
      <c r="BRN11" s="236"/>
      <c r="BRO11" s="236"/>
      <c r="BRP11" s="236"/>
      <c r="BRQ11" s="236"/>
      <c r="BRR11" s="236"/>
      <c r="BRS11" s="236"/>
      <c r="BRT11" s="236"/>
      <c r="BRU11" s="236"/>
      <c r="BRV11" s="236"/>
      <c r="BRW11" s="236"/>
      <c r="BRX11" s="236"/>
      <c r="BRY11" s="236"/>
      <c r="BRZ11" s="236"/>
      <c r="BSA11" s="236"/>
      <c r="BSB11" s="236"/>
      <c r="BSC11" s="236"/>
      <c r="BSD11" s="236"/>
      <c r="BSE11" s="236"/>
      <c r="BSF11" s="236"/>
      <c r="BSG11" s="236"/>
      <c r="BSH11" s="236"/>
      <c r="BSI11" s="236"/>
      <c r="BSJ11" s="236"/>
      <c r="BSK11" s="236"/>
      <c r="BSL11" s="236"/>
      <c r="BSM11" s="236"/>
      <c r="BSN11" s="236"/>
      <c r="BSO11" s="236"/>
      <c r="BSP11" s="236"/>
      <c r="BSQ11" s="236"/>
      <c r="BSR11" s="236"/>
      <c r="BSS11" s="236"/>
      <c r="BST11" s="236"/>
      <c r="BSU11" s="236"/>
      <c r="BSV11" s="236"/>
      <c r="BSW11" s="236"/>
      <c r="BSX11" s="236"/>
      <c r="BSY11" s="236"/>
      <c r="BSZ11" s="236"/>
      <c r="BTA11" s="236"/>
      <c r="BTB11" s="236"/>
      <c r="BTC11" s="236"/>
      <c r="BTD11" s="236"/>
      <c r="BTE11" s="236"/>
      <c r="BTF11" s="236"/>
      <c r="BTG11" s="236"/>
      <c r="BTH11" s="236"/>
      <c r="BTI11" s="236"/>
      <c r="BTJ11" s="236"/>
      <c r="BTK11" s="236"/>
      <c r="BTL11" s="236"/>
      <c r="BTM11" s="236"/>
      <c r="BTN11" s="236"/>
      <c r="BTO11" s="236"/>
      <c r="BTP11" s="236"/>
      <c r="BTQ11" s="236"/>
      <c r="BTR11" s="236"/>
      <c r="BTS11" s="236"/>
      <c r="BTT11" s="236"/>
      <c r="BTU11" s="236"/>
      <c r="BTV11" s="236"/>
      <c r="BTW11" s="236"/>
      <c r="BTX11" s="236"/>
      <c r="BTY11" s="236"/>
      <c r="BTZ11" s="236"/>
      <c r="BUA11" s="236"/>
      <c r="BUB11" s="236"/>
      <c r="BUC11" s="236"/>
      <c r="BUD11" s="236"/>
      <c r="BUE11" s="236"/>
      <c r="BUF11" s="236"/>
      <c r="BUG11" s="236"/>
      <c r="BUH11" s="236"/>
      <c r="BUI11" s="236"/>
      <c r="BUJ11" s="236"/>
      <c r="BUK11" s="236"/>
      <c r="BUL11" s="236"/>
      <c r="BUM11" s="236"/>
      <c r="BUN11" s="236"/>
      <c r="BUO11" s="236"/>
      <c r="BUP11" s="236"/>
      <c r="BUQ11" s="236"/>
      <c r="BUR11" s="236"/>
      <c r="BUS11" s="236"/>
      <c r="BUT11" s="236"/>
      <c r="BUU11" s="236"/>
      <c r="BUV11" s="236"/>
      <c r="BUW11" s="236"/>
      <c r="BUX11" s="236"/>
      <c r="BUY11" s="236"/>
      <c r="BUZ11" s="236"/>
      <c r="BVA11" s="236"/>
      <c r="BVB11" s="236"/>
      <c r="BVC11" s="236"/>
      <c r="BVD11" s="236"/>
      <c r="BVE11" s="236"/>
      <c r="BVF11" s="236"/>
      <c r="BVG11" s="236"/>
      <c r="BVH11" s="236"/>
      <c r="BVI11" s="236"/>
      <c r="BVJ11" s="236"/>
      <c r="BVK11" s="236"/>
      <c r="BVL11" s="236"/>
      <c r="BVM11" s="236"/>
      <c r="BVN11" s="236"/>
      <c r="BVO11" s="236"/>
      <c r="BVP11" s="236"/>
      <c r="BVQ11" s="236"/>
      <c r="BVR11" s="236"/>
      <c r="BVS11" s="236"/>
      <c r="BVT11" s="236"/>
      <c r="BVU11" s="236"/>
      <c r="BVV11" s="236"/>
      <c r="BVW11" s="236"/>
      <c r="BVX11" s="236"/>
      <c r="BVY11" s="236"/>
      <c r="BVZ11" s="236"/>
      <c r="BWA11" s="236"/>
      <c r="BWB11" s="236"/>
      <c r="BWC11" s="236"/>
      <c r="BWD11" s="236"/>
      <c r="BWE11" s="236"/>
      <c r="BWF11" s="236"/>
      <c r="BWG11" s="236"/>
      <c r="BWH11" s="236"/>
      <c r="BWI11" s="236"/>
      <c r="BWJ11" s="236"/>
      <c r="BWK11" s="236"/>
      <c r="BWL11" s="236"/>
      <c r="BWM11" s="236"/>
      <c r="BWN11" s="236"/>
      <c r="BWO11" s="236"/>
      <c r="BWP11" s="236"/>
      <c r="BWQ11" s="236"/>
      <c r="BWR11" s="236"/>
      <c r="BWS11" s="236"/>
      <c r="BWT11" s="236"/>
      <c r="BWU11" s="236"/>
      <c r="BWV11" s="236"/>
      <c r="BWW11" s="236"/>
      <c r="BWX11" s="236"/>
      <c r="BWY11" s="236"/>
      <c r="BWZ11" s="236"/>
      <c r="BXA11" s="236"/>
      <c r="BXB11" s="236"/>
      <c r="BXC11" s="236"/>
      <c r="BXD11" s="236"/>
      <c r="BXE11" s="236"/>
      <c r="BXF11" s="236"/>
      <c r="BXG11" s="236"/>
      <c r="BXH11" s="236"/>
      <c r="BXI11" s="236"/>
      <c r="BXJ11" s="236"/>
      <c r="BXK11" s="236"/>
      <c r="BXL11" s="236"/>
      <c r="BXM11" s="236"/>
      <c r="BXN11" s="236"/>
      <c r="BXO11" s="236"/>
      <c r="BXP11" s="236"/>
      <c r="BXQ11" s="236"/>
      <c r="BXR11" s="236"/>
      <c r="BXS11" s="236"/>
      <c r="BXT11" s="236"/>
      <c r="BXU11" s="236"/>
      <c r="BXV11" s="236"/>
      <c r="BXW11" s="236"/>
      <c r="BXX11" s="236"/>
      <c r="BXY11" s="236"/>
      <c r="BXZ11" s="236"/>
      <c r="BYA11" s="236"/>
      <c r="BYB11" s="236"/>
      <c r="BYC11" s="236"/>
      <c r="BYD11" s="236"/>
      <c r="BYE11" s="236"/>
      <c r="BYF11" s="236"/>
      <c r="BYG11" s="236"/>
      <c r="BYH11" s="236"/>
      <c r="BYI11" s="236"/>
      <c r="BYJ11" s="236"/>
      <c r="BYK11" s="236"/>
      <c r="BYL11" s="236"/>
      <c r="BYM11" s="236"/>
      <c r="BYN11" s="236"/>
      <c r="BYO11" s="236"/>
      <c r="BYP11" s="236"/>
      <c r="BYQ11" s="236"/>
      <c r="BYR11" s="236"/>
      <c r="BYS11" s="236"/>
      <c r="BYT11" s="236"/>
      <c r="BYU11" s="236"/>
      <c r="BYV11" s="236"/>
      <c r="BYW11" s="236"/>
      <c r="BYX11" s="236"/>
      <c r="BYY11" s="236"/>
      <c r="BYZ11" s="236"/>
      <c r="BZA11" s="236"/>
      <c r="BZB11" s="236"/>
      <c r="BZC11" s="236"/>
      <c r="BZD11" s="236"/>
      <c r="BZE11" s="236"/>
      <c r="BZF11" s="236"/>
      <c r="BZG11" s="236"/>
      <c r="BZH11" s="236"/>
      <c r="BZI11" s="236"/>
      <c r="BZJ11" s="236"/>
      <c r="BZK11" s="236"/>
      <c r="BZL11" s="236"/>
      <c r="BZM11" s="236"/>
      <c r="BZN11" s="236"/>
      <c r="BZO11" s="236"/>
      <c r="BZP11" s="236"/>
      <c r="BZQ11" s="236"/>
      <c r="BZR11" s="236"/>
      <c r="BZS11" s="236"/>
      <c r="BZT11" s="236"/>
      <c r="BZU11" s="236"/>
      <c r="BZV11" s="236"/>
      <c r="BZW11" s="236"/>
      <c r="BZX11" s="236"/>
      <c r="BZY11" s="236"/>
      <c r="BZZ11" s="236"/>
      <c r="CAA11" s="236"/>
      <c r="CAB11" s="236"/>
      <c r="CAC11" s="236"/>
      <c r="CAD11" s="236"/>
      <c r="CAE11" s="236"/>
      <c r="CAF11" s="236"/>
      <c r="CAG11" s="236"/>
      <c r="CAH11" s="236"/>
      <c r="CAI11" s="236"/>
      <c r="CAJ11" s="236"/>
      <c r="CAK11" s="236"/>
      <c r="CAL11" s="236"/>
      <c r="CAM11" s="236"/>
      <c r="CAN11" s="236"/>
      <c r="CAO11" s="236"/>
      <c r="CAP11" s="236"/>
      <c r="CAQ11" s="236"/>
      <c r="CAR11" s="236"/>
      <c r="CAS11" s="236"/>
      <c r="CAT11" s="236"/>
      <c r="CAU11" s="236"/>
      <c r="CAV11" s="236"/>
      <c r="CAW11" s="236"/>
      <c r="CAX11" s="236"/>
      <c r="CAY11" s="236"/>
      <c r="CAZ11" s="236"/>
      <c r="CBA11" s="236"/>
      <c r="CBB11" s="236"/>
      <c r="CBC11" s="236"/>
      <c r="CBD11" s="236"/>
      <c r="CBE11" s="236"/>
      <c r="CBF11" s="236"/>
      <c r="CBG11" s="236"/>
      <c r="CBH11" s="236"/>
      <c r="CBI11" s="236"/>
      <c r="CBJ11" s="236"/>
      <c r="CBK11" s="236"/>
      <c r="CBL11" s="236"/>
      <c r="CBM11" s="236"/>
      <c r="CBN11" s="236"/>
      <c r="CBO11" s="236"/>
      <c r="CBP11" s="236"/>
      <c r="CBQ11" s="236"/>
      <c r="CBR11" s="236"/>
      <c r="CBS11" s="236"/>
      <c r="CBT11" s="236"/>
      <c r="CBU11" s="236"/>
      <c r="CBV11" s="236"/>
      <c r="CBW11" s="236"/>
      <c r="CBX11" s="236"/>
      <c r="CBY11" s="236"/>
      <c r="CBZ11" s="236"/>
      <c r="CCA11" s="236"/>
      <c r="CCB11" s="236"/>
      <c r="CCC11" s="236"/>
      <c r="CCD11" s="236"/>
      <c r="CCE11" s="236"/>
      <c r="CCF11" s="236"/>
      <c r="CCG11" s="236"/>
      <c r="CCH11" s="236"/>
      <c r="CCI11" s="236"/>
      <c r="CCJ11" s="236"/>
      <c r="CCK11" s="236"/>
      <c r="CCL11" s="236"/>
      <c r="CCM11" s="236"/>
      <c r="CCN11" s="236"/>
      <c r="CCO11" s="236"/>
      <c r="CCP11" s="236"/>
      <c r="CCQ11" s="236"/>
      <c r="CCR11" s="236"/>
      <c r="CCS11" s="236"/>
      <c r="CCT11" s="236"/>
      <c r="CCU11" s="236"/>
      <c r="CCV11" s="236"/>
      <c r="CCW11" s="236"/>
      <c r="CCX11" s="236"/>
      <c r="CCY11" s="236"/>
      <c r="CCZ11" s="236"/>
      <c r="CDA11" s="236"/>
      <c r="CDB11" s="236"/>
      <c r="CDC11" s="236"/>
      <c r="CDD11" s="236"/>
      <c r="CDE11" s="236"/>
      <c r="CDF11" s="236"/>
      <c r="CDG11" s="236"/>
      <c r="CDH11" s="236"/>
      <c r="CDI11" s="236"/>
      <c r="CDJ11" s="236"/>
      <c r="CDK11" s="236"/>
      <c r="CDL11" s="236"/>
      <c r="CDM11" s="236"/>
      <c r="CDN11" s="236"/>
      <c r="CDO11" s="236"/>
      <c r="CDP11" s="236"/>
      <c r="CDQ11" s="236"/>
      <c r="CDR11" s="236"/>
      <c r="CDS11" s="236"/>
      <c r="CDT11" s="236"/>
      <c r="CDU11" s="236"/>
      <c r="CDV11" s="236"/>
      <c r="CDW11" s="236"/>
      <c r="CDX11" s="236"/>
      <c r="CDY11" s="236"/>
      <c r="CDZ11" s="236"/>
      <c r="CEA11" s="236"/>
      <c r="CEB11" s="236"/>
      <c r="CEC11" s="236"/>
      <c r="CED11" s="236"/>
      <c r="CEE11" s="236"/>
      <c r="CEF11" s="236"/>
      <c r="CEG11" s="236"/>
      <c r="CEH11" s="236"/>
      <c r="CEI11" s="236"/>
      <c r="CEJ11" s="236"/>
      <c r="CEK11" s="236"/>
      <c r="CEL11" s="236"/>
      <c r="CEM11" s="236"/>
      <c r="CEN11" s="236"/>
      <c r="CEO11" s="236"/>
      <c r="CEP11" s="236"/>
      <c r="CEQ11" s="236"/>
      <c r="CER11" s="236"/>
      <c r="CES11" s="236"/>
      <c r="CET11" s="236"/>
      <c r="CEU11" s="236"/>
      <c r="CEV11" s="236"/>
      <c r="CEW11" s="236"/>
      <c r="CEX11" s="236"/>
      <c r="CEY11" s="236"/>
      <c r="CEZ11" s="236"/>
      <c r="CFA11" s="236"/>
      <c r="CFB11" s="236"/>
      <c r="CFC11" s="236"/>
      <c r="CFD11" s="236"/>
      <c r="CFE11" s="236"/>
      <c r="CFF11" s="236"/>
      <c r="CFG11" s="236"/>
      <c r="CFH11" s="236"/>
      <c r="CFI11" s="236"/>
      <c r="CFJ11" s="236"/>
      <c r="CFK11" s="236"/>
      <c r="CFL11" s="236"/>
      <c r="CFM11" s="236"/>
      <c r="CFN11" s="236"/>
      <c r="CFO11" s="236"/>
      <c r="CFP11" s="236"/>
      <c r="CFQ11" s="236"/>
      <c r="CFR11" s="236"/>
      <c r="CFS11" s="236"/>
      <c r="CFT11" s="236"/>
      <c r="CFU11" s="236"/>
      <c r="CFV11" s="236"/>
      <c r="CFW11" s="236"/>
      <c r="CFX11" s="236"/>
      <c r="CFY11" s="236"/>
      <c r="CFZ11" s="236"/>
      <c r="CGA11" s="236"/>
      <c r="CGB11" s="236"/>
      <c r="CGC11" s="236"/>
      <c r="CGD11" s="236"/>
      <c r="CGE11" s="236"/>
      <c r="CGF11" s="236"/>
      <c r="CGG11" s="236"/>
      <c r="CGH11" s="236"/>
      <c r="CGI11" s="236"/>
      <c r="CGJ11" s="236"/>
      <c r="CGK11" s="236"/>
      <c r="CGL11" s="236"/>
      <c r="CGM11" s="236"/>
      <c r="CGN11" s="236"/>
      <c r="CGO11" s="236"/>
      <c r="CGP11" s="236"/>
      <c r="CGQ11" s="236"/>
      <c r="CGR11" s="236"/>
      <c r="CGS11" s="236"/>
      <c r="CGT11" s="236"/>
      <c r="CGU11" s="236"/>
      <c r="CGV11" s="236"/>
      <c r="CGW11" s="236"/>
      <c r="CGX11" s="236"/>
      <c r="CGY11" s="236"/>
      <c r="CGZ11" s="236"/>
      <c r="CHA11" s="236"/>
      <c r="CHB11" s="236"/>
      <c r="CHC11" s="236"/>
      <c r="CHD11" s="236"/>
      <c r="CHE11" s="236"/>
      <c r="CHF11" s="236"/>
      <c r="CHG11" s="236"/>
      <c r="CHH11" s="236"/>
      <c r="CHI11" s="236"/>
      <c r="CHJ11" s="236"/>
      <c r="CHK11" s="236"/>
      <c r="CHL11" s="236"/>
      <c r="CHM11" s="236"/>
      <c r="CHN11" s="236"/>
      <c r="CHO11" s="236"/>
      <c r="CHP11" s="236"/>
      <c r="CHQ11" s="236"/>
      <c r="CHR11" s="236"/>
      <c r="CHS11" s="236"/>
      <c r="CHT11" s="236"/>
      <c r="CHU11" s="236"/>
      <c r="CHV11" s="236"/>
      <c r="CHW11" s="236"/>
      <c r="CHX11" s="236"/>
      <c r="CHY11" s="236"/>
      <c r="CHZ11" s="236"/>
      <c r="CIA11" s="236"/>
      <c r="CIB11" s="236"/>
      <c r="CIC11" s="236"/>
      <c r="CID11" s="236"/>
      <c r="CIE11" s="236"/>
      <c r="CIF11" s="236"/>
      <c r="CIG11" s="236"/>
      <c r="CIH11" s="236"/>
      <c r="CII11" s="236"/>
      <c r="CIJ11" s="236"/>
      <c r="CIK11" s="236"/>
      <c r="CIL11" s="236"/>
      <c r="CIM11" s="236"/>
      <c r="CIN11" s="236"/>
      <c r="CIO11" s="236"/>
      <c r="CIP11" s="236"/>
      <c r="CIQ11" s="236"/>
      <c r="CIR11" s="236"/>
      <c r="CIS11" s="236"/>
      <c r="CIT11" s="236"/>
      <c r="CIU11" s="236"/>
      <c r="CIV11" s="236"/>
      <c r="CIW11" s="236"/>
      <c r="CIX11" s="236"/>
      <c r="CIY11" s="236"/>
      <c r="CIZ11" s="236"/>
      <c r="CJA11" s="236"/>
      <c r="CJB11" s="236"/>
      <c r="CJC11" s="236"/>
      <c r="CJD11" s="236"/>
      <c r="CJE11" s="236"/>
      <c r="CJF11" s="236"/>
      <c r="CJG11" s="236"/>
      <c r="CJH11" s="236"/>
      <c r="CJI11" s="236"/>
      <c r="CJJ11" s="236"/>
      <c r="CJK11" s="236"/>
      <c r="CJL11" s="236"/>
      <c r="CJM11" s="236"/>
      <c r="CJN11" s="236"/>
      <c r="CJO11" s="236"/>
      <c r="CJP11" s="236"/>
      <c r="CJQ11" s="236"/>
      <c r="CJR11" s="236"/>
      <c r="CJS11" s="236"/>
      <c r="CJT11" s="236"/>
      <c r="CJU11" s="236"/>
      <c r="CJV11" s="236"/>
      <c r="CJW11" s="236"/>
      <c r="CJX11" s="236"/>
      <c r="CJY11" s="236"/>
      <c r="CJZ11" s="236"/>
      <c r="CKA11" s="236"/>
      <c r="CKB11" s="236"/>
      <c r="CKC11" s="236"/>
      <c r="CKD11" s="236"/>
      <c r="CKE11" s="236"/>
      <c r="CKF11" s="236"/>
      <c r="CKG11" s="236"/>
      <c r="CKH11" s="236"/>
      <c r="CKI11" s="236"/>
      <c r="CKJ11" s="236"/>
      <c r="CKK11" s="236"/>
      <c r="CKL11" s="236"/>
      <c r="CKM11" s="236"/>
      <c r="CKN11" s="236"/>
      <c r="CKO11" s="236"/>
      <c r="CKP11" s="236"/>
      <c r="CKQ11" s="236"/>
      <c r="CKR11" s="236"/>
      <c r="CKS11" s="236"/>
      <c r="CKT11" s="236"/>
      <c r="CKU11" s="236"/>
      <c r="CKV11" s="236"/>
      <c r="CKW11" s="236"/>
      <c r="CKX11" s="236"/>
      <c r="CKY11" s="236"/>
      <c r="CKZ11" s="236"/>
      <c r="CLA11" s="236"/>
      <c r="CLB11" s="236"/>
      <c r="CLC11" s="236"/>
      <c r="CLD11" s="236"/>
      <c r="CLE11" s="236"/>
      <c r="CLF11" s="236"/>
      <c r="CLG11" s="236"/>
      <c r="CLH11" s="236"/>
      <c r="CLI11" s="236"/>
      <c r="CLJ11" s="236"/>
      <c r="CLK11" s="236"/>
      <c r="CLL11" s="236"/>
      <c r="CLM11" s="236"/>
      <c r="CLN11" s="236"/>
      <c r="CLO11" s="236"/>
      <c r="CLP11" s="236"/>
      <c r="CLQ11" s="236"/>
      <c r="CLR11" s="236"/>
      <c r="CLS11" s="236"/>
      <c r="CLT11" s="236"/>
      <c r="CLU11" s="236"/>
      <c r="CLV11" s="236"/>
      <c r="CLW11" s="236"/>
      <c r="CLX11" s="236"/>
      <c r="CLY11" s="236"/>
      <c r="CLZ11" s="236"/>
      <c r="CMA11" s="236"/>
      <c r="CMB11" s="236"/>
      <c r="CMC11" s="236"/>
      <c r="CMD11" s="236"/>
      <c r="CME11" s="236"/>
      <c r="CMF11" s="236"/>
      <c r="CMG11" s="236"/>
      <c r="CMH11" s="236"/>
      <c r="CMI11" s="236"/>
      <c r="CMJ11" s="236"/>
      <c r="CMK11" s="236"/>
      <c r="CML11" s="236"/>
      <c r="CMM11" s="236"/>
      <c r="CMN11" s="236"/>
      <c r="CMO11" s="236"/>
      <c r="CMP11" s="236"/>
      <c r="CMQ11" s="236"/>
      <c r="CMR11" s="236"/>
      <c r="CMS11" s="236"/>
      <c r="CMT11" s="236"/>
      <c r="CMU11" s="236"/>
      <c r="CMV11" s="236"/>
      <c r="CMW11" s="236"/>
      <c r="CMX11" s="236"/>
      <c r="CMY11" s="236"/>
      <c r="CMZ11" s="236"/>
      <c r="CNA11" s="236"/>
      <c r="CNB11" s="236"/>
      <c r="CNC11" s="236"/>
      <c r="CND11" s="236"/>
      <c r="CNE11" s="236"/>
      <c r="CNF11" s="236"/>
      <c r="CNG11" s="236"/>
      <c r="CNH11" s="236"/>
      <c r="CNI11" s="236"/>
      <c r="CNJ11" s="236"/>
      <c r="CNK11" s="236"/>
      <c r="CNL11" s="236"/>
      <c r="CNM11" s="236"/>
      <c r="CNN11" s="236"/>
      <c r="CNO11" s="236"/>
      <c r="CNP11" s="236"/>
      <c r="CNQ11" s="236"/>
      <c r="CNR11" s="236"/>
      <c r="CNS11" s="236"/>
      <c r="CNT11" s="236"/>
      <c r="CNU11" s="236"/>
      <c r="CNV11" s="236"/>
      <c r="CNW11" s="236"/>
      <c r="CNX11" s="236"/>
      <c r="CNY11" s="236"/>
      <c r="CNZ11" s="236"/>
      <c r="COA11" s="236"/>
      <c r="COB11" s="236"/>
      <c r="COC11" s="236"/>
      <c r="COD11" s="236"/>
      <c r="COE11" s="236"/>
      <c r="COF11" s="236"/>
      <c r="COG11" s="236"/>
      <c r="COH11" s="236"/>
      <c r="COI11" s="236"/>
      <c r="COJ11" s="236"/>
      <c r="COK11" s="236"/>
      <c r="COL11" s="236"/>
      <c r="COM11" s="236"/>
      <c r="CON11" s="236"/>
      <c r="COO11" s="236"/>
      <c r="COP11" s="236"/>
      <c r="COQ11" s="236"/>
      <c r="COR11" s="236"/>
      <c r="COS11" s="236"/>
      <c r="COT11" s="236"/>
      <c r="COU11" s="236"/>
      <c r="COV11" s="236"/>
      <c r="COW11" s="236"/>
      <c r="COX11" s="236"/>
      <c r="COY11" s="236"/>
      <c r="COZ11" s="236"/>
      <c r="CPA11" s="236"/>
      <c r="CPB11" s="236"/>
      <c r="CPC11" s="236"/>
      <c r="CPD11" s="236"/>
      <c r="CPE11" s="236"/>
      <c r="CPF11" s="236"/>
      <c r="CPG11" s="236"/>
      <c r="CPH11" s="236"/>
      <c r="CPI11" s="236"/>
      <c r="CPJ11" s="236"/>
      <c r="CPK11" s="236"/>
      <c r="CPL11" s="236"/>
      <c r="CPM11" s="236"/>
      <c r="CPN11" s="236"/>
      <c r="CPO11" s="236"/>
      <c r="CPP11" s="236"/>
      <c r="CPQ11" s="236"/>
      <c r="CPR11" s="236"/>
      <c r="CPS11" s="236"/>
      <c r="CPT11" s="236"/>
      <c r="CPU11" s="236"/>
      <c r="CPV11" s="236"/>
      <c r="CPW11" s="236"/>
      <c r="CPX11" s="236"/>
      <c r="CPY11" s="236"/>
      <c r="CPZ11" s="236"/>
      <c r="CQA11" s="236"/>
      <c r="CQB11" s="236"/>
      <c r="CQC11" s="236"/>
      <c r="CQD11" s="236"/>
      <c r="CQE11" s="236"/>
      <c r="CQF11" s="236"/>
      <c r="CQG11" s="236"/>
      <c r="CQH11" s="236"/>
      <c r="CQI11" s="236"/>
      <c r="CQJ11" s="236"/>
      <c r="CQK11" s="236"/>
      <c r="CQL11" s="236"/>
      <c r="CQM11" s="236"/>
      <c r="CQN11" s="236"/>
      <c r="CQO11" s="236"/>
      <c r="CQP11" s="236"/>
      <c r="CQQ11" s="236"/>
      <c r="CQR11" s="236"/>
      <c r="CQS11" s="236"/>
      <c r="CQT11" s="236"/>
      <c r="CQU11" s="236"/>
      <c r="CQV11" s="236"/>
      <c r="CQW11" s="236"/>
      <c r="CQX11" s="236"/>
      <c r="CQY11" s="236"/>
      <c r="CQZ11" s="236"/>
      <c r="CRA11" s="236"/>
      <c r="CRB11" s="236"/>
      <c r="CRC11" s="236"/>
      <c r="CRD11" s="236"/>
      <c r="CRE11" s="236"/>
      <c r="CRF11" s="236"/>
      <c r="CRG11" s="236"/>
      <c r="CRH11" s="236"/>
      <c r="CRI11" s="236"/>
      <c r="CRJ11" s="236"/>
      <c r="CRK11" s="236"/>
      <c r="CRL11" s="236"/>
      <c r="CRM11" s="236"/>
      <c r="CRN11" s="236"/>
      <c r="CRO11" s="236"/>
      <c r="CRP11" s="236"/>
      <c r="CRQ11" s="236"/>
      <c r="CRR11" s="236"/>
      <c r="CRS11" s="236"/>
      <c r="CRT11" s="236"/>
      <c r="CRU11" s="236"/>
      <c r="CRV11" s="236"/>
      <c r="CRW11" s="236"/>
      <c r="CRX11" s="236"/>
      <c r="CRY11" s="236"/>
      <c r="CRZ11" s="236"/>
      <c r="CSA11" s="236"/>
      <c r="CSB11" s="236"/>
      <c r="CSC11" s="236"/>
      <c r="CSD11" s="236"/>
      <c r="CSE11" s="236"/>
      <c r="CSF11" s="236"/>
      <c r="CSG11" s="236"/>
      <c r="CSH11" s="236"/>
      <c r="CSI11" s="236"/>
      <c r="CSJ11" s="236"/>
      <c r="CSK11" s="236"/>
      <c r="CSL11" s="236"/>
      <c r="CSM11" s="236"/>
      <c r="CSN11" s="236"/>
      <c r="CSO11" s="236"/>
      <c r="CSP11" s="236"/>
      <c r="CSQ11" s="236"/>
      <c r="CSR11" s="236"/>
      <c r="CSS11" s="236"/>
      <c r="CST11" s="236"/>
      <c r="CSU11" s="236"/>
      <c r="CSV11" s="236"/>
      <c r="CSW11" s="236"/>
      <c r="CSX11" s="236"/>
      <c r="CSY11" s="236"/>
      <c r="CSZ11" s="236"/>
      <c r="CTA11" s="236"/>
      <c r="CTB11" s="236"/>
      <c r="CTC11" s="236"/>
      <c r="CTD11" s="236"/>
      <c r="CTE11" s="236"/>
      <c r="CTF11" s="236"/>
      <c r="CTG11" s="236"/>
      <c r="CTH11" s="236"/>
      <c r="CTI11" s="236"/>
      <c r="CTJ11" s="236"/>
      <c r="CTK11" s="236"/>
      <c r="CTL11" s="236"/>
      <c r="CTM11" s="236"/>
      <c r="CTN11" s="236"/>
      <c r="CTO11" s="236"/>
      <c r="CTP11" s="236"/>
      <c r="CTQ11" s="236"/>
      <c r="CTR11" s="236"/>
      <c r="CTS11" s="236"/>
      <c r="CTT11" s="236"/>
      <c r="CTU11" s="236"/>
      <c r="CTV11" s="236"/>
      <c r="CTW11" s="236"/>
      <c r="CTX11" s="236"/>
      <c r="CTY11" s="236"/>
      <c r="CTZ11" s="236"/>
      <c r="CUA11" s="236"/>
      <c r="CUB11" s="236"/>
      <c r="CUC11" s="236"/>
      <c r="CUD11" s="236"/>
      <c r="CUE11" s="236"/>
      <c r="CUF11" s="236"/>
      <c r="CUG11" s="236"/>
      <c r="CUH11" s="236"/>
      <c r="CUI11" s="236"/>
      <c r="CUJ11" s="236"/>
      <c r="CUK11" s="236"/>
      <c r="CUL11" s="236"/>
      <c r="CUM11" s="236"/>
      <c r="CUN11" s="236"/>
      <c r="CUO11" s="236"/>
      <c r="CUP11" s="236"/>
      <c r="CUQ11" s="236"/>
      <c r="CUR11" s="236"/>
      <c r="CUS11" s="236"/>
      <c r="CUT11" s="236"/>
      <c r="CUU11" s="236"/>
      <c r="CUV11" s="236"/>
      <c r="CUW11" s="236"/>
      <c r="CUX11" s="236"/>
      <c r="CUY11" s="236"/>
      <c r="CUZ11" s="236"/>
      <c r="CVA11" s="236"/>
      <c r="CVB11" s="236"/>
      <c r="CVC11" s="236"/>
      <c r="CVD11" s="236"/>
      <c r="CVE11" s="236"/>
      <c r="CVF11" s="236"/>
      <c r="CVG11" s="236"/>
      <c r="CVH11" s="236"/>
      <c r="CVI11" s="236"/>
      <c r="CVJ11" s="236"/>
      <c r="CVK11" s="236"/>
      <c r="CVL11" s="236"/>
      <c r="CVM11" s="236"/>
      <c r="CVN11" s="236"/>
      <c r="CVO11" s="236"/>
      <c r="CVP11" s="236"/>
      <c r="CVQ11" s="236"/>
      <c r="CVR11" s="236"/>
      <c r="CVS11" s="236"/>
      <c r="CVT11" s="236"/>
      <c r="CVU11" s="236"/>
      <c r="CVV11" s="236"/>
      <c r="CVW11" s="236"/>
      <c r="CVX11" s="236"/>
      <c r="CVY11" s="236"/>
      <c r="CVZ11" s="236"/>
      <c r="CWA11" s="236"/>
      <c r="CWB11" s="236"/>
      <c r="CWC11" s="236"/>
      <c r="CWD11" s="236"/>
      <c r="CWE11" s="236"/>
      <c r="CWF11" s="236"/>
      <c r="CWG11" s="236"/>
      <c r="CWH11" s="236"/>
      <c r="CWI11" s="236"/>
      <c r="CWJ11" s="236"/>
      <c r="CWK11" s="236"/>
      <c r="CWL11" s="236"/>
      <c r="CWM11" s="236"/>
      <c r="CWN11" s="236"/>
      <c r="CWO11" s="236"/>
      <c r="CWP11" s="236"/>
      <c r="CWQ11" s="236"/>
      <c r="CWR11" s="236"/>
      <c r="CWS11" s="236"/>
      <c r="CWT11" s="236"/>
      <c r="CWU11" s="236"/>
      <c r="CWV11" s="236"/>
      <c r="CWW11" s="236"/>
      <c r="CWX11" s="236"/>
      <c r="CWY11" s="236"/>
      <c r="CWZ11" s="236"/>
      <c r="CXA11" s="236"/>
      <c r="CXB11" s="236"/>
      <c r="CXC11" s="236"/>
      <c r="CXD11" s="236"/>
      <c r="CXE11" s="236"/>
      <c r="CXF11" s="236"/>
      <c r="CXG11" s="236"/>
      <c r="CXH11" s="236"/>
      <c r="CXI11" s="236"/>
      <c r="CXJ11" s="236"/>
      <c r="CXK11" s="236"/>
      <c r="CXL11" s="236"/>
      <c r="CXM11" s="236"/>
      <c r="CXN11" s="236"/>
      <c r="CXO11" s="236"/>
      <c r="CXP11" s="236"/>
      <c r="CXQ11" s="236"/>
      <c r="CXR11" s="236"/>
      <c r="CXS11" s="236"/>
      <c r="CXT11" s="236"/>
      <c r="CXU11" s="236"/>
      <c r="CXV11" s="236"/>
      <c r="CXW11" s="236"/>
      <c r="CXX11" s="236"/>
      <c r="CXY11" s="236"/>
      <c r="CXZ11" s="236"/>
      <c r="CYA11" s="236"/>
      <c r="CYB11" s="236"/>
      <c r="CYC11" s="236"/>
      <c r="CYD11" s="236"/>
      <c r="CYE11" s="236"/>
      <c r="CYF11" s="236"/>
      <c r="CYG11" s="236"/>
      <c r="CYH11" s="236"/>
      <c r="CYI11" s="236"/>
      <c r="CYJ11" s="236"/>
      <c r="CYK11" s="236"/>
      <c r="CYL11" s="236"/>
      <c r="CYM11" s="236"/>
      <c r="CYN11" s="236"/>
      <c r="CYO11" s="236"/>
      <c r="CYP11" s="236"/>
      <c r="CYQ11" s="236"/>
      <c r="CYR11" s="236"/>
      <c r="CYS11" s="236"/>
      <c r="CYT11" s="236"/>
      <c r="CYU11" s="236"/>
      <c r="CYV11" s="236"/>
      <c r="CYW11" s="236"/>
      <c r="CYX11" s="236"/>
      <c r="CYY11" s="236"/>
      <c r="CYZ11" s="236"/>
      <c r="CZA11" s="236"/>
      <c r="CZB11" s="236"/>
      <c r="CZC11" s="236"/>
      <c r="CZD11" s="236"/>
      <c r="CZE11" s="236"/>
      <c r="CZF11" s="236"/>
      <c r="CZG11" s="236"/>
      <c r="CZH11" s="236"/>
      <c r="CZI11" s="236"/>
      <c r="CZJ11" s="236"/>
      <c r="CZK11" s="236"/>
      <c r="CZL11" s="236"/>
      <c r="CZM11" s="236"/>
      <c r="CZN11" s="236"/>
      <c r="CZO11" s="236"/>
      <c r="CZP11" s="236"/>
      <c r="CZQ11" s="236"/>
      <c r="CZR11" s="236"/>
      <c r="CZS11" s="236"/>
      <c r="CZT11" s="236"/>
      <c r="CZU11" s="236"/>
      <c r="CZV11" s="236"/>
      <c r="CZW11" s="236"/>
      <c r="CZX11" s="236"/>
      <c r="CZY11" s="236"/>
      <c r="CZZ11" s="236"/>
      <c r="DAA11" s="236"/>
      <c r="DAB11" s="236"/>
      <c r="DAC11" s="236"/>
      <c r="DAD11" s="236"/>
      <c r="DAE11" s="236"/>
      <c r="DAF11" s="236"/>
      <c r="DAG11" s="236"/>
      <c r="DAH11" s="236"/>
      <c r="DAI11" s="236"/>
      <c r="DAJ11" s="236"/>
      <c r="DAK11" s="236"/>
      <c r="DAL11" s="236"/>
      <c r="DAM11" s="236"/>
      <c r="DAN11" s="236"/>
      <c r="DAO11" s="236"/>
      <c r="DAP11" s="236"/>
      <c r="DAQ11" s="236"/>
      <c r="DAR11" s="236"/>
      <c r="DAS11" s="236"/>
      <c r="DAT11" s="236"/>
      <c r="DAU11" s="236"/>
      <c r="DAV11" s="236"/>
      <c r="DAW11" s="236"/>
      <c r="DAX11" s="236"/>
      <c r="DAY11" s="236"/>
      <c r="DAZ11" s="236"/>
      <c r="DBA11" s="236"/>
      <c r="DBB11" s="236"/>
      <c r="DBC11" s="236"/>
      <c r="DBD11" s="236"/>
      <c r="DBE11" s="236"/>
      <c r="DBF11" s="236"/>
      <c r="DBG11" s="236"/>
      <c r="DBH11" s="236"/>
      <c r="DBI11" s="236"/>
      <c r="DBJ11" s="236"/>
      <c r="DBK11" s="236"/>
      <c r="DBL11" s="236"/>
      <c r="DBM11" s="236"/>
      <c r="DBN11" s="236"/>
      <c r="DBO11" s="236"/>
      <c r="DBP11" s="236"/>
      <c r="DBQ11" s="236"/>
      <c r="DBR11" s="236"/>
      <c r="DBS11" s="236"/>
      <c r="DBT11" s="236"/>
      <c r="DBU11" s="236"/>
      <c r="DBV11" s="236"/>
      <c r="DBW11" s="236"/>
      <c r="DBX11" s="236"/>
      <c r="DBY11" s="236"/>
      <c r="DBZ11" s="236"/>
      <c r="DCA11" s="236"/>
      <c r="DCB11" s="236"/>
      <c r="DCC11" s="236"/>
      <c r="DCD11" s="236"/>
      <c r="DCE11" s="236"/>
      <c r="DCF11" s="236"/>
      <c r="DCG11" s="236"/>
      <c r="DCH11" s="236"/>
      <c r="DCI11" s="236"/>
      <c r="DCJ11" s="236"/>
      <c r="DCK11" s="236"/>
      <c r="DCL11" s="236"/>
      <c r="DCM11" s="236"/>
      <c r="DCN11" s="236"/>
      <c r="DCO11" s="236"/>
      <c r="DCP11" s="236"/>
      <c r="DCQ11" s="236"/>
      <c r="DCR11" s="236"/>
      <c r="DCS11" s="236"/>
      <c r="DCT11" s="236"/>
      <c r="DCU11" s="236"/>
      <c r="DCV11" s="236"/>
      <c r="DCW11" s="236"/>
      <c r="DCX11" s="236"/>
      <c r="DCY11" s="236"/>
      <c r="DCZ11" s="236"/>
      <c r="DDA11" s="236"/>
      <c r="DDB11" s="236"/>
      <c r="DDC11" s="236"/>
      <c r="DDD11" s="236"/>
      <c r="DDE11" s="236"/>
      <c r="DDF11" s="236"/>
      <c r="DDG11" s="236"/>
      <c r="DDH11" s="236"/>
      <c r="DDI11" s="236"/>
      <c r="DDJ11" s="236"/>
      <c r="DDK11" s="236"/>
      <c r="DDL11" s="236"/>
      <c r="DDM11" s="236"/>
      <c r="DDN11" s="236"/>
      <c r="DDO11" s="236"/>
      <c r="DDP11" s="236"/>
      <c r="DDQ11" s="236"/>
      <c r="DDR11" s="236"/>
      <c r="DDS11" s="236"/>
      <c r="DDT11" s="236"/>
      <c r="DDU11" s="236"/>
      <c r="DDV11" s="236"/>
      <c r="DDW11" s="236"/>
      <c r="DDX11" s="236"/>
      <c r="DDY11" s="236"/>
      <c r="DDZ11" s="236"/>
      <c r="DEA11" s="236"/>
      <c r="DEB11" s="236"/>
      <c r="DEC11" s="236"/>
      <c r="DED11" s="236"/>
      <c r="DEE11" s="236"/>
      <c r="DEF11" s="236"/>
      <c r="DEG11" s="236"/>
      <c r="DEH11" s="236"/>
      <c r="DEI11" s="236"/>
      <c r="DEJ11" s="236"/>
      <c r="DEK11" s="236"/>
      <c r="DEL11" s="236"/>
      <c r="DEM11" s="236"/>
      <c r="DEN11" s="236"/>
      <c r="DEO11" s="236"/>
      <c r="DEP11" s="236"/>
      <c r="DEQ11" s="236"/>
      <c r="DER11" s="236"/>
      <c r="DES11" s="236"/>
      <c r="DET11" s="236"/>
      <c r="DEU11" s="236"/>
      <c r="DEV11" s="236"/>
      <c r="DEW11" s="236"/>
      <c r="DEX11" s="236"/>
      <c r="DEY11" s="236"/>
      <c r="DEZ11" s="236"/>
      <c r="DFA11" s="236"/>
      <c r="DFB11" s="236"/>
      <c r="DFC11" s="236"/>
      <c r="DFD11" s="236"/>
      <c r="DFE11" s="236"/>
      <c r="DFF11" s="236"/>
      <c r="DFG11" s="236"/>
      <c r="DFH11" s="236"/>
      <c r="DFI11" s="236"/>
      <c r="DFJ11" s="236"/>
      <c r="DFK11" s="236"/>
      <c r="DFL11" s="236"/>
      <c r="DFM11" s="236"/>
      <c r="DFN11" s="236"/>
      <c r="DFO11" s="236"/>
      <c r="DFP11" s="236"/>
      <c r="DFQ11" s="236"/>
      <c r="DFR11" s="236"/>
      <c r="DFS11" s="236"/>
      <c r="DFT11" s="236"/>
      <c r="DFU11" s="236"/>
      <c r="DFV11" s="236"/>
      <c r="DFW11" s="236"/>
      <c r="DFX11" s="236"/>
      <c r="DFY11" s="236"/>
      <c r="DFZ11" s="236"/>
      <c r="DGA11" s="236"/>
      <c r="DGB11" s="236"/>
      <c r="DGC11" s="236"/>
      <c r="DGD11" s="236"/>
      <c r="DGE11" s="236"/>
      <c r="DGF11" s="236"/>
      <c r="DGG11" s="236"/>
      <c r="DGH11" s="236"/>
      <c r="DGI11" s="236"/>
      <c r="DGJ11" s="236"/>
      <c r="DGK11" s="236"/>
      <c r="DGL11" s="236"/>
      <c r="DGM11" s="236"/>
      <c r="DGN11" s="236"/>
      <c r="DGO11" s="236"/>
      <c r="DGP11" s="236"/>
      <c r="DGQ11" s="236"/>
      <c r="DGR11" s="236"/>
      <c r="DGS11" s="236"/>
      <c r="DGT11" s="236"/>
      <c r="DGU11" s="236"/>
      <c r="DGV11" s="236"/>
      <c r="DGW11" s="236"/>
      <c r="DGX11" s="236"/>
      <c r="DGY11" s="236"/>
      <c r="DGZ11" s="236"/>
      <c r="DHA11" s="236"/>
      <c r="DHB11" s="236"/>
      <c r="DHC11" s="236"/>
      <c r="DHD11" s="236"/>
      <c r="DHE11" s="236"/>
      <c r="DHF11" s="236"/>
      <c r="DHG11" s="236"/>
      <c r="DHH11" s="236"/>
      <c r="DHI11" s="236"/>
      <c r="DHJ11" s="236"/>
      <c r="DHK11" s="236"/>
      <c r="DHL11" s="236"/>
      <c r="DHM11" s="236"/>
      <c r="DHN11" s="236"/>
      <c r="DHO11" s="236"/>
      <c r="DHP11" s="236"/>
      <c r="DHQ11" s="236"/>
      <c r="DHR11" s="236"/>
      <c r="DHS11" s="236"/>
      <c r="DHT11" s="236"/>
      <c r="DHU11" s="236"/>
      <c r="DHV11" s="236"/>
      <c r="DHW11" s="236"/>
      <c r="DHX11" s="236"/>
      <c r="DHY11" s="236"/>
      <c r="DHZ11" s="236"/>
      <c r="DIA11" s="236"/>
      <c r="DIB11" s="236"/>
      <c r="DIC11" s="236"/>
      <c r="DID11" s="236"/>
      <c r="DIE11" s="236"/>
      <c r="DIF11" s="236"/>
      <c r="DIG11" s="236"/>
      <c r="DIH11" s="236"/>
      <c r="DII11" s="236"/>
      <c r="DIJ11" s="236"/>
      <c r="DIK11" s="236"/>
      <c r="DIL11" s="236"/>
      <c r="DIM11" s="236"/>
      <c r="DIN11" s="236"/>
      <c r="DIO11" s="236"/>
      <c r="DIP11" s="236"/>
      <c r="DIQ11" s="236"/>
      <c r="DIR11" s="236"/>
      <c r="DIS11" s="236"/>
      <c r="DIT11" s="236"/>
      <c r="DIU11" s="236"/>
      <c r="DIV11" s="236"/>
      <c r="DIW11" s="236"/>
      <c r="DIX11" s="236"/>
      <c r="DIY11" s="236"/>
      <c r="DIZ11" s="236"/>
      <c r="DJA11" s="236"/>
      <c r="DJB11" s="236"/>
      <c r="DJC11" s="236"/>
      <c r="DJD11" s="236"/>
      <c r="DJE11" s="236"/>
      <c r="DJF11" s="236"/>
      <c r="DJG11" s="236"/>
      <c r="DJH11" s="236"/>
      <c r="DJI11" s="236"/>
      <c r="DJJ11" s="236"/>
      <c r="DJK11" s="236"/>
      <c r="DJL11" s="236"/>
      <c r="DJM11" s="236"/>
      <c r="DJN11" s="236"/>
      <c r="DJO11" s="236"/>
      <c r="DJP11" s="236"/>
      <c r="DJQ11" s="236"/>
      <c r="DJR11" s="236"/>
      <c r="DJS11" s="236"/>
      <c r="DJT11" s="236"/>
      <c r="DJU11" s="236"/>
      <c r="DJV11" s="236"/>
      <c r="DJW11" s="236"/>
      <c r="DJX11" s="236"/>
      <c r="DJY11" s="236"/>
      <c r="DJZ11" s="236"/>
      <c r="DKA11" s="236"/>
      <c r="DKB11" s="236"/>
      <c r="DKC11" s="236"/>
      <c r="DKD11" s="236"/>
      <c r="DKE11" s="236"/>
      <c r="DKF11" s="236"/>
      <c r="DKG11" s="236"/>
      <c r="DKH11" s="236"/>
      <c r="DKI11" s="236"/>
      <c r="DKJ11" s="236"/>
      <c r="DKK11" s="236"/>
      <c r="DKL11" s="236"/>
      <c r="DKM11" s="236"/>
      <c r="DKN11" s="236"/>
      <c r="DKO11" s="236"/>
      <c r="DKP11" s="236"/>
      <c r="DKQ11" s="236"/>
      <c r="DKR11" s="236"/>
      <c r="DKS11" s="236"/>
      <c r="DKT11" s="236"/>
      <c r="DKU11" s="236"/>
      <c r="DKV11" s="236"/>
      <c r="DKW11" s="236"/>
      <c r="DKX11" s="236"/>
      <c r="DKY11" s="236"/>
      <c r="DKZ11" s="236"/>
      <c r="DLA11" s="236"/>
      <c r="DLB11" s="236"/>
      <c r="DLC11" s="236"/>
      <c r="DLD11" s="236"/>
      <c r="DLE11" s="236"/>
      <c r="DLF11" s="236"/>
      <c r="DLG11" s="236"/>
      <c r="DLH11" s="236"/>
      <c r="DLI11" s="236"/>
      <c r="DLJ11" s="236"/>
      <c r="DLK11" s="236"/>
      <c r="DLL11" s="236"/>
      <c r="DLM11" s="236"/>
      <c r="DLN11" s="236"/>
      <c r="DLO11" s="236"/>
      <c r="DLP11" s="236"/>
      <c r="DLQ11" s="236"/>
      <c r="DLR11" s="236"/>
      <c r="DLS11" s="236"/>
      <c r="DLT11" s="236"/>
      <c r="DLU11" s="236"/>
      <c r="DLV11" s="236"/>
      <c r="DLW11" s="236"/>
      <c r="DLX11" s="236"/>
      <c r="DLY11" s="236"/>
      <c r="DLZ11" s="236"/>
      <c r="DMA11" s="236"/>
      <c r="DMB11" s="236"/>
      <c r="DMC11" s="236"/>
      <c r="DMD11" s="236"/>
      <c r="DME11" s="236"/>
      <c r="DMF11" s="236"/>
      <c r="DMG11" s="236"/>
      <c r="DMH11" s="236"/>
      <c r="DMI11" s="236"/>
      <c r="DMJ11" s="236"/>
      <c r="DMK11" s="236"/>
      <c r="DML11" s="236"/>
      <c r="DMM11" s="236"/>
      <c r="DMN11" s="236"/>
      <c r="DMO11" s="236"/>
      <c r="DMP11" s="236"/>
      <c r="DMQ11" s="236"/>
      <c r="DMR11" s="236"/>
      <c r="DMS11" s="236"/>
      <c r="DMT11" s="236"/>
      <c r="DMU11" s="236"/>
      <c r="DMV11" s="236"/>
      <c r="DMW11" s="236"/>
      <c r="DMX11" s="236"/>
      <c r="DMY11" s="236"/>
      <c r="DMZ11" s="236"/>
      <c r="DNA11" s="236"/>
      <c r="DNB11" s="236"/>
      <c r="DNC11" s="236"/>
      <c r="DND11" s="236"/>
      <c r="DNE11" s="236"/>
      <c r="DNF11" s="236"/>
      <c r="DNG11" s="236"/>
      <c r="DNH11" s="236"/>
      <c r="DNI11" s="236"/>
      <c r="DNJ11" s="236"/>
      <c r="DNK11" s="236"/>
      <c r="DNL11" s="236"/>
      <c r="DNM11" s="236"/>
      <c r="DNN11" s="236"/>
      <c r="DNO11" s="236"/>
      <c r="DNP11" s="236"/>
      <c r="DNQ11" s="236"/>
      <c r="DNR11" s="236"/>
      <c r="DNS11" s="236"/>
      <c r="DNT11" s="236"/>
      <c r="DNU11" s="236"/>
      <c r="DNV11" s="236"/>
      <c r="DNW11" s="236"/>
      <c r="DNX11" s="236"/>
      <c r="DNY11" s="236"/>
      <c r="DNZ11" s="236"/>
      <c r="DOA11" s="236"/>
      <c r="DOB11" s="236"/>
      <c r="DOC11" s="236"/>
      <c r="DOD11" s="236"/>
      <c r="DOE11" s="236"/>
      <c r="DOF11" s="236"/>
      <c r="DOG11" s="236"/>
      <c r="DOH11" s="236"/>
      <c r="DOI11" s="236"/>
      <c r="DOJ11" s="236"/>
      <c r="DOK11" s="236"/>
      <c r="DOL11" s="236"/>
      <c r="DOM11" s="236"/>
      <c r="DON11" s="236"/>
      <c r="DOO11" s="236"/>
      <c r="DOP11" s="236"/>
      <c r="DOQ11" s="236"/>
      <c r="DOR11" s="236"/>
      <c r="DOS11" s="236"/>
      <c r="DOT11" s="236"/>
      <c r="DOU11" s="236"/>
      <c r="DOV11" s="236"/>
      <c r="DOW11" s="236"/>
      <c r="DOX11" s="236"/>
      <c r="DOY11" s="236"/>
      <c r="DOZ11" s="236"/>
      <c r="DPA11" s="236"/>
      <c r="DPB11" s="236"/>
      <c r="DPC11" s="236"/>
      <c r="DPD11" s="236"/>
      <c r="DPE11" s="236"/>
      <c r="DPF11" s="236"/>
      <c r="DPG11" s="236"/>
      <c r="DPH11" s="236"/>
      <c r="DPI11" s="236"/>
      <c r="DPJ11" s="236"/>
      <c r="DPK11" s="236"/>
      <c r="DPL11" s="236"/>
      <c r="DPM11" s="236"/>
      <c r="DPN11" s="236"/>
      <c r="DPO11" s="236"/>
      <c r="DPP11" s="236"/>
      <c r="DPQ11" s="236"/>
      <c r="DPR11" s="236"/>
      <c r="DPS11" s="236"/>
      <c r="DPT11" s="236"/>
      <c r="DPU11" s="236"/>
      <c r="DPV11" s="236"/>
      <c r="DPW11" s="236"/>
      <c r="DPX11" s="236"/>
      <c r="DPY11" s="236"/>
      <c r="DPZ11" s="236"/>
      <c r="DQA11" s="236"/>
      <c r="DQB11" s="236"/>
      <c r="DQC11" s="236"/>
      <c r="DQD11" s="236"/>
      <c r="DQE11" s="236"/>
      <c r="DQF11" s="236"/>
      <c r="DQG11" s="236"/>
      <c r="DQH11" s="236"/>
      <c r="DQI11" s="236"/>
      <c r="DQJ11" s="236"/>
      <c r="DQK11" s="236"/>
      <c r="DQL11" s="236"/>
      <c r="DQM11" s="236"/>
      <c r="DQN11" s="236"/>
      <c r="DQO11" s="236"/>
      <c r="DQP11" s="236"/>
      <c r="DQQ11" s="236"/>
      <c r="DQR11" s="236"/>
      <c r="DQS11" s="236"/>
      <c r="DQT11" s="236"/>
      <c r="DQU11" s="236"/>
      <c r="DQV11" s="236"/>
      <c r="DQW11" s="236"/>
      <c r="DQX11" s="236"/>
      <c r="DQY11" s="236"/>
      <c r="DQZ11" s="236"/>
      <c r="DRA11" s="236"/>
      <c r="DRB11" s="236"/>
      <c r="DRC11" s="236"/>
      <c r="DRD11" s="236"/>
      <c r="DRE11" s="236"/>
      <c r="DRF11" s="236"/>
      <c r="DRG11" s="236"/>
      <c r="DRH11" s="236"/>
      <c r="DRI11" s="236"/>
      <c r="DRJ11" s="236"/>
      <c r="DRK11" s="236"/>
      <c r="DRL11" s="236"/>
      <c r="DRM11" s="236"/>
      <c r="DRN11" s="236"/>
      <c r="DRO11" s="236"/>
      <c r="DRP11" s="236"/>
      <c r="DRQ11" s="236"/>
      <c r="DRR11" s="236"/>
      <c r="DRS11" s="236"/>
      <c r="DRT11" s="236"/>
      <c r="DRU11" s="236"/>
      <c r="DRV11" s="236"/>
      <c r="DRW11" s="236"/>
      <c r="DRX11" s="236"/>
      <c r="DRY11" s="236"/>
      <c r="DRZ11" s="236"/>
      <c r="DSA11" s="236"/>
      <c r="DSB11" s="236"/>
      <c r="DSC11" s="236"/>
      <c r="DSD11" s="236"/>
      <c r="DSE11" s="236"/>
      <c r="DSF11" s="236"/>
      <c r="DSG11" s="236"/>
      <c r="DSH11" s="236"/>
      <c r="DSI11" s="236"/>
      <c r="DSJ11" s="236"/>
      <c r="DSK11" s="236"/>
      <c r="DSL11" s="236"/>
      <c r="DSM11" s="236"/>
      <c r="DSN11" s="236"/>
      <c r="DSO11" s="236"/>
      <c r="DSP11" s="236"/>
      <c r="DSQ11" s="236"/>
      <c r="DSR11" s="236"/>
      <c r="DSS11" s="236"/>
      <c r="DST11" s="236"/>
      <c r="DSU11" s="236"/>
      <c r="DSV11" s="236"/>
      <c r="DSW11" s="236"/>
      <c r="DSX11" s="236"/>
      <c r="DSY11" s="236"/>
      <c r="DSZ11" s="236"/>
      <c r="DTA11" s="236"/>
      <c r="DTB11" s="236"/>
      <c r="DTC11" s="236"/>
      <c r="DTD11" s="236"/>
      <c r="DTE11" s="236"/>
      <c r="DTF11" s="236"/>
      <c r="DTG11" s="236"/>
      <c r="DTH11" s="236"/>
      <c r="DTI11" s="236"/>
      <c r="DTJ11" s="236"/>
      <c r="DTK11" s="236"/>
      <c r="DTL11" s="236"/>
      <c r="DTM11" s="236"/>
      <c r="DTN11" s="236"/>
      <c r="DTO11" s="236"/>
      <c r="DTP11" s="236"/>
      <c r="DTQ11" s="236"/>
      <c r="DTR11" s="236"/>
      <c r="DTS11" s="236"/>
      <c r="DTT11" s="236"/>
      <c r="DTU11" s="236"/>
      <c r="DTV11" s="236"/>
      <c r="DTW11" s="236"/>
      <c r="DTX11" s="236"/>
      <c r="DTY11" s="236"/>
      <c r="DTZ11" s="236"/>
      <c r="DUA11" s="236"/>
      <c r="DUB11" s="236"/>
      <c r="DUC11" s="236"/>
      <c r="DUD11" s="236"/>
      <c r="DUE11" s="236"/>
      <c r="DUF11" s="236"/>
      <c r="DUG11" s="236"/>
      <c r="DUH11" s="236"/>
      <c r="DUI11" s="236"/>
      <c r="DUJ11" s="236"/>
      <c r="DUK11" s="236"/>
      <c r="DUL11" s="236"/>
      <c r="DUM11" s="236"/>
      <c r="DUN11" s="236"/>
      <c r="DUO11" s="236"/>
      <c r="DUP11" s="236"/>
      <c r="DUQ11" s="236"/>
      <c r="DUR11" s="236"/>
      <c r="DUS11" s="236"/>
      <c r="DUT11" s="236"/>
      <c r="DUU11" s="236"/>
      <c r="DUV11" s="236"/>
      <c r="DUW11" s="236"/>
      <c r="DUX11" s="236"/>
      <c r="DUY11" s="236"/>
      <c r="DUZ11" s="236"/>
      <c r="DVA11" s="236"/>
      <c r="DVB11" s="236"/>
      <c r="DVC11" s="236"/>
      <c r="DVD11" s="236"/>
      <c r="DVE11" s="236"/>
      <c r="DVF11" s="236"/>
      <c r="DVG11" s="236"/>
      <c r="DVH11" s="236"/>
      <c r="DVI11" s="236"/>
      <c r="DVJ11" s="236"/>
      <c r="DVK11" s="236"/>
      <c r="DVL11" s="236"/>
      <c r="DVM11" s="236"/>
      <c r="DVN11" s="236"/>
      <c r="DVO11" s="236"/>
      <c r="DVP11" s="236"/>
      <c r="DVQ11" s="236"/>
      <c r="DVR11" s="236"/>
      <c r="DVS11" s="236"/>
      <c r="DVT11" s="236"/>
      <c r="DVU11" s="236"/>
      <c r="DVV11" s="236"/>
      <c r="DVW11" s="236"/>
      <c r="DVX11" s="236"/>
      <c r="DVY11" s="236"/>
      <c r="DVZ11" s="236"/>
      <c r="DWA11" s="236"/>
      <c r="DWB11" s="236"/>
      <c r="DWC11" s="236"/>
      <c r="DWD11" s="236"/>
      <c r="DWE11" s="236"/>
      <c r="DWF11" s="236"/>
      <c r="DWG11" s="236"/>
      <c r="DWH11" s="236"/>
      <c r="DWI11" s="236"/>
      <c r="DWJ11" s="236"/>
      <c r="DWK11" s="236"/>
      <c r="DWL11" s="236"/>
      <c r="DWM11" s="236"/>
      <c r="DWN11" s="236"/>
      <c r="DWO11" s="236"/>
      <c r="DWP11" s="236"/>
      <c r="DWQ11" s="236"/>
      <c r="DWR11" s="236"/>
      <c r="DWS11" s="236"/>
      <c r="DWT11" s="236"/>
      <c r="DWU11" s="236"/>
      <c r="DWV11" s="236"/>
      <c r="DWW11" s="236"/>
      <c r="DWX11" s="236"/>
      <c r="DWY11" s="236"/>
      <c r="DWZ11" s="236"/>
      <c r="DXA11" s="236"/>
      <c r="DXB11" s="236"/>
      <c r="DXC11" s="236"/>
      <c r="DXD11" s="236"/>
      <c r="DXE11" s="236"/>
      <c r="DXF11" s="236"/>
      <c r="DXG11" s="236"/>
      <c r="DXH11" s="236"/>
      <c r="DXI11" s="236"/>
      <c r="DXJ11" s="236"/>
      <c r="DXK11" s="236"/>
      <c r="DXL11" s="236"/>
      <c r="DXM11" s="236"/>
      <c r="DXN11" s="236"/>
      <c r="DXO11" s="236"/>
      <c r="DXP11" s="236"/>
      <c r="DXQ11" s="236"/>
      <c r="DXR11" s="236"/>
      <c r="DXS11" s="236"/>
      <c r="DXT11" s="236"/>
      <c r="DXU11" s="236"/>
      <c r="DXV11" s="236"/>
      <c r="DXW11" s="236"/>
      <c r="DXX11" s="236"/>
      <c r="DXY11" s="236"/>
      <c r="DXZ11" s="236"/>
      <c r="DYA11" s="236"/>
      <c r="DYB11" s="236"/>
      <c r="DYC11" s="236"/>
      <c r="DYD11" s="236"/>
      <c r="DYE11" s="236"/>
      <c r="DYF11" s="236"/>
      <c r="DYG11" s="236"/>
      <c r="DYH11" s="236"/>
      <c r="DYI11" s="236"/>
      <c r="DYJ11" s="236"/>
      <c r="DYK11" s="236"/>
      <c r="DYL11" s="236"/>
      <c r="DYM11" s="236"/>
      <c r="DYN11" s="236"/>
      <c r="DYO11" s="236"/>
      <c r="DYP11" s="236"/>
      <c r="DYQ11" s="236"/>
      <c r="DYR11" s="236"/>
      <c r="DYS11" s="236"/>
      <c r="DYT11" s="236"/>
      <c r="DYU11" s="236"/>
      <c r="DYV11" s="236"/>
      <c r="DYW11" s="236"/>
      <c r="DYX11" s="236"/>
      <c r="DYY11" s="236"/>
      <c r="DYZ11" s="236"/>
      <c r="DZA11" s="236"/>
      <c r="DZB11" s="236"/>
      <c r="DZC11" s="236"/>
      <c r="DZD11" s="236"/>
      <c r="DZE11" s="236"/>
      <c r="DZF11" s="236"/>
      <c r="DZG11" s="236"/>
      <c r="DZH11" s="236"/>
      <c r="DZI11" s="236"/>
      <c r="DZJ11" s="236"/>
      <c r="DZK11" s="236"/>
      <c r="DZL11" s="236"/>
      <c r="DZM11" s="236"/>
      <c r="DZN11" s="236"/>
      <c r="DZO11" s="236"/>
      <c r="DZP11" s="236"/>
      <c r="DZQ11" s="236"/>
      <c r="DZR11" s="236"/>
      <c r="DZS11" s="236"/>
      <c r="DZT11" s="236"/>
      <c r="DZU11" s="236"/>
      <c r="DZV11" s="236"/>
      <c r="DZW11" s="236"/>
      <c r="DZX11" s="236"/>
      <c r="DZY11" s="236"/>
      <c r="DZZ11" s="236"/>
      <c r="EAA11" s="236"/>
      <c r="EAB11" s="236"/>
      <c r="EAC11" s="236"/>
      <c r="EAD11" s="236"/>
      <c r="EAE11" s="236"/>
      <c r="EAF11" s="236"/>
      <c r="EAG11" s="236"/>
      <c r="EAH11" s="236"/>
      <c r="EAI11" s="236"/>
      <c r="EAJ11" s="236"/>
      <c r="EAK11" s="236"/>
      <c r="EAL11" s="236"/>
      <c r="EAM11" s="236"/>
      <c r="EAN11" s="236"/>
      <c r="EAO11" s="236"/>
      <c r="EAP11" s="236"/>
      <c r="EAQ11" s="236"/>
      <c r="EAR11" s="236"/>
      <c r="EAS11" s="236"/>
      <c r="EAT11" s="236"/>
      <c r="EAU11" s="236"/>
      <c r="EAV11" s="236"/>
      <c r="EAW11" s="236"/>
      <c r="EAX11" s="236"/>
      <c r="EAY11" s="236"/>
      <c r="EAZ11" s="236"/>
      <c r="EBA11" s="236"/>
      <c r="EBB11" s="236"/>
      <c r="EBC11" s="236"/>
      <c r="EBD11" s="236"/>
      <c r="EBE11" s="236"/>
      <c r="EBF11" s="236"/>
      <c r="EBG11" s="236"/>
      <c r="EBH11" s="236"/>
      <c r="EBI11" s="236"/>
      <c r="EBJ11" s="236"/>
      <c r="EBK11" s="236"/>
      <c r="EBL11" s="236"/>
      <c r="EBM11" s="236"/>
      <c r="EBN11" s="236"/>
      <c r="EBO11" s="236"/>
      <c r="EBP11" s="236"/>
      <c r="EBQ11" s="236"/>
      <c r="EBR11" s="236"/>
      <c r="EBS11" s="236"/>
      <c r="EBT11" s="236"/>
      <c r="EBU11" s="236"/>
      <c r="EBV11" s="236"/>
      <c r="EBW11" s="236"/>
      <c r="EBX11" s="236"/>
      <c r="EBY11" s="236"/>
      <c r="EBZ11" s="236"/>
      <c r="ECA11" s="236"/>
      <c r="ECB11" s="236"/>
      <c r="ECC11" s="236"/>
      <c r="ECD11" s="236"/>
      <c r="ECE11" s="236"/>
      <c r="ECF11" s="236"/>
      <c r="ECG11" s="236"/>
      <c r="ECH11" s="236"/>
      <c r="ECI11" s="236"/>
      <c r="ECJ11" s="236"/>
      <c r="ECK11" s="236"/>
      <c r="ECL11" s="236"/>
      <c r="ECM11" s="236"/>
      <c r="ECN11" s="236"/>
      <c r="ECO11" s="236"/>
      <c r="ECP11" s="236"/>
      <c r="ECQ11" s="236"/>
      <c r="ECR11" s="236"/>
      <c r="ECS11" s="236"/>
      <c r="ECT11" s="236"/>
      <c r="ECU11" s="236"/>
      <c r="ECV11" s="236"/>
      <c r="ECW11" s="236"/>
      <c r="ECX11" s="236"/>
      <c r="ECY11" s="236"/>
      <c r="ECZ11" s="236"/>
      <c r="EDA11" s="236"/>
      <c r="EDB11" s="236"/>
      <c r="EDC11" s="236"/>
      <c r="EDD11" s="236"/>
      <c r="EDE11" s="236"/>
      <c r="EDF11" s="236"/>
      <c r="EDG11" s="236"/>
      <c r="EDH11" s="236"/>
      <c r="EDI11" s="236"/>
      <c r="EDJ11" s="236"/>
      <c r="EDK11" s="236"/>
      <c r="EDL11" s="236"/>
      <c r="EDM11" s="236"/>
      <c r="EDN11" s="236"/>
      <c r="EDO11" s="236"/>
      <c r="EDP11" s="236"/>
      <c r="EDQ11" s="236"/>
      <c r="EDR11" s="236"/>
      <c r="EDS11" s="236"/>
      <c r="EDT11" s="236"/>
      <c r="EDU11" s="236"/>
      <c r="EDV11" s="236"/>
      <c r="EDW11" s="236"/>
      <c r="EDX11" s="236"/>
      <c r="EDY11" s="236"/>
      <c r="EDZ11" s="236"/>
      <c r="EEA11" s="236"/>
      <c r="EEB11" s="236"/>
      <c r="EEC11" s="236"/>
      <c r="EED11" s="236"/>
      <c r="EEE11" s="236"/>
      <c r="EEF11" s="236"/>
      <c r="EEG11" s="236"/>
      <c r="EEH11" s="236"/>
      <c r="EEI11" s="236"/>
      <c r="EEJ11" s="236"/>
      <c r="EEK11" s="236"/>
      <c r="EEL11" s="236"/>
      <c r="EEM11" s="236"/>
      <c r="EEN11" s="236"/>
      <c r="EEO11" s="236"/>
      <c r="EEP11" s="236"/>
      <c r="EEQ11" s="236"/>
      <c r="EER11" s="236"/>
      <c r="EES11" s="236"/>
      <c r="EET11" s="236"/>
      <c r="EEU11" s="236"/>
      <c r="EEV11" s="236"/>
      <c r="EEW11" s="236"/>
      <c r="EEX11" s="236"/>
      <c r="EEY11" s="236"/>
      <c r="EEZ11" s="236"/>
      <c r="EFA11" s="236"/>
      <c r="EFB11" s="236"/>
      <c r="EFC11" s="236"/>
      <c r="EFD11" s="236"/>
      <c r="EFE11" s="236"/>
      <c r="EFF11" s="236"/>
      <c r="EFG11" s="236"/>
      <c r="EFH11" s="236"/>
      <c r="EFI11" s="236"/>
      <c r="EFJ11" s="236"/>
      <c r="EFK11" s="236"/>
      <c r="EFL11" s="236"/>
      <c r="EFM11" s="236"/>
      <c r="EFN11" s="236"/>
      <c r="EFO11" s="236"/>
      <c r="EFP11" s="236"/>
      <c r="EFQ11" s="236"/>
      <c r="EFR11" s="236"/>
      <c r="EFS11" s="236"/>
      <c r="EFT11" s="236"/>
      <c r="EFU11" s="236"/>
      <c r="EFV11" s="236"/>
      <c r="EFW11" s="236"/>
      <c r="EFX11" s="236"/>
      <c r="EFY11" s="236"/>
      <c r="EFZ11" s="236"/>
      <c r="EGA11" s="236"/>
      <c r="EGB11" s="236"/>
      <c r="EGC11" s="236"/>
      <c r="EGD11" s="236"/>
      <c r="EGE11" s="236"/>
      <c r="EGF11" s="236"/>
      <c r="EGG11" s="236"/>
      <c r="EGH11" s="236"/>
      <c r="EGI11" s="236"/>
      <c r="EGJ11" s="236"/>
      <c r="EGK11" s="236"/>
      <c r="EGL11" s="236"/>
      <c r="EGM11" s="236"/>
      <c r="EGN11" s="236"/>
      <c r="EGO11" s="236"/>
      <c r="EGP11" s="236"/>
      <c r="EGQ11" s="236"/>
      <c r="EGR11" s="236"/>
      <c r="EGS11" s="236"/>
      <c r="EGT11" s="236"/>
      <c r="EGU11" s="236"/>
      <c r="EGV11" s="236"/>
      <c r="EGW11" s="236"/>
      <c r="EGX11" s="236"/>
      <c r="EGY11" s="236"/>
      <c r="EGZ11" s="236"/>
      <c r="EHA11" s="236"/>
      <c r="EHB11" s="236"/>
      <c r="EHC11" s="236"/>
      <c r="EHD11" s="236"/>
      <c r="EHE11" s="236"/>
      <c r="EHF11" s="236"/>
      <c r="EHG11" s="236"/>
      <c r="EHH11" s="236"/>
      <c r="EHI11" s="236"/>
      <c r="EHJ11" s="236"/>
      <c r="EHK11" s="236"/>
      <c r="EHL11" s="236"/>
      <c r="EHM11" s="236"/>
      <c r="EHN11" s="236"/>
      <c r="EHO11" s="236"/>
      <c r="EHP11" s="236"/>
      <c r="EHQ11" s="236"/>
      <c r="EHR11" s="236"/>
      <c r="EHS11" s="236"/>
      <c r="EHT11" s="236"/>
      <c r="EHU11" s="236"/>
      <c r="EHV11" s="236"/>
      <c r="EHW11" s="236"/>
      <c r="EHX11" s="236"/>
      <c r="EHY11" s="236"/>
      <c r="EHZ11" s="236"/>
      <c r="EIA11" s="236"/>
      <c r="EIB11" s="236"/>
      <c r="EIC11" s="236"/>
      <c r="EID11" s="236"/>
      <c r="EIE11" s="236"/>
      <c r="EIF11" s="236"/>
      <c r="EIG11" s="236"/>
      <c r="EIH11" s="236"/>
      <c r="EII11" s="236"/>
      <c r="EIJ11" s="236"/>
      <c r="EIK11" s="236"/>
      <c r="EIL11" s="236"/>
      <c r="EIM11" s="236"/>
      <c r="EIN11" s="236"/>
      <c r="EIO11" s="236"/>
      <c r="EIP11" s="236"/>
      <c r="EIQ11" s="236"/>
      <c r="EIR11" s="236"/>
      <c r="EIS11" s="236"/>
      <c r="EIT11" s="236"/>
      <c r="EIU11" s="236"/>
      <c r="EIV11" s="236"/>
      <c r="EIW11" s="236"/>
      <c r="EIX11" s="236"/>
      <c r="EIY11" s="236"/>
      <c r="EIZ11" s="236"/>
      <c r="EJA11" s="236"/>
      <c r="EJB11" s="236"/>
      <c r="EJC11" s="236"/>
      <c r="EJD11" s="236"/>
      <c r="EJE11" s="236"/>
      <c r="EJF11" s="236"/>
      <c r="EJG11" s="236"/>
      <c r="EJH11" s="236"/>
      <c r="EJI11" s="236"/>
      <c r="EJJ11" s="236"/>
      <c r="EJK11" s="236"/>
      <c r="EJL11" s="236"/>
      <c r="EJM11" s="236"/>
      <c r="EJN11" s="236"/>
      <c r="EJO11" s="236"/>
      <c r="EJP11" s="236"/>
      <c r="EJQ11" s="236"/>
      <c r="EJR11" s="236"/>
      <c r="EJS11" s="236"/>
      <c r="EJT11" s="236"/>
      <c r="EJU11" s="236"/>
      <c r="EJV11" s="236"/>
      <c r="EJW11" s="236"/>
      <c r="EJX11" s="236"/>
      <c r="EJY11" s="236"/>
      <c r="EJZ11" s="236"/>
      <c r="EKA11" s="236"/>
      <c r="EKB11" s="236"/>
      <c r="EKC11" s="236"/>
      <c r="EKD11" s="236"/>
      <c r="EKE11" s="236"/>
      <c r="EKF11" s="236"/>
      <c r="EKG11" s="236"/>
      <c r="EKH11" s="236"/>
      <c r="EKI11" s="236"/>
      <c r="EKJ11" s="236"/>
      <c r="EKK11" s="236"/>
      <c r="EKL11" s="236"/>
      <c r="EKM11" s="236"/>
      <c r="EKN11" s="236"/>
      <c r="EKO11" s="236"/>
      <c r="EKP11" s="236"/>
      <c r="EKQ11" s="236"/>
      <c r="EKR11" s="236"/>
      <c r="EKS11" s="236"/>
      <c r="EKT11" s="236"/>
      <c r="EKU11" s="236"/>
      <c r="EKV11" s="236"/>
      <c r="EKW11" s="236"/>
      <c r="EKX11" s="236"/>
      <c r="EKY11" s="236"/>
      <c r="EKZ11" s="236"/>
      <c r="ELA11" s="236"/>
      <c r="ELB11" s="236"/>
      <c r="ELC11" s="236"/>
      <c r="ELD11" s="236"/>
      <c r="ELE11" s="236"/>
      <c r="ELF11" s="236"/>
      <c r="ELG11" s="236"/>
      <c r="ELH11" s="236"/>
      <c r="ELI11" s="236"/>
      <c r="ELJ11" s="236"/>
      <c r="ELK11" s="236"/>
      <c r="ELL11" s="236"/>
      <c r="ELM11" s="236"/>
      <c r="ELN11" s="236"/>
      <c r="ELO11" s="236"/>
      <c r="ELP11" s="236"/>
      <c r="ELQ11" s="236"/>
      <c r="ELR11" s="236"/>
      <c r="ELS11" s="236"/>
      <c r="ELT11" s="236"/>
      <c r="ELU11" s="236"/>
      <c r="ELV11" s="236"/>
      <c r="ELW11" s="236"/>
      <c r="ELX11" s="236"/>
      <c r="ELY11" s="236"/>
      <c r="ELZ11" s="236"/>
      <c r="EMA11" s="236"/>
      <c r="EMB11" s="236"/>
      <c r="EMC11" s="236"/>
      <c r="EMD11" s="236"/>
      <c r="EME11" s="236"/>
      <c r="EMF11" s="236"/>
      <c r="EMG11" s="236"/>
      <c r="EMH11" s="236"/>
      <c r="EMI11" s="236"/>
      <c r="EMJ11" s="236"/>
      <c r="EMK11" s="236"/>
      <c r="EML11" s="236"/>
      <c r="EMM11" s="236"/>
      <c r="EMN11" s="236"/>
      <c r="EMO11" s="236"/>
      <c r="EMP11" s="236"/>
      <c r="EMQ11" s="236"/>
      <c r="EMR11" s="236"/>
      <c r="EMS11" s="236"/>
      <c r="EMT11" s="236"/>
      <c r="EMU11" s="236"/>
      <c r="EMV11" s="236"/>
      <c r="EMW11" s="236"/>
      <c r="EMX11" s="236"/>
      <c r="EMY11" s="236"/>
      <c r="EMZ11" s="236"/>
      <c r="ENA11" s="236"/>
      <c r="ENB11" s="236"/>
      <c r="ENC11" s="236"/>
      <c r="END11" s="236"/>
      <c r="ENE11" s="236"/>
      <c r="ENF11" s="236"/>
      <c r="ENG11" s="236"/>
      <c r="ENH11" s="236"/>
      <c r="ENI11" s="236"/>
      <c r="ENJ11" s="236"/>
      <c r="ENK11" s="236"/>
      <c r="ENL11" s="236"/>
      <c r="ENM11" s="236"/>
      <c r="ENN11" s="236"/>
      <c r="ENO11" s="236"/>
      <c r="ENP11" s="236"/>
      <c r="ENQ11" s="236"/>
      <c r="ENR11" s="236"/>
      <c r="ENS11" s="236"/>
      <c r="ENT11" s="236"/>
      <c r="ENU11" s="236"/>
      <c r="ENV11" s="236"/>
      <c r="ENW11" s="236"/>
      <c r="ENX11" s="236"/>
      <c r="ENY11" s="236"/>
      <c r="ENZ11" s="236"/>
      <c r="EOA11" s="236"/>
      <c r="EOB11" s="236"/>
      <c r="EOC11" s="236"/>
      <c r="EOD11" s="236"/>
      <c r="EOE11" s="236"/>
      <c r="EOF11" s="236"/>
      <c r="EOG11" s="236"/>
      <c r="EOH11" s="236"/>
      <c r="EOI11" s="236"/>
      <c r="EOJ11" s="236"/>
      <c r="EOK11" s="236"/>
      <c r="EOL11" s="236"/>
      <c r="EOM11" s="236"/>
      <c r="EON11" s="236"/>
      <c r="EOO11" s="236"/>
      <c r="EOP11" s="236"/>
      <c r="EOQ11" s="236"/>
      <c r="EOR11" s="236"/>
      <c r="EOS11" s="236"/>
      <c r="EOT11" s="236"/>
      <c r="EOU11" s="236"/>
      <c r="EOV11" s="236"/>
      <c r="EOW11" s="236"/>
      <c r="EOX11" s="236"/>
      <c r="EOY11" s="236"/>
      <c r="EOZ11" s="236"/>
      <c r="EPA11" s="236"/>
      <c r="EPB11" s="236"/>
      <c r="EPC11" s="236"/>
      <c r="EPD11" s="236"/>
      <c r="EPE11" s="236"/>
      <c r="EPF11" s="236"/>
      <c r="EPG11" s="236"/>
      <c r="EPH11" s="236"/>
      <c r="EPI11" s="236"/>
      <c r="EPJ11" s="236"/>
      <c r="EPK11" s="236"/>
      <c r="EPL11" s="236"/>
      <c r="EPM11" s="236"/>
      <c r="EPN11" s="236"/>
      <c r="EPO11" s="236"/>
      <c r="EPP11" s="236"/>
      <c r="EPQ11" s="236"/>
      <c r="EPR11" s="236"/>
      <c r="EPS11" s="236"/>
      <c r="EPT11" s="236"/>
      <c r="EPU11" s="236"/>
      <c r="EPV11" s="236"/>
      <c r="EPW11" s="236"/>
      <c r="EPX11" s="236"/>
      <c r="EPY11" s="236"/>
      <c r="EPZ11" s="236"/>
      <c r="EQA11" s="236"/>
      <c r="EQB11" s="236"/>
      <c r="EQC11" s="236"/>
      <c r="EQD11" s="236"/>
      <c r="EQE11" s="236"/>
      <c r="EQF11" s="236"/>
      <c r="EQG11" s="236"/>
      <c r="EQH11" s="236"/>
      <c r="EQI11" s="236"/>
      <c r="EQJ11" s="236"/>
      <c r="EQK11" s="236"/>
      <c r="EQL11" s="236"/>
      <c r="EQM11" s="236"/>
      <c r="EQN11" s="236"/>
      <c r="EQO11" s="236"/>
      <c r="EQP11" s="236"/>
      <c r="EQQ11" s="236"/>
      <c r="EQR11" s="236"/>
      <c r="EQS11" s="236"/>
      <c r="EQT11" s="236"/>
      <c r="EQU11" s="236"/>
      <c r="EQV11" s="236"/>
      <c r="EQW11" s="236"/>
      <c r="EQX11" s="236"/>
      <c r="EQY11" s="236"/>
      <c r="EQZ11" s="236"/>
      <c r="ERA11" s="236"/>
      <c r="ERB11" s="236"/>
      <c r="ERC11" s="236"/>
      <c r="ERD11" s="236"/>
      <c r="ERE11" s="236"/>
      <c r="ERF11" s="236"/>
      <c r="ERG11" s="236"/>
      <c r="ERH11" s="236"/>
      <c r="ERI11" s="236"/>
      <c r="ERJ11" s="236"/>
      <c r="ERK11" s="236"/>
      <c r="ERL11" s="236"/>
      <c r="ERM11" s="236"/>
      <c r="ERN11" s="236"/>
      <c r="ERO11" s="236"/>
      <c r="ERP11" s="236"/>
      <c r="ERQ11" s="236"/>
      <c r="ERR11" s="236"/>
      <c r="ERS11" s="236"/>
      <c r="ERT11" s="236"/>
      <c r="ERU11" s="236"/>
      <c r="ERV11" s="236"/>
      <c r="ERW11" s="236"/>
      <c r="ERX11" s="236"/>
      <c r="ERY11" s="236"/>
      <c r="ERZ11" s="236"/>
      <c r="ESA11" s="236"/>
      <c r="ESB11" s="236"/>
      <c r="ESC11" s="236"/>
      <c r="ESD11" s="236"/>
      <c r="ESE11" s="236"/>
      <c r="ESF11" s="236"/>
      <c r="ESG11" s="236"/>
      <c r="ESH11" s="236"/>
      <c r="ESI11" s="236"/>
      <c r="ESJ11" s="236"/>
      <c r="ESK11" s="236"/>
      <c r="ESL11" s="236"/>
      <c r="ESM11" s="236"/>
      <c r="ESN11" s="236"/>
      <c r="ESO11" s="236"/>
      <c r="ESP11" s="236"/>
      <c r="ESQ11" s="236"/>
      <c r="ESR11" s="236"/>
      <c r="ESS11" s="236"/>
      <c r="EST11" s="236"/>
      <c r="ESU11" s="236"/>
      <c r="ESV11" s="236"/>
      <c r="ESW11" s="236"/>
      <c r="ESX11" s="236"/>
      <c r="ESY11" s="236"/>
      <c r="ESZ11" s="236"/>
      <c r="ETA11" s="236"/>
      <c r="ETB11" s="236"/>
      <c r="ETC11" s="236"/>
      <c r="ETD11" s="236"/>
      <c r="ETE11" s="236"/>
      <c r="ETF11" s="236"/>
      <c r="ETG11" s="236"/>
      <c r="ETH11" s="236"/>
      <c r="ETI11" s="236"/>
      <c r="ETJ11" s="236"/>
      <c r="ETK11" s="236"/>
      <c r="ETL11" s="236"/>
      <c r="ETM11" s="236"/>
      <c r="ETN11" s="236"/>
      <c r="ETO11" s="236"/>
      <c r="ETP11" s="236"/>
      <c r="ETQ11" s="236"/>
      <c r="ETR11" s="236"/>
      <c r="ETS11" s="236"/>
      <c r="ETT11" s="236"/>
      <c r="ETU11" s="236"/>
      <c r="ETV11" s="236"/>
      <c r="ETW11" s="236"/>
      <c r="ETX11" s="236"/>
      <c r="ETY11" s="236"/>
      <c r="ETZ11" s="236"/>
      <c r="EUA11" s="236"/>
      <c r="EUB11" s="236"/>
      <c r="EUC11" s="236"/>
      <c r="EUD11" s="236"/>
      <c r="EUE11" s="236"/>
      <c r="EUF11" s="236"/>
      <c r="EUG11" s="236"/>
      <c r="EUH11" s="236"/>
      <c r="EUI11" s="236"/>
      <c r="EUJ11" s="236"/>
      <c r="EUK11" s="236"/>
      <c r="EUL11" s="236"/>
      <c r="EUM11" s="236"/>
      <c r="EUN11" s="236"/>
      <c r="EUO11" s="236"/>
      <c r="EUP11" s="236"/>
      <c r="EUQ11" s="236"/>
      <c r="EUR11" s="236"/>
      <c r="EUS11" s="236"/>
      <c r="EUT11" s="236"/>
      <c r="EUU11" s="236"/>
      <c r="EUV11" s="236"/>
      <c r="EUW11" s="236"/>
      <c r="EUX11" s="236"/>
      <c r="EUY11" s="236"/>
      <c r="EUZ11" s="236"/>
      <c r="EVA11" s="236"/>
      <c r="EVB11" s="236"/>
      <c r="EVC11" s="236"/>
      <c r="EVD11" s="236"/>
      <c r="EVE11" s="236"/>
      <c r="EVF11" s="236"/>
      <c r="EVG11" s="236"/>
      <c r="EVH11" s="236"/>
      <c r="EVI11" s="236"/>
      <c r="EVJ11" s="236"/>
      <c r="EVK11" s="236"/>
      <c r="EVL11" s="236"/>
      <c r="EVM11" s="236"/>
      <c r="EVN11" s="236"/>
      <c r="EVO11" s="236"/>
      <c r="EVP11" s="236"/>
      <c r="EVQ11" s="236"/>
      <c r="EVR11" s="236"/>
      <c r="EVS11" s="236"/>
      <c r="EVT11" s="236"/>
      <c r="EVU11" s="236"/>
      <c r="EVV11" s="236"/>
      <c r="EVW11" s="236"/>
      <c r="EVX11" s="236"/>
      <c r="EVY11" s="236"/>
      <c r="EVZ11" s="236"/>
      <c r="EWA11" s="236"/>
      <c r="EWB11" s="236"/>
      <c r="EWC11" s="236"/>
      <c r="EWD11" s="236"/>
      <c r="EWE11" s="236"/>
      <c r="EWF11" s="236"/>
      <c r="EWG11" s="236"/>
      <c r="EWH11" s="236"/>
      <c r="EWI11" s="236"/>
      <c r="EWJ11" s="236"/>
      <c r="EWK11" s="236"/>
      <c r="EWL11" s="236"/>
      <c r="EWM11" s="236"/>
      <c r="EWN11" s="236"/>
      <c r="EWO11" s="236"/>
      <c r="EWP11" s="236"/>
      <c r="EWQ11" s="236"/>
      <c r="EWR11" s="236"/>
      <c r="EWS11" s="236"/>
      <c r="EWT11" s="236"/>
      <c r="EWU11" s="236"/>
      <c r="EWV11" s="236"/>
      <c r="EWW11" s="236"/>
      <c r="EWX11" s="236"/>
      <c r="EWY11" s="236"/>
      <c r="EWZ11" s="236"/>
      <c r="EXA11" s="236"/>
      <c r="EXB11" s="236"/>
      <c r="EXC11" s="236"/>
      <c r="EXD11" s="236"/>
      <c r="EXE11" s="236"/>
      <c r="EXF11" s="236"/>
      <c r="EXG11" s="236"/>
      <c r="EXH11" s="236"/>
      <c r="EXI11" s="236"/>
      <c r="EXJ11" s="236"/>
      <c r="EXK11" s="236"/>
      <c r="EXL11" s="236"/>
      <c r="EXM11" s="236"/>
      <c r="EXN11" s="236"/>
      <c r="EXO11" s="236"/>
      <c r="EXP11" s="236"/>
      <c r="EXQ11" s="236"/>
      <c r="EXR11" s="236"/>
      <c r="EXS11" s="236"/>
      <c r="EXT11" s="236"/>
      <c r="EXU11" s="236"/>
      <c r="EXV11" s="236"/>
      <c r="EXW11" s="236"/>
      <c r="EXX11" s="236"/>
      <c r="EXY11" s="236"/>
      <c r="EXZ11" s="236"/>
      <c r="EYA11" s="236"/>
      <c r="EYB11" s="236"/>
      <c r="EYC11" s="236"/>
      <c r="EYD11" s="236"/>
      <c r="EYE11" s="236"/>
      <c r="EYF11" s="236"/>
      <c r="EYG11" s="236"/>
      <c r="EYH11" s="236"/>
      <c r="EYI11" s="236"/>
      <c r="EYJ11" s="236"/>
      <c r="EYK11" s="236"/>
      <c r="EYL11" s="236"/>
      <c r="EYM11" s="236"/>
      <c r="EYN11" s="236"/>
      <c r="EYO11" s="236"/>
      <c r="EYP11" s="236"/>
      <c r="EYQ11" s="236"/>
      <c r="EYR11" s="236"/>
      <c r="EYS11" s="236"/>
      <c r="EYT11" s="236"/>
      <c r="EYU11" s="236"/>
      <c r="EYV11" s="236"/>
      <c r="EYW11" s="236"/>
      <c r="EYX11" s="236"/>
      <c r="EYY11" s="236"/>
      <c r="EYZ11" s="236"/>
      <c r="EZA11" s="236"/>
      <c r="EZB11" s="236"/>
      <c r="EZC11" s="236"/>
      <c r="EZD11" s="236"/>
      <c r="EZE11" s="236"/>
      <c r="EZF11" s="236"/>
      <c r="EZG11" s="236"/>
      <c r="EZH11" s="236"/>
      <c r="EZI11" s="236"/>
      <c r="EZJ11" s="236"/>
      <c r="EZK11" s="236"/>
      <c r="EZL11" s="236"/>
      <c r="EZM11" s="236"/>
      <c r="EZN11" s="236"/>
      <c r="EZO11" s="236"/>
      <c r="EZP11" s="236"/>
      <c r="EZQ11" s="236"/>
      <c r="EZR11" s="236"/>
      <c r="EZS11" s="236"/>
      <c r="EZT11" s="236"/>
      <c r="EZU11" s="236"/>
      <c r="EZV11" s="236"/>
      <c r="EZW11" s="236"/>
      <c r="EZX11" s="236"/>
      <c r="EZY11" s="236"/>
      <c r="EZZ11" s="236"/>
      <c r="FAA11" s="236"/>
      <c r="FAB11" s="236"/>
      <c r="FAC11" s="236"/>
      <c r="FAD11" s="236"/>
      <c r="FAE11" s="236"/>
      <c r="FAF11" s="236"/>
      <c r="FAG11" s="236"/>
      <c r="FAH11" s="236"/>
      <c r="FAI11" s="236"/>
      <c r="FAJ11" s="236"/>
      <c r="FAK11" s="236"/>
      <c r="FAL11" s="236"/>
      <c r="FAM11" s="236"/>
      <c r="FAN11" s="236"/>
      <c r="FAO11" s="236"/>
      <c r="FAP11" s="236"/>
      <c r="FAQ11" s="236"/>
      <c r="FAR11" s="236"/>
      <c r="FAS11" s="236"/>
      <c r="FAT11" s="236"/>
      <c r="FAU11" s="236"/>
      <c r="FAV11" s="236"/>
      <c r="FAW11" s="236"/>
      <c r="FAX11" s="236"/>
      <c r="FAY11" s="236"/>
      <c r="FAZ11" s="236"/>
      <c r="FBA11" s="236"/>
      <c r="FBB11" s="236"/>
      <c r="FBC11" s="236"/>
      <c r="FBD11" s="236"/>
      <c r="FBE11" s="236"/>
      <c r="FBF11" s="236"/>
      <c r="FBG11" s="236"/>
      <c r="FBH11" s="236"/>
      <c r="FBI11" s="236"/>
      <c r="FBJ11" s="236"/>
      <c r="FBK11" s="236"/>
      <c r="FBL11" s="236"/>
      <c r="FBM11" s="236"/>
      <c r="FBN11" s="236"/>
      <c r="FBO11" s="236"/>
      <c r="FBP11" s="236"/>
      <c r="FBQ11" s="236"/>
      <c r="FBR11" s="236"/>
      <c r="FBS11" s="236"/>
      <c r="FBT11" s="236"/>
      <c r="FBU11" s="236"/>
      <c r="FBV11" s="236"/>
      <c r="FBW11" s="236"/>
      <c r="FBX11" s="236"/>
      <c r="FBY11" s="236"/>
      <c r="FBZ11" s="236"/>
      <c r="FCA11" s="236"/>
      <c r="FCB11" s="236"/>
      <c r="FCC11" s="236"/>
      <c r="FCD11" s="236"/>
      <c r="FCE11" s="236"/>
      <c r="FCF11" s="236"/>
      <c r="FCG11" s="236"/>
      <c r="FCH11" s="236"/>
      <c r="FCI11" s="236"/>
      <c r="FCJ11" s="236"/>
      <c r="FCK11" s="236"/>
      <c r="FCL11" s="236"/>
      <c r="FCM11" s="236"/>
      <c r="FCN11" s="236"/>
      <c r="FCO11" s="236"/>
      <c r="FCP11" s="236"/>
      <c r="FCQ11" s="236"/>
      <c r="FCR11" s="236"/>
      <c r="FCS11" s="236"/>
      <c r="FCT11" s="236"/>
      <c r="FCU11" s="236"/>
      <c r="FCV11" s="236"/>
      <c r="FCW11" s="236"/>
      <c r="FCX11" s="236"/>
      <c r="FCY11" s="236"/>
      <c r="FCZ11" s="236"/>
      <c r="FDA11" s="236"/>
      <c r="FDB11" s="236"/>
      <c r="FDC11" s="236"/>
      <c r="FDD11" s="236"/>
      <c r="FDE11" s="236"/>
      <c r="FDF11" s="236"/>
      <c r="FDG11" s="236"/>
      <c r="FDH11" s="236"/>
      <c r="FDI11" s="236"/>
      <c r="FDJ11" s="236"/>
      <c r="FDK11" s="236"/>
      <c r="FDL11" s="236"/>
      <c r="FDM11" s="236"/>
      <c r="FDN11" s="236"/>
      <c r="FDO11" s="236"/>
      <c r="FDP11" s="236"/>
      <c r="FDQ11" s="236"/>
      <c r="FDR11" s="236"/>
      <c r="FDS11" s="236"/>
      <c r="FDT11" s="236"/>
      <c r="FDU11" s="236"/>
      <c r="FDV11" s="236"/>
      <c r="FDW11" s="236"/>
      <c r="FDX11" s="236"/>
      <c r="FDY11" s="236"/>
      <c r="FDZ11" s="236"/>
      <c r="FEA11" s="236"/>
      <c r="FEB11" s="236"/>
      <c r="FEC11" s="236"/>
      <c r="FED11" s="236"/>
      <c r="FEE11" s="236"/>
      <c r="FEF11" s="236"/>
      <c r="FEG11" s="236"/>
      <c r="FEH11" s="236"/>
      <c r="FEI11" s="236"/>
      <c r="FEJ11" s="236"/>
      <c r="FEK11" s="236"/>
      <c r="FEL11" s="236"/>
      <c r="FEM11" s="236"/>
      <c r="FEN11" s="236"/>
      <c r="FEO11" s="236"/>
      <c r="FEP11" s="236"/>
      <c r="FEQ11" s="236"/>
      <c r="FER11" s="236"/>
      <c r="FES11" s="236"/>
      <c r="FET11" s="236"/>
      <c r="FEU11" s="236"/>
      <c r="FEV11" s="236"/>
      <c r="FEW11" s="236"/>
      <c r="FEX11" s="236"/>
      <c r="FEY11" s="236"/>
      <c r="FEZ11" s="236"/>
      <c r="FFA11" s="236"/>
      <c r="FFB11" s="236"/>
      <c r="FFC11" s="236"/>
      <c r="FFD11" s="236"/>
      <c r="FFE11" s="236"/>
      <c r="FFF11" s="236"/>
      <c r="FFG11" s="236"/>
      <c r="FFH11" s="236"/>
      <c r="FFI11" s="236"/>
      <c r="FFJ11" s="236"/>
      <c r="FFK11" s="236"/>
      <c r="FFL11" s="236"/>
      <c r="FFM11" s="236"/>
      <c r="FFN11" s="236"/>
      <c r="FFO11" s="236"/>
      <c r="FFP11" s="236"/>
      <c r="FFQ11" s="236"/>
      <c r="FFR11" s="236"/>
      <c r="FFS11" s="236"/>
      <c r="FFT11" s="236"/>
      <c r="FFU11" s="236"/>
      <c r="FFV11" s="236"/>
      <c r="FFW11" s="236"/>
      <c r="FFX11" s="236"/>
      <c r="FFY11" s="236"/>
      <c r="FFZ11" s="236"/>
      <c r="FGA11" s="236"/>
      <c r="FGB11" s="236"/>
      <c r="FGC11" s="236"/>
      <c r="FGD11" s="236"/>
      <c r="FGE11" s="236"/>
      <c r="FGF11" s="236"/>
      <c r="FGG11" s="236"/>
      <c r="FGH11" s="236"/>
      <c r="FGI11" s="236"/>
      <c r="FGJ11" s="236"/>
      <c r="FGK11" s="236"/>
      <c r="FGL11" s="236"/>
      <c r="FGM11" s="236"/>
      <c r="FGN11" s="236"/>
      <c r="FGO11" s="236"/>
      <c r="FGP11" s="236"/>
      <c r="FGQ11" s="236"/>
      <c r="FGR11" s="236"/>
      <c r="FGS11" s="236"/>
      <c r="FGT11" s="236"/>
      <c r="FGU11" s="236"/>
      <c r="FGV11" s="236"/>
      <c r="FGW11" s="236"/>
      <c r="FGX11" s="236"/>
      <c r="FGY11" s="236"/>
      <c r="FGZ11" s="236"/>
      <c r="FHA11" s="236"/>
      <c r="FHB11" s="236"/>
      <c r="FHC11" s="236"/>
      <c r="FHD11" s="236"/>
      <c r="FHE11" s="236"/>
      <c r="FHF11" s="236"/>
      <c r="FHG11" s="236"/>
      <c r="FHH11" s="236"/>
      <c r="FHI11" s="236"/>
      <c r="FHJ11" s="236"/>
      <c r="FHK11" s="236"/>
      <c r="FHL11" s="236"/>
      <c r="FHM11" s="236"/>
      <c r="FHN11" s="236"/>
      <c r="FHO11" s="236"/>
      <c r="FHP11" s="236"/>
      <c r="FHQ11" s="236"/>
      <c r="FHR11" s="236"/>
      <c r="FHS11" s="236"/>
      <c r="FHT11" s="236"/>
      <c r="FHU11" s="236"/>
      <c r="FHV11" s="236"/>
      <c r="FHW11" s="236"/>
      <c r="FHX11" s="236"/>
      <c r="FHY11" s="236"/>
      <c r="FHZ11" s="236"/>
      <c r="FIA11" s="236"/>
      <c r="FIB11" s="236"/>
      <c r="FIC11" s="236"/>
      <c r="FID11" s="236"/>
      <c r="FIE11" s="236"/>
      <c r="FIF11" s="236"/>
      <c r="FIG11" s="236"/>
      <c r="FIH11" s="236"/>
      <c r="FII11" s="236"/>
      <c r="FIJ11" s="236"/>
      <c r="FIK11" s="236"/>
      <c r="FIL11" s="236"/>
      <c r="FIM11" s="236"/>
      <c r="FIN11" s="236"/>
      <c r="FIO11" s="236"/>
      <c r="FIP11" s="236"/>
      <c r="FIQ11" s="236"/>
      <c r="FIR11" s="236"/>
      <c r="FIS11" s="236"/>
      <c r="FIT11" s="236"/>
      <c r="FIU11" s="236"/>
      <c r="FIV11" s="236"/>
      <c r="FIW11" s="236"/>
      <c r="FIX11" s="236"/>
      <c r="FIY11" s="236"/>
      <c r="FIZ11" s="236"/>
      <c r="FJA11" s="236"/>
      <c r="FJB11" s="236"/>
      <c r="FJC11" s="236"/>
      <c r="FJD11" s="236"/>
      <c r="FJE11" s="236"/>
      <c r="FJF11" s="236"/>
      <c r="FJG11" s="236"/>
      <c r="FJH11" s="236"/>
      <c r="FJI11" s="236"/>
      <c r="FJJ11" s="236"/>
      <c r="FJK11" s="236"/>
      <c r="FJL11" s="236"/>
      <c r="FJM11" s="236"/>
      <c r="FJN11" s="236"/>
      <c r="FJO11" s="236"/>
      <c r="FJP11" s="236"/>
      <c r="FJQ11" s="236"/>
      <c r="FJR11" s="236"/>
      <c r="FJS11" s="236"/>
      <c r="FJT11" s="236"/>
      <c r="FJU11" s="236"/>
      <c r="FJV11" s="236"/>
      <c r="FJW11" s="236"/>
      <c r="FJX11" s="236"/>
      <c r="FJY11" s="236"/>
      <c r="FJZ11" s="236"/>
      <c r="FKA11" s="236"/>
      <c r="FKB11" s="236"/>
      <c r="FKC11" s="236"/>
      <c r="FKD11" s="236"/>
      <c r="FKE11" s="236"/>
      <c r="FKF11" s="236"/>
      <c r="FKG11" s="236"/>
      <c r="FKH11" s="236"/>
      <c r="FKI11" s="236"/>
      <c r="FKJ11" s="236"/>
      <c r="FKK11" s="236"/>
      <c r="FKL11" s="236"/>
      <c r="FKM11" s="236"/>
      <c r="FKN11" s="236"/>
      <c r="FKO11" s="236"/>
      <c r="FKP11" s="236"/>
      <c r="FKQ11" s="236"/>
      <c r="FKR11" s="236"/>
      <c r="FKS11" s="236"/>
      <c r="FKT11" s="236"/>
      <c r="FKU11" s="236"/>
      <c r="FKV11" s="236"/>
      <c r="FKW11" s="236"/>
      <c r="FKX11" s="236"/>
      <c r="FKY11" s="236"/>
      <c r="FKZ11" s="236"/>
      <c r="FLA11" s="236"/>
      <c r="FLB11" s="236"/>
      <c r="FLC11" s="236"/>
      <c r="FLD11" s="236"/>
      <c r="FLE11" s="236"/>
      <c r="FLF11" s="236"/>
      <c r="FLG11" s="236"/>
      <c r="FLH11" s="236"/>
      <c r="FLI11" s="236"/>
      <c r="FLJ11" s="236"/>
      <c r="FLK11" s="236"/>
      <c r="FLL11" s="236"/>
      <c r="FLM11" s="236"/>
      <c r="FLN11" s="236"/>
      <c r="FLO11" s="236"/>
      <c r="FLP11" s="236"/>
      <c r="FLQ11" s="236"/>
      <c r="FLR11" s="236"/>
      <c r="FLS11" s="236"/>
      <c r="FLT11" s="236"/>
      <c r="FLU11" s="236"/>
      <c r="FLV11" s="236"/>
      <c r="FLW11" s="236"/>
      <c r="FLX11" s="236"/>
      <c r="FLY11" s="236"/>
      <c r="FLZ11" s="236"/>
      <c r="FMA11" s="236"/>
      <c r="FMB11" s="236"/>
      <c r="FMC11" s="236"/>
      <c r="FMD11" s="236"/>
      <c r="FME11" s="236"/>
      <c r="FMF11" s="236"/>
      <c r="FMG11" s="236"/>
      <c r="FMH11" s="236"/>
      <c r="FMI11" s="236"/>
      <c r="FMJ11" s="236"/>
      <c r="FMK11" s="236"/>
      <c r="FML11" s="236"/>
      <c r="FMM11" s="236"/>
      <c r="FMN11" s="236"/>
      <c r="FMO11" s="236"/>
      <c r="FMP11" s="236"/>
      <c r="FMQ11" s="236"/>
      <c r="FMR11" s="236"/>
      <c r="FMS11" s="236"/>
      <c r="FMT11" s="236"/>
      <c r="FMU11" s="236"/>
      <c r="FMV11" s="236"/>
      <c r="FMW11" s="236"/>
      <c r="FMX11" s="236"/>
      <c r="FMY11" s="236"/>
      <c r="FMZ11" s="236"/>
      <c r="FNA11" s="236"/>
      <c r="FNB11" s="236"/>
      <c r="FNC11" s="236"/>
      <c r="FND11" s="236"/>
      <c r="FNE11" s="236"/>
      <c r="FNF11" s="236"/>
      <c r="FNG11" s="236"/>
      <c r="FNH11" s="236"/>
      <c r="FNI11" s="236"/>
      <c r="FNJ11" s="236"/>
      <c r="FNK11" s="236"/>
      <c r="FNL11" s="236"/>
      <c r="FNM11" s="236"/>
      <c r="FNN11" s="236"/>
      <c r="FNO11" s="236"/>
      <c r="FNP11" s="236"/>
      <c r="FNQ11" s="236"/>
      <c r="FNR11" s="236"/>
      <c r="FNS11" s="236"/>
      <c r="FNT11" s="236"/>
      <c r="FNU11" s="236"/>
      <c r="FNV11" s="236"/>
      <c r="FNW11" s="236"/>
      <c r="FNX11" s="236"/>
      <c r="FNY11" s="236"/>
      <c r="FNZ11" s="236"/>
      <c r="FOA11" s="236"/>
      <c r="FOB11" s="236"/>
      <c r="FOC11" s="236"/>
      <c r="FOD11" s="236"/>
      <c r="FOE11" s="236"/>
      <c r="FOF11" s="236"/>
      <c r="FOG11" s="236"/>
      <c r="FOH11" s="236"/>
      <c r="FOI11" s="236"/>
      <c r="FOJ11" s="236"/>
      <c r="FOK11" s="236"/>
      <c r="FOL11" s="236"/>
      <c r="FOM11" s="236"/>
      <c r="FON11" s="236"/>
      <c r="FOO11" s="236"/>
      <c r="FOP11" s="236"/>
      <c r="FOQ11" s="236"/>
      <c r="FOR11" s="236"/>
      <c r="FOS11" s="236"/>
      <c r="FOT11" s="236"/>
      <c r="FOU11" s="236"/>
      <c r="FOV11" s="236"/>
      <c r="FOW11" s="236"/>
      <c r="FOX11" s="236"/>
      <c r="FOY11" s="236"/>
      <c r="FOZ11" s="236"/>
      <c r="FPA11" s="236"/>
      <c r="FPB11" s="236"/>
      <c r="FPC11" s="236"/>
      <c r="FPD11" s="236"/>
      <c r="FPE11" s="236"/>
      <c r="FPF11" s="236"/>
      <c r="FPG11" s="236"/>
      <c r="FPH11" s="236"/>
      <c r="FPI11" s="236"/>
      <c r="FPJ11" s="236"/>
      <c r="FPK11" s="236"/>
      <c r="FPL11" s="236"/>
      <c r="FPM11" s="236"/>
      <c r="FPN11" s="236"/>
      <c r="FPO11" s="236"/>
      <c r="FPP11" s="236"/>
      <c r="FPQ11" s="236"/>
      <c r="FPR11" s="236"/>
      <c r="FPS11" s="236"/>
      <c r="FPT11" s="236"/>
      <c r="FPU11" s="236"/>
      <c r="FPV11" s="236"/>
      <c r="FPW11" s="236"/>
      <c r="FPX11" s="236"/>
      <c r="FPY11" s="236"/>
      <c r="FPZ11" s="236"/>
      <c r="FQA11" s="236"/>
      <c r="FQB11" s="236"/>
      <c r="FQC11" s="236"/>
      <c r="FQD11" s="236"/>
      <c r="FQE11" s="236"/>
      <c r="FQF11" s="236"/>
      <c r="FQG11" s="236"/>
      <c r="FQH11" s="236"/>
      <c r="FQI11" s="236"/>
      <c r="FQJ11" s="236"/>
      <c r="FQK11" s="236"/>
      <c r="FQL11" s="236"/>
      <c r="FQM11" s="236"/>
      <c r="FQN11" s="236"/>
      <c r="FQO11" s="236"/>
      <c r="FQP11" s="236"/>
      <c r="FQQ11" s="236"/>
      <c r="FQR11" s="236"/>
      <c r="FQS11" s="236"/>
      <c r="FQT11" s="236"/>
      <c r="FQU11" s="236"/>
      <c r="FQV11" s="236"/>
      <c r="FQW11" s="236"/>
      <c r="FQX11" s="236"/>
      <c r="FQY11" s="236"/>
      <c r="FQZ11" s="236"/>
      <c r="FRA11" s="236"/>
      <c r="FRB11" s="236"/>
      <c r="FRC11" s="236"/>
      <c r="FRD11" s="236"/>
      <c r="FRE11" s="236"/>
      <c r="FRF11" s="236"/>
      <c r="FRG11" s="236"/>
      <c r="FRH11" s="236"/>
      <c r="FRI11" s="236"/>
      <c r="FRJ11" s="236"/>
      <c r="FRK11" s="236"/>
      <c r="FRL11" s="236"/>
      <c r="FRM11" s="236"/>
      <c r="FRN11" s="236"/>
      <c r="FRO11" s="236"/>
      <c r="FRP11" s="236"/>
      <c r="FRQ11" s="236"/>
      <c r="FRR11" s="236"/>
      <c r="FRS11" s="236"/>
      <c r="FRT11" s="236"/>
      <c r="FRU11" s="236"/>
      <c r="FRV11" s="236"/>
      <c r="FRW11" s="236"/>
      <c r="FRX11" s="236"/>
      <c r="FRY11" s="236"/>
      <c r="FRZ11" s="236"/>
      <c r="FSA11" s="236"/>
      <c r="FSB11" s="236"/>
      <c r="FSC11" s="236"/>
      <c r="FSD11" s="236"/>
      <c r="FSE11" s="236"/>
      <c r="FSF11" s="236"/>
      <c r="FSG11" s="236"/>
      <c r="FSH11" s="236"/>
      <c r="FSI11" s="236"/>
      <c r="FSJ11" s="236"/>
      <c r="FSK11" s="236"/>
      <c r="FSL11" s="236"/>
      <c r="FSM11" s="236"/>
      <c r="FSN11" s="236"/>
      <c r="FSO11" s="236"/>
      <c r="FSP11" s="236"/>
      <c r="FSQ11" s="236"/>
      <c r="FSR11" s="236"/>
      <c r="FSS11" s="236"/>
      <c r="FST11" s="236"/>
      <c r="FSU11" s="236"/>
      <c r="FSV11" s="236"/>
      <c r="FSW11" s="236"/>
      <c r="FSX11" s="236"/>
      <c r="FSY11" s="236"/>
      <c r="FSZ11" s="236"/>
      <c r="FTA11" s="236"/>
      <c r="FTB11" s="236"/>
      <c r="FTC11" s="236"/>
      <c r="FTD11" s="236"/>
      <c r="FTE11" s="236"/>
      <c r="FTF11" s="236"/>
      <c r="FTG11" s="236"/>
      <c r="FTH11" s="236"/>
      <c r="FTI11" s="236"/>
      <c r="FTJ11" s="236"/>
      <c r="FTK11" s="236"/>
      <c r="FTL11" s="236"/>
      <c r="FTM11" s="236"/>
      <c r="FTN11" s="236"/>
      <c r="FTO11" s="236"/>
      <c r="FTP11" s="236"/>
      <c r="FTQ11" s="236"/>
      <c r="FTR11" s="236"/>
      <c r="FTS11" s="236"/>
      <c r="FTT11" s="236"/>
      <c r="FTU11" s="236"/>
      <c r="FTV11" s="236"/>
      <c r="FTW11" s="236"/>
      <c r="FTX11" s="236"/>
      <c r="FTY11" s="236"/>
      <c r="FTZ11" s="236"/>
      <c r="FUA11" s="236"/>
      <c r="FUB11" s="236"/>
      <c r="FUC11" s="236"/>
      <c r="FUD11" s="236"/>
      <c r="FUE11" s="236"/>
      <c r="FUF11" s="236"/>
      <c r="FUG11" s="236"/>
      <c r="FUH11" s="236"/>
      <c r="FUI11" s="236"/>
      <c r="FUJ11" s="236"/>
      <c r="FUK11" s="236"/>
      <c r="FUL11" s="236"/>
      <c r="FUM11" s="236"/>
      <c r="FUN11" s="236"/>
      <c r="FUO11" s="236"/>
      <c r="FUP11" s="236"/>
      <c r="FUQ11" s="236"/>
      <c r="FUR11" s="236"/>
      <c r="FUS11" s="236"/>
      <c r="FUT11" s="236"/>
      <c r="FUU11" s="236"/>
      <c r="FUV11" s="236"/>
      <c r="FUW11" s="236"/>
      <c r="FUX11" s="236"/>
      <c r="FUY11" s="236"/>
      <c r="FUZ11" s="236"/>
      <c r="FVA11" s="236"/>
      <c r="FVB11" s="236"/>
      <c r="FVC11" s="236"/>
      <c r="FVD11" s="236"/>
      <c r="FVE11" s="236"/>
      <c r="FVF11" s="236"/>
      <c r="FVG11" s="236"/>
      <c r="FVH11" s="236"/>
      <c r="FVI11" s="236"/>
      <c r="FVJ11" s="236"/>
      <c r="FVK11" s="236"/>
      <c r="FVL11" s="236"/>
      <c r="FVM11" s="236"/>
      <c r="FVN11" s="236"/>
      <c r="FVO11" s="236"/>
      <c r="FVP11" s="236"/>
      <c r="FVQ11" s="236"/>
      <c r="FVR11" s="236"/>
      <c r="FVS11" s="236"/>
      <c r="FVT11" s="236"/>
      <c r="FVU11" s="236"/>
      <c r="FVV11" s="236"/>
      <c r="FVW11" s="236"/>
      <c r="FVX11" s="236"/>
      <c r="FVY11" s="236"/>
      <c r="FVZ11" s="236"/>
      <c r="FWA11" s="236"/>
      <c r="FWB11" s="236"/>
      <c r="FWC11" s="236"/>
      <c r="FWD11" s="236"/>
      <c r="FWE11" s="236"/>
      <c r="FWF11" s="236"/>
      <c r="FWG11" s="236"/>
      <c r="FWH11" s="236"/>
      <c r="FWI11" s="236"/>
      <c r="FWJ11" s="236"/>
      <c r="FWK11" s="236"/>
      <c r="FWL11" s="236"/>
      <c r="FWM11" s="236"/>
      <c r="FWN11" s="236"/>
      <c r="FWO11" s="236"/>
      <c r="FWP11" s="236"/>
      <c r="FWQ11" s="236"/>
      <c r="FWR11" s="236"/>
      <c r="FWS11" s="236"/>
      <c r="FWT11" s="236"/>
      <c r="FWU11" s="236"/>
      <c r="FWV11" s="236"/>
      <c r="FWW11" s="236"/>
      <c r="FWX11" s="236"/>
      <c r="FWY11" s="236"/>
      <c r="FWZ11" s="236"/>
      <c r="FXA11" s="236"/>
      <c r="FXB11" s="236"/>
      <c r="FXC11" s="236"/>
      <c r="FXD11" s="236"/>
      <c r="FXE11" s="236"/>
      <c r="FXF11" s="236"/>
      <c r="FXG11" s="236"/>
      <c r="FXH11" s="236"/>
      <c r="FXI11" s="236"/>
      <c r="FXJ11" s="236"/>
      <c r="FXK11" s="236"/>
      <c r="FXL11" s="236"/>
      <c r="FXM11" s="236"/>
      <c r="FXN11" s="236"/>
      <c r="FXO11" s="236"/>
      <c r="FXP11" s="236"/>
      <c r="FXQ11" s="236"/>
      <c r="FXR11" s="236"/>
      <c r="FXS11" s="236"/>
      <c r="FXT11" s="236"/>
      <c r="FXU11" s="236"/>
      <c r="FXV11" s="236"/>
      <c r="FXW11" s="236"/>
      <c r="FXX11" s="236"/>
      <c r="FXY11" s="236"/>
      <c r="FXZ11" s="236"/>
      <c r="FYA11" s="236"/>
      <c r="FYB11" s="236"/>
      <c r="FYC11" s="236"/>
      <c r="FYD11" s="236"/>
      <c r="FYE11" s="236"/>
      <c r="FYF11" s="236"/>
      <c r="FYG11" s="236"/>
      <c r="FYH11" s="236"/>
      <c r="FYI11" s="236"/>
      <c r="FYJ11" s="236"/>
      <c r="FYK11" s="236"/>
      <c r="FYL11" s="236"/>
      <c r="FYM11" s="236"/>
      <c r="FYN11" s="236"/>
      <c r="FYO11" s="236"/>
      <c r="FYP11" s="236"/>
      <c r="FYQ11" s="236"/>
      <c r="FYR11" s="236"/>
      <c r="FYS11" s="236"/>
      <c r="FYT11" s="236"/>
      <c r="FYU11" s="236"/>
      <c r="FYV11" s="236"/>
      <c r="FYW11" s="236"/>
      <c r="FYX11" s="236"/>
      <c r="FYY11" s="236"/>
      <c r="FYZ11" s="236"/>
      <c r="FZA11" s="236"/>
      <c r="FZB11" s="236"/>
      <c r="FZC11" s="236"/>
      <c r="FZD11" s="236"/>
      <c r="FZE11" s="236"/>
      <c r="FZF11" s="236"/>
      <c r="FZG11" s="236"/>
      <c r="FZH11" s="236"/>
      <c r="FZI11" s="236"/>
      <c r="FZJ11" s="236"/>
      <c r="FZK11" s="236"/>
      <c r="FZL11" s="236"/>
      <c r="FZM11" s="236"/>
      <c r="FZN11" s="236"/>
      <c r="FZO11" s="236"/>
      <c r="FZP11" s="236"/>
      <c r="FZQ11" s="236"/>
      <c r="FZR11" s="236"/>
      <c r="FZS11" s="236"/>
      <c r="FZT11" s="236"/>
      <c r="FZU11" s="236"/>
      <c r="FZV11" s="236"/>
      <c r="FZW11" s="236"/>
      <c r="FZX11" s="236"/>
      <c r="FZY11" s="236"/>
      <c r="FZZ11" s="236"/>
      <c r="GAA11" s="236"/>
      <c r="GAB11" s="236"/>
      <c r="GAC11" s="236"/>
      <c r="GAD11" s="236"/>
      <c r="GAE11" s="236"/>
      <c r="GAF11" s="236"/>
      <c r="GAG11" s="236"/>
      <c r="GAH11" s="236"/>
      <c r="GAI11" s="236"/>
      <c r="GAJ11" s="236"/>
      <c r="GAK11" s="236"/>
      <c r="GAL11" s="236"/>
      <c r="GAM11" s="236"/>
      <c r="GAN11" s="236"/>
      <c r="GAO11" s="236"/>
      <c r="GAP11" s="236"/>
      <c r="GAQ11" s="236"/>
      <c r="GAR11" s="236"/>
      <c r="GAS11" s="236"/>
      <c r="GAT11" s="236"/>
      <c r="GAU11" s="236"/>
      <c r="GAV11" s="236"/>
      <c r="GAW11" s="236"/>
      <c r="GAX11" s="236"/>
      <c r="GAY11" s="236"/>
      <c r="GAZ11" s="236"/>
      <c r="GBA11" s="236"/>
      <c r="GBB11" s="236"/>
      <c r="GBC11" s="236"/>
      <c r="GBD11" s="236"/>
      <c r="GBE11" s="236"/>
      <c r="GBF11" s="236"/>
      <c r="GBG11" s="236"/>
      <c r="GBH11" s="236"/>
      <c r="GBI11" s="236"/>
      <c r="GBJ11" s="236"/>
      <c r="GBK11" s="236"/>
      <c r="GBL11" s="236"/>
      <c r="GBM11" s="236"/>
      <c r="GBN11" s="236"/>
      <c r="GBO11" s="236"/>
      <c r="GBP11" s="236"/>
      <c r="GBQ11" s="236"/>
      <c r="GBR11" s="236"/>
      <c r="GBS11" s="236"/>
      <c r="GBT11" s="236"/>
      <c r="GBU11" s="236"/>
      <c r="GBV11" s="236"/>
      <c r="GBW11" s="236"/>
      <c r="GBX11" s="236"/>
      <c r="GBY11" s="236"/>
      <c r="GBZ11" s="236"/>
      <c r="GCA11" s="236"/>
      <c r="GCB11" s="236"/>
      <c r="GCC11" s="236"/>
      <c r="GCD11" s="236"/>
      <c r="GCE11" s="236"/>
      <c r="GCF11" s="236"/>
      <c r="GCG11" s="236"/>
      <c r="GCH11" s="236"/>
      <c r="GCI11" s="236"/>
      <c r="GCJ11" s="236"/>
      <c r="GCK11" s="236"/>
      <c r="GCL11" s="236"/>
      <c r="GCM11" s="236"/>
      <c r="GCN11" s="236"/>
      <c r="GCO11" s="236"/>
      <c r="GCP11" s="236"/>
      <c r="GCQ11" s="236"/>
      <c r="GCR11" s="236"/>
      <c r="GCS11" s="236"/>
      <c r="GCT11" s="236"/>
      <c r="GCU11" s="236"/>
      <c r="GCV11" s="236"/>
      <c r="GCW11" s="236"/>
      <c r="GCX11" s="236"/>
      <c r="GCY11" s="236"/>
      <c r="GCZ11" s="236"/>
      <c r="GDA11" s="236"/>
      <c r="GDB11" s="236"/>
      <c r="GDC11" s="236"/>
      <c r="GDD11" s="236"/>
      <c r="GDE11" s="236"/>
      <c r="GDF11" s="236"/>
      <c r="GDG11" s="236"/>
      <c r="GDH11" s="236"/>
      <c r="GDI11" s="236"/>
      <c r="GDJ11" s="236"/>
      <c r="GDK11" s="236"/>
      <c r="GDL11" s="236"/>
      <c r="GDM11" s="236"/>
      <c r="GDN11" s="236"/>
      <c r="GDO11" s="236"/>
      <c r="GDP11" s="236"/>
      <c r="GDQ11" s="236"/>
      <c r="GDR11" s="236"/>
      <c r="GDS11" s="236"/>
      <c r="GDT11" s="236"/>
      <c r="GDU11" s="236"/>
      <c r="GDV11" s="236"/>
      <c r="GDW11" s="236"/>
      <c r="GDX11" s="236"/>
      <c r="GDY11" s="236"/>
      <c r="GDZ11" s="236"/>
      <c r="GEA11" s="236"/>
      <c r="GEB11" s="236"/>
      <c r="GEC11" s="236"/>
      <c r="GED11" s="236"/>
      <c r="GEE11" s="236"/>
      <c r="GEF11" s="236"/>
      <c r="GEG11" s="236"/>
      <c r="GEH11" s="236"/>
      <c r="GEI11" s="236"/>
      <c r="GEJ11" s="236"/>
      <c r="GEK11" s="236"/>
      <c r="GEL11" s="236"/>
      <c r="GEM11" s="236"/>
      <c r="GEN11" s="236"/>
      <c r="GEO11" s="236"/>
      <c r="GEP11" s="236"/>
      <c r="GEQ11" s="236"/>
      <c r="GER11" s="236"/>
      <c r="GES11" s="236"/>
      <c r="GET11" s="236"/>
      <c r="GEU11" s="236"/>
      <c r="GEV11" s="236"/>
      <c r="GEW11" s="236"/>
      <c r="GEX11" s="236"/>
      <c r="GEY11" s="236"/>
      <c r="GEZ11" s="236"/>
      <c r="GFA11" s="236"/>
      <c r="GFB11" s="236"/>
      <c r="GFC11" s="236"/>
      <c r="GFD11" s="236"/>
      <c r="GFE11" s="236"/>
      <c r="GFF11" s="236"/>
      <c r="GFG11" s="236"/>
      <c r="GFH11" s="236"/>
      <c r="GFI11" s="236"/>
      <c r="GFJ11" s="236"/>
      <c r="GFK11" s="236"/>
      <c r="GFL11" s="236"/>
      <c r="GFM11" s="236"/>
      <c r="GFN11" s="236"/>
      <c r="GFO11" s="236"/>
      <c r="GFP11" s="236"/>
      <c r="GFQ11" s="236"/>
      <c r="GFR11" s="236"/>
      <c r="GFS11" s="236"/>
      <c r="GFT11" s="236"/>
      <c r="GFU11" s="236"/>
      <c r="GFV11" s="236"/>
      <c r="GFW11" s="236"/>
      <c r="GFX11" s="236"/>
      <c r="GFY11" s="236"/>
      <c r="GFZ11" s="236"/>
      <c r="GGA11" s="236"/>
      <c r="GGB11" s="236"/>
      <c r="GGC11" s="236"/>
      <c r="GGD11" s="236"/>
      <c r="GGE11" s="236"/>
      <c r="GGF11" s="236"/>
      <c r="GGG11" s="236"/>
      <c r="GGH11" s="236"/>
      <c r="GGI11" s="236"/>
      <c r="GGJ11" s="236"/>
      <c r="GGK11" s="236"/>
      <c r="GGL11" s="236"/>
      <c r="GGM11" s="236"/>
      <c r="GGN11" s="236"/>
      <c r="GGO11" s="236"/>
      <c r="GGP11" s="236"/>
      <c r="GGQ11" s="236"/>
      <c r="GGR11" s="236"/>
      <c r="GGS11" s="236"/>
      <c r="GGT11" s="236"/>
      <c r="GGU11" s="236"/>
      <c r="GGV11" s="236"/>
      <c r="GGW11" s="236"/>
      <c r="GGX11" s="236"/>
      <c r="GGY11" s="236"/>
      <c r="GGZ11" s="236"/>
      <c r="GHA11" s="236"/>
      <c r="GHB11" s="236"/>
      <c r="GHC11" s="236"/>
      <c r="GHD11" s="236"/>
      <c r="GHE11" s="236"/>
      <c r="GHF11" s="236"/>
      <c r="GHG11" s="236"/>
      <c r="GHH11" s="236"/>
      <c r="GHI11" s="236"/>
      <c r="GHJ11" s="236"/>
      <c r="GHK11" s="236"/>
      <c r="GHL11" s="236"/>
      <c r="GHM11" s="236"/>
      <c r="GHN11" s="236"/>
      <c r="GHO11" s="236"/>
      <c r="GHP11" s="236"/>
      <c r="GHQ11" s="236"/>
      <c r="GHR11" s="236"/>
      <c r="GHS11" s="236"/>
      <c r="GHT11" s="236"/>
      <c r="GHU11" s="236"/>
      <c r="GHV11" s="236"/>
      <c r="GHW11" s="236"/>
      <c r="GHX11" s="236"/>
      <c r="GHY11" s="236"/>
      <c r="GHZ11" s="236"/>
      <c r="GIA11" s="236"/>
      <c r="GIB11" s="236"/>
      <c r="GIC11" s="236"/>
      <c r="GID11" s="236"/>
      <c r="GIE11" s="236"/>
      <c r="GIF11" s="236"/>
      <c r="GIG11" s="236"/>
      <c r="GIH11" s="236"/>
      <c r="GII11" s="236"/>
      <c r="GIJ11" s="236"/>
      <c r="GIK11" s="236"/>
      <c r="GIL11" s="236"/>
      <c r="GIM11" s="236"/>
      <c r="GIN11" s="236"/>
      <c r="GIO11" s="236"/>
      <c r="GIP11" s="236"/>
      <c r="GIQ11" s="236"/>
      <c r="GIR11" s="236"/>
      <c r="GIS11" s="236"/>
      <c r="GIT11" s="236"/>
      <c r="GIU11" s="236"/>
      <c r="GIV11" s="236"/>
      <c r="GIW11" s="236"/>
      <c r="GIX11" s="236"/>
      <c r="GIY11" s="236"/>
      <c r="GIZ11" s="236"/>
      <c r="GJA11" s="236"/>
      <c r="GJB11" s="236"/>
      <c r="GJC11" s="236"/>
      <c r="GJD11" s="236"/>
      <c r="GJE11" s="236"/>
      <c r="GJF11" s="236"/>
      <c r="GJG11" s="236"/>
      <c r="GJH11" s="236"/>
      <c r="GJI11" s="236"/>
      <c r="GJJ11" s="236"/>
      <c r="GJK11" s="236"/>
      <c r="GJL11" s="236"/>
      <c r="GJM11" s="236"/>
      <c r="GJN11" s="236"/>
      <c r="GJO11" s="236"/>
      <c r="GJP11" s="236"/>
      <c r="GJQ11" s="236"/>
      <c r="GJR11" s="236"/>
      <c r="GJS11" s="236"/>
      <c r="GJT11" s="236"/>
      <c r="GJU11" s="236"/>
      <c r="GJV11" s="236"/>
      <c r="GJW11" s="236"/>
      <c r="GJX11" s="236"/>
      <c r="GJY11" s="236"/>
      <c r="GJZ11" s="236"/>
      <c r="GKA11" s="236"/>
      <c r="GKB11" s="236"/>
      <c r="GKC11" s="236"/>
      <c r="GKD11" s="236"/>
      <c r="GKE11" s="236"/>
      <c r="GKF11" s="236"/>
      <c r="GKG11" s="236"/>
      <c r="GKH11" s="236"/>
      <c r="GKI11" s="236"/>
      <c r="GKJ11" s="236"/>
      <c r="GKK11" s="236"/>
      <c r="GKL11" s="236"/>
      <c r="GKM11" s="236"/>
      <c r="GKN11" s="236"/>
      <c r="GKO11" s="236"/>
      <c r="GKP11" s="236"/>
      <c r="GKQ11" s="236"/>
      <c r="GKR11" s="236"/>
      <c r="GKS11" s="236"/>
      <c r="GKT11" s="236"/>
      <c r="GKU11" s="236"/>
      <c r="GKV11" s="236"/>
      <c r="GKW11" s="236"/>
      <c r="GKX11" s="236"/>
      <c r="GKY11" s="236"/>
      <c r="GKZ11" s="236"/>
      <c r="GLA11" s="236"/>
      <c r="GLB11" s="236"/>
      <c r="GLC11" s="236"/>
      <c r="GLD11" s="236"/>
      <c r="GLE11" s="236"/>
      <c r="GLF11" s="236"/>
      <c r="GLG11" s="236"/>
      <c r="GLH11" s="236"/>
      <c r="GLI11" s="236"/>
      <c r="GLJ11" s="236"/>
      <c r="GLK11" s="236"/>
      <c r="GLL11" s="236"/>
      <c r="GLM11" s="236"/>
      <c r="GLN11" s="236"/>
      <c r="GLO11" s="236"/>
      <c r="GLP11" s="236"/>
      <c r="GLQ11" s="236"/>
      <c r="GLR11" s="236"/>
      <c r="GLS11" s="236"/>
      <c r="GLT11" s="236"/>
      <c r="GLU11" s="236"/>
      <c r="GLV11" s="236"/>
      <c r="GLW11" s="236"/>
      <c r="GLX11" s="236"/>
      <c r="GLY11" s="236"/>
      <c r="GLZ11" s="236"/>
      <c r="GMA11" s="236"/>
      <c r="GMB11" s="236"/>
      <c r="GMC11" s="236"/>
      <c r="GMD11" s="236"/>
      <c r="GME11" s="236"/>
      <c r="GMF11" s="236"/>
      <c r="GMG11" s="236"/>
      <c r="GMH11" s="236"/>
      <c r="GMI11" s="236"/>
      <c r="GMJ11" s="236"/>
      <c r="GMK11" s="236"/>
      <c r="GML11" s="236"/>
      <c r="GMM11" s="236"/>
      <c r="GMN11" s="236"/>
      <c r="GMO11" s="236"/>
      <c r="GMP11" s="236"/>
      <c r="GMQ11" s="236"/>
      <c r="GMR11" s="236"/>
      <c r="GMS11" s="236"/>
      <c r="GMT11" s="236"/>
      <c r="GMU11" s="236"/>
      <c r="GMV11" s="236"/>
      <c r="GMW11" s="236"/>
      <c r="GMX11" s="236"/>
      <c r="GMY11" s="236"/>
      <c r="GMZ11" s="236"/>
      <c r="GNA11" s="236"/>
      <c r="GNB11" s="236"/>
      <c r="GNC11" s="236"/>
      <c r="GND11" s="236"/>
      <c r="GNE11" s="236"/>
      <c r="GNF11" s="236"/>
      <c r="GNG11" s="236"/>
      <c r="GNH11" s="236"/>
      <c r="GNI11" s="236"/>
      <c r="GNJ11" s="236"/>
      <c r="GNK11" s="236"/>
      <c r="GNL11" s="236"/>
      <c r="GNM11" s="236"/>
      <c r="GNN11" s="236"/>
      <c r="GNO11" s="236"/>
      <c r="GNP11" s="236"/>
      <c r="GNQ11" s="236"/>
      <c r="GNR11" s="236"/>
      <c r="GNS11" s="236"/>
      <c r="GNT11" s="236"/>
      <c r="GNU11" s="236"/>
      <c r="GNV11" s="236"/>
      <c r="GNW11" s="236"/>
      <c r="GNX11" s="236"/>
      <c r="GNY11" s="236"/>
      <c r="GNZ11" s="236"/>
      <c r="GOA11" s="236"/>
      <c r="GOB11" s="236"/>
      <c r="GOC11" s="236"/>
      <c r="GOD11" s="236"/>
      <c r="GOE11" s="236"/>
      <c r="GOF11" s="236"/>
      <c r="GOG11" s="236"/>
      <c r="GOH11" s="236"/>
      <c r="GOI11" s="236"/>
      <c r="GOJ11" s="236"/>
      <c r="GOK11" s="236"/>
      <c r="GOL11" s="236"/>
      <c r="GOM11" s="236"/>
      <c r="GON11" s="236"/>
      <c r="GOO11" s="236"/>
      <c r="GOP11" s="236"/>
      <c r="GOQ11" s="236"/>
      <c r="GOR11" s="236"/>
      <c r="GOS11" s="236"/>
      <c r="GOT11" s="236"/>
      <c r="GOU11" s="236"/>
      <c r="GOV11" s="236"/>
      <c r="GOW11" s="236"/>
      <c r="GOX11" s="236"/>
      <c r="GOY11" s="236"/>
      <c r="GOZ11" s="236"/>
      <c r="GPA11" s="236"/>
      <c r="GPB11" s="236"/>
      <c r="GPC11" s="236"/>
      <c r="GPD11" s="236"/>
      <c r="GPE11" s="236"/>
      <c r="GPF11" s="236"/>
      <c r="GPG11" s="236"/>
      <c r="GPH11" s="236"/>
      <c r="GPI11" s="236"/>
      <c r="GPJ11" s="236"/>
      <c r="GPK11" s="236"/>
      <c r="GPL11" s="236"/>
      <c r="GPM11" s="236"/>
      <c r="GPN11" s="236"/>
      <c r="GPO11" s="236"/>
      <c r="GPP11" s="236"/>
      <c r="GPQ11" s="236"/>
      <c r="GPR11" s="236"/>
      <c r="GPS11" s="236"/>
      <c r="GPT11" s="236"/>
      <c r="GPU11" s="236"/>
      <c r="GPV11" s="236"/>
      <c r="GPW11" s="236"/>
      <c r="GPX11" s="236"/>
      <c r="GPY11" s="236"/>
      <c r="GPZ11" s="236"/>
      <c r="GQA11" s="236"/>
      <c r="GQB11" s="236"/>
      <c r="GQC11" s="236"/>
      <c r="GQD11" s="236"/>
      <c r="GQE11" s="236"/>
      <c r="GQF11" s="236"/>
      <c r="GQG11" s="236"/>
      <c r="GQH11" s="236"/>
      <c r="GQI11" s="236"/>
      <c r="GQJ11" s="236"/>
      <c r="GQK11" s="236"/>
      <c r="GQL11" s="236"/>
      <c r="GQM11" s="236"/>
      <c r="GQN11" s="236"/>
      <c r="GQO11" s="236"/>
      <c r="GQP11" s="236"/>
      <c r="GQQ11" s="236"/>
      <c r="GQR11" s="236"/>
      <c r="GQS11" s="236"/>
      <c r="GQT11" s="236"/>
      <c r="GQU11" s="236"/>
      <c r="GQV11" s="236"/>
      <c r="GQW11" s="236"/>
      <c r="GQX11" s="236"/>
      <c r="GQY11" s="236"/>
      <c r="GQZ11" s="236"/>
      <c r="GRA11" s="236"/>
      <c r="GRB11" s="236"/>
      <c r="GRC11" s="236"/>
      <c r="GRD11" s="236"/>
      <c r="GRE11" s="236"/>
      <c r="GRF11" s="236"/>
      <c r="GRG11" s="236"/>
      <c r="GRH11" s="236"/>
      <c r="GRI11" s="236"/>
      <c r="GRJ11" s="236"/>
      <c r="GRK11" s="236"/>
      <c r="GRL11" s="236"/>
      <c r="GRM11" s="236"/>
      <c r="GRN11" s="236"/>
      <c r="GRO11" s="236"/>
      <c r="GRP11" s="236"/>
      <c r="GRQ11" s="236"/>
      <c r="GRR11" s="236"/>
      <c r="GRS11" s="236"/>
      <c r="GRT11" s="236"/>
      <c r="GRU11" s="236"/>
      <c r="GRV11" s="236"/>
      <c r="GRW11" s="236"/>
      <c r="GRX11" s="236"/>
      <c r="GRY11" s="236"/>
      <c r="GRZ11" s="236"/>
      <c r="GSA11" s="236"/>
      <c r="GSB11" s="236"/>
      <c r="GSC11" s="236"/>
      <c r="GSD11" s="236"/>
      <c r="GSE11" s="236"/>
      <c r="GSF11" s="236"/>
      <c r="GSG11" s="236"/>
      <c r="GSH11" s="236"/>
      <c r="GSI11" s="236"/>
      <c r="GSJ11" s="236"/>
      <c r="GSK11" s="236"/>
      <c r="GSL11" s="236"/>
      <c r="GSM11" s="236"/>
      <c r="GSN11" s="236"/>
      <c r="GSO11" s="236"/>
      <c r="GSP11" s="236"/>
      <c r="GSQ11" s="236"/>
      <c r="GSR11" s="236"/>
      <c r="GSS11" s="236"/>
      <c r="GST11" s="236"/>
      <c r="GSU11" s="236"/>
      <c r="GSV11" s="236"/>
      <c r="GSW11" s="236"/>
      <c r="GSX11" s="236"/>
      <c r="GSY11" s="236"/>
      <c r="GSZ11" s="236"/>
      <c r="GTA11" s="236"/>
      <c r="GTB11" s="236"/>
      <c r="GTC11" s="236"/>
      <c r="GTD11" s="236"/>
      <c r="GTE11" s="236"/>
      <c r="GTF11" s="236"/>
      <c r="GTG11" s="236"/>
      <c r="GTH11" s="236"/>
      <c r="GTI11" s="236"/>
      <c r="GTJ11" s="236"/>
      <c r="GTK11" s="236"/>
      <c r="GTL11" s="236"/>
      <c r="GTM11" s="236"/>
      <c r="GTN11" s="236"/>
      <c r="GTO11" s="236"/>
      <c r="GTP11" s="236"/>
      <c r="GTQ11" s="236"/>
      <c r="GTR11" s="236"/>
      <c r="GTS11" s="236"/>
      <c r="GTT11" s="236"/>
      <c r="GTU11" s="236"/>
      <c r="GTV11" s="236"/>
      <c r="GTW11" s="236"/>
      <c r="GTX11" s="236"/>
      <c r="GTY11" s="236"/>
      <c r="GTZ11" s="236"/>
      <c r="GUA11" s="236"/>
      <c r="GUB11" s="236"/>
      <c r="GUC11" s="236"/>
      <c r="GUD11" s="236"/>
      <c r="GUE11" s="236"/>
      <c r="GUF11" s="236"/>
      <c r="GUG11" s="236"/>
      <c r="GUH11" s="236"/>
      <c r="GUI11" s="236"/>
      <c r="GUJ11" s="236"/>
      <c r="GUK11" s="236"/>
      <c r="GUL11" s="236"/>
      <c r="GUM11" s="236"/>
      <c r="GUN11" s="236"/>
      <c r="GUO11" s="236"/>
      <c r="GUP11" s="236"/>
      <c r="GUQ11" s="236"/>
      <c r="GUR11" s="236"/>
      <c r="GUS11" s="236"/>
      <c r="GUT11" s="236"/>
      <c r="GUU11" s="236"/>
      <c r="GUV11" s="236"/>
      <c r="GUW11" s="236"/>
      <c r="GUX11" s="236"/>
      <c r="GUY11" s="236"/>
      <c r="GUZ11" s="236"/>
      <c r="GVA11" s="236"/>
      <c r="GVB11" s="236"/>
      <c r="GVC11" s="236"/>
      <c r="GVD11" s="236"/>
      <c r="GVE11" s="236"/>
      <c r="GVF11" s="236"/>
      <c r="GVG11" s="236"/>
      <c r="GVH11" s="236"/>
      <c r="GVI11" s="236"/>
      <c r="GVJ11" s="236"/>
      <c r="GVK11" s="236"/>
      <c r="GVL11" s="236"/>
      <c r="GVM11" s="236"/>
      <c r="GVN11" s="236"/>
      <c r="GVO11" s="236"/>
      <c r="GVP11" s="236"/>
      <c r="GVQ11" s="236"/>
      <c r="GVR11" s="236"/>
      <c r="GVS11" s="236"/>
      <c r="GVT11" s="236"/>
      <c r="GVU11" s="236"/>
      <c r="GVV11" s="236"/>
      <c r="GVW11" s="236"/>
      <c r="GVX11" s="236"/>
      <c r="GVY11" s="236"/>
      <c r="GVZ11" s="236"/>
      <c r="GWA11" s="236"/>
      <c r="GWB11" s="236"/>
      <c r="GWC11" s="236"/>
      <c r="GWD11" s="236"/>
      <c r="GWE11" s="236"/>
      <c r="GWF11" s="236"/>
      <c r="GWG11" s="236"/>
      <c r="GWH11" s="236"/>
      <c r="GWI11" s="236"/>
      <c r="GWJ11" s="236"/>
      <c r="GWK11" s="236"/>
      <c r="GWL11" s="236"/>
      <c r="GWM11" s="236"/>
      <c r="GWN11" s="236"/>
      <c r="GWO11" s="236"/>
      <c r="GWP11" s="236"/>
      <c r="GWQ11" s="236"/>
      <c r="GWR11" s="236"/>
      <c r="GWS11" s="236"/>
      <c r="GWT11" s="236"/>
      <c r="GWU11" s="236"/>
      <c r="GWV11" s="236"/>
      <c r="GWW11" s="236"/>
      <c r="GWX11" s="236"/>
      <c r="GWY11" s="236"/>
      <c r="GWZ11" s="236"/>
      <c r="GXA11" s="236"/>
      <c r="GXB11" s="236"/>
      <c r="GXC11" s="236"/>
      <c r="GXD11" s="236"/>
      <c r="GXE11" s="236"/>
      <c r="GXF11" s="236"/>
      <c r="GXG11" s="236"/>
      <c r="GXH11" s="236"/>
      <c r="GXI11" s="236"/>
      <c r="GXJ11" s="236"/>
      <c r="GXK11" s="236"/>
      <c r="GXL11" s="236"/>
      <c r="GXM11" s="236"/>
      <c r="GXN11" s="236"/>
      <c r="GXO11" s="236"/>
      <c r="GXP11" s="236"/>
      <c r="GXQ11" s="236"/>
      <c r="GXR11" s="236"/>
      <c r="GXS11" s="236"/>
      <c r="GXT11" s="236"/>
      <c r="GXU11" s="236"/>
      <c r="GXV11" s="236"/>
      <c r="GXW11" s="236"/>
      <c r="GXX11" s="236"/>
      <c r="GXY11" s="236"/>
      <c r="GXZ11" s="236"/>
      <c r="GYA11" s="236"/>
      <c r="GYB11" s="236"/>
      <c r="GYC11" s="236"/>
      <c r="GYD11" s="236"/>
      <c r="GYE11" s="236"/>
      <c r="GYF11" s="236"/>
      <c r="GYG11" s="236"/>
      <c r="GYH11" s="236"/>
      <c r="GYI11" s="236"/>
      <c r="GYJ11" s="236"/>
      <c r="GYK11" s="236"/>
      <c r="GYL11" s="236"/>
      <c r="GYM11" s="236"/>
      <c r="GYN11" s="236"/>
      <c r="GYO11" s="236"/>
      <c r="GYP11" s="236"/>
      <c r="GYQ11" s="236"/>
      <c r="GYR11" s="236"/>
      <c r="GYS11" s="236"/>
      <c r="GYT11" s="236"/>
      <c r="GYU11" s="236"/>
      <c r="GYV11" s="236"/>
      <c r="GYW11" s="236"/>
      <c r="GYX11" s="236"/>
      <c r="GYY11" s="236"/>
      <c r="GYZ11" s="236"/>
      <c r="GZA11" s="236"/>
      <c r="GZB11" s="236"/>
      <c r="GZC11" s="236"/>
      <c r="GZD11" s="236"/>
      <c r="GZE11" s="236"/>
      <c r="GZF11" s="236"/>
      <c r="GZG11" s="236"/>
      <c r="GZH11" s="236"/>
      <c r="GZI11" s="236"/>
      <c r="GZJ11" s="236"/>
      <c r="GZK11" s="236"/>
      <c r="GZL11" s="236"/>
      <c r="GZM11" s="236"/>
      <c r="GZN11" s="236"/>
      <c r="GZO11" s="236"/>
      <c r="GZP11" s="236"/>
      <c r="GZQ11" s="236"/>
      <c r="GZR11" s="236"/>
      <c r="GZS11" s="236"/>
      <c r="GZT11" s="236"/>
      <c r="GZU11" s="236"/>
      <c r="GZV11" s="236"/>
      <c r="GZW11" s="236"/>
      <c r="GZX11" s="236"/>
      <c r="GZY11" s="236"/>
      <c r="GZZ11" s="236"/>
      <c r="HAA11" s="236"/>
      <c r="HAB11" s="236"/>
      <c r="HAC11" s="236"/>
      <c r="HAD11" s="236"/>
      <c r="HAE11" s="236"/>
      <c r="HAF11" s="236"/>
      <c r="HAG11" s="236"/>
      <c r="HAH11" s="236"/>
      <c r="HAI11" s="236"/>
      <c r="HAJ11" s="236"/>
      <c r="HAK11" s="236"/>
      <c r="HAL11" s="236"/>
      <c r="HAM11" s="236"/>
      <c r="HAN11" s="236"/>
      <c r="HAO11" s="236"/>
      <c r="HAP11" s="236"/>
      <c r="HAQ11" s="236"/>
      <c r="HAR11" s="236"/>
      <c r="HAS11" s="236"/>
      <c r="HAT11" s="236"/>
      <c r="HAU11" s="236"/>
      <c r="HAV11" s="236"/>
      <c r="HAW11" s="236"/>
      <c r="HAX11" s="236"/>
      <c r="HAY11" s="236"/>
      <c r="HAZ11" s="236"/>
      <c r="HBA11" s="236"/>
      <c r="HBB11" s="236"/>
      <c r="HBC11" s="236"/>
      <c r="HBD11" s="236"/>
      <c r="HBE11" s="236"/>
      <c r="HBF11" s="236"/>
      <c r="HBG11" s="236"/>
      <c r="HBH11" s="236"/>
      <c r="HBI11" s="236"/>
      <c r="HBJ11" s="236"/>
      <c r="HBK11" s="236"/>
      <c r="HBL11" s="236"/>
      <c r="HBM11" s="236"/>
      <c r="HBN11" s="236"/>
      <c r="HBO11" s="236"/>
      <c r="HBP11" s="236"/>
      <c r="HBQ11" s="236"/>
      <c r="HBR11" s="236"/>
      <c r="HBS11" s="236"/>
      <c r="HBT11" s="236"/>
      <c r="HBU11" s="236"/>
      <c r="HBV11" s="236"/>
      <c r="HBW11" s="236"/>
      <c r="HBX11" s="236"/>
      <c r="HBY11" s="236"/>
      <c r="HBZ11" s="236"/>
      <c r="HCA11" s="236"/>
      <c r="HCB11" s="236"/>
      <c r="HCC11" s="236"/>
      <c r="HCD11" s="236"/>
      <c r="HCE11" s="236"/>
      <c r="HCF11" s="236"/>
      <c r="HCG11" s="236"/>
      <c r="HCH11" s="236"/>
      <c r="HCI11" s="236"/>
      <c r="HCJ11" s="236"/>
      <c r="HCK11" s="236"/>
      <c r="HCL11" s="236"/>
      <c r="HCM11" s="236"/>
      <c r="HCN11" s="236"/>
      <c r="HCO11" s="236"/>
      <c r="HCP11" s="236"/>
      <c r="HCQ11" s="236"/>
      <c r="HCR11" s="236"/>
      <c r="HCS11" s="236"/>
      <c r="HCT11" s="236"/>
      <c r="HCU11" s="236"/>
      <c r="HCV11" s="236"/>
      <c r="HCW11" s="236"/>
      <c r="HCX11" s="236"/>
      <c r="HCY11" s="236"/>
      <c r="HCZ11" s="236"/>
      <c r="HDA11" s="236"/>
      <c r="HDB11" s="236"/>
      <c r="HDC11" s="236"/>
      <c r="HDD11" s="236"/>
      <c r="HDE11" s="236"/>
      <c r="HDF11" s="236"/>
      <c r="HDG11" s="236"/>
      <c r="HDH11" s="236"/>
      <c r="HDI11" s="236"/>
      <c r="HDJ11" s="236"/>
      <c r="HDK11" s="236"/>
      <c r="HDL11" s="236"/>
      <c r="HDM11" s="236"/>
      <c r="HDN11" s="236"/>
      <c r="HDO11" s="236"/>
      <c r="HDP11" s="236"/>
      <c r="HDQ11" s="236"/>
      <c r="HDR11" s="236"/>
      <c r="HDS11" s="236"/>
      <c r="HDT11" s="236"/>
      <c r="HDU11" s="236"/>
      <c r="HDV11" s="236"/>
      <c r="HDW11" s="236"/>
      <c r="HDX11" s="236"/>
      <c r="HDY11" s="236"/>
      <c r="HDZ11" s="236"/>
      <c r="HEA11" s="236"/>
      <c r="HEB11" s="236"/>
      <c r="HEC11" s="236"/>
      <c r="HED11" s="236"/>
      <c r="HEE11" s="236"/>
      <c r="HEF11" s="236"/>
      <c r="HEG11" s="236"/>
      <c r="HEH11" s="236"/>
      <c r="HEI11" s="236"/>
      <c r="HEJ11" s="236"/>
      <c r="HEK11" s="236"/>
      <c r="HEL11" s="236"/>
      <c r="HEM11" s="236"/>
      <c r="HEN11" s="236"/>
      <c r="HEO11" s="236"/>
      <c r="HEP11" s="236"/>
      <c r="HEQ11" s="236"/>
      <c r="HER11" s="236"/>
      <c r="HES11" s="236"/>
      <c r="HET11" s="236"/>
      <c r="HEU11" s="236"/>
      <c r="HEV11" s="236"/>
      <c r="HEW11" s="236"/>
      <c r="HEX11" s="236"/>
      <c r="HEY11" s="236"/>
      <c r="HEZ11" s="236"/>
      <c r="HFA11" s="236"/>
      <c r="HFB11" s="236"/>
      <c r="HFC11" s="236"/>
      <c r="HFD11" s="236"/>
      <c r="HFE11" s="236"/>
      <c r="HFF11" s="236"/>
      <c r="HFG11" s="236"/>
      <c r="HFH11" s="236"/>
      <c r="HFI11" s="236"/>
      <c r="HFJ11" s="236"/>
      <c r="HFK11" s="236"/>
      <c r="HFL11" s="236"/>
      <c r="HFM11" s="236"/>
      <c r="HFN11" s="236"/>
      <c r="HFO11" s="236"/>
      <c r="HFP11" s="236"/>
      <c r="HFQ11" s="236"/>
      <c r="HFR11" s="236"/>
      <c r="HFS11" s="236"/>
      <c r="HFT11" s="236"/>
      <c r="HFU11" s="236"/>
      <c r="HFV11" s="236"/>
      <c r="HFW11" s="236"/>
      <c r="HFX11" s="236"/>
      <c r="HFY11" s="236"/>
      <c r="HFZ11" s="236"/>
      <c r="HGA11" s="236"/>
      <c r="HGB11" s="236"/>
      <c r="HGC11" s="236"/>
      <c r="HGD11" s="236"/>
      <c r="HGE11" s="236"/>
      <c r="HGF11" s="236"/>
      <c r="HGG11" s="236"/>
      <c r="HGH11" s="236"/>
      <c r="HGI11" s="236"/>
      <c r="HGJ11" s="236"/>
      <c r="HGK11" s="236"/>
      <c r="HGL11" s="236"/>
      <c r="HGM11" s="236"/>
      <c r="HGN11" s="236"/>
      <c r="HGO11" s="236"/>
      <c r="HGP11" s="236"/>
      <c r="HGQ11" s="236"/>
      <c r="HGR11" s="236"/>
      <c r="HGS11" s="236"/>
      <c r="HGT11" s="236"/>
      <c r="HGU11" s="236"/>
      <c r="HGV11" s="236"/>
      <c r="HGW11" s="236"/>
      <c r="HGX11" s="236"/>
      <c r="HGY11" s="236"/>
      <c r="HGZ11" s="236"/>
      <c r="HHA11" s="236"/>
      <c r="HHB11" s="236"/>
      <c r="HHC11" s="236"/>
      <c r="HHD11" s="236"/>
      <c r="HHE11" s="236"/>
      <c r="HHF11" s="236"/>
      <c r="HHG11" s="236"/>
      <c r="HHH11" s="236"/>
      <c r="HHI11" s="236"/>
      <c r="HHJ11" s="236"/>
      <c r="HHK11" s="236"/>
      <c r="HHL11" s="236"/>
      <c r="HHM11" s="236"/>
      <c r="HHN11" s="236"/>
      <c r="HHO11" s="236"/>
      <c r="HHP11" s="236"/>
      <c r="HHQ11" s="236"/>
      <c r="HHR11" s="236"/>
      <c r="HHS11" s="236"/>
      <c r="HHT11" s="236"/>
      <c r="HHU11" s="236"/>
      <c r="HHV11" s="236"/>
      <c r="HHW11" s="236"/>
      <c r="HHX11" s="236"/>
      <c r="HHY11" s="236"/>
      <c r="HHZ11" s="236"/>
      <c r="HIA11" s="236"/>
      <c r="HIB11" s="236"/>
      <c r="HIC11" s="236"/>
      <c r="HID11" s="236"/>
      <c r="HIE11" s="236"/>
      <c r="HIF11" s="236"/>
      <c r="HIG11" s="236"/>
      <c r="HIH11" s="236"/>
      <c r="HII11" s="236"/>
      <c r="HIJ11" s="236"/>
      <c r="HIK11" s="236"/>
      <c r="HIL11" s="236"/>
      <c r="HIM11" s="236"/>
      <c r="HIN11" s="236"/>
      <c r="HIO11" s="236"/>
      <c r="HIP11" s="236"/>
      <c r="HIQ11" s="236"/>
      <c r="HIR11" s="236"/>
      <c r="HIS11" s="236"/>
      <c r="HIT11" s="236"/>
      <c r="HIU11" s="236"/>
      <c r="HIV11" s="236"/>
      <c r="HIW11" s="236"/>
      <c r="HIX11" s="236"/>
      <c r="HIY11" s="236"/>
      <c r="HIZ11" s="236"/>
      <c r="HJA11" s="236"/>
      <c r="HJB11" s="236"/>
      <c r="HJC11" s="236"/>
      <c r="HJD11" s="236"/>
      <c r="HJE11" s="236"/>
      <c r="HJF11" s="236"/>
      <c r="HJG11" s="236"/>
      <c r="HJH11" s="236"/>
      <c r="HJI11" s="236"/>
      <c r="HJJ11" s="236"/>
      <c r="HJK11" s="236"/>
      <c r="HJL11" s="236"/>
      <c r="HJM11" s="236"/>
      <c r="HJN11" s="236"/>
      <c r="HJO11" s="236"/>
      <c r="HJP11" s="236"/>
      <c r="HJQ11" s="236"/>
      <c r="HJR11" s="236"/>
      <c r="HJS11" s="236"/>
      <c r="HJT11" s="236"/>
      <c r="HJU11" s="236"/>
      <c r="HJV11" s="236"/>
      <c r="HJW11" s="236"/>
      <c r="HJX11" s="236"/>
      <c r="HJY11" s="236"/>
      <c r="HJZ11" s="236"/>
      <c r="HKA11" s="236"/>
      <c r="HKB11" s="236"/>
      <c r="HKC11" s="236"/>
      <c r="HKD11" s="236"/>
      <c r="HKE11" s="236"/>
      <c r="HKF11" s="236"/>
      <c r="HKG11" s="236"/>
      <c r="HKH11" s="236"/>
      <c r="HKI11" s="236"/>
      <c r="HKJ11" s="236"/>
      <c r="HKK11" s="236"/>
      <c r="HKL11" s="236"/>
      <c r="HKM11" s="236"/>
      <c r="HKN11" s="236"/>
      <c r="HKO11" s="236"/>
      <c r="HKP11" s="236"/>
      <c r="HKQ11" s="236"/>
      <c r="HKR11" s="236"/>
      <c r="HKS11" s="236"/>
      <c r="HKT11" s="236"/>
      <c r="HKU11" s="236"/>
      <c r="HKV11" s="236"/>
      <c r="HKW11" s="236"/>
      <c r="HKX11" s="236"/>
      <c r="HKY11" s="236"/>
      <c r="HKZ11" s="236"/>
      <c r="HLA11" s="236"/>
      <c r="HLB11" s="236"/>
      <c r="HLC11" s="236"/>
      <c r="HLD11" s="236"/>
      <c r="HLE11" s="236"/>
      <c r="HLF11" s="236"/>
      <c r="HLG11" s="236"/>
      <c r="HLH11" s="236"/>
      <c r="HLI11" s="236"/>
      <c r="HLJ11" s="236"/>
      <c r="HLK11" s="236"/>
      <c r="HLL11" s="236"/>
      <c r="HLM11" s="236"/>
      <c r="HLN11" s="236"/>
      <c r="HLO11" s="236"/>
      <c r="HLP11" s="236"/>
      <c r="HLQ11" s="236"/>
      <c r="HLR11" s="236"/>
      <c r="HLS11" s="236"/>
      <c r="HLT11" s="236"/>
      <c r="HLU11" s="236"/>
      <c r="HLV11" s="236"/>
      <c r="HLW11" s="236"/>
      <c r="HLX11" s="236"/>
      <c r="HLY11" s="236"/>
      <c r="HLZ11" s="236"/>
      <c r="HMA11" s="236"/>
      <c r="HMB11" s="236"/>
      <c r="HMC11" s="236"/>
      <c r="HMD11" s="236"/>
      <c r="HME11" s="236"/>
      <c r="HMF11" s="236"/>
      <c r="HMG11" s="236"/>
      <c r="HMH11" s="236"/>
      <c r="HMI11" s="236"/>
      <c r="HMJ11" s="236"/>
      <c r="HMK11" s="236"/>
      <c r="HML11" s="236"/>
      <c r="HMM11" s="236"/>
      <c r="HMN11" s="236"/>
      <c r="HMO11" s="236"/>
      <c r="HMP11" s="236"/>
      <c r="HMQ11" s="236"/>
      <c r="HMR11" s="236"/>
      <c r="HMS11" s="236"/>
      <c r="HMT11" s="236"/>
      <c r="HMU11" s="236"/>
      <c r="HMV11" s="236"/>
      <c r="HMW11" s="236"/>
      <c r="HMX11" s="236"/>
      <c r="HMY11" s="236"/>
      <c r="HMZ11" s="236"/>
      <c r="HNA11" s="236"/>
      <c r="HNB11" s="236"/>
      <c r="HNC11" s="236"/>
      <c r="HND11" s="236"/>
      <c r="HNE11" s="236"/>
      <c r="HNF11" s="236"/>
      <c r="HNG11" s="236"/>
      <c r="HNH11" s="236"/>
      <c r="HNI11" s="236"/>
      <c r="HNJ11" s="236"/>
      <c r="HNK11" s="236"/>
      <c r="HNL11" s="236"/>
      <c r="HNM11" s="236"/>
      <c r="HNN11" s="236"/>
      <c r="HNO11" s="236"/>
      <c r="HNP11" s="236"/>
      <c r="HNQ11" s="236"/>
      <c r="HNR11" s="236"/>
      <c r="HNS11" s="236"/>
      <c r="HNT11" s="236"/>
      <c r="HNU11" s="236"/>
      <c r="HNV11" s="236"/>
      <c r="HNW11" s="236"/>
      <c r="HNX11" s="236"/>
      <c r="HNY11" s="236"/>
      <c r="HNZ11" s="236"/>
      <c r="HOA11" s="236"/>
      <c r="HOB11" s="236"/>
      <c r="HOC11" s="236"/>
      <c r="HOD11" s="236"/>
      <c r="HOE11" s="236"/>
      <c r="HOF11" s="236"/>
      <c r="HOG11" s="236"/>
      <c r="HOH11" s="236"/>
      <c r="HOI11" s="236"/>
      <c r="HOJ11" s="236"/>
      <c r="HOK11" s="236"/>
      <c r="HOL11" s="236"/>
      <c r="HOM11" s="236"/>
      <c r="HON11" s="236"/>
      <c r="HOO11" s="236"/>
      <c r="HOP11" s="236"/>
      <c r="HOQ11" s="236"/>
      <c r="HOR11" s="236"/>
      <c r="HOS11" s="236"/>
      <c r="HOT11" s="236"/>
      <c r="HOU11" s="236"/>
      <c r="HOV11" s="236"/>
      <c r="HOW11" s="236"/>
      <c r="HOX11" s="236"/>
      <c r="HOY11" s="236"/>
      <c r="HOZ11" s="236"/>
      <c r="HPA11" s="236"/>
      <c r="HPB11" s="236"/>
      <c r="HPC11" s="236"/>
      <c r="HPD11" s="236"/>
      <c r="HPE11" s="236"/>
      <c r="HPF11" s="236"/>
      <c r="HPG11" s="236"/>
      <c r="HPH11" s="236"/>
      <c r="HPI11" s="236"/>
      <c r="HPJ11" s="236"/>
      <c r="HPK11" s="236"/>
      <c r="HPL11" s="236"/>
      <c r="HPM11" s="236"/>
      <c r="HPN11" s="236"/>
      <c r="HPO11" s="236"/>
      <c r="HPP11" s="236"/>
      <c r="HPQ11" s="236"/>
      <c r="HPR11" s="236"/>
      <c r="HPS11" s="236"/>
      <c r="HPT11" s="236"/>
      <c r="HPU11" s="236"/>
      <c r="HPV11" s="236"/>
      <c r="HPW11" s="236"/>
      <c r="HPX11" s="236"/>
      <c r="HPY11" s="236"/>
      <c r="HPZ11" s="236"/>
      <c r="HQA11" s="236"/>
      <c r="HQB11" s="236"/>
      <c r="HQC11" s="236"/>
      <c r="HQD11" s="236"/>
      <c r="HQE11" s="236"/>
      <c r="HQF11" s="236"/>
      <c r="HQG11" s="236"/>
      <c r="HQH11" s="236"/>
      <c r="HQI11" s="236"/>
      <c r="HQJ11" s="236"/>
      <c r="HQK11" s="236"/>
      <c r="HQL11" s="236"/>
      <c r="HQM11" s="236"/>
      <c r="HQN11" s="236"/>
      <c r="HQO11" s="236"/>
      <c r="HQP11" s="236"/>
      <c r="HQQ11" s="236"/>
      <c r="HQR11" s="236"/>
      <c r="HQS11" s="236"/>
      <c r="HQT11" s="236"/>
      <c r="HQU11" s="236"/>
      <c r="HQV11" s="236"/>
      <c r="HQW11" s="236"/>
      <c r="HQX11" s="236"/>
      <c r="HQY11" s="236"/>
      <c r="HQZ11" s="236"/>
      <c r="HRA11" s="236"/>
      <c r="HRB11" s="236"/>
      <c r="HRC11" s="236"/>
      <c r="HRD11" s="236"/>
      <c r="HRE11" s="236"/>
      <c r="HRF11" s="236"/>
      <c r="HRG11" s="236"/>
      <c r="HRH11" s="236"/>
      <c r="HRI11" s="236"/>
      <c r="HRJ11" s="236"/>
      <c r="HRK11" s="236"/>
      <c r="HRL11" s="236"/>
      <c r="HRM11" s="236"/>
      <c r="HRN11" s="236"/>
      <c r="HRO11" s="236"/>
      <c r="HRP11" s="236"/>
      <c r="HRQ11" s="236"/>
      <c r="HRR11" s="236"/>
      <c r="HRS11" s="236"/>
      <c r="HRT11" s="236"/>
      <c r="HRU11" s="236"/>
      <c r="HRV11" s="236"/>
      <c r="HRW11" s="236"/>
      <c r="HRX11" s="236"/>
      <c r="HRY11" s="236"/>
      <c r="HRZ11" s="236"/>
      <c r="HSA11" s="236"/>
      <c r="HSB11" s="236"/>
      <c r="HSC11" s="236"/>
      <c r="HSD11" s="236"/>
      <c r="HSE11" s="236"/>
      <c r="HSF11" s="236"/>
      <c r="HSG11" s="236"/>
      <c r="HSH11" s="236"/>
      <c r="HSI11" s="236"/>
      <c r="HSJ11" s="236"/>
      <c r="HSK11" s="236"/>
      <c r="HSL11" s="236"/>
      <c r="HSM11" s="236"/>
      <c r="HSN11" s="236"/>
      <c r="HSO11" s="236"/>
      <c r="HSP11" s="236"/>
      <c r="HSQ11" s="236"/>
      <c r="HSR11" s="236"/>
      <c r="HSS11" s="236"/>
      <c r="HST11" s="236"/>
      <c r="HSU11" s="236"/>
      <c r="HSV11" s="236"/>
      <c r="HSW11" s="236"/>
      <c r="HSX11" s="236"/>
      <c r="HSY11" s="236"/>
      <c r="HSZ11" s="236"/>
      <c r="HTA11" s="236"/>
      <c r="HTB11" s="236"/>
      <c r="HTC11" s="236"/>
      <c r="HTD11" s="236"/>
      <c r="HTE11" s="236"/>
      <c r="HTF11" s="236"/>
      <c r="HTG11" s="236"/>
      <c r="HTH11" s="236"/>
      <c r="HTI11" s="236"/>
      <c r="HTJ11" s="236"/>
      <c r="HTK11" s="236"/>
      <c r="HTL11" s="236"/>
      <c r="HTM11" s="236"/>
      <c r="HTN11" s="236"/>
      <c r="HTO11" s="236"/>
      <c r="HTP11" s="236"/>
      <c r="HTQ11" s="236"/>
      <c r="HTR11" s="236"/>
      <c r="HTS11" s="236"/>
      <c r="HTT11" s="236"/>
      <c r="HTU11" s="236"/>
      <c r="HTV11" s="236"/>
      <c r="HTW11" s="236"/>
      <c r="HTX11" s="236"/>
      <c r="HTY11" s="236"/>
      <c r="HTZ11" s="236"/>
      <c r="HUA11" s="236"/>
      <c r="HUB11" s="236"/>
      <c r="HUC11" s="236"/>
      <c r="HUD11" s="236"/>
      <c r="HUE11" s="236"/>
      <c r="HUF11" s="236"/>
      <c r="HUG11" s="236"/>
      <c r="HUH11" s="236"/>
      <c r="HUI11" s="236"/>
      <c r="HUJ11" s="236"/>
      <c r="HUK11" s="236"/>
      <c r="HUL11" s="236"/>
      <c r="HUM11" s="236"/>
      <c r="HUN11" s="236"/>
      <c r="HUO11" s="236"/>
      <c r="HUP11" s="236"/>
      <c r="HUQ11" s="236"/>
      <c r="HUR11" s="236"/>
      <c r="HUS11" s="236"/>
      <c r="HUT11" s="236"/>
      <c r="HUU11" s="236"/>
      <c r="HUV11" s="236"/>
      <c r="HUW11" s="236"/>
      <c r="HUX11" s="236"/>
      <c r="HUY11" s="236"/>
      <c r="HUZ11" s="236"/>
      <c r="HVA11" s="236"/>
      <c r="HVB11" s="236"/>
      <c r="HVC11" s="236"/>
      <c r="HVD11" s="236"/>
      <c r="HVE11" s="236"/>
      <c r="HVF11" s="236"/>
      <c r="HVG11" s="236"/>
      <c r="HVH11" s="236"/>
      <c r="HVI11" s="236"/>
      <c r="HVJ11" s="236"/>
      <c r="HVK11" s="236"/>
      <c r="HVL11" s="236"/>
      <c r="HVM11" s="236"/>
      <c r="HVN11" s="236"/>
      <c r="HVO11" s="236"/>
      <c r="HVP11" s="236"/>
      <c r="HVQ11" s="236"/>
      <c r="HVR11" s="236"/>
      <c r="HVS11" s="236"/>
      <c r="HVT11" s="236"/>
      <c r="HVU11" s="236"/>
      <c r="HVV11" s="236"/>
      <c r="HVW11" s="236"/>
      <c r="HVX11" s="236"/>
      <c r="HVY11" s="236"/>
      <c r="HVZ11" s="236"/>
      <c r="HWA11" s="236"/>
      <c r="HWB11" s="236"/>
      <c r="HWC11" s="236"/>
      <c r="HWD11" s="236"/>
      <c r="HWE11" s="236"/>
      <c r="HWF11" s="236"/>
      <c r="HWG11" s="236"/>
      <c r="HWH11" s="236"/>
      <c r="HWI11" s="236"/>
      <c r="HWJ11" s="236"/>
      <c r="HWK11" s="236"/>
      <c r="HWL11" s="236"/>
      <c r="HWM11" s="236"/>
      <c r="HWN11" s="236"/>
      <c r="HWO11" s="236"/>
      <c r="HWP11" s="236"/>
      <c r="HWQ11" s="236"/>
      <c r="HWR11" s="236"/>
      <c r="HWS11" s="236"/>
      <c r="HWT11" s="236"/>
      <c r="HWU11" s="236"/>
      <c r="HWV11" s="236"/>
      <c r="HWW11" s="236"/>
      <c r="HWX11" s="236"/>
      <c r="HWY11" s="236"/>
      <c r="HWZ11" s="236"/>
      <c r="HXA11" s="236"/>
      <c r="HXB11" s="236"/>
      <c r="HXC11" s="236"/>
      <c r="HXD11" s="236"/>
      <c r="HXE11" s="236"/>
      <c r="HXF11" s="236"/>
      <c r="HXG11" s="236"/>
      <c r="HXH11" s="236"/>
      <c r="HXI11" s="236"/>
      <c r="HXJ11" s="236"/>
      <c r="HXK11" s="236"/>
      <c r="HXL11" s="236"/>
      <c r="HXM11" s="236"/>
      <c r="HXN11" s="236"/>
      <c r="HXO11" s="236"/>
      <c r="HXP11" s="236"/>
      <c r="HXQ11" s="236"/>
      <c r="HXR11" s="236"/>
      <c r="HXS11" s="236"/>
      <c r="HXT11" s="236"/>
      <c r="HXU11" s="236"/>
      <c r="HXV11" s="236"/>
      <c r="HXW11" s="236"/>
      <c r="HXX11" s="236"/>
      <c r="HXY11" s="236"/>
      <c r="HXZ11" s="236"/>
      <c r="HYA11" s="236"/>
      <c r="HYB11" s="236"/>
      <c r="HYC11" s="236"/>
      <c r="HYD11" s="236"/>
      <c r="HYE11" s="236"/>
      <c r="HYF11" s="236"/>
      <c r="HYG11" s="236"/>
      <c r="HYH11" s="236"/>
      <c r="HYI11" s="236"/>
      <c r="HYJ11" s="236"/>
      <c r="HYK11" s="236"/>
      <c r="HYL11" s="236"/>
      <c r="HYM11" s="236"/>
      <c r="HYN11" s="236"/>
      <c r="HYO11" s="236"/>
      <c r="HYP11" s="236"/>
      <c r="HYQ11" s="236"/>
      <c r="HYR11" s="236"/>
      <c r="HYS11" s="236"/>
      <c r="HYT11" s="236"/>
      <c r="HYU11" s="236"/>
      <c r="HYV11" s="236"/>
      <c r="HYW11" s="236"/>
      <c r="HYX11" s="236"/>
      <c r="HYY11" s="236"/>
      <c r="HYZ11" s="236"/>
      <c r="HZA11" s="236"/>
      <c r="HZB11" s="236"/>
      <c r="HZC11" s="236"/>
      <c r="HZD11" s="236"/>
      <c r="HZE11" s="236"/>
      <c r="HZF11" s="236"/>
      <c r="HZG11" s="236"/>
      <c r="HZH11" s="236"/>
      <c r="HZI11" s="236"/>
      <c r="HZJ11" s="236"/>
      <c r="HZK11" s="236"/>
      <c r="HZL11" s="236"/>
      <c r="HZM11" s="236"/>
      <c r="HZN11" s="236"/>
      <c r="HZO11" s="236"/>
      <c r="HZP11" s="236"/>
      <c r="HZQ11" s="236"/>
      <c r="HZR11" s="236"/>
      <c r="HZS11" s="236"/>
      <c r="HZT11" s="236"/>
      <c r="HZU11" s="236"/>
      <c r="HZV11" s="236"/>
      <c r="HZW11" s="236"/>
      <c r="HZX11" s="236"/>
      <c r="HZY11" s="236"/>
      <c r="HZZ11" s="236"/>
      <c r="IAA11" s="236"/>
      <c r="IAB11" s="236"/>
      <c r="IAC11" s="236"/>
      <c r="IAD11" s="236"/>
      <c r="IAE11" s="236"/>
      <c r="IAF11" s="236"/>
      <c r="IAG11" s="236"/>
      <c r="IAH11" s="236"/>
      <c r="IAI11" s="236"/>
      <c r="IAJ11" s="236"/>
      <c r="IAK11" s="236"/>
      <c r="IAL11" s="236"/>
      <c r="IAM11" s="236"/>
      <c r="IAN11" s="236"/>
      <c r="IAO11" s="236"/>
      <c r="IAP11" s="236"/>
      <c r="IAQ11" s="236"/>
      <c r="IAR11" s="236"/>
      <c r="IAS11" s="236"/>
      <c r="IAT11" s="236"/>
      <c r="IAU11" s="236"/>
      <c r="IAV11" s="236"/>
      <c r="IAW11" s="236"/>
      <c r="IAX11" s="236"/>
      <c r="IAY11" s="236"/>
      <c r="IAZ11" s="236"/>
      <c r="IBA11" s="236"/>
      <c r="IBB11" s="236"/>
      <c r="IBC11" s="236"/>
      <c r="IBD11" s="236"/>
      <c r="IBE11" s="236"/>
      <c r="IBF11" s="236"/>
      <c r="IBG11" s="236"/>
      <c r="IBH11" s="236"/>
      <c r="IBI11" s="236"/>
      <c r="IBJ11" s="236"/>
      <c r="IBK11" s="236"/>
      <c r="IBL11" s="236"/>
      <c r="IBM11" s="236"/>
      <c r="IBN11" s="236"/>
      <c r="IBO11" s="236"/>
      <c r="IBP11" s="236"/>
      <c r="IBQ11" s="236"/>
      <c r="IBR11" s="236"/>
      <c r="IBS11" s="236"/>
      <c r="IBT11" s="236"/>
      <c r="IBU11" s="236"/>
      <c r="IBV11" s="236"/>
      <c r="IBW11" s="236"/>
      <c r="IBX11" s="236"/>
      <c r="IBY11" s="236"/>
      <c r="IBZ11" s="236"/>
      <c r="ICA11" s="236"/>
      <c r="ICB11" s="236"/>
      <c r="ICC11" s="236"/>
      <c r="ICD11" s="236"/>
      <c r="ICE11" s="236"/>
      <c r="ICF11" s="236"/>
      <c r="ICG11" s="236"/>
      <c r="ICH11" s="236"/>
      <c r="ICI11" s="236"/>
      <c r="ICJ11" s="236"/>
      <c r="ICK11" s="236"/>
      <c r="ICL11" s="236"/>
      <c r="ICM11" s="236"/>
      <c r="ICN11" s="236"/>
      <c r="ICO11" s="236"/>
      <c r="ICP11" s="236"/>
      <c r="ICQ11" s="236"/>
      <c r="ICR11" s="236"/>
      <c r="ICS11" s="236"/>
      <c r="ICT11" s="236"/>
      <c r="ICU11" s="236"/>
      <c r="ICV11" s="236"/>
      <c r="ICW11" s="236"/>
      <c r="ICX11" s="236"/>
      <c r="ICY11" s="236"/>
      <c r="ICZ11" s="236"/>
      <c r="IDA11" s="236"/>
      <c r="IDB11" s="236"/>
      <c r="IDC11" s="236"/>
      <c r="IDD11" s="236"/>
      <c r="IDE11" s="236"/>
      <c r="IDF11" s="236"/>
      <c r="IDG11" s="236"/>
      <c r="IDH11" s="236"/>
      <c r="IDI11" s="236"/>
      <c r="IDJ11" s="236"/>
      <c r="IDK11" s="236"/>
      <c r="IDL11" s="236"/>
      <c r="IDM11" s="236"/>
      <c r="IDN11" s="236"/>
      <c r="IDO11" s="236"/>
      <c r="IDP11" s="236"/>
      <c r="IDQ11" s="236"/>
      <c r="IDR11" s="236"/>
      <c r="IDS11" s="236"/>
      <c r="IDT11" s="236"/>
      <c r="IDU11" s="236"/>
      <c r="IDV11" s="236"/>
      <c r="IDW11" s="236"/>
      <c r="IDX11" s="236"/>
      <c r="IDY11" s="236"/>
      <c r="IDZ11" s="236"/>
      <c r="IEA11" s="236"/>
      <c r="IEB11" s="236"/>
      <c r="IEC11" s="236"/>
      <c r="IED11" s="236"/>
      <c r="IEE11" s="236"/>
      <c r="IEF11" s="236"/>
      <c r="IEG11" s="236"/>
      <c r="IEH11" s="236"/>
      <c r="IEI11" s="236"/>
      <c r="IEJ11" s="236"/>
      <c r="IEK11" s="236"/>
      <c r="IEL11" s="236"/>
      <c r="IEM11" s="236"/>
      <c r="IEN11" s="236"/>
      <c r="IEO11" s="236"/>
      <c r="IEP11" s="236"/>
      <c r="IEQ11" s="236"/>
      <c r="IER11" s="236"/>
      <c r="IES11" s="236"/>
      <c r="IET11" s="236"/>
      <c r="IEU11" s="236"/>
      <c r="IEV11" s="236"/>
      <c r="IEW11" s="236"/>
      <c r="IEX11" s="236"/>
      <c r="IEY11" s="236"/>
      <c r="IEZ11" s="236"/>
      <c r="IFA11" s="236"/>
      <c r="IFB11" s="236"/>
      <c r="IFC11" s="236"/>
      <c r="IFD11" s="236"/>
      <c r="IFE11" s="236"/>
      <c r="IFF11" s="236"/>
      <c r="IFG11" s="236"/>
      <c r="IFH11" s="236"/>
      <c r="IFI11" s="236"/>
      <c r="IFJ11" s="236"/>
      <c r="IFK11" s="236"/>
      <c r="IFL11" s="236"/>
      <c r="IFM11" s="236"/>
      <c r="IFN11" s="236"/>
      <c r="IFO11" s="236"/>
      <c r="IFP11" s="236"/>
      <c r="IFQ11" s="236"/>
      <c r="IFR11" s="236"/>
      <c r="IFS11" s="236"/>
      <c r="IFT11" s="236"/>
      <c r="IFU11" s="236"/>
      <c r="IFV11" s="236"/>
      <c r="IFW11" s="236"/>
      <c r="IFX11" s="236"/>
      <c r="IFY11" s="236"/>
      <c r="IFZ11" s="236"/>
      <c r="IGA11" s="236"/>
      <c r="IGB11" s="236"/>
      <c r="IGC11" s="236"/>
      <c r="IGD11" s="236"/>
      <c r="IGE11" s="236"/>
      <c r="IGF11" s="236"/>
      <c r="IGG11" s="236"/>
      <c r="IGH11" s="236"/>
      <c r="IGI11" s="236"/>
      <c r="IGJ11" s="236"/>
      <c r="IGK11" s="236"/>
      <c r="IGL11" s="236"/>
      <c r="IGM11" s="236"/>
      <c r="IGN11" s="236"/>
      <c r="IGO11" s="236"/>
      <c r="IGP11" s="236"/>
      <c r="IGQ11" s="236"/>
      <c r="IGR11" s="236"/>
      <c r="IGS11" s="236"/>
      <c r="IGT11" s="236"/>
      <c r="IGU11" s="236"/>
      <c r="IGV11" s="236"/>
      <c r="IGW11" s="236"/>
      <c r="IGX11" s="236"/>
      <c r="IGY11" s="236"/>
      <c r="IGZ11" s="236"/>
      <c r="IHA11" s="236"/>
      <c r="IHB11" s="236"/>
      <c r="IHC11" s="236"/>
      <c r="IHD11" s="236"/>
      <c r="IHE11" s="236"/>
      <c r="IHF11" s="236"/>
      <c r="IHG11" s="236"/>
      <c r="IHH11" s="236"/>
      <c r="IHI11" s="236"/>
      <c r="IHJ11" s="236"/>
      <c r="IHK11" s="236"/>
      <c r="IHL11" s="236"/>
      <c r="IHM11" s="236"/>
      <c r="IHN11" s="236"/>
      <c r="IHO11" s="236"/>
      <c r="IHP11" s="236"/>
      <c r="IHQ11" s="236"/>
      <c r="IHR11" s="236"/>
      <c r="IHS11" s="236"/>
      <c r="IHT11" s="236"/>
      <c r="IHU11" s="236"/>
      <c r="IHV11" s="236"/>
      <c r="IHW11" s="236"/>
      <c r="IHX11" s="236"/>
      <c r="IHY11" s="236"/>
      <c r="IHZ11" s="236"/>
      <c r="IIA11" s="236"/>
      <c r="IIB11" s="236"/>
      <c r="IIC11" s="236"/>
      <c r="IID11" s="236"/>
      <c r="IIE11" s="236"/>
      <c r="IIF11" s="236"/>
      <c r="IIG11" s="236"/>
      <c r="IIH11" s="236"/>
      <c r="III11" s="236"/>
      <c r="IIJ11" s="236"/>
      <c r="IIK11" s="236"/>
      <c r="IIL11" s="236"/>
      <c r="IIM11" s="236"/>
      <c r="IIN11" s="236"/>
      <c r="IIO11" s="236"/>
      <c r="IIP11" s="236"/>
      <c r="IIQ11" s="236"/>
      <c r="IIR11" s="236"/>
      <c r="IIS11" s="236"/>
      <c r="IIT11" s="236"/>
      <c r="IIU11" s="236"/>
      <c r="IIV11" s="236"/>
      <c r="IIW11" s="236"/>
      <c r="IIX11" s="236"/>
      <c r="IIY11" s="236"/>
      <c r="IIZ11" s="236"/>
      <c r="IJA11" s="236"/>
      <c r="IJB11" s="236"/>
      <c r="IJC11" s="236"/>
      <c r="IJD11" s="236"/>
      <c r="IJE11" s="236"/>
      <c r="IJF11" s="236"/>
      <c r="IJG11" s="236"/>
      <c r="IJH11" s="236"/>
      <c r="IJI11" s="236"/>
      <c r="IJJ11" s="236"/>
      <c r="IJK11" s="236"/>
      <c r="IJL11" s="236"/>
      <c r="IJM11" s="236"/>
      <c r="IJN11" s="236"/>
      <c r="IJO11" s="236"/>
      <c r="IJP11" s="236"/>
      <c r="IJQ11" s="236"/>
      <c r="IJR11" s="236"/>
      <c r="IJS11" s="236"/>
      <c r="IJT11" s="236"/>
      <c r="IJU11" s="236"/>
      <c r="IJV11" s="236"/>
      <c r="IJW11" s="236"/>
      <c r="IJX11" s="236"/>
      <c r="IJY11" s="236"/>
      <c r="IJZ11" s="236"/>
      <c r="IKA11" s="236"/>
      <c r="IKB11" s="236"/>
      <c r="IKC11" s="236"/>
      <c r="IKD11" s="236"/>
      <c r="IKE11" s="236"/>
      <c r="IKF11" s="236"/>
      <c r="IKG11" s="236"/>
      <c r="IKH11" s="236"/>
      <c r="IKI11" s="236"/>
      <c r="IKJ11" s="236"/>
      <c r="IKK11" s="236"/>
      <c r="IKL11" s="236"/>
      <c r="IKM11" s="236"/>
      <c r="IKN11" s="236"/>
      <c r="IKO11" s="236"/>
      <c r="IKP11" s="236"/>
      <c r="IKQ11" s="236"/>
      <c r="IKR11" s="236"/>
      <c r="IKS11" s="236"/>
      <c r="IKT11" s="236"/>
      <c r="IKU11" s="236"/>
      <c r="IKV11" s="236"/>
      <c r="IKW11" s="236"/>
      <c r="IKX11" s="236"/>
      <c r="IKY11" s="236"/>
      <c r="IKZ11" s="236"/>
      <c r="ILA11" s="236"/>
      <c r="ILB11" s="236"/>
      <c r="ILC11" s="236"/>
      <c r="ILD11" s="236"/>
      <c r="ILE11" s="236"/>
      <c r="ILF11" s="236"/>
      <c r="ILG11" s="236"/>
      <c r="ILH11" s="236"/>
      <c r="ILI11" s="236"/>
      <c r="ILJ11" s="236"/>
      <c r="ILK11" s="236"/>
      <c r="ILL11" s="236"/>
      <c r="ILM11" s="236"/>
      <c r="ILN11" s="236"/>
      <c r="ILO11" s="236"/>
      <c r="ILP11" s="236"/>
      <c r="ILQ11" s="236"/>
      <c r="ILR11" s="236"/>
      <c r="ILS11" s="236"/>
      <c r="ILT11" s="236"/>
      <c r="ILU11" s="236"/>
      <c r="ILV11" s="236"/>
      <c r="ILW11" s="236"/>
      <c r="ILX11" s="236"/>
      <c r="ILY11" s="236"/>
      <c r="ILZ11" s="236"/>
      <c r="IMA11" s="236"/>
      <c r="IMB11" s="236"/>
      <c r="IMC11" s="236"/>
      <c r="IMD11" s="236"/>
      <c r="IME11" s="236"/>
      <c r="IMF11" s="236"/>
      <c r="IMG11" s="236"/>
      <c r="IMH11" s="236"/>
      <c r="IMI11" s="236"/>
      <c r="IMJ11" s="236"/>
      <c r="IMK11" s="236"/>
      <c r="IML11" s="236"/>
      <c r="IMM11" s="236"/>
      <c r="IMN11" s="236"/>
      <c r="IMO11" s="236"/>
      <c r="IMP11" s="236"/>
      <c r="IMQ11" s="236"/>
      <c r="IMR11" s="236"/>
      <c r="IMS11" s="236"/>
      <c r="IMT11" s="236"/>
      <c r="IMU11" s="236"/>
      <c r="IMV11" s="236"/>
      <c r="IMW11" s="236"/>
      <c r="IMX11" s="236"/>
      <c r="IMY11" s="236"/>
      <c r="IMZ11" s="236"/>
      <c r="INA11" s="236"/>
      <c r="INB11" s="236"/>
      <c r="INC11" s="236"/>
      <c r="IND11" s="236"/>
      <c r="INE11" s="236"/>
      <c r="INF11" s="236"/>
      <c r="ING11" s="236"/>
      <c r="INH11" s="236"/>
      <c r="INI11" s="236"/>
      <c r="INJ11" s="236"/>
      <c r="INK11" s="236"/>
      <c r="INL11" s="236"/>
      <c r="INM11" s="236"/>
      <c r="INN11" s="236"/>
      <c r="INO11" s="236"/>
      <c r="INP11" s="236"/>
      <c r="INQ11" s="236"/>
      <c r="INR11" s="236"/>
      <c r="INS11" s="236"/>
      <c r="INT11" s="236"/>
      <c r="INU11" s="236"/>
      <c r="INV11" s="236"/>
      <c r="INW11" s="236"/>
      <c r="INX11" s="236"/>
      <c r="INY11" s="236"/>
      <c r="INZ11" s="236"/>
      <c r="IOA11" s="236"/>
      <c r="IOB11" s="236"/>
      <c r="IOC11" s="236"/>
      <c r="IOD11" s="236"/>
      <c r="IOE11" s="236"/>
      <c r="IOF11" s="236"/>
      <c r="IOG11" s="236"/>
      <c r="IOH11" s="236"/>
      <c r="IOI11" s="236"/>
      <c r="IOJ11" s="236"/>
      <c r="IOK11" s="236"/>
      <c r="IOL11" s="236"/>
      <c r="IOM11" s="236"/>
      <c r="ION11" s="236"/>
      <c r="IOO11" s="236"/>
      <c r="IOP11" s="236"/>
      <c r="IOQ11" s="236"/>
      <c r="IOR11" s="236"/>
      <c r="IOS11" s="236"/>
      <c r="IOT11" s="236"/>
      <c r="IOU11" s="236"/>
      <c r="IOV11" s="236"/>
      <c r="IOW11" s="236"/>
      <c r="IOX11" s="236"/>
      <c r="IOY11" s="236"/>
      <c r="IOZ11" s="236"/>
      <c r="IPA11" s="236"/>
      <c r="IPB11" s="236"/>
      <c r="IPC11" s="236"/>
      <c r="IPD11" s="236"/>
      <c r="IPE11" s="236"/>
      <c r="IPF11" s="236"/>
      <c r="IPG11" s="236"/>
      <c r="IPH11" s="236"/>
      <c r="IPI11" s="236"/>
      <c r="IPJ11" s="236"/>
      <c r="IPK11" s="236"/>
      <c r="IPL11" s="236"/>
      <c r="IPM11" s="236"/>
      <c r="IPN11" s="236"/>
      <c r="IPO11" s="236"/>
      <c r="IPP11" s="236"/>
      <c r="IPQ11" s="236"/>
      <c r="IPR11" s="236"/>
      <c r="IPS11" s="236"/>
      <c r="IPT11" s="236"/>
      <c r="IPU11" s="236"/>
      <c r="IPV11" s="236"/>
      <c r="IPW11" s="236"/>
      <c r="IPX11" s="236"/>
      <c r="IPY11" s="236"/>
      <c r="IPZ11" s="236"/>
      <c r="IQA11" s="236"/>
      <c r="IQB11" s="236"/>
      <c r="IQC11" s="236"/>
      <c r="IQD11" s="236"/>
      <c r="IQE11" s="236"/>
      <c r="IQF11" s="236"/>
      <c r="IQG11" s="236"/>
      <c r="IQH11" s="236"/>
      <c r="IQI11" s="236"/>
      <c r="IQJ11" s="236"/>
      <c r="IQK11" s="236"/>
      <c r="IQL11" s="236"/>
      <c r="IQM11" s="236"/>
      <c r="IQN11" s="236"/>
      <c r="IQO11" s="236"/>
      <c r="IQP11" s="236"/>
      <c r="IQQ11" s="236"/>
      <c r="IQR11" s="236"/>
      <c r="IQS11" s="236"/>
      <c r="IQT11" s="236"/>
      <c r="IQU11" s="236"/>
      <c r="IQV11" s="236"/>
      <c r="IQW11" s="236"/>
      <c r="IQX11" s="236"/>
      <c r="IQY11" s="236"/>
      <c r="IQZ11" s="236"/>
      <c r="IRA11" s="236"/>
      <c r="IRB11" s="236"/>
      <c r="IRC11" s="236"/>
      <c r="IRD11" s="236"/>
      <c r="IRE11" s="236"/>
      <c r="IRF11" s="236"/>
      <c r="IRG11" s="236"/>
      <c r="IRH11" s="236"/>
      <c r="IRI11" s="236"/>
      <c r="IRJ11" s="236"/>
      <c r="IRK11" s="236"/>
      <c r="IRL11" s="236"/>
      <c r="IRM11" s="236"/>
      <c r="IRN11" s="236"/>
      <c r="IRO11" s="236"/>
      <c r="IRP11" s="236"/>
      <c r="IRQ11" s="236"/>
      <c r="IRR11" s="236"/>
      <c r="IRS11" s="236"/>
      <c r="IRT11" s="236"/>
      <c r="IRU11" s="236"/>
      <c r="IRV11" s="236"/>
      <c r="IRW11" s="236"/>
      <c r="IRX11" s="236"/>
      <c r="IRY11" s="236"/>
      <c r="IRZ11" s="236"/>
      <c r="ISA11" s="236"/>
      <c r="ISB11" s="236"/>
      <c r="ISC11" s="236"/>
      <c r="ISD11" s="236"/>
      <c r="ISE11" s="236"/>
      <c r="ISF11" s="236"/>
      <c r="ISG11" s="236"/>
      <c r="ISH11" s="236"/>
      <c r="ISI11" s="236"/>
      <c r="ISJ11" s="236"/>
      <c r="ISK11" s="236"/>
      <c r="ISL11" s="236"/>
      <c r="ISM11" s="236"/>
      <c r="ISN11" s="236"/>
      <c r="ISO11" s="236"/>
      <c r="ISP11" s="236"/>
      <c r="ISQ11" s="236"/>
      <c r="ISR11" s="236"/>
      <c r="ISS11" s="236"/>
      <c r="IST11" s="236"/>
      <c r="ISU11" s="236"/>
      <c r="ISV11" s="236"/>
      <c r="ISW11" s="236"/>
      <c r="ISX11" s="236"/>
      <c r="ISY11" s="236"/>
      <c r="ISZ11" s="236"/>
      <c r="ITA11" s="236"/>
      <c r="ITB11" s="236"/>
      <c r="ITC11" s="236"/>
      <c r="ITD11" s="236"/>
      <c r="ITE11" s="236"/>
      <c r="ITF11" s="236"/>
      <c r="ITG11" s="236"/>
      <c r="ITH11" s="236"/>
      <c r="ITI11" s="236"/>
      <c r="ITJ11" s="236"/>
      <c r="ITK11" s="236"/>
      <c r="ITL11" s="236"/>
      <c r="ITM11" s="236"/>
      <c r="ITN11" s="236"/>
      <c r="ITO11" s="236"/>
      <c r="ITP11" s="236"/>
      <c r="ITQ11" s="236"/>
      <c r="ITR11" s="236"/>
      <c r="ITS11" s="236"/>
      <c r="ITT11" s="236"/>
      <c r="ITU11" s="236"/>
      <c r="ITV11" s="236"/>
      <c r="ITW11" s="236"/>
      <c r="ITX11" s="236"/>
      <c r="ITY11" s="236"/>
      <c r="ITZ11" s="236"/>
      <c r="IUA11" s="236"/>
      <c r="IUB11" s="236"/>
      <c r="IUC11" s="236"/>
      <c r="IUD11" s="236"/>
      <c r="IUE11" s="236"/>
      <c r="IUF11" s="236"/>
      <c r="IUG11" s="236"/>
      <c r="IUH11" s="236"/>
      <c r="IUI11" s="236"/>
      <c r="IUJ11" s="236"/>
      <c r="IUK11" s="236"/>
      <c r="IUL11" s="236"/>
      <c r="IUM11" s="236"/>
      <c r="IUN11" s="236"/>
      <c r="IUO11" s="236"/>
      <c r="IUP11" s="236"/>
      <c r="IUQ11" s="236"/>
      <c r="IUR11" s="236"/>
      <c r="IUS11" s="236"/>
      <c r="IUT11" s="236"/>
      <c r="IUU11" s="236"/>
      <c r="IUV11" s="236"/>
      <c r="IUW11" s="236"/>
      <c r="IUX11" s="236"/>
      <c r="IUY11" s="236"/>
      <c r="IUZ11" s="236"/>
      <c r="IVA11" s="236"/>
      <c r="IVB11" s="236"/>
      <c r="IVC11" s="236"/>
      <c r="IVD11" s="236"/>
      <c r="IVE11" s="236"/>
      <c r="IVF11" s="236"/>
      <c r="IVG11" s="236"/>
      <c r="IVH11" s="236"/>
      <c r="IVI11" s="236"/>
      <c r="IVJ11" s="236"/>
      <c r="IVK11" s="236"/>
      <c r="IVL11" s="236"/>
      <c r="IVM11" s="236"/>
      <c r="IVN11" s="236"/>
      <c r="IVO11" s="236"/>
      <c r="IVP11" s="236"/>
      <c r="IVQ11" s="236"/>
      <c r="IVR11" s="236"/>
      <c r="IVS11" s="236"/>
      <c r="IVT11" s="236"/>
      <c r="IVU11" s="236"/>
      <c r="IVV11" s="236"/>
      <c r="IVW11" s="236"/>
      <c r="IVX11" s="236"/>
      <c r="IVY11" s="236"/>
      <c r="IVZ11" s="236"/>
      <c r="IWA11" s="236"/>
      <c r="IWB11" s="236"/>
      <c r="IWC11" s="236"/>
      <c r="IWD11" s="236"/>
      <c r="IWE11" s="236"/>
      <c r="IWF11" s="236"/>
      <c r="IWG11" s="236"/>
      <c r="IWH11" s="236"/>
      <c r="IWI11" s="236"/>
      <c r="IWJ11" s="236"/>
      <c r="IWK11" s="236"/>
      <c r="IWL11" s="236"/>
      <c r="IWM11" s="236"/>
      <c r="IWN11" s="236"/>
      <c r="IWO11" s="236"/>
      <c r="IWP11" s="236"/>
      <c r="IWQ11" s="236"/>
      <c r="IWR11" s="236"/>
      <c r="IWS11" s="236"/>
      <c r="IWT11" s="236"/>
      <c r="IWU11" s="236"/>
      <c r="IWV11" s="236"/>
      <c r="IWW11" s="236"/>
      <c r="IWX11" s="236"/>
      <c r="IWY11" s="236"/>
      <c r="IWZ11" s="236"/>
      <c r="IXA11" s="236"/>
      <c r="IXB11" s="236"/>
      <c r="IXC11" s="236"/>
      <c r="IXD11" s="236"/>
      <c r="IXE11" s="236"/>
      <c r="IXF11" s="236"/>
      <c r="IXG11" s="236"/>
      <c r="IXH11" s="236"/>
      <c r="IXI11" s="236"/>
      <c r="IXJ11" s="236"/>
      <c r="IXK11" s="236"/>
      <c r="IXL11" s="236"/>
      <c r="IXM11" s="236"/>
      <c r="IXN11" s="236"/>
      <c r="IXO11" s="236"/>
      <c r="IXP11" s="236"/>
      <c r="IXQ11" s="236"/>
      <c r="IXR11" s="236"/>
      <c r="IXS11" s="236"/>
      <c r="IXT11" s="236"/>
      <c r="IXU11" s="236"/>
      <c r="IXV11" s="236"/>
      <c r="IXW11" s="236"/>
      <c r="IXX11" s="236"/>
      <c r="IXY11" s="236"/>
      <c r="IXZ11" s="236"/>
      <c r="IYA11" s="236"/>
      <c r="IYB11" s="236"/>
      <c r="IYC11" s="236"/>
      <c r="IYD11" s="236"/>
      <c r="IYE11" s="236"/>
      <c r="IYF11" s="236"/>
      <c r="IYG11" s="236"/>
      <c r="IYH11" s="236"/>
      <c r="IYI11" s="236"/>
      <c r="IYJ11" s="236"/>
      <c r="IYK11" s="236"/>
      <c r="IYL11" s="236"/>
      <c r="IYM11" s="236"/>
      <c r="IYN11" s="236"/>
      <c r="IYO11" s="236"/>
      <c r="IYP11" s="236"/>
      <c r="IYQ11" s="236"/>
      <c r="IYR11" s="236"/>
      <c r="IYS11" s="236"/>
      <c r="IYT11" s="236"/>
      <c r="IYU11" s="236"/>
      <c r="IYV11" s="236"/>
      <c r="IYW11" s="236"/>
      <c r="IYX11" s="236"/>
      <c r="IYY11" s="236"/>
      <c r="IYZ11" s="236"/>
      <c r="IZA11" s="236"/>
      <c r="IZB11" s="236"/>
      <c r="IZC11" s="236"/>
      <c r="IZD11" s="236"/>
      <c r="IZE11" s="236"/>
      <c r="IZF11" s="236"/>
      <c r="IZG11" s="236"/>
      <c r="IZH11" s="236"/>
      <c r="IZI11" s="236"/>
      <c r="IZJ11" s="236"/>
      <c r="IZK11" s="236"/>
      <c r="IZL11" s="236"/>
      <c r="IZM11" s="236"/>
      <c r="IZN11" s="236"/>
      <c r="IZO11" s="236"/>
      <c r="IZP11" s="236"/>
      <c r="IZQ11" s="236"/>
      <c r="IZR11" s="236"/>
      <c r="IZS11" s="236"/>
      <c r="IZT11" s="236"/>
      <c r="IZU11" s="236"/>
      <c r="IZV11" s="236"/>
      <c r="IZW11" s="236"/>
      <c r="IZX11" s="236"/>
      <c r="IZY11" s="236"/>
      <c r="IZZ11" s="236"/>
      <c r="JAA11" s="236"/>
      <c r="JAB11" s="236"/>
      <c r="JAC11" s="236"/>
      <c r="JAD11" s="236"/>
      <c r="JAE11" s="236"/>
      <c r="JAF11" s="236"/>
      <c r="JAG11" s="236"/>
      <c r="JAH11" s="236"/>
      <c r="JAI11" s="236"/>
      <c r="JAJ11" s="236"/>
      <c r="JAK11" s="236"/>
      <c r="JAL11" s="236"/>
      <c r="JAM11" s="236"/>
      <c r="JAN11" s="236"/>
      <c r="JAO11" s="236"/>
      <c r="JAP11" s="236"/>
      <c r="JAQ11" s="236"/>
      <c r="JAR11" s="236"/>
      <c r="JAS11" s="236"/>
      <c r="JAT11" s="236"/>
      <c r="JAU11" s="236"/>
      <c r="JAV11" s="236"/>
      <c r="JAW11" s="236"/>
      <c r="JAX11" s="236"/>
      <c r="JAY11" s="236"/>
      <c r="JAZ11" s="236"/>
      <c r="JBA11" s="236"/>
      <c r="JBB11" s="236"/>
      <c r="JBC11" s="236"/>
      <c r="JBD11" s="236"/>
      <c r="JBE11" s="236"/>
      <c r="JBF11" s="236"/>
      <c r="JBG11" s="236"/>
      <c r="JBH11" s="236"/>
      <c r="JBI11" s="236"/>
      <c r="JBJ11" s="236"/>
      <c r="JBK11" s="236"/>
      <c r="JBL11" s="236"/>
      <c r="JBM11" s="236"/>
      <c r="JBN11" s="236"/>
      <c r="JBO11" s="236"/>
      <c r="JBP11" s="236"/>
      <c r="JBQ11" s="236"/>
      <c r="JBR11" s="236"/>
      <c r="JBS11" s="236"/>
      <c r="JBT11" s="236"/>
      <c r="JBU11" s="236"/>
      <c r="JBV11" s="236"/>
      <c r="JBW11" s="236"/>
      <c r="JBX11" s="236"/>
      <c r="JBY11" s="236"/>
      <c r="JBZ11" s="236"/>
      <c r="JCA11" s="236"/>
      <c r="JCB11" s="236"/>
      <c r="JCC11" s="236"/>
      <c r="JCD11" s="236"/>
      <c r="JCE11" s="236"/>
      <c r="JCF11" s="236"/>
      <c r="JCG11" s="236"/>
      <c r="JCH11" s="236"/>
      <c r="JCI11" s="236"/>
      <c r="JCJ11" s="236"/>
      <c r="JCK11" s="236"/>
      <c r="JCL11" s="236"/>
      <c r="JCM11" s="236"/>
      <c r="JCN11" s="236"/>
      <c r="JCO11" s="236"/>
      <c r="JCP11" s="236"/>
      <c r="JCQ11" s="236"/>
      <c r="JCR11" s="236"/>
      <c r="JCS11" s="236"/>
      <c r="JCT11" s="236"/>
      <c r="JCU11" s="236"/>
      <c r="JCV11" s="236"/>
      <c r="JCW11" s="236"/>
      <c r="JCX11" s="236"/>
      <c r="JCY11" s="236"/>
      <c r="JCZ11" s="236"/>
      <c r="JDA11" s="236"/>
      <c r="JDB11" s="236"/>
      <c r="JDC11" s="236"/>
      <c r="JDD11" s="236"/>
      <c r="JDE11" s="236"/>
      <c r="JDF11" s="236"/>
      <c r="JDG11" s="236"/>
      <c r="JDH11" s="236"/>
      <c r="JDI11" s="236"/>
      <c r="JDJ11" s="236"/>
      <c r="JDK11" s="236"/>
      <c r="JDL11" s="236"/>
      <c r="JDM11" s="236"/>
      <c r="JDN11" s="236"/>
      <c r="JDO11" s="236"/>
      <c r="JDP11" s="236"/>
      <c r="JDQ11" s="236"/>
      <c r="JDR11" s="236"/>
      <c r="JDS11" s="236"/>
      <c r="JDT11" s="236"/>
      <c r="JDU11" s="236"/>
      <c r="JDV11" s="236"/>
      <c r="JDW11" s="236"/>
      <c r="JDX11" s="236"/>
      <c r="JDY11" s="236"/>
      <c r="JDZ11" s="236"/>
      <c r="JEA11" s="236"/>
      <c r="JEB11" s="236"/>
      <c r="JEC11" s="236"/>
      <c r="JED11" s="236"/>
      <c r="JEE11" s="236"/>
      <c r="JEF11" s="236"/>
      <c r="JEG11" s="236"/>
      <c r="JEH11" s="236"/>
      <c r="JEI11" s="236"/>
      <c r="JEJ11" s="236"/>
      <c r="JEK11" s="236"/>
      <c r="JEL11" s="236"/>
      <c r="JEM11" s="236"/>
      <c r="JEN11" s="236"/>
      <c r="JEO11" s="236"/>
      <c r="JEP11" s="236"/>
      <c r="JEQ11" s="236"/>
      <c r="JER11" s="236"/>
      <c r="JES11" s="236"/>
      <c r="JET11" s="236"/>
      <c r="JEU11" s="236"/>
      <c r="JEV11" s="236"/>
      <c r="JEW11" s="236"/>
      <c r="JEX11" s="236"/>
      <c r="JEY11" s="236"/>
      <c r="JEZ11" s="236"/>
      <c r="JFA11" s="236"/>
      <c r="JFB11" s="236"/>
      <c r="JFC11" s="236"/>
      <c r="JFD11" s="236"/>
      <c r="JFE11" s="236"/>
      <c r="JFF11" s="236"/>
      <c r="JFG11" s="236"/>
      <c r="JFH11" s="236"/>
      <c r="JFI11" s="236"/>
      <c r="JFJ11" s="236"/>
      <c r="JFK11" s="236"/>
      <c r="JFL11" s="236"/>
      <c r="JFM11" s="236"/>
      <c r="JFN11" s="236"/>
      <c r="JFO11" s="236"/>
      <c r="JFP11" s="236"/>
      <c r="JFQ11" s="236"/>
      <c r="JFR11" s="236"/>
      <c r="JFS11" s="236"/>
      <c r="JFT11" s="236"/>
      <c r="JFU11" s="236"/>
      <c r="JFV11" s="236"/>
      <c r="JFW11" s="236"/>
      <c r="JFX11" s="236"/>
      <c r="JFY11" s="236"/>
      <c r="JFZ11" s="236"/>
      <c r="JGA11" s="236"/>
      <c r="JGB11" s="236"/>
      <c r="JGC11" s="236"/>
      <c r="JGD11" s="236"/>
      <c r="JGE11" s="236"/>
      <c r="JGF11" s="236"/>
      <c r="JGG11" s="236"/>
      <c r="JGH11" s="236"/>
      <c r="JGI11" s="236"/>
      <c r="JGJ11" s="236"/>
      <c r="JGK11" s="236"/>
      <c r="JGL11" s="236"/>
      <c r="JGM11" s="236"/>
      <c r="JGN11" s="236"/>
      <c r="JGO11" s="236"/>
      <c r="JGP11" s="236"/>
      <c r="JGQ11" s="236"/>
      <c r="JGR11" s="236"/>
      <c r="JGS11" s="236"/>
      <c r="JGT11" s="236"/>
      <c r="JGU11" s="236"/>
      <c r="JGV11" s="236"/>
      <c r="JGW11" s="236"/>
      <c r="JGX11" s="236"/>
      <c r="JGY11" s="236"/>
      <c r="JGZ11" s="236"/>
      <c r="JHA11" s="236"/>
      <c r="JHB11" s="236"/>
      <c r="JHC11" s="236"/>
      <c r="JHD11" s="236"/>
      <c r="JHE11" s="236"/>
      <c r="JHF11" s="236"/>
      <c r="JHG11" s="236"/>
      <c r="JHH11" s="236"/>
      <c r="JHI11" s="236"/>
      <c r="JHJ11" s="236"/>
      <c r="JHK11" s="236"/>
      <c r="JHL11" s="236"/>
      <c r="JHM11" s="236"/>
      <c r="JHN11" s="236"/>
      <c r="JHO11" s="236"/>
      <c r="JHP11" s="236"/>
      <c r="JHQ11" s="236"/>
      <c r="JHR11" s="236"/>
      <c r="JHS11" s="236"/>
      <c r="JHT11" s="236"/>
      <c r="JHU11" s="236"/>
      <c r="JHV11" s="236"/>
      <c r="JHW11" s="236"/>
      <c r="JHX11" s="236"/>
      <c r="JHY11" s="236"/>
      <c r="JHZ11" s="236"/>
      <c r="JIA11" s="236"/>
      <c r="JIB11" s="236"/>
      <c r="JIC11" s="236"/>
      <c r="JID11" s="236"/>
      <c r="JIE11" s="236"/>
      <c r="JIF11" s="236"/>
      <c r="JIG11" s="236"/>
      <c r="JIH11" s="236"/>
      <c r="JII11" s="236"/>
      <c r="JIJ11" s="236"/>
      <c r="JIK11" s="236"/>
      <c r="JIL11" s="236"/>
      <c r="JIM11" s="236"/>
      <c r="JIN11" s="236"/>
      <c r="JIO11" s="236"/>
      <c r="JIP11" s="236"/>
      <c r="JIQ11" s="236"/>
      <c r="JIR11" s="236"/>
      <c r="JIS11" s="236"/>
      <c r="JIT11" s="236"/>
      <c r="JIU11" s="236"/>
      <c r="JIV11" s="236"/>
      <c r="JIW11" s="236"/>
      <c r="JIX11" s="236"/>
      <c r="JIY11" s="236"/>
      <c r="JIZ11" s="236"/>
      <c r="JJA11" s="236"/>
      <c r="JJB11" s="236"/>
      <c r="JJC11" s="236"/>
      <c r="JJD11" s="236"/>
      <c r="JJE11" s="236"/>
      <c r="JJF11" s="236"/>
      <c r="JJG11" s="236"/>
      <c r="JJH11" s="236"/>
      <c r="JJI11" s="236"/>
      <c r="JJJ11" s="236"/>
      <c r="JJK11" s="236"/>
      <c r="JJL11" s="236"/>
      <c r="JJM11" s="236"/>
      <c r="JJN11" s="236"/>
      <c r="JJO11" s="236"/>
      <c r="JJP11" s="236"/>
      <c r="JJQ11" s="236"/>
      <c r="JJR11" s="236"/>
      <c r="JJS11" s="236"/>
      <c r="JJT11" s="236"/>
      <c r="JJU11" s="236"/>
      <c r="JJV11" s="236"/>
      <c r="JJW11" s="236"/>
      <c r="JJX11" s="236"/>
      <c r="JJY11" s="236"/>
      <c r="JJZ11" s="236"/>
      <c r="JKA11" s="236"/>
      <c r="JKB11" s="236"/>
      <c r="JKC11" s="236"/>
      <c r="JKD11" s="236"/>
      <c r="JKE11" s="236"/>
      <c r="JKF11" s="236"/>
      <c r="JKG11" s="236"/>
      <c r="JKH11" s="236"/>
      <c r="JKI11" s="236"/>
      <c r="JKJ11" s="236"/>
      <c r="JKK11" s="236"/>
      <c r="JKL11" s="236"/>
      <c r="JKM11" s="236"/>
      <c r="JKN11" s="236"/>
      <c r="JKO11" s="236"/>
      <c r="JKP11" s="236"/>
      <c r="JKQ11" s="236"/>
      <c r="JKR11" s="236"/>
      <c r="JKS11" s="236"/>
      <c r="JKT11" s="236"/>
      <c r="JKU11" s="236"/>
      <c r="JKV11" s="236"/>
      <c r="JKW11" s="236"/>
      <c r="JKX11" s="236"/>
      <c r="JKY11" s="236"/>
      <c r="JKZ11" s="236"/>
      <c r="JLA11" s="236"/>
      <c r="JLB11" s="236"/>
      <c r="JLC11" s="236"/>
      <c r="JLD11" s="236"/>
      <c r="JLE11" s="236"/>
      <c r="JLF11" s="236"/>
      <c r="JLG11" s="236"/>
      <c r="JLH11" s="236"/>
      <c r="JLI11" s="236"/>
      <c r="JLJ11" s="236"/>
      <c r="JLK11" s="236"/>
      <c r="JLL11" s="236"/>
      <c r="JLM11" s="236"/>
      <c r="JLN11" s="236"/>
      <c r="JLO11" s="236"/>
      <c r="JLP11" s="236"/>
      <c r="JLQ11" s="236"/>
      <c r="JLR11" s="236"/>
      <c r="JLS11" s="236"/>
      <c r="JLT11" s="236"/>
      <c r="JLU11" s="236"/>
      <c r="JLV11" s="236"/>
      <c r="JLW11" s="236"/>
      <c r="JLX11" s="236"/>
      <c r="JLY11" s="236"/>
      <c r="JLZ11" s="236"/>
      <c r="JMA11" s="236"/>
      <c r="JMB11" s="236"/>
      <c r="JMC11" s="236"/>
      <c r="JMD11" s="236"/>
      <c r="JME11" s="236"/>
      <c r="JMF11" s="236"/>
      <c r="JMG11" s="236"/>
      <c r="JMH11" s="236"/>
      <c r="JMI11" s="236"/>
      <c r="JMJ11" s="236"/>
      <c r="JMK11" s="236"/>
      <c r="JML11" s="236"/>
      <c r="JMM11" s="236"/>
      <c r="JMN11" s="236"/>
      <c r="JMO11" s="236"/>
      <c r="JMP11" s="236"/>
      <c r="JMQ11" s="236"/>
      <c r="JMR11" s="236"/>
      <c r="JMS11" s="236"/>
      <c r="JMT11" s="236"/>
      <c r="JMU11" s="236"/>
      <c r="JMV11" s="236"/>
      <c r="JMW11" s="236"/>
      <c r="JMX11" s="236"/>
      <c r="JMY11" s="236"/>
      <c r="JMZ11" s="236"/>
      <c r="JNA11" s="236"/>
      <c r="JNB11" s="236"/>
      <c r="JNC11" s="236"/>
      <c r="JND11" s="236"/>
      <c r="JNE11" s="236"/>
      <c r="JNF11" s="236"/>
      <c r="JNG11" s="236"/>
      <c r="JNH11" s="236"/>
      <c r="JNI11" s="236"/>
      <c r="JNJ11" s="236"/>
      <c r="JNK11" s="236"/>
      <c r="JNL11" s="236"/>
      <c r="JNM11" s="236"/>
      <c r="JNN11" s="236"/>
      <c r="JNO11" s="236"/>
      <c r="JNP11" s="236"/>
      <c r="JNQ11" s="236"/>
      <c r="JNR11" s="236"/>
      <c r="JNS11" s="236"/>
      <c r="JNT11" s="236"/>
      <c r="JNU11" s="236"/>
      <c r="JNV11" s="236"/>
      <c r="JNW11" s="236"/>
      <c r="JNX11" s="236"/>
      <c r="JNY11" s="236"/>
      <c r="JNZ11" s="236"/>
      <c r="JOA11" s="236"/>
      <c r="JOB11" s="236"/>
      <c r="JOC11" s="236"/>
      <c r="JOD11" s="236"/>
      <c r="JOE11" s="236"/>
      <c r="JOF11" s="236"/>
      <c r="JOG11" s="236"/>
      <c r="JOH11" s="236"/>
      <c r="JOI11" s="236"/>
      <c r="JOJ11" s="236"/>
      <c r="JOK11" s="236"/>
      <c r="JOL11" s="236"/>
      <c r="JOM11" s="236"/>
      <c r="JON11" s="236"/>
      <c r="JOO11" s="236"/>
      <c r="JOP11" s="236"/>
      <c r="JOQ11" s="236"/>
      <c r="JOR11" s="236"/>
      <c r="JOS11" s="236"/>
      <c r="JOT11" s="236"/>
      <c r="JOU11" s="236"/>
      <c r="JOV11" s="236"/>
      <c r="JOW11" s="236"/>
      <c r="JOX11" s="236"/>
      <c r="JOY11" s="236"/>
      <c r="JOZ11" s="236"/>
      <c r="JPA11" s="236"/>
      <c r="JPB11" s="236"/>
      <c r="JPC11" s="236"/>
      <c r="JPD11" s="236"/>
      <c r="JPE11" s="236"/>
      <c r="JPF11" s="236"/>
      <c r="JPG11" s="236"/>
      <c r="JPH11" s="236"/>
      <c r="JPI11" s="236"/>
      <c r="JPJ11" s="236"/>
      <c r="JPK11" s="236"/>
      <c r="JPL11" s="236"/>
      <c r="JPM11" s="236"/>
      <c r="JPN11" s="236"/>
      <c r="JPO11" s="236"/>
      <c r="JPP11" s="236"/>
      <c r="JPQ11" s="236"/>
      <c r="JPR11" s="236"/>
      <c r="JPS11" s="236"/>
      <c r="JPT11" s="236"/>
      <c r="JPU11" s="236"/>
      <c r="JPV11" s="236"/>
      <c r="JPW11" s="236"/>
      <c r="JPX11" s="236"/>
      <c r="JPY11" s="236"/>
      <c r="JPZ11" s="236"/>
      <c r="JQA11" s="236"/>
      <c r="JQB11" s="236"/>
      <c r="JQC11" s="236"/>
      <c r="JQD11" s="236"/>
      <c r="JQE11" s="236"/>
      <c r="JQF11" s="236"/>
      <c r="JQG11" s="236"/>
      <c r="JQH11" s="236"/>
      <c r="JQI11" s="236"/>
      <c r="JQJ11" s="236"/>
      <c r="JQK11" s="236"/>
      <c r="JQL11" s="236"/>
      <c r="JQM11" s="236"/>
      <c r="JQN11" s="236"/>
      <c r="JQO11" s="236"/>
      <c r="JQP11" s="236"/>
      <c r="JQQ11" s="236"/>
      <c r="JQR11" s="236"/>
      <c r="JQS11" s="236"/>
      <c r="JQT11" s="236"/>
      <c r="JQU11" s="236"/>
      <c r="JQV11" s="236"/>
      <c r="JQW11" s="236"/>
      <c r="JQX11" s="236"/>
      <c r="JQY11" s="236"/>
      <c r="JQZ11" s="236"/>
      <c r="JRA11" s="236"/>
      <c r="JRB11" s="236"/>
      <c r="JRC11" s="236"/>
      <c r="JRD11" s="236"/>
      <c r="JRE11" s="236"/>
      <c r="JRF11" s="236"/>
      <c r="JRG11" s="236"/>
      <c r="JRH11" s="236"/>
      <c r="JRI11" s="236"/>
      <c r="JRJ11" s="236"/>
      <c r="JRK11" s="236"/>
      <c r="JRL11" s="236"/>
      <c r="JRM11" s="236"/>
      <c r="JRN11" s="236"/>
      <c r="JRO11" s="236"/>
      <c r="JRP11" s="236"/>
      <c r="JRQ11" s="236"/>
      <c r="JRR11" s="236"/>
      <c r="JRS11" s="236"/>
      <c r="JRT11" s="236"/>
      <c r="JRU11" s="236"/>
      <c r="JRV11" s="236"/>
      <c r="JRW11" s="236"/>
      <c r="JRX11" s="236"/>
      <c r="JRY11" s="236"/>
      <c r="JRZ11" s="236"/>
      <c r="JSA11" s="236"/>
      <c r="JSB11" s="236"/>
      <c r="JSC11" s="236"/>
      <c r="JSD11" s="236"/>
      <c r="JSE11" s="236"/>
      <c r="JSF11" s="236"/>
      <c r="JSG11" s="236"/>
      <c r="JSH11" s="236"/>
      <c r="JSI11" s="236"/>
      <c r="JSJ11" s="236"/>
      <c r="JSK11" s="236"/>
      <c r="JSL11" s="236"/>
      <c r="JSM11" s="236"/>
      <c r="JSN11" s="236"/>
      <c r="JSO11" s="236"/>
      <c r="JSP11" s="236"/>
      <c r="JSQ11" s="236"/>
      <c r="JSR11" s="236"/>
      <c r="JSS11" s="236"/>
      <c r="JST11" s="236"/>
      <c r="JSU11" s="236"/>
      <c r="JSV11" s="236"/>
      <c r="JSW11" s="236"/>
      <c r="JSX11" s="236"/>
      <c r="JSY11" s="236"/>
      <c r="JSZ11" s="236"/>
      <c r="JTA11" s="236"/>
      <c r="JTB11" s="236"/>
      <c r="JTC11" s="236"/>
      <c r="JTD11" s="236"/>
      <c r="JTE11" s="236"/>
      <c r="JTF11" s="236"/>
      <c r="JTG11" s="236"/>
      <c r="JTH11" s="236"/>
      <c r="JTI11" s="236"/>
      <c r="JTJ11" s="236"/>
      <c r="JTK11" s="236"/>
      <c r="JTL11" s="236"/>
      <c r="JTM11" s="236"/>
      <c r="JTN11" s="236"/>
      <c r="JTO11" s="236"/>
      <c r="JTP11" s="236"/>
      <c r="JTQ11" s="236"/>
      <c r="JTR11" s="236"/>
      <c r="JTS11" s="236"/>
      <c r="JTT11" s="236"/>
      <c r="JTU11" s="236"/>
      <c r="JTV11" s="236"/>
      <c r="JTW11" s="236"/>
      <c r="JTX11" s="236"/>
      <c r="JTY11" s="236"/>
      <c r="JTZ11" s="236"/>
      <c r="JUA11" s="236"/>
      <c r="JUB11" s="236"/>
      <c r="JUC11" s="236"/>
      <c r="JUD11" s="236"/>
      <c r="JUE11" s="236"/>
      <c r="JUF11" s="236"/>
      <c r="JUG11" s="236"/>
      <c r="JUH11" s="236"/>
      <c r="JUI11" s="236"/>
      <c r="JUJ11" s="236"/>
      <c r="JUK11" s="236"/>
      <c r="JUL11" s="236"/>
      <c r="JUM11" s="236"/>
      <c r="JUN11" s="236"/>
      <c r="JUO11" s="236"/>
      <c r="JUP11" s="236"/>
      <c r="JUQ11" s="236"/>
      <c r="JUR11" s="236"/>
      <c r="JUS11" s="236"/>
      <c r="JUT11" s="236"/>
      <c r="JUU11" s="236"/>
      <c r="JUV11" s="236"/>
      <c r="JUW11" s="236"/>
      <c r="JUX11" s="236"/>
      <c r="JUY11" s="236"/>
      <c r="JUZ11" s="236"/>
      <c r="JVA11" s="236"/>
      <c r="JVB11" s="236"/>
      <c r="JVC11" s="236"/>
      <c r="JVD11" s="236"/>
      <c r="JVE11" s="236"/>
      <c r="JVF11" s="236"/>
      <c r="JVG11" s="236"/>
      <c r="JVH11" s="236"/>
      <c r="JVI11" s="236"/>
      <c r="JVJ11" s="236"/>
      <c r="JVK11" s="236"/>
      <c r="JVL11" s="236"/>
      <c r="JVM11" s="236"/>
      <c r="JVN11" s="236"/>
      <c r="JVO11" s="236"/>
      <c r="JVP11" s="236"/>
      <c r="JVQ11" s="236"/>
      <c r="JVR11" s="236"/>
      <c r="JVS11" s="236"/>
      <c r="JVT11" s="236"/>
      <c r="JVU11" s="236"/>
      <c r="JVV11" s="236"/>
      <c r="JVW11" s="236"/>
      <c r="JVX11" s="236"/>
      <c r="JVY11" s="236"/>
      <c r="JVZ11" s="236"/>
      <c r="JWA11" s="236"/>
      <c r="JWB11" s="236"/>
      <c r="JWC11" s="236"/>
      <c r="JWD11" s="236"/>
      <c r="JWE11" s="236"/>
      <c r="JWF11" s="236"/>
      <c r="JWG11" s="236"/>
      <c r="JWH11" s="236"/>
      <c r="JWI11" s="236"/>
      <c r="JWJ11" s="236"/>
      <c r="JWK11" s="236"/>
      <c r="JWL11" s="236"/>
      <c r="JWM11" s="236"/>
      <c r="JWN11" s="236"/>
      <c r="JWO11" s="236"/>
      <c r="JWP11" s="236"/>
      <c r="JWQ11" s="236"/>
      <c r="JWR11" s="236"/>
      <c r="JWS11" s="236"/>
      <c r="JWT11" s="236"/>
      <c r="JWU11" s="236"/>
      <c r="JWV11" s="236"/>
      <c r="JWW11" s="236"/>
      <c r="JWX11" s="236"/>
      <c r="JWY11" s="236"/>
      <c r="JWZ11" s="236"/>
      <c r="JXA11" s="236"/>
      <c r="JXB11" s="236"/>
      <c r="JXC11" s="236"/>
      <c r="JXD11" s="236"/>
      <c r="JXE11" s="236"/>
      <c r="JXF11" s="236"/>
      <c r="JXG11" s="236"/>
      <c r="JXH11" s="236"/>
      <c r="JXI11" s="236"/>
      <c r="JXJ11" s="236"/>
      <c r="JXK11" s="236"/>
      <c r="JXL11" s="236"/>
      <c r="JXM11" s="236"/>
      <c r="JXN11" s="236"/>
      <c r="JXO11" s="236"/>
      <c r="JXP11" s="236"/>
      <c r="JXQ11" s="236"/>
      <c r="JXR11" s="236"/>
      <c r="JXS11" s="236"/>
      <c r="JXT11" s="236"/>
      <c r="JXU11" s="236"/>
      <c r="JXV11" s="236"/>
      <c r="JXW11" s="236"/>
      <c r="JXX11" s="236"/>
      <c r="JXY11" s="236"/>
      <c r="JXZ11" s="236"/>
      <c r="JYA11" s="236"/>
      <c r="JYB11" s="236"/>
      <c r="JYC11" s="236"/>
      <c r="JYD11" s="236"/>
      <c r="JYE11" s="236"/>
      <c r="JYF11" s="236"/>
      <c r="JYG11" s="236"/>
      <c r="JYH11" s="236"/>
      <c r="JYI11" s="236"/>
      <c r="JYJ11" s="236"/>
      <c r="JYK11" s="236"/>
      <c r="JYL11" s="236"/>
      <c r="JYM11" s="236"/>
      <c r="JYN11" s="236"/>
      <c r="JYO11" s="236"/>
      <c r="JYP11" s="236"/>
      <c r="JYQ11" s="236"/>
      <c r="JYR11" s="236"/>
      <c r="JYS11" s="236"/>
      <c r="JYT11" s="236"/>
      <c r="JYU11" s="236"/>
      <c r="JYV11" s="236"/>
      <c r="JYW11" s="236"/>
      <c r="JYX11" s="236"/>
      <c r="JYY11" s="236"/>
      <c r="JYZ11" s="236"/>
      <c r="JZA11" s="236"/>
      <c r="JZB11" s="236"/>
      <c r="JZC11" s="236"/>
      <c r="JZD11" s="236"/>
      <c r="JZE11" s="236"/>
      <c r="JZF11" s="236"/>
      <c r="JZG11" s="236"/>
      <c r="JZH11" s="236"/>
      <c r="JZI11" s="236"/>
      <c r="JZJ11" s="236"/>
      <c r="JZK11" s="236"/>
      <c r="JZL11" s="236"/>
      <c r="JZM11" s="236"/>
      <c r="JZN11" s="236"/>
      <c r="JZO11" s="236"/>
      <c r="JZP11" s="236"/>
      <c r="JZQ11" s="236"/>
      <c r="JZR11" s="236"/>
      <c r="JZS11" s="236"/>
      <c r="JZT11" s="236"/>
      <c r="JZU11" s="236"/>
      <c r="JZV11" s="236"/>
      <c r="JZW11" s="236"/>
      <c r="JZX11" s="236"/>
      <c r="JZY11" s="236"/>
      <c r="JZZ11" s="236"/>
      <c r="KAA11" s="236"/>
      <c r="KAB11" s="236"/>
      <c r="KAC11" s="236"/>
      <c r="KAD11" s="236"/>
      <c r="KAE11" s="236"/>
      <c r="KAF11" s="236"/>
      <c r="KAG11" s="236"/>
      <c r="KAH11" s="236"/>
      <c r="KAI11" s="236"/>
      <c r="KAJ11" s="236"/>
      <c r="KAK11" s="236"/>
      <c r="KAL11" s="236"/>
      <c r="KAM11" s="236"/>
      <c r="KAN11" s="236"/>
      <c r="KAO11" s="236"/>
      <c r="KAP11" s="236"/>
      <c r="KAQ11" s="236"/>
      <c r="KAR11" s="236"/>
      <c r="KAS11" s="236"/>
      <c r="KAT11" s="236"/>
      <c r="KAU11" s="236"/>
      <c r="KAV11" s="236"/>
      <c r="KAW11" s="236"/>
      <c r="KAX11" s="236"/>
      <c r="KAY11" s="236"/>
      <c r="KAZ11" s="236"/>
      <c r="KBA11" s="236"/>
      <c r="KBB11" s="236"/>
      <c r="KBC11" s="236"/>
      <c r="KBD11" s="236"/>
      <c r="KBE11" s="236"/>
      <c r="KBF11" s="236"/>
      <c r="KBG11" s="236"/>
      <c r="KBH11" s="236"/>
      <c r="KBI11" s="236"/>
      <c r="KBJ11" s="236"/>
      <c r="KBK11" s="236"/>
      <c r="KBL11" s="236"/>
      <c r="KBM11" s="236"/>
      <c r="KBN11" s="236"/>
      <c r="KBO11" s="236"/>
      <c r="KBP11" s="236"/>
      <c r="KBQ11" s="236"/>
      <c r="KBR11" s="236"/>
      <c r="KBS11" s="236"/>
      <c r="KBT11" s="236"/>
      <c r="KBU11" s="236"/>
      <c r="KBV11" s="236"/>
      <c r="KBW11" s="236"/>
      <c r="KBX11" s="236"/>
      <c r="KBY11" s="236"/>
      <c r="KBZ11" s="236"/>
      <c r="KCA11" s="236"/>
      <c r="KCB11" s="236"/>
      <c r="KCC11" s="236"/>
      <c r="KCD11" s="236"/>
      <c r="KCE11" s="236"/>
      <c r="KCF11" s="236"/>
      <c r="KCG11" s="236"/>
      <c r="KCH11" s="236"/>
      <c r="KCI11" s="236"/>
      <c r="KCJ11" s="236"/>
      <c r="KCK11" s="236"/>
      <c r="KCL11" s="236"/>
      <c r="KCM11" s="236"/>
      <c r="KCN11" s="236"/>
      <c r="KCO11" s="236"/>
      <c r="KCP11" s="236"/>
      <c r="KCQ11" s="236"/>
      <c r="KCR11" s="236"/>
      <c r="KCS11" s="236"/>
      <c r="KCT11" s="236"/>
      <c r="KCU11" s="236"/>
      <c r="KCV11" s="236"/>
      <c r="KCW11" s="236"/>
      <c r="KCX11" s="236"/>
      <c r="KCY11" s="236"/>
      <c r="KCZ11" s="236"/>
      <c r="KDA11" s="236"/>
      <c r="KDB11" s="236"/>
      <c r="KDC11" s="236"/>
      <c r="KDD11" s="236"/>
      <c r="KDE11" s="236"/>
      <c r="KDF11" s="236"/>
      <c r="KDG11" s="236"/>
      <c r="KDH11" s="236"/>
      <c r="KDI11" s="236"/>
      <c r="KDJ11" s="236"/>
      <c r="KDK11" s="236"/>
      <c r="KDL11" s="236"/>
      <c r="KDM11" s="236"/>
      <c r="KDN11" s="236"/>
      <c r="KDO11" s="236"/>
      <c r="KDP11" s="236"/>
      <c r="KDQ11" s="236"/>
      <c r="KDR11" s="236"/>
      <c r="KDS11" s="236"/>
      <c r="KDT11" s="236"/>
      <c r="KDU11" s="236"/>
      <c r="KDV11" s="236"/>
      <c r="KDW11" s="236"/>
      <c r="KDX11" s="236"/>
      <c r="KDY11" s="236"/>
      <c r="KDZ11" s="236"/>
      <c r="KEA11" s="236"/>
      <c r="KEB11" s="236"/>
      <c r="KEC11" s="236"/>
      <c r="KED11" s="236"/>
      <c r="KEE11" s="236"/>
      <c r="KEF11" s="236"/>
      <c r="KEG11" s="236"/>
      <c r="KEH11" s="236"/>
      <c r="KEI11" s="236"/>
      <c r="KEJ11" s="236"/>
      <c r="KEK11" s="236"/>
      <c r="KEL11" s="236"/>
      <c r="KEM11" s="236"/>
      <c r="KEN11" s="236"/>
      <c r="KEO11" s="236"/>
      <c r="KEP11" s="236"/>
      <c r="KEQ11" s="236"/>
      <c r="KER11" s="236"/>
      <c r="KES11" s="236"/>
      <c r="KET11" s="236"/>
      <c r="KEU11" s="236"/>
      <c r="KEV11" s="236"/>
      <c r="KEW11" s="236"/>
      <c r="KEX11" s="236"/>
      <c r="KEY11" s="236"/>
      <c r="KEZ11" s="236"/>
      <c r="KFA11" s="236"/>
      <c r="KFB11" s="236"/>
      <c r="KFC11" s="236"/>
      <c r="KFD11" s="236"/>
      <c r="KFE11" s="236"/>
      <c r="KFF11" s="236"/>
      <c r="KFG11" s="236"/>
      <c r="KFH11" s="236"/>
      <c r="KFI11" s="236"/>
      <c r="KFJ11" s="236"/>
      <c r="KFK11" s="236"/>
      <c r="KFL11" s="236"/>
      <c r="KFM11" s="236"/>
      <c r="KFN11" s="236"/>
      <c r="KFO11" s="236"/>
      <c r="KFP11" s="236"/>
      <c r="KFQ11" s="236"/>
      <c r="KFR11" s="236"/>
      <c r="KFS11" s="236"/>
      <c r="KFT11" s="236"/>
      <c r="KFU11" s="236"/>
      <c r="KFV11" s="236"/>
      <c r="KFW11" s="236"/>
      <c r="KFX11" s="236"/>
      <c r="KFY11" s="236"/>
      <c r="KFZ11" s="236"/>
      <c r="KGA11" s="236"/>
      <c r="KGB11" s="236"/>
      <c r="KGC11" s="236"/>
      <c r="KGD11" s="236"/>
      <c r="KGE11" s="236"/>
      <c r="KGF11" s="236"/>
      <c r="KGG11" s="236"/>
      <c r="KGH11" s="236"/>
      <c r="KGI11" s="236"/>
      <c r="KGJ11" s="236"/>
      <c r="KGK11" s="236"/>
      <c r="KGL11" s="236"/>
      <c r="KGM11" s="236"/>
      <c r="KGN11" s="236"/>
      <c r="KGO11" s="236"/>
      <c r="KGP11" s="236"/>
      <c r="KGQ11" s="236"/>
      <c r="KGR11" s="236"/>
      <c r="KGS11" s="236"/>
      <c r="KGT11" s="236"/>
      <c r="KGU11" s="236"/>
      <c r="KGV11" s="236"/>
      <c r="KGW11" s="236"/>
      <c r="KGX11" s="236"/>
      <c r="KGY11" s="236"/>
      <c r="KGZ11" s="236"/>
      <c r="KHA11" s="236"/>
      <c r="KHB11" s="236"/>
      <c r="KHC11" s="236"/>
      <c r="KHD11" s="236"/>
      <c r="KHE11" s="236"/>
      <c r="KHF11" s="236"/>
      <c r="KHG11" s="236"/>
      <c r="KHH11" s="236"/>
      <c r="KHI11" s="236"/>
      <c r="KHJ11" s="236"/>
      <c r="KHK11" s="236"/>
      <c r="KHL11" s="236"/>
      <c r="KHM11" s="236"/>
      <c r="KHN11" s="236"/>
      <c r="KHO11" s="236"/>
      <c r="KHP11" s="236"/>
      <c r="KHQ11" s="236"/>
      <c r="KHR11" s="236"/>
      <c r="KHS11" s="236"/>
      <c r="KHT11" s="236"/>
      <c r="KHU11" s="236"/>
      <c r="KHV11" s="236"/>
      <c r="KHW11" s="236"/>
      <c r="KHX11" s="236"/>
      <c r="KHY11" s="236"/>
      <c r="KHZ11" s="236"/>
      <c r="KIA11" s="236"/>
      <c r="KIB11" s="236"/>
      <c r="KIC11" s="236"/>
      <c r="KID11" s="236"/>
      <c r="KIE11" s="236"/>
      <c r="KIF11" s="236"/>
      <c r="KIG11" s="236"/>
      <c r="KIH11" s="236"/>
      <c r="KII11" s="236"/>
      <c r="KIJ11" s="236"/>
      <c r="KIK11" s="236"/>
      <c r="KIL11" s="236"/>
      <c r="KIM11" s="236"/>
      <c r="KIN11" s="236"/>
      <c r="KIO11" s="236"/>
      <c r="KIP11" s="236"/>
      <c r="KIQ11" s="236"/>
      <c r="KIR11" s="236"/>
      <c r="KIS11" s="236"/>
      <c r="KIT11" s="236"/>
      <c r="KIU11" s="236"/>
      <c r="KIV11" s="236"/>
      <c r="KIW11" s="236"/>
      <c r="KIX11" s="236"/>
      <c r="KIY11" s="236"/>
      <c r="KIZ11" s="236"/>
      <c r="KJA11" s="236"/>
      <c r="KJB11" s="236"/>
      <c r="KJC11" s="236"/>
      <c r="KJD11" s="236"/>
      <c r="KJE11" s="236"/>
      <c r="KJF11" s="236"/>
      <c r="KJG11" s="236"/>
      <c r="KJH11" s="236"/>
      <c r="KJI11" s="236"/>
      <c r="KJJ11" s="236"/>
      <c r="KJK11" s="236"/>
      <c r="KJL11" s="236"/>
      <c r="KJM11" s="236"/>
      <c r="KJN11" s="236"/>
      <c r="KJO11" s="236"/>
      <c r="KJP11" s="236"/>
      <c r="KJQ11" s="236"/>
      <c r="KJR11" s="236"/>
      <c r="KJS11" s="236"/>
      <c r="KJT11" s="236"/>
      <c r="KJU11" s="236"/>
      <c r="KJV11" s="236"/>
      <c r="KJW11" s="236"/>
      <c r="KJX11" s="236"/>
      <c r="KJY11" s="236"/>
      <c r="KJZ11" s="236"/>
      <c r="KKA11" s="236"/>
      <c r="KKB11" s="236"/>
      <c r="KKC11" s="236"/>
      <c r="KKD11" s="236"/>
      <c r="KKE11" s="236"/>
      <c r="KKF11" s="236"/>
      <c r="KKG11" s="236"/>
      <c r="KKH11" s="236"/>
      <c r="KKI11" s="236"/>
      <c r="KKJ11" s="236"/>
      <c r="KKK11" s="236"/>
      <c r="KKL11" s="236"/>
      <c r="KKM11" s="236"/>
      <c r="KKN11" s="236"/>
      <c r="KKO11" s="236"/>
      <c r="KKP11" s="236"/>
      <c r="KKQ11" s="236"/>
      <c r="KKR11" s="236"/>
      <c r="KKS11" s="236"/>
      <c r="KKT11" s="236"/>
      <c r="KKU11" s="236"/>
      <c r="KKV11" s="236"/>
      <c r="KKW11" s="236"/>
      <c r="KKX11" s="236"/>
      <c r="KKY11" s="236"/>
      <c r="KKZ11" s="236"/>
      <c r="KLA11" s="236"/>
      <c r="KLB11" s="236"/>
      <c r="KLC11" s="236"/>
      <c r="KLD11" s="236"/>
      <c r="KLE11" s="236"/>
      <c r="KLF11" s="236"/>
      <c r="KLG11" s="236"/>
      <c r="KLH11" s="236"/>
      <c r="KLI11" s="236"/>
      <c r="KLJ11" s="236"/>
      <c r="KLK11" s="236"/>
      <c r="KLL11" s="236"/>
      <c r="KLM11" s="236"/>
      <c r="KLN11" s="236"/>
      <c r="KLO11" s="236"/>
      <c r="KLP11" s="236"/>
      <c r="KLQ11" s="236"/>
      <c r="KLR11" s="236"/>
      <c r="KLS11" s="236"/>
      <c r="KLT11" s="236"/>
      <c r="KLU11" s="236"/>
      <c r="KLV11" s="236"/>
      <c r="KLW11" s="236"/>
      <c r="KLX11" s="236"/>
      <c r="KLY11" s="236"/>
      <c r="KLZ11" s="236"/>
      <c r="KMA11" s="236"/>
      <c r="KMB11" s="236"/>
      <c r="KMC11" s="236"/>
      <c r="KMD11" s="236"/>
      <c r="KME11" s="236"/>
      <c r="KMF11" s="236"/>
      <c r="KMG11" s="236"/>
      <c r="KMH11" s="236"/>
      <c r="KMI11" s="236"/>
      <c r="KMJ11" s="236"/>
      <c r="KMK11" s="236"/>
      <c r="KML11" s="236"/>
      <c r="KMM11" s="236"/>
      <c r="KMN11" s="236"/>
      <c r="KMO11" s="236"/>
      <c r="KMP11" s="236"/>
      <c r="KMQ11" s="236"/>
      <c r="KMR11" s="236"/>
      <c r="KMS11" s="236"/>
      <c r="KMT11" s="236"/>
      <c r="KMU11" s="236"/>
      <c r="KMV11" s="236"/>
      <c r="KMW11" s="236"/>
      <c r="KMX11" s="236"/>
      <c r="KMY11" s="236"/>
      <c r="KMZ11" s="236"/>
      <c r="KNA11" s="236"/>
      <c r="KNB11" s="236"/>
      <c r="KNC11" s="236"/>
      <c r="KND11" s="236"/>
      <c r="KNE11" s="236"/>
      <c r="KNF11" s="236"/>
      <c r="KNG11" s="236"/>
      <c r="KNH11" s="236"/>
      <c r="KNI11" s="236"/>
      <c r="KNJ11" s="236"/>
      <c r="KNK11" s="236"/>
      <c r="KNL11" s="236"/>
      <c r="KNM11" s="236"/>
      <c r="KNN11" s="236"/>
      <c r="KNO11" s="236"/>
      <c r="KNP11" s="236"/>
      <c r="KNQ11" s="236"/>
      <c r="KNR11" s="236"/>
      <c r="KNS11" s="236"/>
      <c r="KNT11" s="236"/>
      <c r="KNU11" s="236"/>
      <c r="KNV11" s="236"/>
      <c r="KNW11" s="236"/>
      <c r="KNX11" s="236"/>
      <c r="KNY11" s="236"/>
      <c r="KNZ11" s="236"/>
      <c r="KOA11" s="236"/>
      <c r="KOB11" s="236"/>
      <c r="KOC11" s="236"/>
      <c r="KOD11" s="236"/>
      <c r="KOE11" s="236"/>
      <c r="KOF11" s="236"/>
      <c r="KOG11" s="236"/>
      <c r="KOH11" s="236"/>
      <c r="KOI11" s="236"/>
      <c r="KOJ11" s="236"/>
      <c r="KOK11" s="236"/>
      <c r="KOL11" s="236"/>
      <c r="KOM11" s="236"/>
      <c r="KON11" s="236"/>
      <c r="KOO11" s="236"/>
      <c r="KOP11" s="236"/>
      <c r="KOQ11" s="236"/>
      <c r="KOR11" s="236"/>
      <c r="KOS11" s="236"/>
      <c r="KOT11" s="236"/>
      <c r="KOU11" s="236"/>
      <c r="KOV11" s="236"/>
      <c r="KOW11" s="236"/>
      <c r="KOX11" s="236"/>
      <c r="KOY11" s="236"/>
      <c r="KOZ11" s="236"/>
      <c r="KPA11" s="236"/>
      <c r="KPB11" s="236"/>
      <c r="KPC11" s="236"/>
      <c r="KPD11" s="236"/>
      <c r="KPE11" s="236"/>
      <c r="KPF11" s="236"/>
      <c r="KPG11" s="236"/>
      <c r="KPH11" s="236"/>
      <c r="KPI11" s="236"/>
      <c r="KPJ11" s="236"/>
      <c r="KPK11" s="236"/>
      <c r="KPL11" s="236"/>
      <c r="KPM11" s="236"/>
      <c r="KPN11" s="236"/>
      <c r="KPO11" s="236"/>
      <c r="KPP11" s="236"/>
      <c r="KPQ11" s="236"/>
      <c r="KPR11" s="236"/>
      <c r="KPS11" s="236"/>
      <c r="KPT11" s="236"/>
      <c r="KPU11" s="236"/>
      <c r="KPV11" s="236"/>
      <c r="KPW11" s="236"/>
      <c r="KPX11" s="236"/>
      <c r="KPY11" s="236"/>
      <c r="KPZ11" s="236"/>
      <c r="KQA11" s="236"/>
      <c r="KQB11" s="236"/>
      <c r="KQC11" s="236"/>
      <c r="KQD11" s="236"/>
      <c r="KQE11" s="236"/>
      <c r="KQF11" s="236"/>
      <c r="KQG11" s="236"/>
      <c r="KQH11" s="236"/>
      <c r="KQI11" s="236"/>
      <c r="KQJ11" s="236"/>
      <c r="KQK11" s="236"/>
      <c r="KQL11" s="236"/>
      <c r="KQM11" s="236"/>
      <c r="KQN11" s="236"/>
      <c r="KQO11" s="236"/>
      <c r="KQP11" s="236"/>
      <c r="KQQ11" s="236"/>
      <c r="KQR11" s="236"/>
      <c r="KQS11" s="236"/>
      <c r="KQT11" s="236"/>
      <c r="KQU11" s="236"/>
      <c r="KQV11" s="236"/>
      <c r="KQW11" s="236"/>
      <c r="KQX11" s="236"/>
      <c r="KQY11" s="236"/>
      <c r="KQZ11" s="236"/>
      <c r="KRA11" s="236"/>
      <c r="KRB11" s="236"/>
      <c r="KRC11" s="236"/>
      <c r="KRD11" s="236"/>
      <c r="KRE11" s="236"/>
      <c r="KRF11" s="236"/>
      <c r="KRG11" s="236"/>
      <c r="KRH11" s="236"/>
      <c r="KRI11" s="236"/>
      <c r="KRJ11" s="236"/>
      <c r="KRK11" s="236"/>
      <c r="KRL11" s="236"/>
      <c r="KRM11" s="236"/>
      <c r="KRN11" s="236"/>
      <c r="KRO11" s="236"/>
      <c r="KRP11" s="236"/>
      <c r="KRQ11" s="236"/>
      <c r="KRR11" s="236"/>
      <c r="KRS11" s="236"/>
      <c r="KRT11" s="236"/>
      <c r="KRU11" s="236"/>
      <c r="KRV11" s="236"/>
      <c r="KRW11" s="236"/>
      <c r="KRX11" s="236"/>
      <c r="KRY11" s="236"/>
      <c r="KRZ11" s="236"/>
      <c r="KSA11" s="236"/>
      <c r="KSB11" s="236"/>
      <c r="KSC11" s="236"/>
      <c r="KSD11" s="236"/>
      <c r="KSE11" s="236"/>
      <c r="KSF11" s="236"/>
      <c r="KSG11" s="236"/>
      <c r="KSH11" s="236"/>
      <c r="KSI11" s="236"/>
      <c r="KSJ11" s="236"/>
      <c r="KSK11" s="236"/>
      <c r="KSL11" s="236"/>
      <c r="KSM11" s="236"/>
      <c r="KSN11" s="236"/>
      <c r="KSO11" s="236"/>
      <c r="KSP11" s="236"/>
      <c r="KSQ11" s="236"/>
      <c r="KSR11" s="236"/>
      <c r="KSS11" s="236"/>
      <c r="KST11" s="236"/>
      <c r="KSU11" s="236"/>
      <c r="KSV11" s="236"/>
      <c r="KSW11" s="236"/>
      <c r="KSX11" s="236"/>
      <c r="KSY11" s="236"/>
      <c r="KSZ11" s="236"/>
      <c r="KTA11" s="236"/>
      <c r="KTB11" s="236"/>
      <c r="KTC11" s="236"/>
      <c r="KTD11" s="236"/>
      <c r="KTE11" s="236"/>
      <c r="KTF11" s="236"/>
      <c r="KTG11" s="236"/>
      <c r="KTH11" s="236"/>
      <c r="KTI11" s="236"/>
      <c r="KTJ11" s="236"/>
      <c r="KTK11" s="236"/>
      <c r="KTL11" s="236"/>
      <c r="KTM11" s="236"/>
      <c r="KTN11" s="236"/>
      <c r="KTO11" s="236"/>
      <c r="KTP11" s="236"/>
      <c r="KTQ11" s="236"/>
      <c r="KTR11" s="236"/>
      <c r="KTS11" s="236"/>
      <c r="KTT11" s="236"/>
      <c r="KTU11" s="236"/>
      <c r="KTV11" s="236"/>
      <c r="KTW11" s="236"/>
      <c r="KTX11" s="236"/>
      <c r="KTY11" s="236"/>
      <c r="KTZ11" s="236"/>
      <c r="KUA11" s="236"/>
      <c r="KUB11" s="236"/>
      <c r="KUC11" s="236"/>
      <c r="KUD11" s="236"/>
      <c r="KUE11" s="236"/>
      <c r="KUF11" s="236"/>
      <c r="KUG11" s="236"/>
      <c r="KUH11" s="236"/>
      <c r="KUI11" s="236"/>
      <c r="KUJ11" s="236"/>
      <c r="KUK11" s="236"/>
      <c r="KUL11" s="236"/>
      <c r="KUM11" s="236"/>
      <c r="KUN11" s="236"/>
      <c r="KUO11" s="236"/>
      <c r="KUP11" s="236"/>
      <c r="KUQ11" s="236"/>
      <c r="KUR11" s="236"/>
      <c r="KUS11" s="236"/>
      <c r="KUT11" s="236"/>
      <c r="KUU11" s="236"/>
      <c r="KUV11" s="236"/>
      <c r="KUW11" s="236"/>
      <c r="KUX11" s="236"/>
      <c r="KUY11" s="236"/>
      <c r="KUZ11" s="236"/>
      <c r="KVA11" s="236"/>
      <c r="KVB11" s="236"/>
      <c r="KVC11" s="236"/>
      <c r="KVD11" s="236"/>
      <c r="KVE11" s="236"/>
      <c r="KVF11" s="236"/>
      <c r="KVG11" s="236"/>
      <c r="KVH11" s="236"/>
      <c r="KVI11" s="236"/>
      <c r="KVJ11" s="236"/>
      <c r="KVK11" s="236"/>
      <c r="KVL11" s="236"/>
      <c r="KVM11" s="236"/>
      <c r="KVN11" s="236"/>
      <c r="KVO11" s="236"/>
      <c r="KVP11" s="236"/>
      <c r="KVQ11" s="236"/>
      <c r="KVR11" s="236"/>
      <c r="KVS11" s="236"/>
      <c r="KVT11" s="236"/>
      <c r="KVU11" s="236"/>
      <c r="KVV11" s="236"/>
      <c r="KVW11" s="236"/>
      <c r="KVX11" s="236"/>
      <c r="KVY11" s="236"/>
      <c r="KVZ11" s="236"/>
      <c r="KWA11" s="236"/>
      <c r="KWB11" s="236"/>
      <c r="KWC11" s="236"/>
      <c r="KWD11" s="236"/>
      <c r="KWE11" s="236"/>
      <c r="KWF11" s="236"/>
      <c r="KWG11" s="236"/>
      <c r="KWH11" s="236"/>
      <c r="KWI11" s="236"/>
      <c r="KWJ11" s="236"/>
      <c r="KWK11" s="236"/>
      <c r="KWL11" s="236"/>
      <c r="KWM11" s="236"/>
      <c r="KWN11" s="236"/>
      <c r="KWO11" s="236"/>
      <c r="KWP11" s="236"/>
      <c r="KWQ11" s="236"/>
      <c r="KWR11" s="236"/>
      <c r="KWS11" s="236"/>
      <c r="KWT11" s="236"/>
      <c r="KWU11" s="236"/>
      <c r="KWV11" s="236"/>
      <c r="KWW11" s="236"/>
      <c r="KWX11" s="236"/>
      <c r="KWY11" s="236"/>
      <c r="KWZ11" s="236"/>
      <c r="KXA11" s="236"/>
      <c r="KXB11" s="236"/>
      <c r="KXC11" s="236"/>
      <c r="KXD11" s="236"/>
      <c r="KXE11" s="236"/>
      <c r="KXF11" s="236"/>
      <c r="KXG11" s="236"/>
      <c r="KXH11" s="236"/>
      <c r="KXI11" s="236"/>
      <c r="KXJ11" s="236"/>
      <c r="KXK11" s="236"/>
      <c r="KXL11" s="236"/>
      <c r="KXM11" s="236"/>
      <c r="KXN11" s="236"/>
      <c r="KXO11" s="236"/>
      <c r="KXP11" s="236"/>
      <c r="KXQ11" s="236"/>
      <c r="KXR11" s="236"/>
      <c r="KXS11" s="236"/>
      <c r="KXT11" s="236"/>
      <c r="KXU11" s="236"/>
      <c r="KXV11" s="236"/>
      <c r="KXW11" s="236"/>
      <c r="KXX11" s="236"/>
      <c r="KXY11" s="236"/>
      <c r="KXZ11" s="236"/>
      <c r="KYA11" s="236"/>
      <c r="KYB11" s="236"/>
      <c r="KYC11" s="236"/>
      <c r="KYD11" s="236"/>
      <c r="KYE11" s="236"/>
      <c r="KYF11" s="236"/>
      <c r="KYG11" s="236"/>
      <c r="KYH11" s="236"/>
      <c r="KYI11" s="236"/>
      <c r="KYJ11" s="236"/>
      <c r="KYK11" s="236"/>
      <c r="KYL11" s="236"/>
      <c r="KYM11" s="236"/>
      <c r="KYN11" s="236"/>
      <c r="KYO11" s="236"/>
      <c r="KYP11" s="236"/>
      <c r="KYQ11" s="236"/>
      <c r="KYR11" s="236"/>
      <c r="KYS11" s="236"/>
      <c r="KYT11" s="236"/>
      <c r="KYU11" s="236"/>
      <c r="KYV11" s="236"/>
      <c r="KYW11" s="236"/>
      <c r="KYX11" s="236"/>
      <c r="KYY11" s="236"/>
      <c r="KYZ11" s="236"/>
      <c r="KZA11" s="236"/>
      <c r="KZB11" s="236"/>
      <c r="KZC11" s="236"/>
      <c r="KZD11" s="236"/>
      <c r="KZE11" s="236"/>
      <c r="KZF11" s="236"/>
      <c r="KZG11" s="236"/>
      <c r="KZH11" s="236"/>
      <c r="KZI11" s="236"/>
      <c r="KZJ11" s="236"/>
      <c r="KZK11" s="236"/>
      <c r="KZL11" s="236"/>
      <c r="KZM11" s="236"/>
      <c r="KZN11" s="236"/>
      <c r="KZO11" s="236"/>
      <c r="KZP11" s="236"/>
      <c r="KZQ11" s="236"/>
      <c r="KZR11" s="236"/>
      <c r="KZS11" s="236"/>
      <c r="KZT11" s="236"/>
      <c r="KZU11" s="236"/>
      <c r="KZV11" s="236"/>
      <c r="KZW11" s="236"/>
      <c r="KZX11" s="236"/>
      <c r="KZY11" s="236"/>
      <c r="KZZ11" s="236"/>
      <c r="LAA11" s="236"/>
      <c r="LAB11" s="236"/>
      <c r="LAC11" s="236"/>
      <c r="LAD11" s="236"/>
      <c r="LAE11" s="236"/>
      <c r="LAF11" s="236"/>
      <c r="LAG11" s="236"/>
      <c r="LAH11" s="236"/>
      <c r="LAI11" s="236"/>
      <c r="LAJ11" s="236"/>
      <c r="LAK11" s="236"/>
      <c r="LAL11" s="236"/>
      <c r="LAM11" s="236"/>
      <c r="LAN11" s="236"/>
      <c r="LAO11" s="236"/>
      <c r="LAP11" s="236"/>
      <c r="LAQ11" s="236"/>
      <c r="LAR11" s="236"/>
      <c r="LAS11" s="236"/>
      <c r="LAT11" s="236"/>
      <c r="LAU11" s="236"/>
      <c r="LAV11" s="236"/>
      <c r="LAW11" s="236"/>
      <c r="LAX11" s="236"/>
      <c r="LAY11" s="236"/>
      <c r="LAZ11" s="236"/>
      <c r="LBA11" s="236"/>
      <c r="LBB11" s="236"/>
      <c r="LBC11" s="236"/>
      <c r="LBD11" s="236"/>
      <c r="LBE11" s="236"/>
      <c r="LBF11" s="236"/>
      <c r="LBG11" s="236"/>
      <c r="LBH11" s="236"/>
      <c r="LBI11" s="236"/>
      <c r="LBJ11" s="236"/>
      <c r="LBK11" s="236"/>
      <c r="LBL11" s="236"/>
      <c r="LBM11" s="236"/>
      <c r="LBN11" s="236"/>
      <c r="LBO11" s="236"/>
      <c r="LBP11" s="236"/>
      <c r="LBQ11" s="236"/>
      <c r="LBR11" s="236"/>
      <c r="LBS11" s="236"/>
      <c r="LBT11" s="236"/>
      <c r="LBU11" s="236"/>
      <c r="LBV11" s="236"/>
      <c r="LBW11" s="236"/>
      <c r="LBX11" s="236"/>
      <c r="LBY11" s="236"/>
      <c r="LBZ11" s="236"/>
      <c r="LCA11" s="236"/>
      <c r="LCB11" s="236"/>
      <c r="LCC11" s="236"/>
      <c r="LCD11" s="236"/>
      <c r="LCE11" s="236"/>
      <c r="LCF11" s="236"/>
      <c r="LCG11" s="236"/>
      <c r="LCH11" s="236"/>
      <c r="LCI11" s="236"/>
      <c r="LCJ11" s="236"/>
      <c r="LCK11" s="236"/>
      <c r="LCL11" s="236"/>
      <c r="LCM11" s="236"/>
      <c r="LCN11" s="236"/>
      <c r="LCO11" s="236"/>
      <c r="LCP11" s="236"/>
      <c r="LCQ11" s="236"/>
      <c r="LCR11" s="236"/>
      <c r="LCS11" s="236"/>
      <c r="LCT11" s="236"/>
      <c r="LCU11" s="236"/>
      <c r="LCV11" s="236"/>
      <c r="LCW11" s="236"/>
      <c r="LCX11" s="236"/>
      <c r="LCY11" s="236"/>
      <c r="LCZ11" s="236"/>
      <c r="LDA11" s="236"/>
      <c r="LDB11" s="236"/>
      <c r="LDC11" s="236"/>
      <c r="LDD11" s="236"/>
      <c r="LDE11" s="236"/>
      <c r="LDF11" s="236"/>
      <c r="LDG11" s="236"/>
      <c r="LDH11" s="236"/>
      <c r="LDI11" s="236"/>
      <c r="LDJ11" s="236"/>
      <c r="LDK11" s="236"/>
      <c r="LDL11" s="236"/>
      <c r="LDM11" s="236"/>
      <c r="LDN11" s="236"/>
      <c r="LDO11" s="236"/>
      <c r="LDP11" s="236"/>
      <c r="LDQ11" s="236"/>
      <c r="LDR11" s="236"/>
      <c r="LDS11" s="236"/>
      <c r="LDT11" s="236"/>
      <c r="LDU11" s="236"/>
      <c r="LDV11" s="236"/>
      <c r="LDW11" s="236"/>
      <c r="LDX11" s="236"/>
      <c r="LDY11" s="236"/>
      <c r="LDZ11" s="236"/>
      <c r="LEA11" s="236"/>
      <c r="LEB11" s="236"/>
      <c r="LEC11" s="236"/>
      <c r="LED11" s="236"/>
      <c r="LEE11" s="236"/>
      <c r="LEF11" s="236"/>
      <c r="LEG11" s="236"/>
      <c r="LEH11" s="236"/>
      <c r="LEI11" s="236"/>
      <c r="LEJ11" s="236"/>
      <c r="LEK11" s="236"/>
      <c r="LEL11" s="236"/>
      <c r="LEM11" s="236"/>
      <c r="LEN11" s="236"/>
      <c r="LEO11" s="236"/>
      <c r="LEP11" s="236"/>
      <c r="LEQ11" s="236"/>
      <c r="LER11" s="236"/>
      <c r="LES11" s="236"/>
      <c r="LET11" s="236"/>
      <c r="LEU11" s="236"/>
      <c r="LEV11" s="236"/>
      <c r="LEW11" s="236"/>
      <c r="LEX11" s="236"/>
      <c r="LEY11" s="236"/>
      <c r="LEZ11" s="236"/>
      <c r="LFA11" s="236"/>
      <c r="LFB11" s="236"/>
      <c r="LFC11" s="236"/>
      <c r="LFD11" s="236"/>
      <c r="LFE11" s="236"/>
      <c r="LFF11" s="236"/>
      <c r="LFG11" s="236"/>
      <c r="LFH11" s="236"/>
      <c r="LFI11" s="236"/>
      <c r="LFJ11" s="236"/>
      <c r="LFK11" s="236"/>
      <c r="LFL11" s="236"/>
      <c r="LFM11" s="236"/>
      <c r="LFN11" s="236"/>
      <c r="LFO11" s="236"/>
      <c r="LFP11" s="236"/>
      <c r="LFQ11" s="236"/>
      <c r="LFR11" s="236"/>
      <c r="LFS11" s="236"/>
      <c r="LFT11" s="236"/>
      <c r="LFU11" s="236"/>
      <c r="LFV11" s="236"/>
      <c r="LFW11" s="236"/>
      <c r="LFX11" s="236"/>
      <c r="LFY11" s="236"/>
      <c r="LFZ11" s="236"/>
      <c r="LGA11" s="236"/>
      <c r="LGB11" s="236"/>
      <c r="LGC11" s="236"/>
      <c r="LGD11" s="236"/>
      <c r="LGE11" s="236"/>
      <c r="LGF11" s="236"/>
      <c r="LGG11" s="236"/>
      <c r="LGH11" s="236"/>
      <c r="LGI11" s="236"/>
      <c r="LGJ11" s="236"/>
      <c r="LGK11" s="236"/>
      <c r="LGL11" s="236"/>
      <c r="LGM11" s="236"/>
      <c r="LGN11" s="236"/>
      <c r="LGO11" s="236"/>
      <c r="LGP11" s="236"/>
      <c r="LGQ11" s="236"/>
      <c r="LGR11" s="236"/>
      <c r="LGS11" s="236"/>
      <c r="LGT11" s="236"/>
      <c r="LGU11" s="236"/>
      <c r="LGV11" s="236"/>
      <c r="LGW11" s="236"/>
      <c r="LGX11" s="236"/>
      <c r="LGY11" s="236"/>
      <c r="LGZ11" s="236"/>
      <c r="LHA11" s="236"/>
      <c r="LHB11" s="236"/>
      <c r="LHC11" s="236"/>
      <c r="LHD11" s="236"/>
      <c r="LHE11" s="236"/>
      <c r="LHF11" s="236"/>
      <c r="LHG11" s="236"/>
      <c r="LHH11" s="236"/>
      <c r="LHI11" s="236"/>
      <c r="LHJ11" s="236"/>
      <c r="LHK11" s="236"/>
      <c r="LHL11" s="236"/>
      <c r="LHM11" s="236"/>
      <c r="LHN11" s="236"/>
      <c r="LHO11" s="236"/>
      <c r="LHP11" s="236"/>
      <c r="LHQ11" s="236"/>
      <c r="LHR11" s="236"/>
      <c r="LHS11" s="236"/>
      <c r="LHT11" s="236"/>
      <c r="LHU11" s="236"/>
      <c r="LHV11" s="236"/>
      <c r="LHW11" s="236"/>
      <c r="LHX11" s="236"/>
      <c r="LHY11" s="236"/>
      <c r="LHZ11" s="236"/>
      <c r="LIA11" s="236"/>
      <c r="LIB11" s="236"/>
      <c r="LIC11" s="236"/>
      <c r="LID11" s="236"/>
      <c r="LIE11" s="236"/>
      <c r="LIF11" s="236"/>
      <c r="LIG11" s="236"/>
      <c r="LIH11" s="236"/>
      <c r="LII11" s="236"/>
      <c r="LIJ11" s="236"/>
      <c r="LIK11" s="236"/>
      <c r="LIL11" s="236"/>
      <c r="LIM11" s="236"/>
      <c r="LIN11" s="236"/>
      <c r="LIO11" s="236"/>
      <c r="LIP11" s="236"/>
      <c r="LIQ11" s="236"/>
      <c r="LIR11" s="236"/>
      <c r="LIS11" s="236"/>
      <c r="LIT11" s="236"/>
      <c r="LIU11" s="236"/>
      <c r="LIV11" s="236"/>
      <c r="LIW11" s="236"/>
      <c r="LIX11" s="236"/>
      <c r="LIY11" s="236"/>
      <c r="LIZ11" s="236"/>
      <c r="LJA11" s="236"/>
      <c r="LJB11" s="236"/>
      <c r="LJC11" s="236"/>
      <c r="LJD11" s="236"/>
      <c r="LJE11" s="236"/>
      <c r="LJF11" s="236"/>
      <c r="LJG11" s="236"/>
      <c r="LJH11" s="236"/>
      <c r="LJI11" s="236"/>
      <c r="LJJ11" s="236"/>
      <c r="LJK11" s="236"/>
      <c r="LJL11" s="236"/>
      <c r="LJM11" s="236"/>
      <c r="LJN11" s="236"/>
      <c r="LJO11" s="236"/>
      <c r="LJP11" s="236"/>
      <c r="LJQ11" s="236"/>
      <c r="LJR11" s="236"/>
      <c r="LJS11" s="236"/>
      <c r="LJT11" s="236"/>
      <c r="LJU11" s="236"/>
      <c r="LJV11" s="236"/>
      <c r="LJW11" s="236"/>
      <c r="LJX11" s="236"/>
      <c r="LJY11" s="236"/>
      <c r="LJZ11" s="236"/>
      <c r="LKA11" s="236"/>
      <c r="LKB11" s="236"/>
      <c r="LKC11" s="236"/>
      <c r="LKD11" s="236"/>
      <c r="LKE11" s="236"/>
      <c r="LKF11" s="236"/>
      <c r="LKG11" s="236"/>
      <c r="LKH11" s="236"/>
      <c r="LKI11" s="236"/>
      <c r="LKJ11" s="236"/>
      <c r="LKK11" s="236"/>
      <c r="LKL11" s="236"/>
      <c r="LKM11" s="236"/>
      <c r="LKN11" s="236"/>
      <c r="LKO11" s="236"/>
      <c r="LKP11" s="236"/>
      <c r="LKQ11" s="236"/>
      <c r="LKR11" s="236"/>
      <c r="LKS11" s="236"/>
      <c r="LKT11" s="236"/>
      <c r="LKU11" s="236"/>
      <c r="LKV11" s="236"/>
      <c r="LKW11" s="236"/>
      <c r="LKX11" s="236"/>
      <c r="LKY11" s="236"/>
      <c r="LKZ11" s="236"/>
      <c r="LLA11" s="236"/>
      <c r="LLB11" s="236"/>
      <c r="LLC11" s="236"/>
      <c r="LLD11" s="236"/>
      <c r="LLE11" s="236"/>
      <c r="LLF11" s="236"/>
      <c r="LLG11" s="236"/>
      <c r="LLH11" s="236"/>
      <c r="LLI11" s="236"/>
      <c r="LLJ11" s="236"/>
      <c r="LLK11" s="236"/>
      <c r="LLL11" s="236"/>
      <c r="LLM11" s="236"/>
      <c r="LLN11" s="236"/>
      <c r="LLO11" s="236"/>
      <c r="LLP11" s="236"/>
      <c r="LLQ11" s="236"/>
      <c r="LLR11" s="236"/>
      <c r="LLS11" s="236"/>
      <c r="LLT11" s="236"/>
      <c r="LLU11" s="236"/>
      <c r="LLV11" s="236"/>
      <c r="LLW11" s="236"/>
      <c r="LLX11" s="236"/>
      <c r="LLY11" s="236"/>
      <c r="LLZ11" s="236"/>
      <c r="LMA11" s="236"/>
      <c r="LMB11" s="236"/>
      <c r="LMC11" s="236"/>
      <c r="LMD11" s="236"/>
      <c r="LME11" s="236"/>
      <c r="LMF11" s="236"/>
      <c r="LMG11" s="236"/>
      <c r="LMH11" s="236"/>
      <c r="LMI11" s="236"/>
      <c r="LMJ11" s="236"/>
      <c r="LMK11" s="236"/>
      <c r="LML11" s="236"/>
      <c r="LMM11" s="236"/>
      <c r="LMN11" s="236"/>
      <c r="LMO11" s="236"/>
      <c r="LMP11" s="236"/>
      <c r="LMQ11" s="236"/>
      <c r="LMR11" s="236"/>
      <c r="LMS11" s="236"/>
      <c r="LMT11" s="236"/>
      <c r="LMU11" s="236"/>
      <c r="LMV11" s="236"/>
      <c r="LMW11" s="236"/>
      <c r="LMX11" s="236"/>
      <c r="LMY11" s="236"/>
      <c r="LMZ11" s="236"/>
      <c r="LNA11" s="236"/>
      <c r="LNB11" s="236"/>
      <c r="LNC11" s="236"/>
      <c r="LND11" s="236"/>
      <c r="LNE11" s="236"/>
      <c r="LNF11" s="236"/>
      <c r="LNG11" s="236"/>
      <c r="LNH11" s="236"/>
      <c r="LNI11" s="236"/>
      <c r="LNJ11" s="236"/>
      <c r="LNK11" s="236"/>
      <c r="LNL11" s="236"/>
      <c r="LNM11" s="236"/>
      <c r="LNN11" s="236"/>
      <c r="LNO11" s="236"/>
      <c r="LNP11" s="236"/>
      <c r="LNQ11" s="236"/>
      <c r="LNR11" s="236"/>
      <c r="LNS11" s="236"/>
      <c r="LNT11" s="236"/>
      <c r="LNU11" s="236"/>
      <c r="LNV11" s="236"/>
      <c r="LNW11" s="236"/>
      <c r="LNX11" s="236"/>
      <c r="LNY11" s="236"/>
      <c r="LNZ11" s="236"/>
      <c r="LOA11" s="236"/>
      <c r="LOB11" s="236"/>
      <c r="LOC11" s="236"/>
      <c r="LOD11" s="236"/>
      <c r="LOE11" s="236"/>
      <c r="LOF11" s="236"/>
      <c r="LOG11" s="236"/>
      <c r="LOH11" s="236"/>
      <c r="LOI11" s="236"/>
      <c r="LOJ11" s="236"/>
      <c r="LOK11" s="236"/>
      <c r="LOL11" s="236"/>
      <c r="LOM11" s="236"/>
      <c r="LON11" s="236"/>
      <c r="LOO11" s="236"/>
      <c r="LOP11" s="236"/>
      <c r="LOQ11" s="236"/>
      <c r="LOR11" s="236"/>
      <c r="LOS11" s="236"/>
      <c r="LOT11" s="236"/>
      <c r="LOU11" s="236"/>
      <c r="LOV11" s="236"/>
      <c r="LOW11" s="236"/>
      <c r="LOX11" s="236"/>
      <c r="LOY11" s="236"/>
      <c r="LOZ11" s="236"/>
      <c r="LPA11" s="236"/>
      <c r="LPB11" s="236"/>
      <c r="LPC11" s="236"/>
      <c r="LPD11" s="236"/>
      <c r="LPE11" s="236"/>
      <c r="LPF11" s="236"/>
      <c r="LPG11" s="236"/>
      <c r="LPH11" s="236"/>
      <c r="LPI11" s="236"/>
      <c r="LPJ11" s="236"/>
      <c r="LPK11" s="236"/>
      <c r="LPL11" s="236"/>
      <c r="LPM11" s="236"/>
      <c r="LPN11" s="236"/>
      <c r="LPO11" s="236"/>
      <c r="LPP11" s="236"/>
      <c r="LPQ11" s="236"/>
      <c r="LPR11" s="236"/>
      <c r="LPS11" s="236"/>
      <c r="LPT11" s="236"/>
      <c r="LPU11" s="236"/>
      <c r="LPV11" s="236"/>
      <c r="LPW11" s="236"/>
      <c r="LPX11" s="236"/>
      <c r="LPY11" s="236"/>
      <c r="LPZ11" s="236"/>
      <c r="LQA11" s="236"/>
      <c r="LQB11" s="236"/>
      <c r="LQC11" s="236"/>
      <c r="LQD11" s="236"/>
      <c r="LQE11" s="236"/>
      <c r="LQF11" s="236"/>
      <c r="LQG11" s="236"/>
      <c r="LQH11" s="236"/>
      <c r="LQI11" s="236"/>
      <c r="LQJ11" s="236"/>
      <c r="LQK11" s="236"/>
      <c r="LQL11" s="236"/>
      <c r="LQM11" s="236"/>
      <c r="LQN11" s="236"/>
      <c r="LQO11" s="236"/>
      <c r="LQP11" s="236"/>
      <c r="LQQ11" s="236"/>
      <c r="LQR11" s="236"/>
      <c r="LQS11" s="236"/>
      <c r="LQT11" s="236"/>
      <c r="LQU11" s="236"/>
      <c r="LQV11" s="236"/>
      <c r="LQW11" s="236"/>
      <c r="LQX11" s="236"/>
      <c r="LQY11" s="236"/>
      <c r="LQZ11" s="236"/>
      <c r="LRA11" s="236"/>
      <c r="LRB11" s="236"/>
      <c r="LRC11" s="236"/>
      <c r="LRD11" s="236"/>
      <c r="LRE11" s="236"/>
      <c r="LRF11" s="236"/>
      <c r="LRG11" s="236"/>
      <c r="LRH11" s="236"/>
      <c r="LRI11" s="236"/>
      <c r="LRJ11" s="236"/>
      <c r="LRK11" s="236"/>
      <c r="LRL11" s="236"/>
      <c r="LRM11" s="236"/>
      <c r="LRN11" s="236"/>
      <c r="LRO11" s="236"/>
      <c r="LRP11" s="236"/>
      <c r="LRQ11" s="236"/>
      <c r="LRR11" s="236"/>
      <c r="LRS11" s="236"/>
      <c r="LRT11" s="236"/>
      <c r="LRU11" s="236"/>
      <c r="LRV11" s="236"/>
      <c r="LRW11" s="236"/>
      <c r="LRX11" s="236"/>
      <c r="LRY11" s="236"/>
      <c r="LRZ11" s="236"/>
      <c r="LSA11" s="236"/>
      <c r="LSB11" s="236"/>
      <c r="LSC11" s="236"/>
      <c r="LSD11" s="236"/>
      <c r="LSE11" s="236"/>
      <c r="LSF11" s="236"/>
      <c r="LSG11" s="236"/>
      <c r="LSH11" s="236"/>
      <c r="LSI11" s="236"/>
      <c r="LSJ11" s="236"/>
      <c r="LSK11" s="236"/>
      <c r="LSL11" s="236"/>
      <c r="LSM11" s="236"/>
      <c r="LSN11" s="236"/>
      <c r="LSO11" s="236"/>
      <c r="LSP11" s="236"/>
      <c r="LSQ11" s="236"/>
      <c r="LSR11" s="236"/>
      <c r="LSS11" s="236"/>
      <c r="LST11" s="236"/>
      <c r="LSU11" s="236"/>
      <c r="LSV11" s="236"/>
      <c r="LSW11" s="236"/>
      <c r="LSX11" s="236"/>
      <c r="LSY11" s="236"/>
      <c r="LSZ11" s="236"/>
      <c r="LTA11" s="236"/>
      <c r="LTB11" s="236"/>
      <c r="LTC11" s="236"/>
      <c r="LTD11" s="236"/>
      <c r="LTE11" s="236"/>
      <c r="LTF11" s="236"/>
      <c r="LTG11" s="236"/>
      <c r="LTH11" s="236"/>
      <c r="LTI11" s="236"/>
      <c r="LTJ11" s="236"/>
      <c r="LTK11" s="236"/>
      <c r="LTL11" s="236"/>
      <c r="LTM11" s="236"/>
      <c r="LTN11" s="236"/>
      <c r="LTO11" s="236"/>
      <c r="LTP11" s="236"/>
      <c r="LTQ11" s="236"/>
      <c r="LTR11" s="236"/>
      <c r="LTS11" s="236"/>
      <c r="LTT11" s="236"/>
      <c r="LTU11" s="236"/>
      <c r="LTV11" s="236"/>
      <c r="LTW11" s="236"/>
      <c r="LTX11" s="236"/>
      <c r="LTY11" s="236"/>
      <c r="LTZ11" s="236"/>
      <c r="LUA11" s="236"/>
      <c r="LUB11" s="236"/>
      <c r="LUC11" s="236"/>
      <c r="LUD11" s="236"/>
      <c r="LUE11" s="236"/>
      <c r="LUF11" s="236"/>
      <c r="LUG11" s="236"/>
      <c r="LUH11" s="236"/>
      <c r="LUI11" s="236"/>
      <c r="LUJ11" s="236"/>
      <c r="LUK11" s="236"/>
      <c r="LUL11" s="236"/>
      <c r="LUM11" s="236"/>
      <c r="LUN11" s="236"/>
      <c r="LUO11" s="236"/>
      <c r="LUP11" s="236"/>
      <c r="LUQ11" s="236"/>
      <c r="LUR11" s="236"/>
      <c r="LUS11" s="236"/>
      <c r="LUT11" s="236"/>
      <c r="LUU11" s="236"/>
      <c r="LUV11" s="236"/>
      <c r="LUW11" s="236"/>
      <c r="LUX11" s="236"/>
      <c r="LUY11" s="236"/>
      <c r="LUZ11" s="236"/>
      <c r="LVA11" s="236"/>
      <c r="LVB11" s="236"/>
      <c r="LVC11" s="236"/>
      <c r="LVD11" s="236"/>
      <c r="LVE11" s="236"/>
      <c r="LVF11" s="236"/>
      <c r="LVG11" s="236"/>
      <c r="LVH11" s="236"/>
      <c r="LVI11" s="236"/>
      <c r="LVJ11" s="236"/>
      <c r="LVK11" s="236"/>
      <c r="LVL11" s="236"/>
      <c r="LVM11" s="236"/>
      <c r="LVN11" s="236"/>
      <c r="LVO11" s="236"/>
      <c r="LVP11" s="236"/>
      <c r="LVQ11" s="236"/>
      <c r="LVR11" s="236"/>
      <c r="LVS11" s="236"/>
      <c r="LVT11" s="236"/>
      <c r="LVU11" s="236"/>
      <c r="LVV11" s="236"/>
      <c r="LVW11" s="236"/>
      <c r="LVX11" s="236"/>
      <c r="LVY11" s="236"/>
      <c r="LVZ11" s="236"/>
      <c r="LWA11" s="236"/>
      <c r="LWB11" s="236"/>
      <c r="LWC11" s="236"/>
      <c r="LWD11" s="236"/>
      <c r="LWE11" s="236"/>
      <c r="LWF11" s="236"/>
      <c r="LWG11" s="236"/>
      <c r="LWH11" s="236"/>
      <c r="LWI11" s="236"/>
      <c r="LWJ11" s="236"/>
      <c r="LWK11" s="236"/>
      <c r="LWL11" s="236"/>
      <c r="LWM11" s="236"/>
      <c r="LWN11" s="236"/>
      <c r="LWO11" s="236"/>
      <c r="LWP11" s="236"/>
      <c r="LWQ11" s="236"/>
      <c r="LWR11" s="236"/>
      <c r="LWS11" s="236"/>
      <c r="LWT11" s="236"/>
      <c r="LWU11" s="236"/>
      <c r="LWV11" s="236"/>
      <c r="LWW11" s="236"/>
      <c r="LWX11" s="236"/>
      <c r="LWY11" s="236"/>
      <c r="LWZ11" s="236"/>
      <c r="LXA11" s="236"/>
      <c r="LXB11" s="236"/>
      <c r="LXC11" s="236"/>
      <c r="LXD11" s="236"/>
      <c r="LXE11" s="236"/>
      <c r="LXF11" s="236"/>
      <c r="LXG11" s="236"/>
      <c r="LXH11" s="236"/>
      <c r="LXI11" s="236"/>
      <c r="LXJ11" s="236"/>
      <c r="LXK11" s="236"/>
      <c r="LXL11" s="236"/>
      <c r="LXM11" s="236"/>
      <c r="LXN11" s="236"/>
      <c r="LXO11" s="236"/>
      <c r="LXP11" s="236"/>
      <c r="LXQ11" s="236"/>
      <c r="LXR11" s="236"/>
      <c r="LXS11" s="236"/>
      <c r="LXT11" s="236"/>
      <c r="LXU11" s="236"/>
      <c r="LXV11" s="236"/>
      <c r="LXW11" s="236"/>
      <c r="LXX11" s="236"/>
      <c r="LXY11" s="236"/>
      <c r="LXZ11" s="236"/>
      <c r="LYA11" s="236"/>
      <c r="LYB11" s="236"/>
      <c r="LYC11" s="236"/>
      <c r="LYD11" s="236"/>
      <c r="LYE11" s="236"/>
      <c r="LYF11" s="236"/>
      <c r="LYG11" s="236"/>
      <c r="LYH11" s="236"/>
      <c r="LYI11" s="236"/>
      <c r="LYJ11" s="236"/>
      <c r="LYK11" s="236"/>
      <c r="LYL11" s="236"/>
      <c r="LYM11" s="236"/>
      <c r="LYN11" s="236"/>
      <c r="LYO11" s="236"/>
      <c r="LYP11" s="236"/>
      <c r="LYQ11" s="236"/>
      <c r="LYR11" s="236"/>
      <c r="LYS11" s="236"/>
      <c r="LYT11" s="236"/>
      <c r="LYU11" s="236"/>
      <c r="LYV11" s="236"/>
      <c r="LYW11" s="236"/>
      <c r="LYX11" s="236"/>
      <c r="LYY11" s="236"/>
      <c r="LYZ11" s="236"/>
      <c r="LZA11" s="236"/>
      <c r="LZB11" s="236"/>
      <c r="LZC11" s="236"/>
      <c r="LZD11" s="236"/>
      <c r="LZE11" s="236"/>
      <c r="LZF11" s="236"/>
      <c r="LZG11" s="236"/>
      <c r="LZH11" s="236"/>
      <c r="LZI11" s="236"/>
      <c r="LZJ11" s="236"/>
      <c r="LZK11" s="236"/>
      <c r="LZL11" s="236"/>
      <c r="LZM11" s="236"/>
      <c r="LZN11" s="236"/>
      <c r="LZO11" s="236"/>
      <c r="LZP11" s="236"/>
      <c r="LZQ11" s="236"/>
      <c r="LZR11" s="236"/>
      <c r="LZS11" s="236"/>
      <c r="LZT11" s="236"/>
      <c r="LZU11" s="236"/>
      <c r="LZV11" s="236"/>
      <c r="LZW11" s="236"/>
      <c r="LZX11" s="236"/>
      <c r="LZY11" s="236"/>
      <c r="LZZ11" s="236"/>
      <c r="MAA11" s="236"/>
      <c r="MAB11" s="236"/>
      <c r="MAC11" s="236"/>
      <c r="MAD11" s="236"/>
      <c r="MAE11" s="236"/>
      <c r="MAF11" s="236"/>
      <c r="MAG11" s="236"/>
      <c r="MAH11" s="236"/>
      <c r="MAI11" s="236"/>
      <c r="MAJ11" s="236"/>
      <c r="MAK11" s="236"/>
      <c r="MAL11" s="236"/>
      <c r="MAM11" s="236"/>
      <c r="MAN11" s="236"/>
      <c r="MAO11" s="236"/>
      <c r="MAP11" s="236"/>
      <c r="MAQ11" s="236"/>
      <c r="MAR11" s="236"/>
      <c r="MAS11" s="236"/>
      <c r="MAT11" s="236"/>
      <c r="MAU11" s="236"/>
      <c r="MAV11" s="236"/>
      <c r="MAW11" s="236"/>
      <c r="MAX11" s="236"/>
      <c r="MAY11" s="236"/>
      <c r="MAZ11" s="236"/>
      <c r="MBA11" s="236"/>
      <c r="MBB11" s="236"/>
      <c r="MBC11" s="236"/>
      <c r="MBD11" s="236"/>
      <c r="MBE11" s="236"/>
      <c r="MBF11" s="236"/>
      <c r="MBG11" s="236"/>
      <c r="MBH11" s="236"/>
      <c r="MBI11" s="236"/>
      <c r="MBJ11" s="236"/>
      <c r="MBK11" s="236"/>
      <c r="MBL11" s="236"/>
      <c r="MBM11" s="236"/>
      <c r="MBN11" s="236"/>
      <c r="MBO11" s="236"/>
      <c r="MBP11" s="236"/>
      <c r="MBQ11" s="236"/>
      <c r="MBR11" s="236"/>
      <c r="MBS11" s="236"/>
      <c r="MBT11" s="236"/>
      <c r="MBU11" s="236"/>
      <c r="MBV11" s="236"/>
      <c r="MBW11" s="236"/>
      <c r="MBX11" s="236"/>
      <c r="MBY11" s="236"/>
      <c r="MBZ11" s="236"/>
      <c r="MCA11" s="236"/>
      <c r="MCB11" s="236"/>
      <c r="MCC11" s="236"/>
      <c r="MCD11" s="236"/>
      <c r="MCE11" s="236"/>
      <c r="MCF11" s="236"/>
      <c r="MCG11" s="236"/>
      <c r="MCH11" s="236"/>
      <c r="MCI11" s="236"/>
      <c r="MCJ11" s="236"/>
      <c r="MCK11" s="236"/>
      <c r="MCL11" s="236"/>
      <c r="MCM11" s="236"/>
      <c r="MCN11" s="236"/>
      <c r="MCO11" s="236"/>
      <c r="MCP11" s="236"/>
      <c r="MCQ11" s="236"/>
      <c r="MCR11" s="236"/>
      <c r="MCS11" s="236"/>
      <c r="MCT11" s="236"/>
      <c r="MCU11" s="236"/>
      <c r="MCV11" s="236"/>
      <c r="MCW11" s="236"/>
      <c r="MCX11" s="236"/>
      <c r="MCY11" s="236"/>
      <c r="MCZ11" s="236"/>
      <c r="MDA11" s="236"/>
      <c r="MDB11" s="236"/>
      <c r="MDC11" s="236"/>
      <c r="MDD11" s="236"/>
      <c r="MDE11" s="236"/>
      <c r="MDF11" s="236"/>
      <c r="MDG11" s="236"/>
      <c r="MDH11" s="236"/>
      <c r="MDI11" s="236"/>
      <c r="MDJ11" s="236"/>
      <c r="MDK11" s="236"/>
      <c r="MDL11" s="236"/>
      <c r="MDM11" s="236"/>
      <c r="MDN11" s="236"/>
      <c r="MDO11" s="236"/>
      <c r="MDP11" s="236"/>
      <c r="MDQ11" s="236"/>
      <c r="MDR11" s="236"/>
      <c r="MDS11" s="236"/>
      <c r="MDT11" s="236"/>
      <c r="MDU11" s="236"/>
      <c r="MDV11" s="236"/>
      <c r="MDW11" s="236"/>
      <c r="MDX11" s="236"/>
      <c r="MDY11" s="236"/>
      <c r="MDZ11" s="236"/>
      <c r="MEA11" s="236"/>
      <c r="MEB11" s="236"/>
      <c r="MEC11" s="236"/>
      <c r="MED11" s="236"/>
      <c r="MEE11" s="236"/>
      <c r="MEF11" s="236"/>
      <c r="MEG11" s="236"/>
      <c r="MEH11" s="236"/>
      <c r="MEI11" s="236"/>
      <c r="MEJ11" s="236"/>
      <c r="MEK11" s="236"/>
      <c r="MEL11" s="236"/>
      <c r="MEM11" s="236"/>
      <c r="MEN11" s="236"/>
      <c r="MEO11" s="236"/>
      <c r="MEP11" s="236"/>
      <c r="MEQ11" s="236"/>
      <c r="MER11" s="236"/>
      <c r="MES11" s="236"/>
      <c r="MET11" s="236"/>
      <c r="MEU11" s="236"/>
      <c r="MEV11" s="236"/>
      <c r="MEW11" s="236"/>
      <c r="MEX11" s="236"/>
      <c r="MEY11" s="236"/>
      <c r="MEZ11" s="236"/>
      <c r="MFA11" s="236"/>
      <c r="MFB11" s="236"/>
      <c r="MFC11" s="236"/>
      <c r="MFD11" s="236"/>
      <c r="MFE11" s="236"/>
      <c r="MFF11" s="236"/>
      <c r="MFG11" s="236"/>
      <c r="MFH11" s="236"/>
      <c r="MFI11" s="236"/>
      <c r="MFJ11" s="236"/>
      <c r="MFK11" s="236"/>
      <c r="MFL11" s="236"/>
      <c r="MFM11" s="236"/>
      <c r="MFN11" s="236"/>
      <c r="MFO11" s="236"/>
      <c r="MFP11" s="236"/>
      <c r="MFQ11" s="236"/>
      <c r="MFR11" s="236"/>
      <c r="MFS11" s="236"/>
      <c r="MFT11" s="236"/>
      <c r="MFU11" s="236"/>
      <c r="MFV11" s="236"/>
      <c r="MFW11" s="236"/>
      <c r="MFX11" s="236"/>
      <c r="MFY11" s="236"/>
      <c r="MFZ11" s="236"/>
      <c r="MGA11" s="236"/>
      <c r="MGB11" s="236"/>
      <c r="MGC11" s="236"/>
      <c r="MGD11" s="236"/>
      <c r="MGE11" s="236"/>
      <c r="MGF11" s="236"/>
      <c r="MGG11" s="236"/>
      <c r="MGH11" s="236"/>
      <c r="MGI11" s="236"/>
      <c r="MGJ11" s="236"/>
      <c r="MGK11" s="236"/>
      <c r="MGL11" s="236"/>
      <c r="MGM11" s="236"/>
      <c r="MGN11" s="236"/>
      <c r="MGO11" s="236"/>
      <c r="MGP11" s="236"/>
      <c r="MGQ11" s="236"/>
      <c r="MGR11" s="236"/>
      <c r="MGS11" s="236"/>
      <c r="MGT11" s="236"/>
      <c r="MGU11" s="236"/>
      <c r="MGV11" s="236"/>
      <c r="MGW11" s="236"/>
      <c r="MGX11" s="236"/>
      <c r="MGY11" s="236"/>
      <c r="MGZ11" s="236"/>
      <c r="MHA11" s="236"/>
      <c r="MHB11" s="236"/>
      <c r="MHC11" s="236"/>
      <c r="MHD11" s="236"/>
      <c r="MHE11" s="236"/>
      <c r="MHF11" s="236"/>
      <c r="MHG11" s="236"/>
      <c r="MHH11" s="236"/>
      <c r="MHI11" s="236"/>
      <c r="MHJ11" s="236"/>
      <c r="MHK11" s="236"/>
      <c r="MHL11" s="236"/>
      <c r="MHM11" s="236"/>
      <c r="MHN11" s="236"/>
      <c r="MHO11" s="236"/>
      <c r="MHP11" s="236"/>
      <c r="MHQ11" s="236"/>
      <c r="MHR11" s="236"/>
      <c r="MHS11" s="236"/>
      <c r="MHT11" s="236"/>
      <c r="MHU11" s="236"/>
      <c r="MHV11" s="236"/>
      <c r="MHW11" s="236"/>
      <c r="MHX11" s="236"/>
      <c r="MHY11" s="236"/>
      <c r="MHZ11" s="236"/>
      <c r="MIA11" s="236"/>
      <c r="MIB11" s="236"/>
      <c r="MIC11" s="236"/>
      <c r="MID11" s="236"/>
      <c r="MIE11" s="236"/>
      <c r="MIF11" s="236"/>
      <c r="MIG11" s="236"/>
      <c r="MIH11" s="236"/>
      <c r="MII11" s="236"/>
      <c r="MIJ11" s="236"/>
      <c r="MIK11" s="236"/>
      <c r="MIL11" s="236"/>
      <c r="MIM11" s="236"/>
      <c r="MIN11" s="236"/>
      <c r="MIO11" s="236"/>
      <c r="MIP11" s="236"/>
      <c r="MIQ11" s="236"/>
      <c r="MIR11" s="236"/>
      <c r="MIS11" s="236"/>
      <c r="MIT11" s="236"/>
      <c r="MIU11" s="236"/>
      <c r="MIV11" s="236"/>
      <c r="MIW11" s="236"/>
      <c r="MIX11" s="236"/>
      <c r="MIY11" s="236"/>
      <c r="MIZ11" s="236"/>
      <c r="MJA11" s="236"/>
      <c r="MJB11" s="236"/>
      <c r="MJC11" s="236"/>
      <c r="MJD11" s="236"/>
      <c r="MJE11" s="236"/>
      <c r="MJF11" s="236"/>
      <c r="MJG11" s="236"/>
      <c r="MJH11" s="236"/>
      <c r="MJI11" s="236"/>
      <c r="MJJ11" s="236"/>
      <c r="MJK11" s="236"/>
      <c r="MJL11" s="236"/>
      <c r="MJM11" s="236"/>
      <c r="MJN11" s="236"/>
      <c r="MJO11" s="236"/>
      <c r="MJP11" s="236"/>
      <c r="MJQ11" s="236"/>
      <c r="MJR11" s="236"/>
      <c r="MJS11" s="236"/>
      <c r="MJT11" s="236"/>
      <c r="MJU11" s="236"/>
      <c r="MJV11" s="236"/>
      <c r="MJW11" s="236"/>
      <c r="MJX11" s="236"/>
      <c r="MJY11" s="236"/>
      <c r="MJZ11" s="236"/>
      <c r="MKA11" s="236"/>
      <c r="MKB11" s="236"/>
      <c r="MKC11" s="236"/>
      <c r="MKD11" s="236"/>
      <c r="MKE11" s="236"/>
      <c r="MKF11" s="236"/>
      <c r="MKG11" s="236"/>
      <c r="MKH11" s="236"/>
      <c r="MKI11" s="236"/>
      <c r="MKJ11" s="236"/>
      <c r="MKK11" s="236"/>
      <c r="MKL11" s="236"/>
      <c r="MKM11" s="236"/>
      <c r="MKN11" s="236"/>
      <c r="MKO11" s="236"/>
      <c r="MKP11" s="236"/>
      <c r="MKQ11" s="236"/>
      <c r="MKR11" s="236"/>
      <c r="MKS11" s="236"/>
      <c r="MKT11" s="236"/>
      <c r="MKU11" s="236"/>
      <c r="MKV11" s="236"/>
      <c r="MKW11" s="236"/>
      <c r="MKX11" s="236"/>
      <c r="MKY11" s="236"/>
      <c r="MKZ11" s="236"/>
      <c r="MLA11" s="236"/>
      <c r="MLB11" s="236"/>
      <c r="MLC11" s="236"/>
      <c r="MLD11" s="236"/>
      <c r="MLE11" s="236"/>
      <c r="MLF11" s="236"/>
      <c r="MLG11" s="236"/>
      <c r="MLH11" s="236"/>
      <c r="MLI11" s="236"/>
      <c r="MLJ11" s="236"/>
      <c r="MLK11" s="236"/>
      <c r="MLL11" s="236"/>
      <c r="MLM11" s="236"/>
      <c r="MLN11" s="236"/>
      <c r="MLO11" s="236"/>
      <c r="MLP11" s="236"/>
      <c r="MLQ11" s="236"/>
      <c r="MLR11" s="236"/>
      <c r="MLS11" s="236"/>
      <c r="MLT11" s="236"/>
      <c r="MLU11" s="236"/>
      <c r="MLV11" s="236"/>
      <c r="MLW11" s="236"/>
      <c r="MLX11" s="236"/>
      <c r="MLY11" s="236"/>
      <c r="MLZ11" s="236"/>
      <c r="MMA11" s="236"/>
      <c r="MMB11" s="236"/>
      <c r="MMC11" s="236"/>
      <c r="MMD11" s="236"/>
      <c r="MME11" s="236"/>
      <c r="MMF11" s="236"/>
      <c r="MMG11" s="236"/>
      <c r="MMH11" s="236"/>
      <c r="MMI11" s="236"/>
      <c r="MMJ11" s="236"/>
      <c r="MMK11" s="236"/>
      <c r="MML11" s="236"/>
      <c r="MMM11" s="236"/>
      <c r="MMN11" s="236"/>
      <c r="MMO11" s="236"/>
      <c r="MMP11" s="236"/>
      <c r="MMQ11" s="236"/>
      <c r="MMR11" s="236"/>
      <c r="MMS11" s="236"/>
      <c r="MMT11" s="236"/>
      <c r="MMU11" s="236"/>
      <c r="MMV11" s="236"/>
      <c r="MMW11" s="236"/>
      <c r="MMX11" s="236"/>
      <c r="MMY11" s="236"/>
      <c r="MMZ11" s="236"/>
      <c r="MNA11" s="236"/>
      <c r="MNB11" s="236"/>
      <c r="MNC11" s="236"/>
      <c r="MND11" s="236"/>
      <c r="MNE11" s="236"/>
      <c r="MNF11" s="236"/>
      <c r="MNG11" s="236"/>
      <c r="MNH11" s="236"/>
      <c r="MNI11" s="236"/>
      <c r="MNJ11" s="236"/>
      <c r="MNK11" s="236"/>
      <c r="MNL11" s="236"/>
      <c r="MNM11" s="236"/>
      <c r="MNN11" s="236"/>
      <c r="MNO11" s="236"/>
      <c r="MNP11" s="236"/>
      <c r="MNQ11" s="236"/>
      <c r="MNR11" s="236"/>
      <c r="MNS11" s="236"/>
      <c r="MNT11" s="236"/>
      <c r="MNU11" s="236"/>
      <c r="MNV11" s="236"/>
      <c r="MNW11" s="236"/>
      <c r="MNX11" s="236"/>
      <c r="MNY11" s="236"/>
      <c r="MNZ11" s="236"/>
      <c r="MOA11" s="236"/>
      <c r="MOB11" s="236"/>
      <c r="MOC11" s="236"/>
      <c r="MOD11" s="236"/>
      <c r="MOE11" s="236"/>
      <c r="MOF11" s="236"/>
      <c r="MOG11" s="236"/>
      <c r="MOH11" s="236"/>
      <c r="MOI11" s="236"/>
      <c r="MOJ11" s="236"/>
      <c r="MOK11" s="236"/>
      <c r="MOL11" s="236"/>
      <c r="MOM11" s="236"/>
      <c r="MON11" s="236"/>
      <c r="MOO11" s="236"/>
      <c r="MOP11" s="236"/>
      <c r="MOQ11" s="236"/>
      <c r="MOR11" s="236"/>
      <c r="MOS11" s="236"/>
      <c r="MOT11" s="236"/>
      <c r="MOU11" s="236"/>
      <c r="MOV11" s="236"/>
      <c r="MOW11" s="236"/>
      <c r="MOX11" s="236"/>
      <c r="MOY11" s="236"/>
      <c r="MOZ11" s="236"/>
      <c r="MPA11" s="236"/>
      <c r="MPB11" s="236"/>
      <c r="MPC11" s="236"/>
      <c r="MPD11" s="236"/>
      <c r="MPE11" s="236"/>
      <c r="MPF11" s="236"/>
      <c r="MPG11" s="236"/>
      <c r="MPH11" s="236"/>
      <c r="MPI11" s="236"/>
      <c r="MPJ11" s="236"/>
      <c r="MPK11" s="236"/>
      <c r="MPL11" s="236"/>
      <c r="MPM11" s="236"/>
      <c r="MPN11" s="236"/>
      <c r="MPO11" s="236"/>
      <c r="MPP11" s="236"/>
      <c r="MPQ11" s="236"/>
      <c r="MPR11" s="236"/>
      <c r="MPS11" s="236"/>
      <c r="MPT11" s="236"/>
      <c r="MPU11" s="236"/>
      <c r="MPV11" s="236"/>
      <c r="MPW11" s="236"/>
      <c r="MPX11" s="236"/>
      <c r="MPY11" s="236"/>
      <c r="MPZ11" s="236"/>
      <c r="MQA11" s="236"/>
      <c r="MQB11" s="236"/>
      <c r="MQC11" s="236"/>
      <c r="MQD11" s="236"/>
      <c r="MQE11" s="236"/>
      <c r="MQF11" s="236"/>
      <c r="MQG11" s="236"/>
      <c r="MQH11" s="236"/>
      <c r="MQI11" s="236"/>
      <c r="MQJ11" s="236"/>
      <c r="MQK11" s="236"/>
      <c r="MQL11" s="236"/>
      <c r="MQM11" s="236"/>
      <c r="MQN11" s="236"/>
      <c r="MQO11" s="236"/>
      <c r="MQP11" s="236"/>
      <c r="MQQ11" s="236"/>
      <c r="MQR11" s="236"/>
      <c r="MQS11" s="236"/>
      <c r="MQT11" s="236"/>
      <c r="MQU11" s="236"/>
      <c r="MQV11" s="236"/>
      <c r="MQW11" s="236"/>
      <c r="MQX11" s="236"/>
      <c r="MQY11" s="236"/>
      <c r="MQZ11" s="236"/>
      <c r="MRA11" s="236"/>
      <c r="MRB11" s="236"/>
      <c r="MRC11" s="236"/>
      <c r="MRD11" s="236"/>
      <c r="MRE11" s="236"/>
      <c r="MRF11" s="236"/>
      <c r="MRG11" s="236"/>
      <c r="MRH11" s="236"/>
      <c r="MRI11" s="236"/>
      <c r="MRJ11" s="236"/>
      <c r="MRK11" s="236"/>
      <c r="MRL11" s="236"/>
      <c r="MRM11" s="236"/>
      <c r="MRN11" s="236"/>
      <c r="MRO11" s="236"/>
      <c r="MRP11" s="236"/>
      <c r="MRQ11" s="236"/>
      <c r="MRR11" s="236"/>
      <c r="MRS11" s="236"/>
      <c r="MRT11" s="236"/>
      <c r="MRU11" s="236"/>
      <c r="MRV11" s="236"/>
      <c r="MRW11" s="236"/>
      <c r="MRX11" s="236"/>
      <c r="MRY11" s="236"/>
      <c r="MRZ11" s="236"/>
      <c r="MSA11" s="236"/>
      <c r="MSB11" s="236"/>
      <c r="MSC11" s="236"/>
      <c r="MSD11" s="236"/>
      <c r="MSE11" s="236"/>
      <c r="MSF11" s="236"/>
      <c r="MSG11" s="236"/>
      <c r="MSH11" s="236"/>
      <c r="MSI11" s="236"/>
      <c r="MSJ11" s="236"/>
      <c r="MSK11" s="236"/>
      <c r="MSL11" s="236"/>
      <c r="MSM11" s="236"/>
      <c r="MSN11" s="236"/>
      <c r="MSO11" s="236"/>
      <c r="MSP11" s="236"/>
      <c r="MSQ11" s="236"/>
      <c r="MSR11" s="236"/>
      <c r="MSS11" s="236"/>
      <c r="MST11" s="236"/>
      <c r="MSU11" s="236"/>
      <c r="MSV11" s="236"/>
      <c r="MSW11" s="236"/>
      <c r="MSX11" s="236"/>
      <c r="MSY11" s="236"/>
      <c r="MSZ11" s="236"/>
      <c r="MTA11" s="236"/>
      <c r="MTB11" s="236"/>
      <c r="MTC11" s="236"/>
      <c r="MTD11" s="236"/>
      <c r="MTE11" s="236"/>
      <c r="MTF11" s="236"/>
      <c r="MTG11" s="236"/>
      <c r="MTH11" s="236"/>
      <c r="MTI11" s="236"/>
      <c r="MTJ11" s="236"/>
      <c r="MTK11" s="236"/>
      <c r="MTL11" s="236"/>
      <c r="MTM11" s="236"/>
      <c r="MTN11" s="236"/>
      <c r="MTO11" s="236"/>
      <c r="MTP11" s="236"/>
      <c r="MTQ11" s="236"/>
      <c r="MTR11" s="236"/>
      <c r="MTS11" s="236"/>
      <c r="MTT11" s="236"/>
      <c r="MTU11" s="236"/>
      <c r="MTV11" s="236"/>
      <c r="MTW11" s="236"/>
      <c r="MTX11" s="236"/>
      <c r="MTY11" s="236"/>
      <c r="MTZ11" s="236"/>
      <c r="MUA11" s="236"/>
      <c r="MUB11" s="236"/>
      <c r="MUC11" s="236"/>
      <c r="MUD11" s="236"/>
      <c r="MUE11" s="236"/>
      <c r="MUF11" s="236"/>
      <c r="MUG11" s="236"/>
      <c r="MUH11" s="236"/>
      <c r="MUI11" s="236"/>
      <c r="MUJ11" s="236"/>
      <c r="MUK11" s="236"/>
      <c r="MUL11" s="236"/>
      <c r="MUM11" s="236"/>
      <c r="MUN11" s="236"/>
      <c r="MUO11" s="236"/>
      <c r="MUP11" s="236"/>
      <c r="MUQ11" s="236"/>
      <c r="MUR11" s="236"/>
      <c r="MUS11" s="236"/>
      <c r="MUT11" s="236"/>
      <c r="MUU11" s="236"/>
      <c r="MUV11" s="236"/>
      <c r="MUW11" s="236"/>
      <c r="MUX11" s="236"/>
      <c r="MUY11" s="236"/>
      <c r="MUZ11" s="236"/>
      <c r="MVA11" s="236"/>
      <c r="MVB11" s="236"/>
      <c r="MVC11" s="236"/>
      <c r="MVD11" s="236"/>
      <c r="MVE11" s="236"/>
      <c r="MVF11" s="236"/>
      <c r="MVG11" s="236"/>
      <c r="MVH11" s="236"/>
      <c r="MVI11" s="236"/>
      <c r="MVJ11" s="236"/>
      <c r="MVK11" s="236"/>
      <c r="MVL11" s="236"/>
      <c r="MVM11" s="236"/>
      <c r="MVN11" s="236"/>
      <c r="MVO11" s="236"/>
      <c r="MVP11" s="236"/>
      <c r="MVQ11" s="236"/>
      <c r="MVR11" s="236"/>
      <c r="MVS11" s="236"/>
      <c r="MVT11" s="236"/>
      <c r="MVU11" s="236"/>
      <c r="MVV11" s="236"/>
      <c r="MVW11" s="236"/>
      <c r="MVX11" s="236"/>
      <c r="MVY11" s="236"/>
      <c r="MVZ11" s="236"/>
      <c r="MWA11" s="236"/>
      <c r="MWB11" s="236"/>
      <c r="MWC11" s="236"/>
      <c r="MWD11" s="236"/>
      <c r="MWE11" s="236"/>
      <c r="MWF11" s="236"/>
      <c r="MWG11" s="236"/>
      <c r="MWH11" s="236"/>
      <c r="MWI11" s="236"/>
      <c r="MWJ11" s="236"/>
      <c r="MWK11" s="236"/>
      <c r="MWL11" s="236"/>
      <c r="MWM11" s="236"/>
      <c r="MWN11" s="236"/>
      <c r="MWO11" s="236"/>
      <c r="MWP11" s="236"/>
      <c r="MWQ11" s="236"/>
      <c r="MWR11" s="236"/>
      <c r="MWS11" s="236"/>
      <c r="MWT11" s="236"/>
      <c r="MWU11" s="236"/>
      <c r="MWV11" s="236"/>
      <c r="MWW11" s="236"/>
      <c r="MWX11" s="236"/>
      <c r="MWY11" s="236"/>
      <c r="MWZ11" s="236"/>
      <c r="MXA11" s="236"/>
      <c r="MXB11" s="236"/>
      <c r="MXC11" s="236"/>
      <c r="MXD11" s="236"/>
      <c r="MXE11" s="236"/>
      <c r="MXF11" s="236"/>
      <c r="MXG11" s="236"/>
      <c r="MXH11" s="236"/>
      <c r="MXI11" s="236"/>
      <c r="MXJ11" s="236"/>
      <c r="MXK11" s="236"/>
      <c r="MXL11" s="236"/>
      <c r="MXM11" s="236"/>
      <c r="MXN11" s="236"/>
      <c r="MXO11" s="236"/>
      <c r="MXP11" s="236"/>
      <c r="MXQ11" s="236"/>
      <c r="MXR11" s="236"/>
      <c r="MXS11" s="236"/>
      <c r="MXT11" s="236"/>
      <c r="MXU11" s="236"/>
      <c r="MXV11" s="236"/>
      <c r="MXW11" s="236"/>
      <c r="MXX11" s="236"/>
      <c r="MXY11" s="236"/>
      <c r="MXZ11" s="236"/>
      <c r="MYA11" s="236"/>
      <c r="MYB11" s="236"/>
      <c r="MYC11" s="236"/>
      <c r="MYD11" s="236"/>
      <c r="MYE11" s="236"/>
      <c r="MYF11" s="236"/>
      <c r="MYG11" s="236"/>
      <c r="MYH11" s="236"/>
      <c r="MYI11" s="236"/>
      <c r="MYJ11" s="236"/>
      <c r="MYK11" s="236"/>
      <c r="MYL11" s="236"/>
      <c r="MYM11" s="236"/>
      <c r="MYN11" s="236"/>
      <c r="MYO11" s="236"/>
      <c r="MYP11" s="236"/>
      <c r="MYQ11" s="236"/>
      <c r="MYR11" s="236"/>
      <c r="MYS11" s="236"/>
      <c r="MYT11" s="236"/>
      <c r="MYU11" s="236"/>
      <c r="MYV11" s="236"/>
      <c r="MYW11" s="236"/>
      <c r="MYX11" s="236"/>
      <c r="MYY11" s="236"/>
      <c r="MYZ11" s="236"/>
      <c r="MZA11" s="236"/>
      <c r="MZB11" s="236"/>
      <c r="MZC11" s="236"/>
      <c r="MZD11" s="236"/>
      <c r="MZE11" s="236"/>
      <c r="MZF11" s="236"/>
      <c r="MZG11" s="236"/>
      <c r="MZH11" s="236"/>
      <c r="MZI11" s="236"/>
      <c r="MZJ11" s="236"/>
      <c r="MZK11" s="236"/>
      <c r="MZL11" s="236"/>
      <c r="MZM11" s="236"/>
      <c r="MZN11" s="236"/>
      <c r="MZO11" s="236"/>
      <c r="MZP11" s="236"/>
      <c r="MZQ11" s="236"/>
      <c r="MZR11" s="236"/>
      <c r="MZS11" s="236"/>
      <c r="MZT11" s="236"/>
      <c r="MZU11" s="236"/>
      <c r="MZV11" s="236"/>
      <c r="MZW11" s="236"/>
      <c r="MZX11" s="236"/>
      <c r="MZY11" s="236"/>
      <c r="MZZ11" s="236"/>
      <c r="NAA11" s="236"/>
      <c r="NAB11" s="236"/>
      <c r="NAC11" s="236"/>
      <c r="NAD11" s="236"/>
      <c r="NAE11" s="236"/>
      <c r="NAF11" s="236"/>
      <c r="NAG11" s="236"/>
      <c r="NAH11" s="236"/>
      <c r="NAI11" s="236"/>
      <c r="NAJ11" s="236"/>
      <c r="NAK11" s="236"/>
      <c r="NAL11" s="236"/>
      <c r="NAM11" s="236"/>
      <c r="NAN11" s="236"/>
      <c r="NAO11" s="236"/>
      <c r="NAP11" s="236"/>
      <c r="NAQ11" s="236"/>
      <c r="NAR11" s="236"/>
      <c r="NAS11" s="236"/>
      <c r="NAT11" s="236"/>
      <c r="NAU11" s="236"/>
      <c r="NAV11" s="236"/>
      <c r="NAW11" s="236"/>
      <c r="NAX11" s="236"/>
      <c r="NAY11" s="236"/>
      <c r="NAZ11" s="236"/>
      <c r="NBA11" s="236"/>
      <c r="NBB11" s="236"/>
      <c r="NBC11" s="236"/>
      <c r="NBD11" s="236"/>
      <c r="NBE11" s="236"/>
      <c r="NBF11" s="236"/>
      <c r="NBG11" s="236"/>
      <c r="NBH11" s="236"/>
      <c r="NBI11" s="236"/>
      <c r="NBJ11" s="236"/>
      <c r="NBK11" s="236"/>
      <c r="NBL11" s="236"/>
      <c r="NBM11" s="236"/>
      <c r="NBN11" s="236"/>
      <c r="NBO11" s="236"/>
      <c r="NBP11" s="236"/>
      <c r="NBQ11" s="236"/>
      <c r="NBR11" s="236"/>
      <c r="NBS11" s="236"/>
      <c r="NBT11" s="236"/>
      <c r="NBU11" s="236"/>
      <c r="NBV11" s="236"/>
      <c r="NBW11" s="236"/>
      <c r="NBX11" s="236"/>
      <c r="NBY11" s="236"/>
      <c r="NBZ11" s="236"/>
      <c r="NCA11" s="236"/>
      <c r="NCB11" s="236"/>
      <c r="NCC11" s="236"/>
      <c r="NCD11" s="236"/>
      <c r="NCE11" s="236"/>
      <c r="NCF11" s="236"/>
      <c r="NCG11" s="236"/>
      <c r="NCH11" s="236"/>
      <c r="NCI11" s="236"/>
      <c r="NCJ11" s="236"/>
      <c r="NCK11" s="236"/>
      <c r="NCL11" s="236"/>
      <c r="NCM11" s="236"/>
      <c r="NCN11" s="236"/>
      <c r="NCO11" s="236"/>
      <c r="NCP11" s="236"/>
      <c r="NCQ11" s="236"/>
      <c r="NCR11" s="236"/>
      <c r="NCS11" s="236"/>
      <c r="NCT11" s="236"/>
      <c r="NCU11" s="236"/>
      <c r="NCV11" s="236"/>
      <c r="NCW11" s="236"/>
      <c r="NCX11" s="236"/>
      <c r="NCY11" s="236"/>
      <c r="NCZ11" s="236"/>
      <c r="NDA11" s="236"/>
      <c r="NDB11" s="236"/>
      <c r="NDC11" s="236"/>
      <c r="NDD11" s="236"/>
      <c r="NDE11" s="236"/>
      <c r="NDF11" s="236"/>
      <c r="NDG11" s="236"/>
      <c r="NDH11" s="236"/>
      <c r="NDI11" s="236"/>
      <c r="NDJ11" s="236"/>
      <c r="NDK11" s="236"/>
      <c r="NDL11" s="236"/>
      <c r="NDM11" s="236"/>
      <c r="NDN11" s="236"/>
      <c r="NDO11" s="236"/>
      <c r="NDP11" s="236"/>
      <c r="NDQ11" s="236"/>
      <c r="NDR11" s="236"/>
      <c r="NDS11" s="236"/>
      <c r="NDT11" s="236"/>
      <c r="NDU11" s="236"/>
      <c r="NDV11" s="236"/>
      <c r="NDW11" s="236"/>
      <c r="NDX11" s="236"/>
      <c r="NDY11" s="236"/>
      <c r="NDZ11" s="236"/>
      <c r="NEA11" s="236"/>
      <c r="NEB11" s="236"/>
      <c r="NEC11" s="236"/>
      <c r="NED11" s="236"/>
      <c r="NEE11" s="236"/>
      <c r="NEF11" s="236"/>
      <c r="NEG11" s="236"/>
      <c r="NEH11" s="236"/>
      <c r="NEI11" s="236"/>
      <c r="NEJ11" s="236"/>
      <c r="NEK11" s="236"/>
      <c r="NEL11" s="236"/>
      <c r="NEM11" s="236"/>
      <c r="NEN11" s="236"/>
      <c r="NEO11" s="236"/>
      <c r="NEP11" s="236"/>
      <c r="NEQ11" s="236"/>
      <c r="NER11" s="236"/>
      <c r="NES11" s="236"/>
      <c r="NET11" s="236"/>
      <c r="NEU11" s="236"/>
      <c r="NEV11" s="236"/>
      <c r="NEW11" s="236"/>
      <c r="NEX11" s="236"/>
      <c r="NEY11" s="236"/>
      <c r="NEZ11" s="236"/>
      <c r="NFA11" s="236"/>
      <c r="NFB11" s="236"/>
      <c r="NFC11" s="236"/>
      <c r="NFD11" s="236"/>
      <c r="NFE11" s="236"/>
      <c r="NFF11" s="236"/>
      <c r="NFG11" s="236"/>
      <c r="NFH11" s="236"/>
      <c r="NFI11" s="236"/>
      <c r="NFJ11" s="236"/>
      <c r="NFK11" s="236"/>
      <c r="NFL11" s="236"/>
      <c r="NFM11" s="236"/>
      <c r="NFN11" s="236"/>
      <c r="NFO11" s="236"/>
      <c r="NFP11" s="236"/>
      <c r="NFQ11" s="236"/>
      <c r="NFR11" s="236"/>
      <c r="NFS11" s="236"/>
      <c r="NFT11" s="236"/>
      <c r="NFU11" s="236"/>
      <c r="NFV11" s="236"/>
      <c r="NFW11" s="236"/>
      <c r="NFX11" s="236"/>
      <c r="NFY11" s="236"/>
      <c r="NFZ11" s="236"/>
      <c r="NGA11" s="236"/>
      <c r="NGB11" s="236"/>
      <c r="NGC11" s="236"/>
      <c r="NGD11" s="236"/>
      <c r="NGE11" s="236"/>
      <c r="NGF11" s="236"/>
      <c r="NGG11" s="236"/>
      <c r="NGH11" s="236"/>
      <c r="NGI11" s="236"/>
      <c r="NGJ11" s="236"/>
      <c r="NGK11" s="236"/>
      <c r="NGL11" s="236"/>
      <c r="NGM11" s="236"/>
      <c r="NGN11" s="236"/>
      <c r="NGO11" s="236"/>
      <c r="NGP11" s="236"/>
      <c r="NGQ11" s="236"/>
      <c r="NGR11" s="236"/>
      <c r="NGS11" s="236"/>
      <c r="NGT11" s="236"/>
      <c r="NGU11" s="236"/>
      <c r="NGV11" s="236"/>
      <c r="NGW11" s="236"/>
      <c r="NGX11" s="236"/>
      <c r="NGY11" s="236"/>
      <c r="NGZ11" s="236"/>
      <c r="NHA11" s="236"/>
      <c r="NHB11" s="236"/>
      <c r="NHC11" s="236"/>
      <c r="NHD11" s="236"/>
      <c r="NHE11" s="236"/>
      <c r="NHF11" s="236"/>
      <c r="NHG11" s="236"/>
      <c r="NHH11" s="236"/>
      <c r="NHI11" s="236"/>
      <c r="NHJ11" s="236"/>
      <c r="NHK11" s="236"/>
      <c r="NHL11" s="236"/>
      <c r="NHM11" s="236"/>
      <c r="NHN11" s="236"/>
      <c r="NHO11" s="236"/>
      <c r="NHP11" s="236"/>
      <c r="NHQ11" s="236"/>
      <c r="NHR11" s="236"/>
      <c r="NHS11" s="236"/>
      <c r="NHT11" s="236"/>
      <c r="NHU11" s="236"/>
      <c r="NHV11" s="236"/>
      <c r="NHW11" s="236"/>
      <c r="NHX11" s="236"/>
      <c r="NHY11" s="236"/>
      <c r="NHZ11" s="236"/>
      <c r="NIA11" s="236"/>
      <c r="NIB11" s="236"/>
      <c r="NIC11" s="236"/>
      <c r="NID11" s="236"/>
      <c r="NIE11" s="236"/>
      <c r="NIF11" s="236"/>
      <c r="NIG11" s="236"/>
      <c r="NIH11" s="236"/>
      <c r="NII11" s="236"/>
      <c r="NIJ11" s="236"/>
      <c r="NIK11" s="236"/>
      <c r="NIL11" s="236"/>
      <c r="NIM11" s="236"/>
      <c r="NIN11" s="236"/>
      <c r="NIO11" s="236"/>
      <c r="NIP11" s="236"/>
      <c r="NIQ11" s="236"/>
      <c r="NIR11" s="236"/>
      <c r="NIS11" s="236"/>
      <c r="NIT11" s="236"/>
      <c r="NIU11" s="236"/>
      <c r="NIV11" s="236"/>
      <c r="NIW11" s="236"/>
      <c r="NIX11" s="236"/>
      <c r="NIY11" s="236"/>
      <c r="NIZ11" s="236"/>
      <c r="NJA11" s="236"/>
      <c r="NJB11" s="236"/>
      <c r="NJC11" s="236"/>
      <c r="NJD11" s="236"/>
      <c r="NJE11" s="236"/>
      <c r="NJF11" s="236"/>
      <c r="NJG11" s="236"/>
      <c r="NJH11" s="236"/>
      <c r="NJI11" s="236"/>
      <c r="NJJ11" s="236"/>
      <c r="NJK11" s="236"/>
      <c r="NJL11" s="236"/>
      <c r="NJM11" s="236"/>
      <c r="NJN11" s="236"/>
      <c r="NJO11" s="236"/>
      <c r="NJP11" s="236"/>
      <c r="NJQ11" s="236"/>
      <c r="NJR11" s="236"/>
      <c r="NJS11" s="236"/>
      <c r="NJT11" s="236"/>
      <c r="NJU11" s="236"/>
      <c r="NJV11" s="236"/>
      <c r="NJW11" s="236"/>
      <c r="NJX11" s="236"/>
      <c r="NJY11" s="236"/>
      <c r="NJZ11" s="236"/>
      <c r="NKA11" s="236"/>
      <c r="NKB11" s="236"/>
      <c r="NKC11" s="236"/>
      <c r="NKD11" s="236"/>
      <c r="NKE11" s="236"/>
      <c r="NKF11" s="236"/>
      <c r="NKG11" s="236"/>
      <c r="NKH11" s="236"/>
      <c r="NKI11" s="236"/>
      <c r="NKJ11" s="236"/>
      <c r="NKK11" s="236"/>
      <c r="NKL11" s="236"/>
      <c r="NKM11" s="236"/>
      <c r="NKN11" s="236"/>
      <c r="NKO11" s="236"/>
      <c r="NKP11" s="236"/>
      <c r="NKQ11" s="236"/>
      <c r="NKR11" s="236"/>
      <c r="NKS11" s="236"/>
      <c r="NKT11" s="236"/>
      <c r="NKU11" s="236"/>
      <c r="NKV11" s="236"/>
      <c r="NKW11" s="236"/>
      <c r="NKX11" s="236"/>
      <c r="NKY11" s="236"/>
      <c r="NKZ11" s="236"/>
      <c r="NLA11" s="236"/>
      <c r="NLB11" s="236"/>
      <c r="NLC11" s="236"/>
      <c r="NLD11" s="236"/>
      <c r="NLE11" s="236"/>
      <c r="NLF11" s="236"/>
      <c r="NLG11" s="236"/>
      <c r="NLH11" s="236"/>
      <c r="NLI11" s="236"/>
      <c r="NLJ11" s="236"/>
      <c r="NLK11" s="236"/>
      <c r="NLL11" s="236"/>
      <c r="NLM11" s="236"/>
      <c r="NLN11" s="236"/>
      <c r="NLO11" s="236"/>
      <c r="NLP11" s="236"/>
      <c r="NLQ11" s="236"/>
      <c r="NLR11" s="236"/>
      <c r="NLS11" s="236"/>
      <c r="NLT11" s="236"/>
      <c r="NLU11" s="236"/>
      <c r="NLV11" s="236"/>
      <c r="NLW11" s="236"/>
      <c r="NLX11" s="236"/>
      <c r="NLY11" s="236"/>
      <c r="NLZ11" s="236"/>
      <c r="NMA11" s="236"/>
      <c r="NMB11" s="236"/>
      <c r="NMC11" s="236"/>
      <c r="NMD11" s="236"/>
      <c r="NME11" s="236"/>
      <c r="NMF11" s="236"/>
      <c r="NMG11" s="236"/>
      <c r="NMH11" s="236"/>
      <c r="NMI11" s="236"/>
      <c r="NMJ11" s="236"/>
      <c r="NMK11" s="236"/>
      <c r="NML11" s="236"/>
      <c r="NMM11" s="236"/>
      <c r="NMN11" s="236"/>
      <c r="NMO11" s="236"/>
      <c r="NMP11" s="236"/>
      <c r="NMQ11" s="236"/>
      <c r="NMR11" s="236"/>
      <c r="NMS11" s="236"/>
      <c r="NMT11" s="236"/>
      <c r="NMU11" s="236"/>
      <c r="NMV11" s="236"/>
      <c r="NMW11" s="236"/>
      <c r="NMX11" s="236"/>
      <c r="NMY11" s="236"/>
      <c r="NMZ11" s="236"/>
      <c r="NNA11" s="236"/>
      <c r="NNB11" s="236"/>
      <c r="NNC11" s="236"/>
      <c r="NND11" s="236"/>
      <c r="NNE11" s="236"/>
      <c r="NNF11" s="236"/>
      <c r="NNG11" s="236"/>
      <c r="NNH11" s="236"/>
      <c r="NNI11" s="236"/>
      <c r="NNJ11" s="236"/>
      <c r="NNK11" s="236"/>
      <c r="NNL11" s="236"/>
      <c r="NNM11" s="236"/>
      <c r="NNN11" s="236"/>
      <c r="NNO11" s="236"/>
      <c r="NNP11" s="236"/>
      <c r="NNQ11" s="236"/>
      <c r="NNR11" s="236"/>
      <c r="NNS11" s="236"/>
      <c r="NNT11" s="236"/>
      <c r="NNU11" s="236"/>
      <c r="NNV11" s="236"/>
      <c r="NNW11" s="236"/>
      <c r="NNX11" s="236"/>
      <c r="NNY11" s="236"/>
      <c r="NNZ11" s="236"/>
      <c r="NOA11" s="236"/>
      <c r="NOB11" s="236"/>
      <c r="NOC11" s="236"/>
      <c r="NOD11" s="236"/>
      <c r="NOE11" s="236"/>
      <c r="NOF11" s="236"/>
      <c r="NOG11" s="236"/>
      <c r="NOH11" s="236"/>
      <c r="NOI11" s="236"/>
      <c r="NOJ11" s="236"/>
      <c r="NOK11" s="236"/>
      <c r="NOL11" s="236"/>
      <c r="NOM11" s="236"/>
      <c r="NON11" s="236"/>
      <c r="NOO11" s="236"/>
      <c r="NOP11" s="236"/>
      <c r="NOQ11" s="236"/>
      <c r="NOR11" s="236"/>
      <c r="NOS11" s="236"/>
      <c r="NOT11" s="236"/>
      <c r="NOU11" s="236"/>
      <c r="NOV11" s="236"/>
      <c r="NOW11" s="236"/>
      <c r="NOX11" s="236"/>
      <c r="NOY11" s="236"/>
      <c r="NOZ11" s="236"/>
      <c r="NPA11" s="236"/>
      <c r="NPB11" s="236"/>
      <c r="NPC11" s="236"/>
      <c r="NPD11" s="236"/>
      <c r="NPE11" s="236"/>
      <c r="NPF11" s="236"/>
      <c r="NPG11" s="236"/>
      <c r="NPH11" s="236"/>
      <c r="NPI11" s="236"/>
      <c r="NPJ11" s="236"/>
      <c r="NPK11" s="236"/>
      <c r="NPL11" s="236"/>
      <c r="NPM11" s="236"/>
      <c r="NPN11" s="236"/>
      <c r="NPO11" s="236"/>
      <c r="NPP11" s="236"/>
      <c r="NPQ11" s="236"/>
      <c r="NPR11" s="236"/>
      <c r="NPS11" s="236"/>
      <c r="NPT11" s="236"/>
      <c r="NPU11" s="236"/>
      <c r="NPV11" s="236"/>
      <c r="NPW11" s="236"/>
      <c r="NPX11" s="236"/>
      <c r="NPY11" s="236"/>
      <c r="NPZ11" s="236"/>
      <c r="NQA11" s="236"/>
      <c r="NQB11" s="236"/>
      <c r="NQC11" s="236"/>
      <c r="NQD11" s="236"/>
      <c r="NQE11" s="236"/>
      <c r="NQF11" s="236"/>
      <c r="NQG11" s="236"/>
      <c r="NQH11" s="236"/>
      <c r="NQI11" s="236"/>
      <c r="NQJ11" s="236"/>
      <c r="NQK11" s="236"/>
      <c r="NQL11" s="236"/>
      <c r="NQM11" s="236"/>
      <c r="NQN11" s="236"/>
      <c r="NQO11" s="236"/>
      <c r="NQP11" s="236"/>
      <c r="NQQ11" s="236"/>
      <c r="NQR11" s="236"/>
      <c r="NQS11" s="236"/>
      <c r="NQT11" s="236"/>
      <c r="NQU11" s="236"/>
      <c r="NQV11" s="236"/>
      <c r="NQW11" s="236"/>
      <c r="NQX11" s="236"/>
      <c r="NQY11" s="236"/>
      <c r="NQZ11" s="236"/>
      <c r="NRA11" s="236"/>
      <c r="NRB11" s="236"/>
      <c r="NRC11" s="236"/>
      <c r="NRD11" s="236"/>
      <c r="NRE11" s="236"/>
      <c r="NRF11" s="236"/>
      <c r="NRG11" s="236"/>
      <c r="NRH11" s="236"/>
      <c r="NRI11" s="236"/>
      <c r="NRJ11" s="236"/>
      <c r="NRK11" s="236"/>
      <c r="NRL11" s="236"/>
      <c r="NRM11" s="236"/>
      <c r="NRN11" s="236"/>
      <c r="NRO11" s="236"/>
      <c r="NRP11" s="236"/>
      <c r="NRQ11" s="236"/>
      <c r="NRR11" s="236"/>
      <c r="NRS11" s="236"/>
      <c r="NRT11" s="236"/>
      <c r="NRU11" s="236"/>
      <c r="NRV11" s="236"/>
      <c r="NRW11" s="236"/>
      <c r="NRX11" s="236"/>
      <c r="NRY11" s="236"/>
      <c r="NRZ11" s="236"/>
      <c r="NSA11" s="236"/>
      <c r="NSB11" s="236"/>
      <c r="NSC11" s="236"/>
      <c r="NSD11" s="236"/>
      <c r="NSE11" s="236"/>
      <c r="NSF11" s="236"/>
      <c r="NSG11" s="236"/>
      <c r="NSH11" s="236"/>
      <c r="NSI11" s="236"/>
      <c r="NSJ11" s="236"/>
      <c r="NSK11" s="236"/>
      <c r="NSL11" s="236"/>
      <c r="NSM11" s="236"/>
      <c r="NSN11" s="236"/>
      <c r="NSO11" s="236"/>
      <c r="NSP11" s="236"/>
      <c r="NSQ11" s="236"/>
      <c r="NSR11" s="236"/>
      <c r="NSS11" s="236"/>
      <c r="NST11" s="236"/>
      <c r="NSU11" s="236"/>
      <c r="NSV11" s="236"/>
      <c r="NSW11" s="236"/>
      <c r="NSX11" s="236"/>
      <c r="NSY11" s="236"/>
      <c r="NSZ11" s="236"/>
      <c r="NTA11" s="236"/>
      <c r="NTB11" s="236"/>
      <c r="NTC11" s="236"/>
      <c r="NTD11" s="236"/>
      <c r="NTE11" s="236"/>
      <c r="NTF11" s="236"/>
      <c r="NTG11" s="236"/>
      <c r="NTH11" s="236"/>
      <c r="NTI11" s="236"/>
      <c r="NTJ11" s="236"/>
      <c r="NTK11" s="236"/>
      <c r="NTL11" s="236"/>
      <c r="NTM11" s="236"/>
      <c r="NTN11" s="236"/>
      <c r="NTO11" s="236"/>
      <c r="NTP11" s="236"/>
      <c r="NTQ11" s="236"/>
      <c r="NTR11" s="236"/>
      <c r="NTS11" s="236"/>
      <c r="NTT11" s="236"/>
      <c r="NTU11" s="236"/>
      <c r="NTV11" s="236"/>
      <c r="NTW11" s="236"/>
      <c r="NTX11" s="236"/>
      <c r="NTY11" s="236"/>
      <c r="NTZ11" s="236"/>
      <c r="NUA11" s="236"/>
      <c r="NUB11" s="236"/>
      <c r="NUC11" s="236"/>
      <c r="NUD11" s="236"/>
      <c r="NUE11" s="236"/>
      <c r="NUF11" s="236"/>
      <c r="NUG11" s="236"/>
      <c r="NUH11" s="236"/>
      <c r="NUI11" s="236"/>
      <c r="NUJ11" s="236"/>
      <c r="NUK11" s="236"/>
      <c r="NUL11" s="236"/>
      <c r="NUM11" s="236"/>
      <c r="NUN11" s="236"/>
      <c r="NUO11" s="236"/>
      <c r="NUP11" s="236"/>
      <c r="NUQ11" s="236"/>
      <c r="NUR11" s="236"/>
      <c r="NUS11" s="236"/>
      <c r="NUT11" s="236"/>
      <c r="NUU11" s="236"/>
      <c r="NUV11" s="236"/>
      <c r="NUW11" s="236"/>
      <c r="NUX11" s="236"/>
      <c r="NUY11" s="236"/>
      <c r="NUZ11" s="236"/>
      <c r="NVA11" s="236"/>
      <c r="NVB11" s="236"/>
      <c r="NVC11" s="236"/>
      <c r="NVD11" s="236"/>
      <c r="NVE11" s="236"/>
      <c r="NVF11" s="236"/>
      <c r="NVG11" s="236"/>
      <c r="NVH11" s="236"/>
      <c r="NVI11" s="236"/>
      <c r="NVJ11" s="236"/>
      <c r="NVK11" s="236"/>
      <c r="NVL11" s="236"/>
      <c r="NVM11" s="236"/>
      <c r="NVN11" s="236"/>
      <c r="NVO11" s="236"/>
      <c r="NVP11" s="236"/>
      <c r="NVQ11" s="236"/>
      <c r="NVR11" s="236"/>
      <c r="NVS11" s="236"/>
      <c r="NVT11" s="236"/>
      <c r="NVU11" s="236"/>
      <c r="NVV11" s="236"/>
      <c r="NVW11" s="236"/>
      <c r="NVX11" s="236"/>
      <c r="NVY11" s="236"/>
      <c r="NVZ11" s="236"/>
      <c r="NWA11" s="236"/>
      <c r="NWB11" s="236"/>
      <c r="NWC11" s="236"/>
      <c r="NWD11" s="236"/>
      <c r="NWE11" s="236"/>
      <c r="NWF11" s="236"/>
      <c r="NWG11" s="236"/>
      <c r="NWH11" s="236"/>
      <c r="NWI11" s="236"/>
      <c r="NWJ11" s="236"/>
      <c r="NWK11" s="236"/>
      <c r="NWL11" s="236"/>
      <c r="NWM11" s="236"/>
      <c r="NWN11" s="236"/>
      <c r="NWO11" s="236"/>
      <c r="NWP11" s="236"/>
      <c r="NWQ11" s="236"/>
      <c r="NWR11" s="236"/>
      <c r="NWS11" s="236"/>
      <c r="NWT11" s="236"/>
      <c r="NWU11" s="236"/>
      <c r="NWV11" s="236"/>
      <c r="NWW11" s="236"/>
      <c r="NWX11" s="236"/>
      <c r="NWY11" s="236"/>
      <c r="NWZ11" s="236"/>
      <c r="NXA11" s="236"/>
      <c r="NXB11" s="236"/>
      <c r="NXC11" s="236"/>
      <c r="NXD11" s="236"/>
      <c r="NXE11" s="236"/>
      <c r="NXF11" s="236"/>
      <c r="NXG11" s="236"/>
      <c r="NXH11" s="236"/>
      <c r="NXI11" s="236"/>
      <c r="NXJ11" s="236"/>
      <c r="NXK11" s="236"/>
      <c r="NXL11" s="236"/>
      <c r="NXM11" s="236"/>
      <c r="NXN11" s="236"/>
      <c r="NXO11" s="236"/>
      <c r="NXP11" s="236"/>
      <c r="NXQ11" s="236"/>
      <c r="NXR11" s="236"/>
      <c r="NXS11" s="236"/>
      <c r="NXT11" s="236"/>
      <c r="NXU11" s="236"/>
      <c r="NXV11" s="236"/>
      <c r="NXW11" s="236"/>
      <c r="NXX11" s="236"/>
      <c r="NXY11" s="236"/>
      <c r="NXZ11" s="236"/>
      <c r="NYA11" s="236"/>
      <c r="NYB11" s="236"/>
      <c r="NYC11" s="236"/>
      <c r="NYD11" s="236"/>
      <c r="NYE11" s="236"/>
      <c r="NYF11" s="236"/>
      <c r="NYG11" s="236"/>
      <c r="NYH11" s="236"/>
      <c r="NYI11" s="236"/>
      <c r="NYJ11" s="236"/>
      <c r="NYK11" s="236"/>
      <c r="NYL11" s="236"/>
      <c r="NYM11" s="236"/>
      <c r="NYN11" s="236"/>
      <c r="NYO11" s="236"/>
      <c r="NYP11" s="236"/>
      <c r="NYQ11" s="236"/>
      <c r="NYR11" s="236"/>
      <c r="NYS11" s="236"/>
      <c r="NYT11" s="236"/>
      <c r="NYU11" s="236"/>
      <c r="NYV11" s="236"/>
      <c r="NYW11" s="236"/>
      <c r="NYX11" s="236"/>
      <c r="NYY11" s="236"/>
      <c r="NYZ11" s="236"/>
      <c r="NZA11" s="236"/>
      <c r="NZB11" s="236"/>
      <c r="NZC11" s="236"/>
      <c r="NZD11" s="236"/>
      <c r="NZE11" s="236"/>
      <c r="NZF11" s="236"/>
      <c r="NZG11" s="236"/>
      <c r="NZH11" s="236"/>
      <c r="NZI11" s="236"/>
      <c r="NZJ11" s="236"/>
      <c r="NZK11" s="236"/>
      <c r="NZL11" s="236"/>
      <c r="NZM11" s="236"/>
      <c r="NZN11" s="236"/>
      <c r="NZO11" s="236"/>
      <c r="NZP11" s="236"/>
      <c r="NZQ11" s="236"/>
      <c r="NZR11" s="236"/>
      <c r="NZS11" s="236"/>
      <c r="NZT11" s="236"/>
      <c r="NZU11" s="236"/>
      <c r="NZV11" s="236"/>
      <c r="NZW11" s="236"/>
      <c r="NZX11" s="236"/>
      <c r="NZY11" s="236"/>
      <c r="NZZ11" s="236"/>
      <c r="OAA11" s="236"/>
      <c r="OAB11" s="236"/>
      <c r="OAC11" s="236"/>
      <c r="OAD11" s="236"/>
      <c r="OAE11" s="236"/>
      <c r="OAF11" s="236"/>
      <c r="OAG11" s="236"/>
      <c r="OAH11" s="236"/>
      <c r="OAI11" s="236"/>
      <c r="OAJ11" s="236"/>
      <c r="OAK11" s="236"/>
      <c r="OAL11" s="236"/>
      <c r="OAM11" s="236"/>
      <c r="OAN11" s="236"/>
      <c r="OAO11" s="236"/>
      <c r="OAP11" s="236"/>
      <c r="OAQ11" s="236"/>
      <c r="OAR11" s="236"/>
      <c r="OAS11" s="236"/>
      <c r="OAT11" s="236"/>
      <c r="OAU11" s="236"/>
      <c r="OAV11" s="236"/>
      <c r="OAW11" s="236"/>
      <c r="OAX11" s="236"/>
      <c r="OAY11" s="236"/>
      <c r="OAZ11" s="236"/>
      <c r="OBA11" s="236"/>
      <c r="OBB11" s="236"/>
      <c r="OBC11" s="236"/>
      <c r="OBD11" s="236"/>
      <c r="OBE11" s="236"/>
      <c r="OBF11" s="236"/>
      <c r="OBG11" s="236"/>
      <c r="OBH11" s="236"/>
      <c r="OBI11" s="236"/>
      <c r="OBJ11" s="236"/>
      <c r="OBK11" s="236"/>
      <c r="OBL11" s="236"/>
      <c r="OBM11" s="236"/>
      <c r="OBN11" s="236"/>
      <c r="OBO11" s="236"/>
      <c r="OBP11" s="236"/>
      <c r="OBQ11" s="236"/>
      <c r="OBR11" s="236"/>
      <c r="OBS11" s="236"/>
      <c r="OBT11" s="236"/>
      <c r="OBU11" s="236"/>
      <c r="OBV11" s="236"/>
      <c r="OBW11" s="236"/>
      <c r="OBX11" s="236"/>
      <c r="OBY11" s="236"/>
      <c r="OBZ11" s="236"/>
      <c r="OCA11" s="236"/>
      <c r="OCB11" s="236"/>
      <c r="OCC11" s="236"/>
      <c r="OCD11" s="236"/>
      <c r="OCE11" s="236"/>
      <c r="OCF11" s="236"/>
      <c r="OCG11" s="236"/>
      <c r="OCH11" s="236"/>
      <c r="OCI11" s="236"/>
      <c r="OCJ11" s="236"/>
      <c r="OCK11" s="236"/>
      <c r="OCL11" s="236"/>
      <c r="OCM11" s="236"/>
      <c r="OCN11" s="236"/>
      <c r="OCO11" s="236"/>
      <c r="OCP11" s="236"/>
      <c r="OCQ11" s="236"/>
      <c r="OCR11" s="236"/>
      <c r="OCS11" s="236"/>
      <c r="OCT11" s="236"/>
      <c r="OCU11" s="236"/>
      <c r="OCV11" s="236"/>
      <c r="OCW11" s="236"/>
      <c r="OCX11" s="236"/>
      <c r="OCY11" s="236"/>
      <c r="OCZ11" s="236"/>
      <c r="ODA11" s="236"/>
      <c r="ODB11" s="236"/>
      <c r="ODC11" s="236"/>
      <c r="ODD11" s="236"/>
      <c r="ODE11" s="236"/>
      <c r="ODF11" s="236"/>
      <c r="ODG11" s="236"/>
      <c r="ODH11" s="236"/>
      <c r="ODI11" s="236"/>
      <c r="ODJ11" s="236"/>
      <c r="ODK11" s="236"/>
      <c r="ODL11" s="236"/>
      <c r="ODM11" s="236"/>
      <c r="ODN11" s="236"/>
      <c r="ODO11" s="236"/>
      <c r="ODP11" s="236"/>
      <c r="ODQ11" s="236"/>
      <c r="ODR11" s="236"/>
      <c r="ODS11" s="236"/>
      <c r="ODT11" s="236"/>
      <c r="ODU11" s="236"/>
      <c r="ODV11" s="236"/>
      <c r="ODW11" s="236"/>
      <c r="ODX11" s="236"/>
      <c r="ODY11" s="236"/>
      <c r="ODZ11" s="236"/>
      <c r="OEA11" s="236"/>
      <c r="OEB11" s="236"/>
      <c r="OEC11" s="236"/>
      <c r="OED11" s="236"/>
      <c r="OEE11" s="236"/>
      <c r="OEF11" s="236"/>
      <c r="OEG11" s="236"/>
      <c r="OEH11" s="236"/>
      <c r="OEI11" s="236"/>
      <c r="OEJ11" s="236"/>
      <c r="OEK11" s="236"/>
      <c r="OEL11" s="236"/>
      <c r="OEM11" s="236"/>
      <c r="OEN11" s="236"/>
      <c r="OEO11" s="236"/>
      <c r="OEP11" s="236"/>
      <c r="OEQ11" s="236"/>
      <c r="OER11" s="236"/>
      <c r="OES11" s="236"/>
      <c r="OET11" s="236"/>
      <c r="OEU11" s="236"/>
      <c r="OEV11" s="236"/>
      <c r="OEW11" s="236"/>
      <c r="OEX11" s="236"/>
      <c r="OEY11" s="236"/>
      <c r="OEZ11" s="236"/>
      <c r="OFA11" s="236"/>
      <c r="OFB11" s="236"/>
      <c r="OFC11" s="236"/>
      <c r="OFD11" s="236"/>
      <c r="OFE11" s="236"/>
      <c r="OFF11" s="236"/>
      <c r="OFG11" s="236"/>
      <c r="OFH11" s="236"/>
      <c r="OFI11" s="236"/>
      <c r="OFJ11" s="236"/>
      <c r="OFK11" s="236"/>
      <c r="OFL11" s="236"/>
      <c r="OFM11" s="236"/>
      <c r="OFN11" s="236"/>
      <c r="OFO11" s="236"/>
      <c r="OFP11" s="236"/>
      <c r="OFQ11" s="236"/>
      <c r="OFR11" s="236"/>
      <c r="OFS11" s="236"/>
      <c r="OFT11" s="236"/>
      <c r="OFU11" s="236"/>
      <c r="OFV11" s="236"/>
      <c r="OFW11" s="236"/>
      <c r="OFX11" s="236"/>
      <c r="OFY11" s="236"/>
      <c r="OFZ11" s="236"/>
      <c r="OGA11" s="236"/>
      <c r="OGB11" s="236"/>
      <c r="OGC11" s="236"/>
      <c r="OGD11" s="236"/>
      <c r="OGE11" s="236"/>
      <c r="OGF11" s="236"/>
      <c r="OGG11" s="236"/>
      <c r="OGH11" s="236"/>
      <c r="OGI11" s="236"/>
      <c r="OGJ11" s="236"/>
      <c r="OGK11" s="236"/>
      <c r="OGL11" s="236"/>
      <c r="OGM11" s="236"/>
      <c r="OGN11" s="236"/>
      <c r="OGO11" s="236"/>
      <c r="OGP11" s="236"/>
      <c r="OGQ11" s="236"/>
      <c r="OGR11" s="236"/>
      <c r="OGS11" s="236"/>
      <c r="OGT11" s="236"/>
      <c r="OGU11" s="236"/>
      <c r="OGV11" s="236"/>
      <c r="OGW11" s="236"/>
      <c r="OGX11" s="236"/>
      <c r="OGY11" s="236"/>
      <c r="OGZ11" s="236"/>
      <c r="OHA11" s="236"/>
      <c r="OHB11" s="236"/>
      <c r="OHC11" s="236"/>
      <c r="OHD11" s="236"/>
      <c r="OHE11" s="236"/>
      <c r="OHF11" s="236"/>
      <c r="OHG11" s="236"/>
      <c r="OHH11" s="236"/>
      <c r="OHI11" s="236"/>
      <c r="OHJ11" s="236"/>
      <c r="OHK11" s="236"/>
      <c r="OHL11" s="236"/>
      <c r="OHM11" s="236"/>
      <c r="OHN11" s="236"/>
      <c r="OHO11" s="236"/>
      <c r="OHP11" s="236"/>
      <c r="OHQ11" s="236"/>
      <c r="OHR11" s="236"/>
      <c r="OHS11" s="236"/>
      <c r="OHT11" s="236"/>
      <c r="OHU11" s="236"/>
      <c r="OHV11" s="236"/>
      <c r="OHW11" s="236"/>
      <c r="OHX11" s="236"/>
      <c r="OHY11" s="236"/>
      <c r="OHZ11" s="236"/>
      <c r="OIA11" s="236"/>
      <c r="OIB11" s="236"/>
      <c r="OIC11" s="236"/>
      <c r="OID11" s="236"/>
      <c r="OIE11" s="236"/>
      <c r="OIF11" s="236"/>
      <c r="OIG11" s="236"/>
      <c r="OIH11" s="236"/>
      <c r="OII11" s="236"/>
      <c r="OIJ11" s="236"/>
      <c r="OIK11" s="236"/>
      <c r="OIL11" s="236"/>
      <c r="OIM11" s="236"/>
      <c r="OIN11" s="236"/>
      <c r="OIO11" s="236"/>
      <c r="OIP11" s="236"/>
      <c r="OIQ11" s="236"/>
      <c r="OIR11" s="236"/>
      <c r="OIS11" s="236"/>
      <c r="OIT11" s="236"/>
      <c r="OIU11" s="236"/>
      <c r="OIV11" s="236"/>
      <c r="OIW11" s="236"/>
      <c r="OIX11" s="236"/>
      <c r="OIY11" s="236"/>
      <c r="OIZ11" s="236"/>
      <c r="OJA11" s="236"/>
      <c r="OJB11" s="236"/>
      <c r="OJC11" s="236"/>
      <c r="OJD11" s="236"/>
      <c r="OJE11" s="236"/>
      <c r="OJF11" s="236"/>
      <c r="OJG11" s="236"/>
      <c r="OJH11" s="236"/>
      <c r="OJI11" s="236"/>
      <c r="OJJ11" s="236"/>
      <c r="OJK11" s="236"/>
      <c r="OJL11" s="236"/>
      <c r="OJM11" s="236"/>
      <c r="OJN11" s="236"/>
      <c r="OJO11" s="236"/>
      <c r="OJP11" s="236"/>
      <c r="OJQ11" s="236"/>
      <c r="OJR11" s="236"/>
      <c r="OJS11" s="236"/>
      <c r="OJT11" s="236"/>
      <c r="OJU11" s="236"/>
      <c r="OJV11" s="236"/>
      <c r="OJW11" s="236"/>
      <c r="OJX11" s="236"/>
      <c r="OJY11" s="236"/>
      <c r="OJZ11" s="236"/>
      <c r="OKA11" s="236"/>
      <c r="OKB11" s="236"/>
      <c r="OKC11" s="236"/>
      <c r="OKD11" s="236"/>
      <c r="OKE11" s="236"/>
      <c r="OKF11" s="236"/>
      <c r="OKG11" s="236"/>
      <c r="OKH11" s="236"/>
      <c r="OKI11" s="236"/>
      <c r="OKJ11" s="236"/>
      <c r="OKK11" s="236"/>
      <c r="OKL11" s="236"/>
      <c r="OKM11" s="236"/>
      <c r="OKN11" s="236"/>
      <c r="OKO11" s="236"/>
      <c r="OKP11" s="236"/>
      <c r="OKQ11" s="236"/>
      <c r="OKR11" s="236"/>
      <c r="OKS11" s="236"/>
      <c r="OKT11" s="236"/>
      <c r="OKU11" s="236"/>
      <c r="OKV11" s="236"/>
      <c r="OKW11" s="236"/>
      <c r="OKX11" s="236"/>
      <c r="OKY11" s="236"/>
      <c r="OKZ11" s="236"/>
      <c r="OLA11" s="236"/>
      <c r="OLB11" s="236"/>
      <c r="OLC11" s="236"/>
      <c r="OLD11" s="236"/>
      <c r="OLE11" s="236"/>
      <c r="OLF11" s="236"/>
      <c r="OLG11" s="236"/>
      <c r="OLH11" s="236"/>
      <c r="OLI11" s="236"/>
      <c r="OLJ11" s="236"/>
      <c r="OLK11" s="236"/>
      <c r="OLL11" s="236"/>
      <c r="OLM11" s="236"/>
      <c r="OLN11" s="236"/>
      <c r="OLO11" s="236"/>
      <c r="OLP11" s="236"/>
      <c r="OLQ11" s="236"/>
      <c r="OLR11" s="236"/>
      <c r="OLS11" s="236"/>
      <c r="OLT11" s="236"/>
      <c r="OLU11" s="236"/>
      <c r="OLV11" s="236"/>
      <c r="OLW11" s="236"/>
      <c r="OLX11" s="236"/>
      <c r="OLY11" s="236"/>
      <c r="OLZ11" s="236"/>
      <c r="OMA11" s="236"/>
      <c r="OMB11" s="236"/>
      <c r="OMC11" s="236"/>
      <c r="OMD11" s="236"/>
      <c r="OME11" s="236"/>
      <c r="OMF11" s="236"/>
      <c r="OMG11" s="236"/>
      <c r="OMH11" s="236"/>
      <c r="OMI11" s="236"/>
      <c r="OMJ11" s="236"/>
      <c r="OMK11" s="236"/>
      <c r="OML11" s="236"/>
      <c r="OMM11" s="236"/>
      <c r="OMN11" s="236"/>
      <c r="OMO11" s="236"/>
      <c r="OMP11" s="236"/>
      <c r="OMQ11" s="236"/>
      <c r="OMR11" s="236"/>
      <c r="OMS11" s="236"/>
      <c r="OMT11" s="236"/>
      <c r="OMU11" s="236"/>
      <c r="OMV11" s="236"/>
      <c r="OMW11" s="236"/>
      <c r="OMX11" s="236"/>
      <c r="OMY11" s="236"/>
      <c r="OMZ11" s="236"/>
      <c r="ONA11" s="236"/>
      <c r="ONB11" s="236"/>
      <c r="ONC11" s="236"/>
      <c r="OND11" s="236"/>
      <c r="ONE11" s="236"/>
      <c r="ONF11" s="236"/>
      <c r="ONG11" s="236"/>
      <c r="ONH11" s="236"/>
      <c r="ONI11" s="236"/>
      <c r="ONJ11" s="236"/>
      <c r="ONK11" s="236"/>
      <c r="ONL11" s="236"/>
      <c r="ONM11" s="236"/>
      <c r="ONN11" s="236"/>
      <c r="ONO11" s="236"/>
      <c r="ONP11" s="236"/>
      <c r="ONQ11" s="236"/>
      <c r="ONR11" s="236"/>
      <c r="ONS11" s="236"/>
      <c r="ONT11" s="236"/>
      <c r="ONU11" s="236"/>
      <c r="ONV11" s="236"/>
      <c r="ONW11" s="236"/>
      <c r="ONX11" s="236"/>
      <c r="ONY11" s="236"/>
      <c r="ONZ11" s="236"/>
      <c r="OOA11" s="236"/>
      <c r="OOB11" s="236"/>
      <c r="OOC11" s="236"/>
      <c r="OOD11" s="236"/>
      <c r="OOE11" s="236"/>
      <c r="OOF11" s="236"/>
      <c r="OOG11" s="236"/>
      <c r="OOH11" s="236"/>
      <c r="OOI11" s="236"/>
      <c r="OOJ11" s="236"/>
      <c r="OOK11" s="236"/>
      <c r="OOL11" s="236"/>
      <c r="OOM11" s="236"/>
      <c r="OON11" s="236"/>
      <c r="OOO11" s="236"/>
      <c r="OOP11" s="236"/>
      <c r="OOQ11" s="236"/>
      <c r="OOR11" s="236"/>
      <c r="OOS11" s="236"/>
      <c r="OOT11" s="236"/>
      <c r="OOU11" s="236"/>
      <c r="OOV11" s="236"/>
      <c r="OOW11" s="236"/>
      <c r="OOX11" s="236"/>
      <c r="OOY11" s="236"/>
      <c r="OOZ11" s="236"/>
      <c r="OPA11" s="236"/>
      <c r="OPB11" s="236"/>
      <c r="OPC11" s="236"/>
      <c r="OPD11" s="236"/>
      <c r="OPE11" s="236"/>
      <c r="OPF11" s="236"/>
      <c r="OPG11" s="236"/>
      <c r="OPH11" s="236"/>
      <c r="OPI11" s="236"/>
      <c r="OPJ11" s="236"/>
      <c r="OPK11" s="236"/>
      <c r="OPL11" s="236"/>
      <c r="OPM11" s="236"/>
      <c r="OPN11" s="236"/>
      <c r="OPO11" s="236"/>
      <c r="OPP11" s="236"/>
      <c r="OPQ11" s="236"/>
      <c r="OPR11" s="236"/>
      <c r="OPS11" s="236"/>
      <c r="OPT11" s="236"/>
      <c r="OPU11" s="236"/>
      <c r="OPV11" s="236"/>
      <c r="OPW11" s="236"/>
      <c r="OPX11" s="236"/>
      <c r="OPY11" s="236"/>
      <c r="OPZ11" s="236"/>
      <c r="OQA11" s="236"/>
      <c r="OQB11" s="236"/>
      <c r="OQC11" s="236"/>
      <c r="OQD11" s="236"/>
      <c r="OQE11" s="236"/>
      <c r="OQF11" s="236"/>
      <c r="OQG11" s="236"/>
      <c r="OQH11" s="236"/>
      <c r="OQI11" s="236"/>
      <c r="OQJ11" s="236"/>
      <c r="OQK11" s="236"/>
      <c r="OQL11" s="236"/>
      <c r="OQM11" s="236"/>
      <c r="OQN11" s="236"/>
      <c r="OQO11" s="236"/>
      <c r="OQP11" s="236"/>
      <c r="OQQ11" s="236"/>
      <c r="OQR11" s="236"/>
      <c r="OQS11" s="236"/>
      <c r="OQT11" s="236"/>
      <c r="OQU11" s="236"/>
      <c r="OQV11" s="236"/>
      <c r="OQW11" s="236"/>
      <c r="OQX11" s="236"/>
      <c r="OQY11" s="236"/>
      <c r="OQZ11" s="236"/>
      <c r="ORA11" s="236"/>
      <c r="ORB11" s="236"/>
      <c r="ORC11" s="236"/>
      <c r="ORD11" s="236"/>
      <c r="ORE11" s="236"/>
      <c r="ORF11" s="236"/>
      <c r="ORG11" s="236"/>
      <c r="ORH11" s="236"/>
      <c r="ORI11" s="236"/>
      <c r="ORJ11" s="236"/>
      <c r="ORK11" s="236"/>
      <c r="ORL11" s="236"/>
      <c r="ORM11" s="236"/>
      <c r="ORN11" s="236"/>
      <c r="ORO11" s="236"/>
      <c r="ORP11" s="236"/>
      <c r="ORQ11" s="236"/>
      <c r="ORR11" s="236"/>
      <c r="ORS11" s="236"/>
      <c r="ORT11" s="236"/>
      <c r="ORU11" s="236"/>
      <c r="ORV11" s="236"/>
      <c r="ORW11" s="236"/>
      <c r="ORX11" s="236"/>
      <c r="ORY11" s="236"/>
      <c r="ORZ11" s="236"/>
      <c r="OSA11" s="236"/>
      <c r="OSB11" s="236"/>
      <c r="OSC11" s="236"/>
      <c r="OSD11" s="236"/>
      <c r="OSE11" s="236"/>
      <c r="OSF11" s="236"/>
      <c r="OSG11" s="236"/>
      <c r="OSH11" s="236"/>
      <c r="OSI11" s="236"/>
      <c r="OSJ11" s="236"/>
      <c r="OSK11" s="236"/>
      <c r="OSL11" s="236"/>
      <c r="OSM11" s="236"/>
      <c r="OSN11" s="236"/>
      <c r="OSO11" s="236"/>
      <c r="OSP11" s="236"/>
      <c r="OSQ11" s="236"/>
      <c r="OSR11" s="236"/>
      <c r="OSS11" s="236"/>
      <c r="OST11" s="236"/>
      <c r="OSU11" s="236"/>
      <c r="OSV11" s="236"/>
      <c r="OSW11" s="236"/>
      <c r="OSX11" s="236"/>
      <c r="OSY11" s="236"/>
      <c r="OSZ11" s="236"/>
      <c r="OTA11" s="236"/>
      <c r="OTB11" s="236"/>
      <c r="OTC11" s="236"/>
      <c r="OTD11" s="236"/>
      <c r="OTE11" s="236"/>
      <c r="OTF11" s="236"/>
      <c r="OTG11" s="236"/>
      <c r="OTH11" s="236"/>
      <c r="OTI11" s="236"/>
      <c r="OTJ11" s="236"/>
      <c r="OTK11" s="236"/>
      <c r="OTL11" s="236"/>
      <c r="OTM11" s="236"/>
      <c r="OTN11" s="236"/>
      <c r="OTO11" s="236"/>
      <c r="OTP11" s="236"/>
      <c r="OTQ11" s="236"/>
      <c r="OTR11" s="236"/>
      <c r="OTS11" s="236"/>
      <c r="OTT11" s="236"/>
      <c r="OTU11" s="236"/>
      <c r="OTV11" s="236"/>
      <c r="OTW11" s="236"/>
      <c r="OTX11" s="236"/>
      <c r="OTY11" s="236"/>
      <c r="OTZ11" s="236"/>
      <c r="OUA11" s="236"/>
      <c r="OUB11" s="236"/>
      <c r="OUC11" s="236"/>
      <c r="OUD11" s="236"/>
      <c r="OUE11" s="236"/>
      <c r="OUF11" s="236"/>
      <c r="OUG11" s="236"/>
      <c r="OUH11" s="236"/>
      <c r="OUI11" s="236"/>
      <c r="OUJ11" s="236"/>
      <c r="OUK11" s="236"/>
      <c r="OUL11" s="236"/>
      <c r="OUM11" s="236"/>
      <c r="OUN11" s="236"/>
      <c r="OUO11" s="236"/>
      <c r="OUP11" s="236"/>
      <c r="OUQ11" s="236"/>
      <c r="OUR11" s="236"/>
      <c r="OUS11" s="236"/>
      <c r="OUT11" s="236"/>
      <c r="OUU11" s="236"/>
      <c r="OUV11" s="236"/>
      <c r="OUW11" s="236"/>
      <c r="OUX11" s="236"/>
      <c r="OUY11" s="236"/>
      <c r="OUZ11" s="236"/>
      <c r="OVA11" s="236"/>
      <c r="OVB11" s="236"/>
      <c r="OVC11" s="236"/>
      <c r="OVD11" s="236"/>
      <c r="OVE11" s="236"/>
      <c r="OVF11" s="236"/>
      <c r="OVG11" s="236"/>
      <c r="OVH11" s="236"/>
      <c r="OVI11" s="236"/>
      <c r="OVJ11" s="236"/>
      <c r="OVK11" s="236"/>
      <c r="OVL11" s="236"/>
      <c r="OVM11" s="236"/>
      <c r="OVN11" s="236"/>
      <c r="OVO11" s="236"/>
      <c r="OVP11" s="236"/>
      <c r="OVQ11" s="236"/>
      <c r="OVR11" s="236"/>
      <c r="OVS11" s="236"/>
      <c r="OVT11" s="236"/>
      <c r="OVU11" s="236"/>
      <c r="OVV11" s="236"/>
      <c r="OVW11" s="236"/>
      <c r="OVX11" s="236"/>
      <c r="OVY11" s="236"/>
      <c r="OVZ11" s="236"/>
      <c r="OWA11" s="236"/>
      <c r="OWB11" s="236"/>
      <c r="OWC11" s="236"/>
      <c r="OWD11" s="236"/>
      <c r="OWE11" s="236"/>
      <c r="OWF11" s="236"/>
      <c r="OWG11" s="236"/>
      <c r="OWH11" s="236"/>
      <c r="OWI11" s="236"/>
      <c r="OWJ11" s="236"/>
      <c r="OWK11" s="236"/>
      <c r="OWL11" s="236"/>
      <c r="OWM11" s="236"/>
      <c r="OWN11" s="236"/>
      <c r="OWO11" s="236"/>
      <c r="OWP11" s="236"/>
      <c r="OWQ11" s="236"/>
      <c r="OWR11" s="236"/>
      <c r="OWS11" s="236"/>
      <c r="OWT11" s="236"/>
      <c r="OWU11" s="236"/>
      <c r="OWV11" s="236"/>
      <c r="OWW11" s="236"/>
      <c r="OWX11" s="236"/>
      <c r="OWY11" s="236"/>
      <c r="OWZ11" s="236"/>
      <c r="OXA11" s="236"/>
      <c r="OXB11" s="236"/>
      <c r="OXC11" s="236"/>
      <c r="OXD11" s="236"/>
      <c r="OXE11" s="236"/>
      <c r="OXF11" s="236"/>
      <c r="OXG11" s="236"/>
      <c r="OXH11" s="236"/>
      <c r="OXI11" s="236"/>
      <c r="OXJ11" s="236"/>
      <c r="OXK11" s="236"/>
      <c r="OXL11" s="236"/>
      <c r="OXM11" s="236"/>
      <c r="OXN11" s="236"/>
      <c r="OXO11" s="236"/>
      <c r="OXP11" s="236"/>
      <c r="OXQ11" s="236"/>
      <c r="OXR11" s="236"/>
      <c r="OXS11" s="236"/>
      <c r="OXT11" s="236"/>
      <c r="OXU11" s="236"/>
      <c r="OXV11" s="236"/>
      <c r="OXW11" s="236"/>
      <c r="OXX11" s="236"/>
      <c r="OXY11" s="236"/>
      <c r="OXZ11" s="236"/>
      <c r="OYA11" s="236"/>
      <c r="OYB11" s="236"/>
      <c r="OYC11" s="236"/>
      <c r="OYD11" s="236"/>
      <c r="OYE11" s="236"/>
      <c r="OYF11" s="236"/>
      <c r="OYG11" s="236"/>
      <c r="OYH11" s="236"/>
      <c r="OYI11" s="236"/>
      <c r="OYJ11" s="236"/>
      <c r="OYK11" s="236"/>
      <c r="OYL11" s="236"/>
      <c r="OYM11" s="236"/>
      <c r="OYN11" s="236"/>
      <c r="OYO11" s="236"/>
      <c r="OYP11" s="236"/>
      <c r="OYQ11" s="236"/>
      <c r="OYR11" s="236"/>
      <c r="OYS11" s="236"/>
      <c r="OYT11" s="236"/>
      <c r="OYU11" s="236"/>
      <c r="OYV11" s="236"/>
      <c r="OYW11" s="236"/>
      <c r="OYX11" s="236"/>
      <c r="OYY11" s="236"/>
      <c r="OYZ11" s="236"/>
      <c r="OZA11" s="236"/>
      <c r="OZB11" s="236"/>
      <c r="OZC11" s="236"/>
      <c r="OZD11" s="236"/>
      <c r="OZE11" s="236"/>
      <c r="OZF11" s="236"/>
      <c r="OZG11" s="236"/>
      <c r="OZH11" s="236"/>
      <c r="OZI11" s="236"/>
      <c r="OZJ11" s="236"/>
      <c r="OZK11" s="236"/>
      <c r="OZL11" s="236"/>
      <c r="OZM11" s="236"/>
      <c r="OZN11" s="236"/>
      <c r="OZO11" s="236"/>
      <c r="OZP11" s="236"/>
      <c r="OZQ11" s="236"/>
      <c r="OZR11" s="236"/>
      <c r="OZS11" s="236"/>
      <c r="OZT11" s="236"/>
      <c r="OZU11" s="236"/>
      <c r="OZV11" s="236"/>
      <c r="OZW11" s="236"/>
      <c r="OZX11" s="236"/>
      <c r="OZY11" s="236"/>
      <c r="OZZ11" s="236"/>
      <c r="PAA11" s="236"/>
      <c r="PAB11" s="236"/>
      <c r="PAC11" s="236"/>
      <c r="PAD11" s="236"/>
      <c r="PAE11" s="236"/>
      <c r="PAF11" s="236"/>
      <c r="PAG11" s="236"/>
      <c r="PAH11" s="236"/>
      <c r="PAI11" s="236"/>
      <c r="PAJ11" s="236"/>
      <c r="PAK11" s="236"/>
      <c r="PAL11" s="236"/>
      <c r="PAM11" s="236"/>
      <c r="PAN11" s="236"/>
      <c r="PAO11" s="236"/>
      <c r="PAP11" s="236"/>
      <c r="PAQ11" s="236"/>
      <c r="PAR11" s="236"/>
      <c r="PAS11" s="236"/>
      <c r="PAT11" s="236"/>
      <c r="PAU11" s="236"/>
      <c r="PAV11" s="236"/>
      <c r="PAW11" s="236"/>
      <c r="PAX11" s="236"/>
      <c r="PAY11" s="236"/>
      <c r="PAZ11" s="236"/>
      <c r="PBA11" s="236"/>
      <c r="PBB11" s="236"/>
      <c r="PBC11" s="236"/>
      <c r="PBD11" s="236"/>
      <c r="PBE11" s="236"/>
      <c r="PBF11" s="236"/>
      <c r="PBG11" s="236"/>
      <c r="PBH11" s="236"/>
      <c r="PBI11" s="236"/>
      <c r="PBJ11" s="236"/>
      <c r="PBK11" s="236"/>
      <c r="PBL11" s="236"/>
      <c r="PBM11" s="236"/>
      <c r="PBN11" s="236"/>
      <c r="PBO11" s="236"/>
      <c r="PBP11" s="236"/>
      <c r="PBQ11" s="236"/>
      <c r="PBR11" s="236"/>
      <c r="PBS11" s="236"/>
      <c r="PBT11" s="236"/>
      <c r="PBU11" s="236"/>
      <c r="PBV11" s="236"/>
      <c r="PBW11" s="236"/>
      <c r="PBX11" s="236"/>
      <c r="PBY11" s="236"/>
      <c r="PBZ11" s="236"/>
      <c r="PCA11" s="236"/>
      <c r="PCB11" s="236"/>
      <c r="PCC11" s="236"/>
      <c r="PCD11" s="236"/>
      <c r="PCE11" s="236"/>
      <c r="PCF11" s="236"/>
      <c r="PCG11" s="236"/>
      <c r="PCH11" s="236"/>
      <c r="PCI11" s="236"/>
      <c r="PCJ11" s="236"/>
      <c r="PCK11" s="236"/>
      <c r="PCL11" s="236"/>
      <c r="PCM11" s="236"/>
      <c r="PCN11" s="236"/>
      <c r="PCO11" s="236"/>
      <c r="PCP11" s="236"/>
      <c r="PCQ11" s="236"/>
      <c r="PCR11" s="236"/>
      <c r="PCS11" s="236"/>
      <c r="PCT11" s="236"/>
      <c r="PCU11" s="236"/>
      <c r="PCV11" s="236"/>
      <c r="PCW11" s="236"/>
      <c r="PCX11" s="236"/>
      <c r="PCY11" s="236"/>
      <c r="PCZ11" s="236"/>
      <c r="PDA11" s="236"/>
      <c r="PDB11" s="236"/>
      <c r="PDC11" s="236"/>
      <c r="PDD11" s="236"/>
      <c r="PDE11" s="236"/>
      <c r="PDF11" s="236"/>
      <c r="PDG11" s="236"/>
      <c r="PDH11" s="236"/>
      <c r="PDI11" s="236"/>
      <c r="PDJ11" s="236"/>
      <c r="PDK11" s="236"/>
      <c r="PDL11" s="236"/>
      <c r="PDM11" s="236"/>
      <c r="PDN11" s="236"/>
      <c r="PDO11" s="236"/>
      <c r="PDP11" s="236"/>
      <c r="PDQ11" s="236"/>
      <c r="PDR11" s="236"/>
      <c r="PDS11" s="236"/>
      <c r="PDT11" s="236"/>
      <c r="PDU11" s="236"/>
      <c r="PDV11" s="236"/>
      <c r="PDW11" s="236"/>
      <c r="PDX11" s="236"/>
      <c r="PDY11" s="236"/>
      <c r="PDZ11" s="236"/>
      <c r="PEA11" s="236"/>
      <c r="PEB11" s="236"/>
      <c r="PEC11" s="236"/>
      <c r="PED11" s="236"/>
      <c r="PEE11" s="236"/>
      <c r="PEF11" s="236"/>
      <c r="PEG11" s="236"/>
      <c r="PEH11" s="236"/>
      <c r="PEI11" s="236"/>
      <c r="PEJ11" s="236"/>
      <c r="PEK11" s="236"/>
      <c r="PEL11" s="236"/>
      <c r="PEM11" s="236"/>
      <c r="PEN11" s="236"/>
      <c r="PEO11" s="236"/>
      <c r="PEP11" s="236"/>
      <c r="PEQ11" s="236"/>
      <c r="PER11" s="236"/>
      <c r="PES11" s="236"/>
      <c r="PET11" s="236"/>
      <c r="PEU11" s="236"/>
      <c r="PEV11" s="236"/>
      <c r="PEW11" s="236"/>
      <c r="PEX11" s="236"/>
      <c r="PEY11" s="236"/>
      <c r="PEZ11" s="236"/>
      <c r="PFA11" s="236"/>
      <c r="PFB11" s="236"/>
      <c r="PFC11" s="236"/>
      <c r="PFD11" s="236"/>
      <c r="PFE11" s="236"/>
      <c r="PFF11" s="236"/>
      <c r="PFG11" s="236"/>
      <c r="PFH11" s="236"/>
      <c r="PFI11" s="236"/>
      <c r="PFJ11" s="236"/>
      <c r="PFK11" s="236"/>
      <c r="PFL11" s="236"/>
      <c r="PFM11" s="236"/>
      <c r="PFN11" s="236"/>
      <c r="PFO11" s="236"/>
      <c r="PFP11" s="236"/>
      <c r="PFQ11" s="236"/>
      <c r="PFR11" s="236"/>
      <c r="PFS11" s="236"/>
      <c r="PFT11" s="236"/>
      <c r="PFU11" s="236"/>
      <c r="PFV11" s="236"/>
      <c r="PFW11" s="236"/>
      <c r="PFX11" s="236"/>
      <c r="PFY11" s="236"/>
      <c r="PFZ11" s="236"/>
      <c r="PGA11" s="236"/>
      <c r="PGB11" s="236"/>
      <c r="PGC11" s="236"/>
      <c r="PGD11" s="236"/>
      <c r="PGE11" s="236"/>
      <c r="PGF11" s="236"/>
      <c r="PGG11" s="236"/>
      <c r="PGH11" s="236"/>
      <c r="PGI11" s="236"/>
      <c r="PGJ11" s="236"/>
      <c r="PGK11" s="236"/>
      <c r="PGL11" s="236"/>
      <c r="PGM11" s="236"/>
      <c r="PGN11" s="236"/>
      <c r="PGO11" s="236"/>
      <c r="PGP11" s="236"/>
      <c r="PGQ11" s="236"/>
      <c r="PGR11" s="236"/>
      <c r="PGS11" s="236"/>
      <c r="PGT11" s="236"/>
      <c r="PGU11" s="236"/>
      <c r="PGV11" s="236"/>
      <c r="PGW11" s="236"/>
      <c r="PGX11" s="236"/>
      <c r="PGY11" s="236"/>
      <c r="PGZ11" s="236"/>
      <c r="PHA11" s="236"/>
      <c r="PHB11" s="236"/>
      <c r="PHC11" s="236"/>
      <c r="PHD11" s="236"/>
      <c r="PHE11" s="236"/>
      <c r="PHF11" s="236"/>
      <c r="PHG11" s="236"/>
      <c r="PHH11" s="236"/>
      <c r="PHI11" s="236"/>
      <c r="PHJ11" s="236"/>
      <c r="PHK11" s="236"/>
      <c r="PHL11" s="236"/>
      <c r="PHM11" s="236"/>
      <c r="PHN11" s="236"/>
      <c r="PHO11" s="236"/>
      <c r="PHP11" s="236"/>
      <c r="PHQ11" s="236"/>
      <c r="PHR11" s="236"/>
      <c r="PHS11" s="236"/>
      <c r="PHT11" s="236"/>
      <c r="PHU11" s="236"/>
      <c r="PHV11" s="236"/>
      <c r="PHW11" s="236"/>
      <c r="PHX11" s="236"/>
      <c r="PHY11" s="236"/>
      <c r="PHZ11" s="236"/>
      <c r="PIA11" s="236"/>
      <c r="PIB11" s="236"/>
      <c r="PIC11" s="236"/>
      <c r="PID11" s="236"/>
      <c r="PIE11" s="236"/>
      <c r="PIF11" s="236"/>
      <c r="PIG11" s="236"/>
      <c r="PIH11" s="236"/>
      <c r="PII11" s="236"/>
      <c r="PIJ11" s="236"/>
      <c r="PIK11" s="236"/>
      <c r="PIL11" s="236"/>
      <c r="PIM11" s="236"/>
      <c r="PIN11" s="236"/>
      <c r="PIO11" s="236"/>
      <c r="PIP11" s="236"/>
      <c r="PIQ11" s="236"/>
      <c r="PIR11" s="236"/>
      <c r="PIS11" s="236"/>
      <c r="PIT11" s="236"/>
      <c r="PIU11" s="236"/>
      <c r="PIV11" s="236"/>
      <c r="PIW11" s="236"/>
      <c r="PIX11" s="236"/>
      <c r="PIY11" s="236"/>
      <c r="PIZ11" s="236"/>
      <c r="PJA11" s="236"/>
      <c r="PJB11" s="236"/>
      <c r="PJC11" s="236"/>
      <c r="PJD11" s="236"/>
      <c r="PJE11" s="236"/>
      <c r="PJF11" s="236"/>
      <c r="PJG11" s="236"/>
      <c r="PJH11" s="236"/>
      <c r="PJI11" s="236"/>
      <c r="PJJ11" s="236"/>
      <c r="PJK11" s="236"/>
      <c r="PJL11" s="236"/>
      <c r="PJM11" s="236"/>
      <c r="PJN11" s="236"/>
      <c r="PJO11" s="236"/>
      <c r="PJP11" s="236"/>
      <c r="PJQ11" s="236"/>
      <c r="PJR11" s="236"/>
      <c r="PJS11" s="236"/>
      <c r="PJT11" s="236"/>
      <c r="PJU11" s="236"/>
      <c r="PJV11" s="236"/>
      <c r="PJW11" s="236"/>
      <c r="PJX11" s="236"/>
      <c r="PJY11" s="236"/>
      <c r="PJZ11" s="236"/>
      <c r="PKA11" s="236"/>
      <c r="PKB11" s="236"/>
      <c r="PKC11" s="236"/>
      <c r="PKD11" s="236"/>
      <c r="PKE11" s="236"/>
      <c r="PKF11" s="236"/>
      <c r="PKG11" s="236"/>
      <c r="PKH11" s="236"/>
      <c r="PKI11" s="236"/>
      <c r="PKJ11" s="236"/>
      <c r="PKK11" s="236"/>
      <c r="PKL11" s="236"/>
      <c r="PKM11" s="236"/>
      <c r="PKN11" s="236"/>
      <c r="PKO11" s="236"/>
      <c r="PKP11" s="236"/>
      <c r="PKQ11" s="236"/>
      <c r="PKR11" s="236"/>
      <c r="PKS11" s="236"/>
      <c r="PKT11" s="236"/>
      <c r="PKU11" s="236"/>
      <c r="PKV11" s="236"/>
      <c r="PKW11" s="236"/>
      <c r="PKX11" s="236"/>
      <c r="PKY11" s="236"/>
      <c r="PKZ11" s="236"/>
      <c r="PLA11" s="236"/>
      <c r="PLB11" s="236"/>
      <c r="PLC11" s="236"/>
      <c r="PLD11" s="236"/>
      <c r="PLE11" s="236"/>
      <c r="PLF11" s="236"/>
      <c r="PLG11" s="236"/>
      <c r="PLH11" s="236"/>
      <c r="PLI11" s="236"/>
      <c r="PLJ11" s="236"/>
      <c r="PLK11" s="236"/>
      <c r="PLL11" s="236"/>
      <c r="PLM11" s="236"/>
      <c r="PLN11" s="236"/>
      <c r="PLO11" s="236"/>
      <c r="PLP11" s="236"/>
      <c r="PLQ11" s="236"/>
      <c r="PLR11" s="236"/>
      <c r="PLS11" s="236"/>
      <c r="PLT11" s="236"/>
      <c r="PLU11" s="236"/>
      <c r="PLV11" s="236"/>
      <c r="PLW11" s="236"/>
      <c r="PLX11" s="236"/>
      <c r="PLY11" s="236"/>
      <c r="PLZ11" s="236"/>
      <c r="PMA11" s="236"/>
      <c r="PMB11" s="236"/>
      <c r="PMC11" s="236"/>
      <c r="PMD11" s="236"/>
      <c r="PME11" s="236"/>
      <c r="PMF11" s="236"/>
      <c r="PMG11" s="236"/>
      <c r="PMH11" s="236"/>
      <c r="PMI11" s="236"/>
      <c r="PMJ11" s="236"/>
      <c r="PMK11" s="236"/>
      <c r="PML11" s="236"/>
      <c r="PMM11" s="236"/>
      <c r="PMN11" s="236"/>
      <c r="PMO11" s="236"/>
      <c r="PMP11" s="236"/>
      <c r="PMQ11" s="236"/>
      <c r="PMR11" s="236"/>
      <c r="PMS11" s="236"/>
      <c r="PMT11" s="236"/>
      <c r="PMU11" s="236"/>
      <c r="PMV11" s="236"/>
      <c r="PMW11" s="236"/>
      <c r="PMX11" s="236"/>
      <c r="PMY11" s="236"/>
      <c r="PMZ11" s="236"/>
      <c r="PNA11" s="236"/>
      <c r="PNB11" s="236"/>
      <c r="PNC11" s="236"/>
      <c r="PND11" s="236"/>
      <c r="PNE11" s="236"/>
      <c r="PNF11" s="236"/>
      <c r="PNG11" s="236"/>
      <c r="PNH11" s="236"/>
      <c r="PNI11" s="236"/>
      <c r="PNJ11" s="236"/>
      <c r="PNK11" s="236"/>
      <c r="PNL11" s="236"/>
      <c r="PNM11" s="236"/>
      <c r="PNN11" s="236"/>
      <c r="PNO11" s="236"/>
      <c r="PNP11" s="236"/>
      <c r="PNQ11" s="236"/>
      <c r="PNR11" s="236"/>
      <c r="PNS11" s="236"/>
      <c r="PNT11" s="236"/>
      <c r="PNU11" s="236"/>
      <c r="PNV11" s="236"/>
      <c r="PNW11" s="236"/>
      <c r="PNX11" s="236"/>
      <c r="PNY11" s="236"/>
      <c r="PNZ11" s="236"/>
      <c r="POA11" s="236"/>
      <c r="POB11" s="236"/>
      <c r="POC11" s="236"/>
      <c r="POD11" s="236"/>
      <c r="POE11" s="236"/>
      <c r="POF11" s="236"/>
      <c r="POG11" s="236"/>
      <c r="POH11" s="236"/>
      <c r="POI11" s="236"/>
      <c r="POJ11" s="236"/>
      <c r="POK11" s="236"/>
      <c r="POL11" s="236"/>
      <c r="POM11" s="236"/>
      <c r="PON11" s="236"/>
      <c r="POO11" s="236"/>
      <c r="POP11" s="236"/>
      <c r="POQ11" s="236"/>
      <c r="POR11" s="236"/>
      <c r="POS11" s="236"/>
      <c r="POT11" s="236"/>
      <c r="POU11" s="236"/>
      <c r="POV11" s="236"/>
      <c r="POW11" s="236"/>
      <c r="POX11" s="236"/>
      <c r="POY11" s="236"/>
      <c r="POZ11" s="236"/>
      <c r="PPA11" s="236"/>
      <c r="PPB11" s="236"/>
      <c r="PPC11" s="236"/>
      <c r="PPD11" s="236"/>
      <c r="PPE11" s="236"/>
      <c r="PPF11" s="236"/>
      <c r="PPG11" s="236"/>
      <c r="PPH11" s="236"/>
      <c r="PPI11" s="236"/>
      <c r="PPJ11" s="236"/>
      <c r="PPK11" s="236"/>
      <c r="PPL11" s="236"/>
      <c r="PPM11" s="236"/>
      <c r="PPN11" s="236"/>
      <c r="PPO11" s="236"/>
      <c r="PPP11" s="236"/>
      <c r="PPQ11" s="236"/>
      <c r="PPR11" s="236"/>
      <c r="PPS11" s="236"/>
      <c r="PPT11" s="236"/>
      <c r="PPU11" s="236"/>
      <c r="PPV11" s="236"/>
      <c r="PPW11" s="236"/>
      <c r="PPX11" s="236"/>
      <c r="PPY11" s="236"/>
      <c r="PPZ11" s="236"/>
      <c r="PQA11" s="236"/>
      <c r="PQB11" s="236"/>
      <c r="PQC11" s="236"/>
      <c r="PQD11" s="236"/>
      <c r="PQE11" s="236"/>
      <c r="PQF11" s="236"/>
      <c r="PQG11" s="236"/>
      <c r="PQH11" s="236"/>
      <c r="PQI11" s="236"/>
      <c r="PQJ11" s="236"/>
      <c r="PQK11" s="236"/>
      <c r="PQL11" s="236"/>
      <c r="PQM11" s="236"/>
      <c r="PQN11" s="236"/>
      <c r="PQO11" s="236"/>
      <c r="PQP11" s="236"/>
      <c r="PQQ11" s="236"/>
      <c r="PQR11" s="236"/>
      <c r="PQS11" s="236"/>
      <c r="PQT11" s="236"/>
      <c r="PQU11" s="236"/>
      <c r="PQV11" s="236"/>
      <c r="PQW11" s="236"/>
      <c r="PQX11" s="236"/>
      <c r="PQY11" s="236"/>
      <c r="PQZ11" s="236"/>
      <c r="PRA11" s="236"/>
      <c r="PRB11" s="236"/>
      <c r="PRC11" s="236"/>
      <c r="PRD11" s="236"/>
      <c r="PRE11" s="236"/>
      <c r="PRF11" s="236"/>
      <c r="PRG11" s="236"/>
      <c r="PRH11" s="236"/>
      <c r="PRI11" s="236"/>
      <c r="PRJ11" s="236"/>
      <c r="PRK11" s="236"/>
      <c r="PRL11" s="236"/>
      <c r="PRM11" s="236"/>
      <c r="PRN11" s="236"/>
      <c r="PRO11" s="236"/>
      <c r="PRP11" s="236"/>
      <c r="PRQ11" s="236"/>
      <c r="PRR11" s="236"/>
      <c r="PRS11" s="236"/>
      <c r="PRT11" s="236"/>
      <c r="PRU11" s="236"/>
      <c r="PRV11" s="236"/>
      <c r="PRW11" s="236"/>
      <c r="PRX11" s="236"/>
      <c r="PRY11" s="236"/>
      <c r="PRZ11" s="236"/>
      <c r="PSA11" s="236"/>
      <c r="PSB11" s="236"/>
      <c r="PSC11" s="236"/>
      <c r="PSD11" s="236"/>
      <c r="PSE11" s="236"/>
      <c r="PSF11" s="236"/>
      <c r="PSG11" s="236"/>
      <c r="PSH11" s="236"/>
      <c r="PSI11" s="236"/>
      <c r="PSJ11" s="236"/>
      <c r="PSK11" s="236"/>
      <c r="PSL11" s="236"/>
      <c r="PSM11" s="236"/>
      <c r="PSN11" s="236"/>
      <c r="PSO11" s="236"/>
      <c r="PSP11" s="236"/>
      <c r="PSQ11" s="236"/>
      <c r="PSR11" s="236"/>
      <c r="PSS11" s="236"/>
      <c r="PST11" s="236"/>
      <c r="PSU11" s="236"/>
      <c r="PSV11" s="236"/>
      <c r="PSW11" s="236"/>
      <c r="PSX11" s="236"/>
      <c r="PSY11" s="236"/>
      <c r="PSZ11" s="236"/>
      <c r="PTA11" s="236"/>
      <c r="PTB11" s="236"/>
      <c r="PTC11" s="236"/>
      <c r="PTD11" s="236"/>
      <c r="PTE11" s="236"/>
      <c r="PTF11" s="236"/>
      <c r="PTG11" s="236"/>
      <c r="PTH11" s="236"/>
      <c r="PTI11" s="236"/>
      <c r="PTJ11" s="236"/>
      <c r="PTK11" s="236"/>
      <c r="PTL11" s="236"/>
      <c r="PTM11" s="236"/>
      <c r="PTN11" s="236"/>
      <c r="PTO11" s="236"/>
      <c r="PTP11" s="236"/>
      <c r="PTQ11" s="236"/>
      <c r="PTR11" s="236"/>
      <c r="PTS11" s="236"/>
      <c r="PTT11" s="236"/>
      <c r="PTU11" s="236"/>
      <c r="PTV11" s="236"/>
      <c r="PTW11" s="236"/>
      <c r="PTX11" s="236"/>
      <c r="PTY11" s="236"/>
      <c r="PTZ11" s="236"/>
      <c r="PUA11" s="236"/>
      <c r="PUB11" s="236"/>
      <c r="PUC11" s="236"/>
      <c r="PUD11" s="236"/>
      <c r="PUE11" s="236"/>
      <c r="PUF11" s="236"/>
      <c r="PUG11" s="236"/>
      <c r="PUH11" s="236"/>
      <c r="PUI11" s="236"/>
      <c r="PUJ11" s="236"/>
      <c r="PUK11" s="236"/>
      <c r="PUL11" s="236"/>
      <c r="PUM11" s="236"/>
      <c r="PUN11" s="236"/>
      <c r="PUO11" s="236"/>
      <c r="PUP11" s="236"/>
      <c r="PUQ11" s="236"/>
      <c r="PUR11" s="236"/>
      <c r="PUS11" s="236"/>
      <c r="PUT11" s="236"/>
      <c r="PUU11" s="236"/>
      <c r="PUV11" s="236"/>
      <c r="PUW11" s="236"/>
      <c r="PUX11" s="236"/>
      <c r="PUY11" s="236"/>
      <c r="PUZ11" s="236"/>
      <c r="PVA11" s="236"/>
      <c r="PVB11" s="236"/>
      <c r="PVC11" s="236"/>
      <c r="PVD11" s="236"/>
      <c r="PVE11" s="236"/>
      <c r="PVF11" s="236"/>
      <c r="PVG11" s="236"/>
      <c r="PVH11" s="236"/>
      <c r="PVI11" s="236"/>
      <c r="PVJ11" s="236"/>
      <c r="PVK11" s="236"/>
      <c r="PVL11" s="236"/>
      <c r="PVM11" s="236"/>
      <c r="PVN11" s="236"/>
      <c r="PVO11" s="236"/>
      <c r="PVP11" s="236"/>
      <c r="PVQ11" s="236"/>
      <c r="PVR11" s="236"/>
      <c r="PVS11" s="236"/>
      <c r="PVT11" s="236"/>
      <c r="PVU11" s="236"/>
      <c r="PVV11" s="236"/>
      <c r="PVW11" s="236"/>
      <c r="PVX11" s="236"/>
      <c r="PVY11" s="236"/>
      <c r="PVZ11" s="236"/>
      <c r="PWA11" s="236"/>
      <c r="PWB11" s="236"/>
      <c r="PWC11" s="236"/>
      <c r="PWD11" s="236"/>
      <c r="PWE11" s="236"/>
      <c r="PWF11" s="236"/>
      <c r="PWG11" s="236"/>
      <c r="PWH11" s="236"/>
      <c r="PWI11" s="236"/>
      <c r="PWJ11" s="236"/>
      <c r="PWK11" s="236"/>
      <c r="PWL11" s="236"/>
      <c r="PWM11" s="236"/>
      <c r="PWN11" s="236"/>
      <c r="PWO11" s="236"/>
      <c r="PWP11" s="236"/>
      <c r="PWQ11" s="236"/>
      <c r="PWR11" s="236"/>
      <c r="PWS11" s="236"/>
      <c r="PWT11" s="236"/>
      <c r="PWU11" s="236"/>
      <c r="PWV11" s="236"/>
      <c r="PWW11" s="236"/>
      <c r="PWX11" s="236"/>
      <c r="PWY11" s="236"/>
      <c r="PWZ11" s="236"/>
      <c r="PXA11" s="236"/>
      <c r="PXB11" s="236"/>
      <c r="PXC11" s="236"/>
      <c r="PXD11" s="236"/>
      <c r="PXE11" s="236"/>
      <c r="PXF11" s="236"/>
      <c r="PXG11" s="236"/>
      <c r="PXH11" s="236"/>
      <c r="PXI11" s="236"/>
      <c r="PXJ11" s="236"/>
      <c r="PXK11" s="236"/>
      <c r="PXL11" s="236"/>
      <c r="PXM11" s="236"/>
      <c r="PXN11" s="236"/>
      <c r="PXO11" s="236"/>
      <c r="PXP11" s="236"/>
      <c r="PXQ11" s="236"/>
      <c r="PXR11" s="236"/>
      <c r="PXS11" s="236"/>
      <c r="PXT11" s="236"/>
      <c r="PXU11" s="236"/>
      <c r="PXV11" s="236"/>
      <c r="PXW11" s="236"/>
      <c r="PXX11" s="236"/>
      <c r="PXY11" s="236"/>
      <c r="PXZ11" s="236"/>
      <c r="PYA11" s="236"/>
      <c r="PYB11" s="236"/>
      <c r="PYC11" s="236"/>
      <c r="PYD11" s="236"/>
      <c r="PYE11" s="236"/>
      <c r="PYF11" s="236"/>
      <c r="PYG11" s="236"/>
      <c r="PYH11" s="236"/>
      <c r="PYI11" s="236"/>
      <c r="PYJ11" s="236"/>
      <c r="PYK11" s="236"/>
      <c r="PYL11" s="236"/>
      <c r="PYM11" s="236"/>
      <c r="PYN11" s="236"/>
      <c r="PYO11" s="236"/>
      <c r="PYP11" s="236"/>
      <c r="PYQ11" s="236"/>
      <c r="PYR11" s="236"/>
      <c r="PYS11" s="236"/>
      <c r="PYT11" s="236"/>
      <c r="PYU11" s="236"/>
      <c r="PYV11" s="236"/>
      <c r="PYW11" s="236"/>
      <c r="PYX11" s="236"/>
      <c r="PYY11" s="236"/>
      <c r="PYZ11" s="236"/>
      <c r="PZA11" s="236"/>
      <c r="PZB11" s="236"/>
      <c r="PZC11" s="236"/>
      <c r="PZD11" s="236"/>
      <c r="PZE11" s="236"/>
      <c r="PZF11" s="236"/>
      <c r="PZG11" s="236"/>
      <c r="PZH11" s="236"/>
      <c r="PZI11" s="236"/>
      <c r="PZJ11" s="236"/>
      <c r="PZK11" s="236"/>
      <c r="PZL11" s="236"/>
      <c r="PZM11" s="236"/>
      <c r="PZN11" s="236"/>
      <c r="PZO11" s="236"/>
      <c r="PZP11" s="236"/>
      <c r="PZQ11" s="236"/>
      <c r="PZR11" s="236"/>
      <c r="PZS11" s="236"/>
      <c r="PZT11" s="236"/>
      <c r="PZU11" s="236"/>
      <c r="PZV11" s="236"/>
      <c r="PZW11" s="236"/>
      <c r="PZX11" s="236"/>
      <c r="PZY11" s="236"/>
      <c r="PZZ11" s="236"/>
      <c r="QAA11" s="236"/>
      <c r="QAB11" s="236"/>
      <c r="QAC11" s="236"/>
      <c r="QAD11" s="236"/>
      <c r="QAE11" s="236"/>
      <c r="QAF11" s="236"/>
      <c r="QAG11" s="236"/>
      <c r="QAH11" s="236"/>
      <c r="QAI11" s="236"/>
      <c r="QAJ11" s="236"/>
      <c r="QAK11" s="236"/>
      <c r="QAL11" s="236"/>
      <c r="QAM11" s="236"/>
      <c r="QAN11" s="236"/>
      <c r="QAO11" s="236"/>
      <c r="QAP11" s="236"/>
      <c r="QAQ11" s="236"/>
      <c r="QAR11" s="236"/>
      <c r="QAS11" s="236"/>
      <c r="QAT11" s="236"/>
      <c r="QAU11" s="236"/>
      <c r="QAV11" s="236"/>
      <c r="QAW11" s="236"/>
      <c r="QAX11" s="236"/>
      <c r="QAY11" s="236"/>
      <c r="QAZ11" s="236"/>
      <c r="QBA11" s="236"/>
      <c r="QBB11" s="236"/>
      <c r="QBC11" s="236"/>
      <c r="QBD11" s="236"/>
      <c r="QBE11" s="236"/>
      <c r="QBF11" s="236"/>
      <c r="QBG11" s="236"/>
      <c r="QBH11" s="236"/>
      <c r="QBI11" s="236"/>
      <c r="QBJ11" s="236"/>
      <c r="QBK11" s="236"/>
      <c r="QBL11" s="236"/>
      <c r="QBM11" s="236"/>
      <c r="QBN11" s="236"/>
      <c r="QBO11" s="236"/>
      <c r="QBP11" s="236"/>
      <c r="QBQ11" s="236"/>
      <c r="QBR11" s="236"/>
      <c r="QBS11" s="236"/>
      <c r="QBT11" s="236"/>
      <c r="QBU11" s="236"/>
      <c r="QBV11" s="236"/>
      <c r="QBW11" s="236"/>
      <c r="QBX11" s="236"/>
      <c r="QBY11" s="236"/>
      <c r="QBZ11" s="236"/>
      <c r="QCA11" s="236"/>
      <c r="QCB11" s="236"/>
      <c r="QCC11" s="236"/>
      <c r="QCD11" s="236"/>
      <c r="QCE11" s="236"/>
      <c r="QCF11" s="236"/>
      <c r="QCG11" s="236"/>
      <c r="QCH11" s="236"/>
      <c r="QCI11" s="236"/>
      <c r="QCJ11" s="236"/>
      <c r="QCK11" s="236"/>
      <c r="QCL11" s="236"/>
      <c r="QCM11" s="236"/>
      <c r="QCN11" s="236"/>
      <c r="QCO11" s="236"/>
      <c r="QCP11" s="236"/>
      <c r="QCQ11" s="236"/>
      <c r="QCR11" s="236"/>
      <c r="QCS11" s="236"/>
      <c r="QCT11" s="236"/>
      <c r="QCU11" s="236"/>
      <c r="QCV11" s="236"/>
      <c r="QCW11" s="236"/>
      <c r="QCX11" s="236"/>
      <c r="QCY11" s="236"/>
      <c r="QCZ11" s="236"/>
      <c r="QDA11" s="236"/>
      <c r="QDB11" s="236"/>
      <c r="QDC11" s="236"/>
      <c r="QDD11" s="236"/>
      <c r="QDE11" s="236"/>
      <c r="QDF11" s="236"/>
      <c r="QDG11" s="236"/>
      <c r="QDH11" s="236"/>
      <c r="QDI11" s="236"/>
      <c r="QDJ11" s="236"/>
      <c r="QDK11" s="236"/>
      <c r="QDL11" s="236"/>
      <c r="QDM11" s="236"/>
      <c r="QDN11" s="236"/>
      <c r="QDO11" s="236"/>
      <c r="QDP11" s="236"/>
      <c r="QDQ11" s="236"/>
      <c r="QDR11" s="236"/>
      <c r="QDS11" s="236"/>
      <c r="QDT11" s="236"/>
      <c r="QDU11" s="236"/>
      <c r="QDV11" s="236"/>
      <c r="QDW11" s="236"/>
      <c r="QDX11" s="236"/>
      <c r="QDY11" s="236"/>
      <c r="QDZ11" s="236"/>
      <c r="QEA11" s="236"/>
      <c r="QEB11" s="236"/>
      <c r="QEC11" s="236"/>
      <c r="QED11" s="236"/>
      <c r="QEE11" s="236"/>
      <c r="QEF11" s="236"/>
      <c r="QEG11" s="236"/>
      <c r="QEH11" s="236"/>
      <c r="QEI11" s="236"/>
      <c r="QEJ11" s="236"/>
      <c r="QEK11" s="236"/>
      <c r="QEL11" s="236"/>
      <c r="QEM11" s="236"/>
      <c r="QEN11" s="236"/>
      <c r="QEO11" s="236"/>
      <c r="QEP11" s="236"/>
      <c r="QEQ11" s="236"/>
      <c r="QER11" s="236"/>
      <c r="QES11" s="236"/>
      <c r="QET11" s="236"/>
      <c r="QEU11" s="236"/>
      <c r="QEV11" s="236"/>
      <c r="QEW11" s="236"/>
      <c r="QEX11" s="236"/>
      <c r="QEY11" s="236"/>
      <c r="QEZ11" s="236"/>
      <c r="QFA11" s="236"/>
      <c r="QFB11" s="236"/>
      <c r="QFC11" s="236"/>
      <c r="QFD11" s="236"/>
      <c r="QFE11" s="236"/>
      <c r="QFF11" s="236"/>
      <c r="QFG11" s="236"/>
      <c r="QFH11" s="236"/>
      <c r="QFI11" s="236"/>
      <c r="QFJ11" s="236"/>
      <c r="QFK11" s="236"/>
      <c r="QFL11" s="236"/>
      <c r="QFM11" s="236"/>
      <c r="QFN11" s="236"/>
      <c r="QFO11" s="236"/>
      <c r="QFP11" s="236"/>
      <c r="QFQ11" s="236"/>
      <c r="QFR11" s="236"/>
      <c r="QFS11" s="236"/>
      <c r="QFT11" s="236"/>
      <c r="QFU11" s="236"/>
      <c r="QFV11" s="236"/>
      <c r="QFW11" s="236"/>
      <c r="QFX11" s="236"/>
      <c r="QFY11" s="236"/>
      <c r="QFZ11" s="236"/>
      <c r="QGA11" s="236"/>
      <c r="QGB11" s="236"/>
      <c r="QGC11" s="236"/>
      <c r="QGD11" s="236"/>
      <c r="QGE11" s="236"/>
      <c r="QGF11" s="236"/>
      <c r="QGG11" s="236"/>
      <c r="QGH11" s="236"/>
      <c r="QGI11" s="236"/>
      <c r="QGJ11" s="236"/>
      <c r="QGK11" s="236"/>
      <c r="QGL11" s="236"/>
      <c r="QGM11" s="236"/>
      <c r="QGN11" s="236"/>
      <c r="QGO11" s="236"/>
      <c r="QGP11" s="236"/>
      <c r="QGQ11" s="236"/>
      <c r="QGR11" s="236"/>
      <c r="QGS11" s="236"/>
      <c r="QGT11" s="236"/>
      <c r="QGU11" s="236"/>
      <c r="QGV11" s="236"/>
      <c r="QGW11" s="236"/>
      <c r="QGX11" s="236"/>
      <c r="QGY11" s="236"/>
      <c r="QGZ11" s="236"/>
      <c r="QHA11" s="236"/>
      <c r="QHB11" s="236"/>
      <c r="QHC11" s="236"/>
      <c r="QHD11" s="236"/>
      <c r="QHE11" s="236"/>
      <c r="QHF11" s="236"/>
      <c r="QHG11" s="236"/>
      <c r="QHH11" s="236"/>
      <c r="QHI11" s="236"/>
      <c r="QHJ11" s="236"/>
      <c r="QHK11" s="236"/>
      <c r="QHL11" s="236"/>
      <c r="QHM11" s="236"/>
      <c r="QHN11" s="236"/>
      <c r="QHO11" s="236"/>
      <c r="QHP11" s="236"/>
      <c r="QHQ11" s="236"/>
      <c r="QHR11" s="236"/>
      <c r="QHS11" s="236"/>
      <c r="QHT11" s="236"/>
      <c r="QHU11" s="236"/>
      <c r="QHV11" s="236"/>
      <c r="QHW11" s="236"/>
      <c r="QHX11" s="236"/>
      <c r="QHY11" s="236"/>
      <c r="QHZ11" s="236"/>
      <c r="QIA11" s="236"/>
      <c r="QIB11" s="236"/>
      <c r="QIC11" s="236"/>
      <c r="QID11" s="236"/>
      <c r="QIE11" s="236"/>
      <c r="QIF11" s="236"/>
      <c r="QIG11" s="236"/>
      <c r="QIH11" s="236"/>
      <c r="QII11" s="236"/>
      <c r="QIJ11" s="236"/>
      <c r="QIK11" s="236"/>
      <c r="QIL11" s="236"/>
      <c r="QIM11" s="236"/>
      <c r="QIN11" s="236"/>
      <c r="QIO11" s="236"/>
      <c r="QIP11" s="236"/>
      <c r="QIQ11" s="236"/>
      <c r="QIR11" s="236"/>
      <c r="QIS11" s="236"/>
      <c r="QIT11" s="236"/>
      <c r="QIU11" s="236"/>
      <c r="QIV11" s="236"/>
      <c r="QIW11" s="236"/>
      <c r="QIX11" s="236"/>
      <c r="QIY11" s="236"/>
      <c r="QIZ11" s="236"/>
      <c r="QJA11" s="236"/>
      <c r="QJB11" s="236"/>
      <c r="QJC11" s="236"/>
      <c r="QJD11" s="236"/>
      <c r="QJE11" s="236"/>
      <c r="QJF11" s="236"/>
      <c r="QJG11" s="236"/>
      <c r="QJH11" s="236"/>
      <c r="QJI11" s="236"/>
      <c r="QJJ11" s="236"/>
      <c r="QJK11" s="236"/>
      <c r="QJL11" s="236"/>
      <c r="QJM11" s="236"/>
      <c r="QJN11" s="236"/>
      <c r="QJO11" s="236"/>
      <c r="QJP11" s="236"/>
      <c r="QJQ11" s="236"/>
      <c r="QJR11" s="236"/>
      <c r="QJS11" s="236"/>
      <c r="QJT11" s="236"/>
      <c r="QJU11" s="236"/>
      <c r="QJV11" s="236"/>
      <c r="QJW11" s="236"/>
      <c r="QJX11" s="236"/>
      <c r="QJY11" s="236"/>
      <c r="QJZ11" s="236"/>
      <c r="QKA11" s="236"/>
      <c r="QKB11" s="236"/>
      <c r="QKC11" s="236"/>
      <c r="QKD11" s="236"/>
      <c r="QKE11" s="236"/>
      <c r="QKF11" s="236"/>
      <c r="QKG11" s="236"/>
      <c r="QKH11" s="236"/>
      <c r="QKI11" s="236"/>
      <c r="QKJ11" s="236"/>
      <c r="QKK11" s="236"/>
      <c r="QKL11" s="236"/>
      <c r="QKM11" s="236"/>
      <c r="QKN11" s="236"/>
      <c r="QKO11" s="236"/>
      <c r="QKP11" s="236"/>
      <c r="QKQ11" s="236"/>
      <c r="QKR11" s="236"/>
      <c r="QKS11" s="236"/>
      <c r="QKT11" s="236"/>
      <c r="QKU11" s="236"/>
      <c r="QKV11" s="236"/>
      <c r="QKW11" s="236"/>
      <c r="QKX11" s="236"/>
      <c r="QKY11" s="236"/>
      <c r="QKZ11" s="236"/>
      <c r="QLA11" s="236"/>
      <c r="QLB11" s="236"/>
      <c r="QLC11" s="236"/>
      <c r="QLD11" s="236"/>
      <c r="QLE11" s="236"/>
      <c r="QLF11" s="236"/>
      <c r="QLG11" s="236"/>
      <c r="QLH11" s="236"/>
      <c r="QLI11" s="236"/>
      <c r="QLJ11" s="236"/>
      <c r="QLK11" s="236"/>
      <c r="QLL11" s="236"/>
      <c r="QLM11" s="236"/>
      <c r="QLN11" s="236"/>
      <c r="QLO11" s="236"/>
      <c r="QLP11" s="236"/>
      <c r="QLQ11" s="236"/>
      <c r="QLR11" s="236"/>
      <c r="QLS11" s="236"/>
      <c r="QLT11" s="236"/>
      <c r="QLU11" s="236"/>
      <c r="QLV11" s="236"/>
      <c r="QLW11" s="236"/>
      <c r="QLX11" s="236"/>
      <c r="QLY11" s="236"/>
      <c r="QLZ11" s="236"/>
      <c r="QMA11" s="236"/>
      <c r="QMB11" s="236"/>
      <c r="QMC11" s="236"/>
      <c r="QMD11" s="236"/>
      <c r="QME11" s="236"/>
      <c r="QMF11" s="236"/>
      <c r="QMG11" s="236"/>
      <c r="QMH11" s="236"/>
      <c r="QMI11" s="236"/>
      <c r="QMJ11" s="236"/>
      <c r="QMK11" s="236"/>
      <c r="QML11" s="236"/>
      <c r="QMM11" s="236"/>
      <c r="QMN11" s="236"/>
      <c r="QMO11" s="236"/>
      <c r="QMP11" s="236"/>
      <c r="QMQ11" s="236"/>
      <c r="QMR11" s="236"/>
      <c r="QMS11" s="236"/>
      <c r="QMT11" s="236"/>
      <c r="QMU11" s="236"/>
      <c r="QMV11" s="236"/>
      <c r="QMW11" s="236"/>
      <c r="QMX11" s="236"/>
      <c r="QMY11" s="236"/>
      <c r="QMZ11" s="236"/>
      <c r="QNA11" s="236"/>
      <c r="QNB11" s="236"/>
      <c r="QNC11" s="236"/>
      <c r="QND11" s="236"/>
      <c r="QNE11" s="236"/>
      <c r="QNF11" s="236"/>
      <c r="QNG11" s="236"/>
      <c r="QNH11" s="236"/>
      <c r="QNI11" s="236"/>
      <c r="QNJ11" s="236"/>
      <c r="QNK11" s="236"/>
      <c r="QNL11" s="236"/>
      <c r="QNM11" s="236"/>
      <c r="QNN11" s="236"/>
      <c r="QNO11" s="236"/>
      <c r="QNP11" s="236"/>
      <c r="QNQ11" s="236"/>
      <c r="QNR11" s="236"/>
      <c r="QNS11" s="236"/>
      <c r="QNT11" s="236"/>
      <c r="QNU11" s="236"/>
      <c r="QNV11" s="236"/>
      <c r="QNW11" s="236"/>
      <c r="QNX11" s="236"/>
      <c r="QNY11" s="236"/>
      <c r="QNZ11" s="236"/>
      <c r="QOA11" s="236"/>
      <c r="QOB11" s="236"/>
      <c r="QOC11" s="236"/>
      <c r="QOD11" s="236"/>
      <c r="QOE11" s="236"/>
      <c r="QOF11" s="236"/>
      <c r="QOG11" s="236"/>
      <c r="QOH11" s="236"/>
      <c r="QOI11" s="236"/>
      <c r="QOJ11" s="236"/>
      <c r="QOK11" s="236"/>
      <c r="QOL11" s="236"/>
      <c r="QOM11" s="236"/>
      <c r="QON11" s="236"/>
      <c r="QOO11" s="236"/>
      <c r="QOP11" s="236"/>
      <c r="QOQ11" s="236"/>
      <c r="QOR11" s="236"/>
      <c r="QOS11" s="236"/>
      <c r="QOT11" s="236"/>
      <c r="QOU11" s="236"/>
      <c r="QOV11" s="236"/>
      <c r="QOW11" s="236"/>
      <c r="QOX11" s="236"/>
      <c r="QOY11" s="236"/>
      <c r="QOZ11" s="236"/>
      <c r="QPA11" s="236"/>
      <c r="QPB11" s="236"/>
      <c r="QPC11" s="236"/>
      <c r="QPD11" s="236"/>
      <c r="QPE11" s="236"/>
      <c r="QPF11" s="236"/>
      <c r="QPG11" s="236"/>
      <c r="QPH11" s="236"/>
      <c r="QPI11" s="236"/>
      <c r="QPJ11" s="236"/>
      <c r="QPK11" s="236"/>
      <c r="QPL11" s="236"/>
      <c r="QPM11" s="236"/>
      <c r="QPN11" s="236"/>
      <c r="QPO11" s="236"/>
      <c r="QPP11" s="236"/>
      <c r="QPQ11" s="236"/>
      <c r="QPR11" s="236"/>
      <c r="QPS11" s="236"/>
      <c r="QPT11" s="236"/>
      <c r="QPU11" s="236"/>
      <c r="QPV11" s="236"/>
      <c r="QPW11" s="236"/>
      <c r="QPX11" s="236"/>
      <c r="QPY11" s="236"/>
      <c r="QPZ11" s="236"/>
      <c r="QQA11" s="236"/>
      <c r="QQB11" s="236"/>
      <c r="QQC11" s="236"/>
      <c r="QQD11" s="236"/>
      <c r="QQE11" s="236"/>
      <c r="QQF11" s="236"/>
      <c r="QQG11" s="236"/>
      <c r="QQH11" s="236"/>
      <c r="QQI11" s="236"/>
      <c r="QQJ11" s="236"/>
      <c r="QQK11" s="236"/>
      <c r="QQL11" s="236"/>
      <c r="QQM11" s="236"/>
      <c r="QQN11" s="236"/>
      <c r="QQO11" s="236"/>
      <c r="QQP11" s="236"/>
      <c r="QQQ11" s="236"/>
      <c r="QQR11" s="236"/>
      <c r="QQS11" s="236"/>
      <c r="QQT11" s="236"/>
      <c r="QQU11" s="236"/>
      <c r="QQV11" s="236"/>
      <c r="QQW11" s="236"/>
      <c r="QQX11" s="236"/>
      <c r="QQY11" s="236"/>
      <c r="QQZ11" s="236"/>
      <c r="QRA11" s="236"/>
      <c r="QRB11" s="236"/>
      <c r="QRC11" s="236"/>
      <c r="QRD11" s="236"/>
      <c r="QRE11" s="236"/>
      <c r="QRF11" s="236"/>
      <c r="QRG11" s="236"/>
      <c r="QRH11" s="236"/>
      <c r="QRI11" s="236"/>
      <c r="QRJ11" s="236"/>
      <c r="QRK11" s="236"/>
      <c r="QRL11" s="236"/>
      <c r="QRM11" s="236"/>
      <c r="QRN11" s="236"/>
      <c r="QRO11" s="236"/>
      <c r="QRP11" s="236"/>
      <c r="QRQ11" s="236"/>
      <c r="QRR11" s="236"/>
      <c r="QRS11" s="236"/>
      <c r="QRT11" s="236"/>
      <c r="QRU11" s="236"/>
      <c r="QRV11" s="236"/>
      <c r="QRW11" s="236"/>
      <c r="QRX11" s="236"/>
      <c r="QRY11" s="236"/>
      <c r="QRZ11" s="236"/>
      <c r="QSA11" s="236"/>
      <c r="QSB11" s="236"/>
      <c r="QSC11" s="236"/>
      <c r="QSD11" s="236"/>
      <c r="QSE11" s="236"/>
      <c r="QSF11" s="236"/>
      <c r="QSG11" s="236"/>
      <c r="QSH11" s="236"/>
      <c r="QSI11" s="236"/>
      <c r="QSJ11" s="236"/>
      <c r="QSK11" s="236"/>
      <c r="QSL11" s="236"/>
      <c r="QSM11" s="236"/>
      <c r="QSN11" s="236"/>
      <c r="QSO11" s="236"/>
      <c r="QSP11" s="236"/>
      <c r="QSQ11" s="236"/>
      <c r="QSR11" s="236"/>
      <c r="QSS11" s="236"/>
      <c r="QST11" s="236"/>
      <c r="QSU11" s="236"/>
      <c r="QSV11" s="236"/>
      <c r="QSW11" s="236"/>
      <c r="QSX11" s="236"/>
      <c r="QSY11" s="236"/>
      <c r="QSZ11" s="236"/>
      <c r="QTA11" s="236"/>
      <c r="QTB11" s="236"/>
      <c r="QTC11" s="236"/>
      <c r="QTD11" s="236"/>
      <c r="QTE11" s="236"/>
      <c r="QTF11" s="236"/>
      <c r="QTG11" s="236"/>
      <c r="QTH11" s="236"/>
      <c r="QTI11" s="236"/>
      <c r="QTJ11" s="236"/>
      <c r="QTK11" s="236"/>
      <c r="QTL11" s="236"/>
      <c r="QTM11" s="236"/>
      <c r="QTN11" s="236"/>
      <c r="QTO11" s="236"/>
      <c r="QTP11" s="236"/>
      <c r="QTQ11" s="236"/>
      <c r="QTR11" s="236"/>
      <c r="QTS11" s="236"/>
      <c r="QTT11" s="236"/>
      <c r="QTU11" s="236"/>
      <c r="QTV11" s="236"/>
      <c r="QTW11" s="236"/>
      <c r="QTX11" s="236"/>
      <c r="QTY11" s="236"/>
      <c r="QTZ11" s="236"/>
      <c r="QUA11" s="236"/>
      <c r="QUB11" s="236"/>
      <c r="QUC11" s="236"/>
      <c r="QUD11" s="236"/>
      <c r="QUE11" s="236"/>
      <c r="QUF11" s="236"/>
      <c r="QUG11" s="236"/>
      <c r="QUH11" s="236"/>
      <c r="QUI11" s="236"/>
      <c r="QUJ11" s="236"/>
      <c r="QUK11" s="236"/>
      <c r="QUL11" s="236"/>
      <c r="QUM11" s="236"/>
      <c r="QUN11" s="236"/>
      <c r="QUO11" s="236"/>
      <c r="QUP11" s="236"/>
      <c r="QUQ11" s="236"/>
      <c r="QUR11" s="236"/>
      <c r="QUS11" s="236"/>
      <c r="QUT11" s="236"/>
      <c r="QUU11" s="236"/>
      <c r="QUV11" s="236"/>
      <c r="QUW11" s="236"/>
      <c r="QUX11" s="236"/>
      <c r="QUY11" s="236"/>
      <c r="QUZ11" s="236"/>
      <c r="QVA11" s="236"/>
      <c r="QVB11" s="236"/>
      <c r="QVC11" s="236"/>
      <c r="QVD11" s="236"/>
      <c r="QVE11" s="236"/>
      <c r="QVF11" s="236"/>
      <c r="QVG11" s="236"/>
      <c r="QVH11" s="236"/>
      <c r="QVI11" s="236"/>
      <c r="QVJ11" s="236"/>
      <c r="QVK11" s="236"/>
      <c r="QVL11" s="236"/>
      <c r="QVM11" s="236"/>
      <c r="QVN11" s="236"/>
      <c r="QVO11" s="236"/>
      <c r="QVP11" s="236"/>
      <c r="QVQ11" s="236"/>
      <c r="QVR11" s="236"/>
      <c r="QVS11" s="236"/>
      <c r="QVT11" s="236"/>
      <c r="QVU11" s="236"/>
      <c r="QVV11" s="236"/>
      <c r="QVW11" s="236"/>
      <c r="QVX11" s="236"/>
      <c r="QVY11" s="236"/>
      <c r="QVZ11" s="236"/>
      <c r="QWA11" s="236"/>
      <c r="QWB11" s="236"/>
      <c r="QWC11" s="236"/>
      <c r="QWD11" s="236"/>
      <c r="QWE11" s="236"/>
      <c r="QWF11" s="236"/>
      <c r="QWG11" s="236"/>
      <c r="QWH11" s="236"/>
      <c r="QWI11" s="236"/>
      <c r="QWJ11" s="236"/>
      <c r="QWK11" s="236"/>
      <c r="QWL11" s="236"/>
      <c r="QWM11" s="236"/>
      <c r="QWN11" s="236"/>
      <c r="QWO11" s="236"/>
      <c r="QWP11" s="236"/>
      <c r="QWQ11" s="236"/>
      <c r="QWR11" s="236"/>
      <c r="QWS11" s="236"/>
      <c r="QWT11" s="236"/>
      <c r="QWU11" s="236"/>
      <c r="QWV11" s="236"/>
      <c r="QWW11" s="236"/>
      <c r="QWX11" s="236"/>
      <c r="QWY11" s="236"/>
      <c r="QWZ11" s="236"/>
      <c r="QXA11" s="236"/>
      <c r="QXB11" s="236"/>
      <c r="QXC11" s="236"/>
      <c r="QXD11" s="236"/>
      <c r="QXE11" s="236"/>
      <c r="QXF11" s="236"/>
      <c r="QXG11" s="236"/>
      <c r="QXH11" s="236"/>
      <c r="QXI11" s="236"/>
      <c r="QXJ11" s="236"/>
      <c r="QXK11" s="236"/>
      <c r="QXL11" s="236"/>
      <c r="QXM11" s="236"/>
      <c r="QXN11" s="236"/>
      <c r="QXO11" s="236"/>
      <c r="QXP11" s="236"/>
      <c r="QXQ11" s="236"/>
      <c r="QXR11" s="236"/>
      <c r="QXS11" s="236"/>
      <c r="QXT11" s="236"/>
      <c r="QXU11" s="236"/>
      <c r="QXV11" s="236"/>
      <c r="QXW11" s="236"/>
      <c r="QXX11" s="236"/>
      <c r="QXY11" s="236"/>
      <c r="QXZ11" s="236"/>
      <c r="QYA11" s="236"/>
      <c r="QYB11" s="236"/>
      <c r="QYC11" s="236"/>
      <c r="QYD11" s="236"/>
      <c r="QYE11" s="236"/>
      <c r="QYF11" s="236"/>
      <c r="QYG11" s="236"/>
      <c r="QYH11" s="236"/>
      <c r="QYI11" s="236"/>
      <c r="QYJ11" s="236"/>
      <c r="QYK11" s="236"/>
      <c r="QYL11" s="236"/>
      <c r="QYM11" s="236"/>
      <c r="QYN11" s="236"/>
      <c r="QYO11" s="236"/>
      <c r="QYP11" s="236"/>
      <c r="QYQ11" s="236"/>
      <c r="QYR11" s="236"/>
      <c r="QYS11" s="236"/>
      <c r="QYT11" s="236"/>
      <c r="QYU11" s="236"/>
      <c r="QYV11" s="236"/>
      <c r="QYW11" s="236"/>
      <c r="QYX11" s="236"/>
      <c r="QYY11" s="236"/>
      <c r="QYZ11" s="236"/>
      <c r="QZA11" s="236"/>
      <c r="QZB11" s="236"/>
      <c r="QZC11" s="236"/>
      <c r="QZD11" s="236"/>
      <c r="QZE11" s="236"/>
      <c r="QZF11" s="236"/>
      <c r="QZG11" s="236"/>
      <c r="QZH11" s="236"/>
      <c r="QZI11" s="236"/>
      <c r="QZJ11" s="236"/>
      <c r="QZK11" s="236"/>
      <c r="QZL11" s="236"/>
      <c r="QZM11" s="236"/>
      <c r="QZN11" s="236"/>
      <c r="QZO11" s="236"/>
      <c r="QZP11" s="236"/>
      <c r="QZQ11" s="236"/>
      <c r="QZR11" s="236"/>
      <c r="QZS11" s="236"/>
      <c r="QZT11" s="236"/>
      <c r="QZU11" s="236"/>
      <c r="QZV11" s="236"/>
      <c r="QZW11" s="236"/>
      <c r="QZX11" s="236"/>
      <c r="QZY11" s="236"/>
      <c r="QZZ11" s="236"/>
      <c r="RAA11" s="236"/>
      <c r="RAB11" s="236"/>
      <c r="RAC11" s="236"/>
      <c r="RAD11" s="236"/>
      <c r="RAE11" s="236"/>
      <c r="RAF11" s="236"/>
      <c r="RAG11" s="236"/>
      <c r="RAH11" s="236"/>
      <c r="RAI11" s="236"/>
      <c r="RAJ11" s="236"/>
      <c r="RAK11" s="236"/>
      <c r="RAL11" s="236"/>
      <c r="RAM11" s="236"/>
      <c r="RAN11" s="236"/>
      <c r="RAO11" s="236"/>
      <c r="RAP11" s="236"/>
      <c r="RAQ11" s="236"/>
      <c r="RAR11" s="236"/>
      <c r="RAS11" s="236"/>
      <c r="RAT11" s="236"/>
      <c r="RAU11" s="236"/>
      <c r="RAV11" s="236"/>
      <c r="RAW11" s="236"/>
      <c r="RAX11" s="236"/>
      <c r="RAY11" s="236"/>
      <c r="RAZ11" s="236"/>
      <c r="RBA11" s="236"/>
      <c r="RBB11" s="236"/>
      <c r="RBC11" s="236"/>
      <c r="RBD11" s="236"/>
      <c r="RBE11" s="236"/>
      <c r="RBF11" s="236"/>
      <c r="RBG11" s="236"/>
      <c r="RBH11" s="236"/>
      <c r="RBI11" s="236"/>
      <c r="RBJ11" s="236"/>
      <c r="RBK11" s="236"/>
      <c r="RBL11" s="236"/>
      <c r="RBM11" s="236"/>
      <c r="RBN11" s="236"/>
      <c r="RBO11" s="236"/>
      <c r="RBP11" s="236"/>
      <c r="RBQ11" s="236"/>
      <c r="RBR11" s="236"/>
      <c r="RBS11" s="236"/>
      <c r="RBT11" s="236"/>
      <c r="RBU11" s="236"/>
      <c r="RBV11" s="236"/>
      <c r="RBW11" s="236"/>
      <c r="RBX11" s="236"/>
      <c r="RBY11" s="236"/>
      <c r="RBZ11" s="236"/>
      <c r="RCA11" s="236"/>
      <c r="RCB11" s="236"/>
      <c r="RCC11" s="236"/>
      <c r="RCD11" s="236"/>
      <c r="RCE11" s="236"/>
      <c r="RCF11" s="236"/>
      <c r="RCG11" s="236"/>
      <c r="RCH11" s="236"/>
      <c r="RCI11" s="236"/>
      <c r="RCJ11" s="236"/>
      <c r="RCK11" s="236"/>
      <c r="RCL11" s="236"/>
      <c r="RCM11" s="236"/>
      <c r="RCN11" s="236"/>
      <c r="RCO11" s="236"/>
      <c r="RCP11" s="236"/>
      <c r="RCQ11" s="236"/>
      <c r="RCR11" s="236"/>
      <c r="RCS11" s="236"/>
      <c r="RCT11" s="236"/>
      <c r="RCU11" s="236"/>
      <c r="RCV11" s="236"/>
      <c r="RCW11" s="236"/>
      <c r="RCX11" s="236"/>
      <c r="RCY11" s="236"/>
      <c r="RCZ11" s="236"/>
      <c r="RDA11" s="236"/>
      <c r="RDB11" s="236"/>
      <c r="RDC11" s="236"/>
      <c r="RDD11" s="236"/>
      <c r="RDE11" s="236"/>
      <c r="RDF11" s="236"/>
      <c r="RDG11" s="236"/>
      <c r="RDH11" s="236"/>
      <c r="RDI11" s="236"/>
      <c r="RDJ11" s="236"/>
      <c r="RDK11" s="236"/>
      <c r="RDL11" s="236"/>
      <c r="RDM11" s="236"/>
      <c r="RDN11" s="236"/>
      <c r="RDO11" s="236"/>
      <c r="RDP11" s="236"/>
      <c r="RDQ11" s="236"/>
      <c r="RDR11" s="236"/>
      <c r="RDS11" s="236"/>
      <c r="RDT11" s="236"/>
      <c r="RDU11" s="236"/>
      <c r="RDV11" s="236"/>
      <c r="RDW11" s="236"/>
      <c r="RDX11" s="236"/>
      <c r="RDY11" s="236"/>
      <c r="RDZ11" s="236"/>
      <c r="REA11" s="236"/>
      <c r="REB11" s="236"/>
      <c r="REC11" s="236"/>
      <c r="RED11" s="236"/>
      <c r="REE11" s="236"/>
      <c r="REF11" s="236"/>
      <c r="REG11" s="236"/>
      <c r="REH11" s="236"/>
      <c r="REI11" s="236"/>
      <c r="REJ11" s="236"/>
      <c r="REK11" s="236"/>
      <c r="REL11" s="236"/>
      <c r="REM11" s="236"/>
      <c r="REN11" s="236"/>
      <c r="REO11" s="236"/>
      <c r="REP11" s="236"/>
      <c r="REQ11" s="236"/>
      <c r="RER11" s="236"/>
      <c r="RES11" s="236"/>
      <c r="RET11" s="236"/>
      <c r="REU11" s="236"/>
      <c r="REV11" s="236"/>
      <c r="REW11" s="236"/>
      <c r="REX11" s="236"/>
      <c r="REY11" s="236"/>
      <c r="REZ11" s="236"/>
      <c r="RFA11" s="236"/>
      <c r="RFB11" s="236"/>
      <c r="RFC11" s="236"/>
      <c r="RFD11" s="236"/>
      <c r="RFE11" s="236"/>
      <c r="RFF11" s="236"/>
      <c r="RFG11" s="236"/>
      <c r="RFH11" s="236"/>
      <c r="RFI11" s="236"/>
      <c r="RFJ11" s="236"/>
      <c r="RFK11" s="236"/>
      <c r="RFL11" s="236"/>
      <c r="RFM11" s="236"/>
      <c r="RFN11" s="236"/>
      <c r="RFO11" s="236"/>
      <c r="RFP11" s="236"/>
      <c r="RFQ11" s="236"/>
      <c r="RFR11" s="236"/>
      <c r="RFS11" s="236"/>
      <c r="RFT11" s="236"/>
      <c r="RFU11" s="236"/>
      <c r="RFV11" s="236"/>
      <c r="RFW11" s="236"/>
      <c r="RFX11" s="236"/>
      <c r="RFY11" s="236"/>
      <c r="RFZ11" s="236"/>
      <c r="RGA11" s="236"/>
      <c r="RGB11" s="236"/>
      <c r="RGC11" s="236"/>
      <c r="RGD11" s="236"/>
      <c r="RGE11" s="236"/>
      <c r="RGF11" s="236"/>
      <c r="RGG11" s="236"/>
      <c r="RGH11" s="236"/>
      <c r="RGI11" s="236"/>
      <c r="RGJ11" s="236"/>
      <c r="RGK11" s="236"/>
      <c r="RGL11" s="236"/>
      <c r="RGM11" s="236"/>
      <c r="RGN11" s="236"/>
      <c r="RGO11" s="236"/>
      <c r="RGP11" s="236"/>
      <c r="RGQ11" s="236"/>
      <c r="RGR11" s="236"/>
      <c r="RGS11" s="236"/>
      <c r="RGT11" s="236"/>
      <c r="RGU11" s="236"/>
      <c r="RGV11" s="236"/>
      <c r="RGW11" s="236"/>
      <c r="RGX11" s="236"/>
      <c r="RGY11" s="236"/>
      <c r="RGZ11" s="236"/>
      <c r="RHA11" s="236"/>
      <c r="RHB11" s="236"/>
      <c r="RHC11" s="236"/>
      <c r="RHD11" s="236"/>
      <c r="RHE11" s="236"/>
      <c r="RHF11" s="236"/>
      <c r="RHG11" s="236"/>
      <c r="RHH11" s="236"/>
      <c r="RHI11" s="236"/>
      <c r="RHJ11" s="236"/>
      <c r="RHK11" s="236"/>
      <c r="RHL11" s="236"/>
      <c r="RHM11" s="236"/>
      <c r="RHN11" s="236"/>
      <c r="RHO11" s="236"/>
      <c r="RHP11" s="236"/>
      <c r="RHQ11" s="236"/>
      <c r="RHR11" s="236"/>
      <c r="RHS11" s="236"/>
      <c r="RHT11" s="236"/>
      <c r="RHU11" s="236"/>
      <c r="RHV11" s="236"/>
      <c r="RHW11" s="236"/>
      <c r="RHX11" s="236"/>
      <c r="RHY11" s="236"/>
      <c r="RHZ11" s="236"/>
      <c r="RIA11" s="236"/>
      <c r="RIB11" s="236"/>
      <c r="RIC11" s="236"/>
      <c r="RID11" s="236"/>
      <c r="RIE11" s="236"/>
      <c r="RIF11" s="236"/>
      <c r="RIG11" s="236"/>
      <c r="RIH11" s="236"/>
      <c r="RII11" s="236"/>
      <c r="RIJ11" s="236"/>
      <c r="RIK11" s="236"/>
      <c r="RIL11" s="236"/>
      <c r="RIM11" s="236"/>
      <c r="RIN11" s="236"/>
      <c r="RIO11" s="236"/>
      <c r="RIP11" s="236"/>
      <c r="RIQ11" s="236"/>
      <c r="RIR11" s="236"/>
      <c r="RIS11" s="236"/>
      <c r="RIT11" s="236"/>
      <c r="RIU11" s="236"/>
      <c r="RIV11" s="236"/>
      <c r="RIW11" s="236"/>
      <c r="RIX11" s="236"/>
      <c r="RIY11" s="236"/>
      <c r="RIZ11" s="236"/>
      <c r="RJA11" s="236"/>
      <c r="RJB11" s="236"/>
      <c r="RJC11" s="236"/>
      <c r="RJD11" s="236"/>
      <c r="RJE11" s="236"/>
      <c r="RJF11" s="236"/>
      <c r="RJG11" s="236"/>
      <c r="RJH11" s="236"/>
      <c r="RJI11" s="236"/>
      <c r="RJJ11" s="236"/>
      <c r="RJK11" s="236"/>
      <c r="RJL11" s="236"/>
      <c r="RJM11" s="236"/>
      <c r="RJN11" s="236"/>
      <c r="RJO11" s="236"/>
      <c r="RJP11" s="236"/>
      <c r="RJQ11" s="236"/>
      <c r="RJR11" s="236"/>
      <c r="RJS11" s="236"/>
      <c r="RJT11" s="236"/>
      <c r="RJU11" s="236"/>
      <c r="RJV11" s="236"/>
      <c r="RJW11" s="236"/>
      <c r="RJX11" s="236"/>
      <c r="RJY11" s="236"/>
      <c r="RJZ11" s="236"/>
      <c r="RKA11" s="236"/>
      <c r="RKB11" s="236"/>
      <c r="RKC11" s="236"/>
      <c r="RKD11" s="236"/>
      <c r="RKE11" s="236"/>
      <c r="RKF11" s="236"/>
      <c r="RKG11" s="236"/>
      <c r="RKH11" s="236"/>
      <c r="RKI11" s="236"/>
      <c r="RKJ11" s="236"/>
      <c r="RKK11" s="236"/>
      <c r="RKL11" s="236"/>
      <c r="RKM11" s="236"/>
      <c r="RKN11" s="236"/>
      <c r="RKO11" s="236"/>
      <c r="RKP11" s="236"/>
      <c r="RKQ11" s="236"/>
      <c r="RKR11" s="236"/>
      <c r="RKS11" s="236"/>
      <c r="RKT11" s="236"/>
      <c r="RKU11" s="236"/>
      <c r="RKV11" s="236"/>
      <c r="RKW11" s="236"/>
      <c r="RKX11" s="236"/>
      <c r="RKY11" s="236"/>
      <c r="RKZ11" s="236"/>
      <c r="RLA11" s="236"/>
      <c r="RLB11" s="236"/>
      <c r="RLC11" s="236"/>
      <c r="RLD11" s="236"/>
      <c r="RLE11" s="236"/>
      <c r="RLF11" s="236"/>
      <c r="RLG11" s="236"/>
      <c r="RLH11" s="236"/>
      <c r="RLI11" s="236"/>
      <c r="RLJ11" s="236"/>
      <c r="RLK11" s="236"/>
      <c r="RLL11" s="236"/>
      <c r="RLM11" s="236"/>
      <c r="RLN11" s="236"/>
      <c r="RLO11" s="236"/>
      <c r="RLP11" s="236"/>
      <c r="RLQ11" s="236"/>
      <c r="RLR11" s="236"/>
      <c r="RLS11" s="236"/>
      <c r="RLT11" s="236"/>
      <c r="RLU11" s="236"/>
      <c r="RLV11" s="236"/>
      <c r="RLW11" s="236"/>
      <c r="RLX11" s="236"/>
      <c r="RLY11" s="236"/>
      <c r="RLZ11" s="236"/>
      <c r="RMA11" s="236"/>
      <c r="RMB11" s="236"/>
      <c r="RMC11" s="236"/>
      <c r="RMD11" s="236"/>
      <c r="RME11" s="236"/>
      <c r="RMF11" s="236"/>
      <c r="RMG11" s="236"/>
      <c r="RMH11" s="236"/>
      <c r="RMI11" s="236"/>
      <c r="RMJ11" s="236"/>
      <c r="RMK11" s="236"/>
      <c r="RML11" s="236"/>
      <c r="RMM11" s="236"/>
      <c r="RMN11" s="236"/>
      <c r="RMO11" s="236"/>
      <c r="RMP11" s="236"/>
      <c r="RMQ11" s="236"/>
      <c r="RMR11" s="236"/>
      <c r="RMS11" s="236"/>
      <c r="RMT11" s="236"/>
      <c r="RMU11" s="236"/>
      <c r="RMV11" s="236"/>
      <c r="RMW11" s="236"/>
      <c r="RMX11" s="236"/>
      <c r="RMY11" s="236"/>
      <c r="RMZ11" s="236"/>
      <c r="RNA11" s="236"/>
      <c r="RNB11" s="236"/>
      <c r="RNC11" s="236"/>
      <c r="RND11" s="236"/>
      <c r="RNE11" s="236"/>
      <c r="RNF11" s="236"/>
      <c r="RNG11" s="236"/>
      <c r="RNH11" s="236"/>
      <c r="RNI11" s="236"/>
      <c r="RNJ11" s="236"/>
      <c r="RNK11" s="236"/>
      <c r="RNL11" s="236"/>
      <c r="RNM11" s="236"/>
      <c r="RNN11" s="236"/>
      <c r="RNO11" s="236"/>
      <c r="RNP11" s="236"/>
      <c r="RNQ11" s="236"/>
      <c r="RNR11" s="236"/>
      <c r="RNS11" s="236"/>
      <c r="RNT11" s="236"/>
      <c r="RNU11" s="236"/>
      <c r="RNV11" s="236"/>
      <c r="RNW11" s="236"/>
      <c r="RNX11" s="236"/>
      <c r="RNY11" s="236"/>
      <c r="RNZ11" s="236"/>
      <c r="ROA11" s="236"/>
      <c r="ROB11" s="236"/>
      <c r="ROC11" s="236"/>
      <c r="ROD11" s="236"/>
      <c r="ROE11" s="236"/>
      <c r="ROF11" s="236"/>
      <c r="ROG11" s="236"/>
      <c r="ROH11" s="236"/>
      <c r="ROI11" s="236"/>
      <c r="ROJ11" s="236"/>
      <c r="ROK11" s="236"/>
      <c r="ROL11" s="236"/>
      <c r="ROM11" s="236"/>
      <c r="RON11" s="236"/>
      <c r="ROO11" s="236"/>
      <c r="ROP11" s="236"/>
      <c r="ROQ11" s="236"/>
      <c r="ROR11" s="236"/>
      <c r="ROS11" s="236"/>
      <c r="ROT11" s="236"/>
      <c r="ROU11" s="236"/>
      <c r="ROV11" s="236"/>
      <c r="ROW11" s="236"/>
      <c r="ROX11" s="236"/>
      <c r="ROY11" s="236"/>
      <c r="ROZ11" s="236"/>
      <c r="RPA11" s="236"/>
      <c r="RPB11" s="236"/>
      <c r="RPC11" s="236"/>
      <c r="RPD11" s="236"/>
      <c r="RPE11" s="236"/>
      <c r="RPF11" s="236"/>
      <c r="RPG11" s="236"/>
      <c r="RPH11" s="236"/>
      <c r="RPI11" s="236"/>
      <c r="RPJ11" s="236"/>
      <c r="RPK11" s="236"/>
      <c r="RPL11" s="236"/>
      <c r="RPM11" s="236"/>
      <c r="RPN11" s="236"/>
      <c r="RPO11" s="236"/>
      <c r="RPP11" s="236"/>
      <c r="RPQ11" s="236"/>
      <c r="RPR11" s="236"/>
      <c r="RPS11" s="236"/>
      <c r="RPT11" s="236"/>
      <c r="RPU11" s="236"/>
      <c r="RPV11" s="236"/>
      <c r="RPW11" s="236"/>
      <c r="RPX11" s="236"/>
      <c r="RPY11" s="236"/>
      <c r="RPZ11" s="236"/>
      <c r="RQA11" s="236"/>
      <c r="RQB11" s="236"/>
      <c r="RQC11" s="236"/>
      <c r="RQD11" s="236"/>
      <c r="RQE11" s="236"/>
      <c r="RQF11" s="236"/>
      <c r="RQG11" s="236"/>
      <c r="RQH11" s="236"/>
      <c r="RQI11" s="236"/>
      <c r="RQJ11" s="236"/>
      <c r="RQK11" s="236"/>
      <c r="RQL11" s="236"/>
      <c r="RQM11" s="236"/>
      <c r="RQN11" s="236"/>
      <c r="RQO11" s="236"/>
      <c r="RQP11" s="236"/>
      <c r="RQQ11" s="236"/>
      <c r="RQR11" s="236"/>
      <c r="RQS11" s="236"/>
      <c r="RQT11" s="236"/>
      <c r="RQU11" s="236"/>
      <c r="RQV11" s="236"/>
      <c r="RQW11" s="236"/>
      <c r="RQX11" s="236"/>
      <c r="RQY11" s="236"/>
      <c r="RQZ11" s="236"/>
      <c r="RRA11" s="236"/>
      <c r="RRB11" s="236"/>
      <c r="RRC11" s="236"/>
      <c r="RRD11" s="236"/>
      <c r="RRE11" s="236"/>
      <c r="RRF11" s="236"/>
      <c r="RRG11" s="236"/>
      <c r="RRH11" s="236"/>
      <c r="RRI11" s="236"/>
      <c r="RRJ11" s="236"/>
      <c r="RRK11" s="236"/>
      <c r="RRL11" s="236"/>
      <c r="RRM11" s="236"/>
      <c r="RRN11" s="236"/>
      <c r="RRO11" s="236"/>
      <c r="RRP11" s="236"/>
      <c r="RRQ11" s="236"/>
      <c r="RRR11" s="236"/>
      <c r="RRS11" s="236"/>
      <c r="RRT11" s="236"/>
      <c r="RRU11" s="236"/>
      <c r="RRV11" s="236"/>
      <c r="RRW11" s="236"/>
      <c r="RRX11" s="236"/>
      <c r="RRY11" s="236"/>
      <c r="RRZ11" s="236"/>
      <c r="RSA11" s="236"/>
      <c r="RSB11" s="236"/>
      <c r="RSC11" s="236"/>
      <c r="RSD11" s="236"/>
      <c r="RSE11" s="236"/>
      <c r="RSF11" s="236"/>
      <c r="RSG11" s="236"/>
      <c r="RSH11" s="236"/>
      <c r="RSI11" s="236"/>
      <c r="RSJ11" s="236"/>
      <c r="RSK11" s="236"/>
      <c r="RSL11" s="236"/>
      <c r="RSM11" s="236"/>
      <c r="RSN11" s="236"/>
      <c r="RSO11" s="236"/>
      <c r="RSP11" s="236"/>
      <c r="RSQ11" s="236"/>
      <c r="RSR11" s="236"/>
      <c r="RSS11" s="236"/>
      <c r="RST11" s="236"/>
      <c r="RSU11" s="236"/>
      <c r="RSV11" s="236"/>
      <c r="RSW11" s="236"/>
      <c r="RSX11" s="236"/>
      <c r="RSY11" s="236"/>
      <c r="RSZ11" s="236"/>
      <c r="RTA11" s="236"/>
      <c r="RTB11" s="236"/>
      <c r="RTC11" s="236"/>
      <c r="RTD11" s="236"/>
      <c r="RTE11" s="236"/>
      <c r="RTF11" s="236"/>
      <c r="RTG11" s="236"/>
      <c r="RTH11" s="236"/>
      <c r="RTI11" s="236"/>
      <c r="RTJ11" s="236"/>
      <c r="RTK11" s="236"/>
      <c r="RTL11" s="236"/>
      <c r="RTM11" s="236"/>
      <c r="RTN11" s="236"/>
      <c r="RTO11" s="236"/>
      <c r="RTP11" s="236"/>
      <c r="RTQ11" s="236"/>
      <c r="RTR11" s="236"/>
      <c r="RTS11" s="236"/>
      <c r="RTT11" s="236"/>
      <c r="RTU11" s="236"/>
      <c r="RTV11" s="236"/>
      <c r="RTW11" s="236"/>
      <c r="RTX11" s="236"/>
      <c r="RTY11" s="236"/>
      <c r="RTZ11" s="236"/>
      <c r="RUA11" s="236"/>
      <c r="RUB11" s="236"/>
      <c r="RUC11" s="236"/>
      <c r="RUD11" s="236"/>
      <c r="RUE11" s="236"/>
      <c r="RUF11" s="236"/>
      <c r="RUG11" s="236"/>
      <c r="RUH11" s="236"/>
      <c r="RUI11" s="236"/>
      <c r="RUJ11" s="236"/>
      <c r="RUK11" s="236"/>
      <c r="RUL11" s="236"/>
      <c r="RUM11" s="236"/>
      <c r="RUN11" s="236"/>
      <c r="RUO11" s="236"/>
      <c r="RUP11" s="236"/>
      <c r="RUQ11" s="236"/>
      <c r="RUR11" s="236"/>
      <c r="RUS11" s="236"/>
      <c r="RUT11" s="236"/>
      <c r="RUU11" s="236"/>
      <c r="RUV11" s="236"/>
      <c r="RUW11" s="236"/>
      <c r="RUX11" s="236"/>
      <c r="RUY11" s="236"/>
      <c r="RUZ11" s="236"/>
      <c r="RVA11" s="236"/>
      <c r="RVB11" s="236"/>
      <c r="RVC11" s="236"/>
      <c r="RVD11" s="236"/>
      <c r="RVE11" s="236"/>
      <c r="RVF11" s="236"/>
      <c r="RVG11" s="236"/>
      <c r="RVH11" s="236"/>
      <c r="RVI11" s="236"/>
      <c r="RVJ11" s="236"/>
      <c r="RVK11" s="236"/>
      <c r="RVL11" s="236"/>
      <c r="RVM11" s="236"/>
      <c r="RVN11" s="236"/>
      <c r="RVO11" s="236"/>
      <c r="RVP11" s="236"/>
      <c r="RVQ11" s="236"/>
      <c r="RVR11" s="236"/>
      <c r="RVS11" s="236"/>
      <c r="RVT11" s="236"/>
      <c r="RVU11" s="236"/>
      <c r="RVV11" s="236"/>
      <c r="RVW11" s="236"/>
      <c r="RVX11" s="236"/>
      <c r="RVY11" s="236"/>
      <c r="RVZ11" s="236"/>
      <c r="RWA11" s="236"/>
      <c r="RWB11" s="236"/>
      <c r="RWC11" s="236"/>
      <c r="RWD11" s="236"/>
      <c r="RWE11" s="236"/>
      <c r="RWF11" s="236"/>
      <c r="RWG11" s="236"/>
      <c r="RWH11" s="236"/>
      <c r="RWI11" s="236"/>
      <c r="RWJ11" s="236"/>
      <c r="RWK11" s="236"/>
      <c r="RWL11" s="236"/>
      <c r="RWM11" s="236"/>
      <c r="RWN11" s="236"/>
      <c r="RWO11" s="236"/>
      <c r="RWP11" s="236"/>
      <c r="RWQ11" s="236"/>
      <c r="RWR11" s="236"/>
      <c r="RWS11" s="236"/>
      <c r="RWT11" s="236"/>
      <c r="RWU11" s="236"/>
      <c r="RWV11" s="236"/>
      <c r="RWW11" s="236"/>
      <c r="RWX11" s="236"/>
      <c r="RWY11" s="236"/>
      <c r="RWZ11" s="236"/>
      <c r="RXA11" s="236"/>
      <c r="RXB11" s="236"/>
      <c r="RXC11" s="236"/>
      <c r="RXD11" s="236"/>
      <c r="RXE11" s="236"/>
      <c r="RXF11" s="236"/>
      <c r="RXG11" s="236"/>
      <c r="RXH11" s="236"/>
      <c r="RXI11" s="236"/>
      <c r="RXJ11" s="236"/>
      <c r="RXK11" s="236"/>
      <c r="RXL11" s="236"/>
      <c r="RXM11" s="236"/>
      <c r="RXN11" s="236"/>
      <c r="RXO11" s="236"/>
      <c r="RXP11" s="236"/>
      <c r="RXQ11" s="236"/>
      <c r="RXR11" s="236"/>
      <c r="RXS11" s="236"/>
      <c r="RXT11" s="236"/>
      <c r="RXU11" s="236"/>
      <c r="RXV11" s="236"/>
      <c r="RXW11" s="236"/>
      <c r="RXX11" s="236"/>
      <c r="RXY11" s="236"/>
      <c r="RXZ11" s="236"/>
      <c r="RYA11" s="236"/>
      <c r="RYB11" s="236"/>
      <c r="RYC11" s="236"/>
      <c r="RYD11" s="236"/>
      <c r="RYE11" s="236"/>
      <c r="RYF11" s="236"/>
      <c r="RYG11" s="236"/>
      <c r="RYH11" s="236"/>
      <c r="RYI11" s="236"/>
      <c r="RYJ11" s="236"/>
      <c r="RYK11" s="236"/>
      <c r="RYL11" s="236"/>
      <c r="RYM11" s="236"/>
      <c r="RYN11" s="236"/>
      <c r="RYO11" s="236"/>
      <c r="RYP11" s="236"/>
      <c r="RYQ11" s="236"/>
      <c r="RYR11" s="236"/>
      <c r="RYS11" s="236"/>
      <c r="RYT11" s="236"/>
      <c r="RYU11" s="236"/>
      <c r="RYV11" s="236"/>
      <c r="RYW11" s="236"/>
      <c r="RYX11" s="236"/>
      <c r="RYY11" s="236"/>
      <c r="RYZ11" s="236"/>
      <c r="RZA11" s="236"/>
      <c r="RZB11" s="236"/>
      <c r="RZC11" s="236"/>
      <c r="RZD11" s="236"/>
      <c r="RZE11" s="236"/>
      <c r="RZF11" s="236"/>
      <c r="RZG11" s="236"/>
      <c r="RZH11" s="236"/>
      <c r="RZI11" s="236"/>
      <c r="RZJ11" s="236"/>
      <c r="RZK11" s="236"/>
      <c r="RZL11" s="236"/>
      <c r="RZM11" s="236"/>
      <c r="RZN11" s="236"/>
      <c r="RZO11" s="236"/>
      <c r="RZP11" s="236"/>
      <c r="RZQ11" s="236"/>
      <c r="RZR11" s="236"/>
      <c r="RZS11" s="236"/>
      <c r="RZT11" s="236"/>
      <c r="RZU11" s="236"/>
      <c r="RZV11" s="236"/>
      <c r="RZW11" s="236"/>
      <c r="RZX11" s="236"/>
      <c r="RZY11" s="236"/>
      <c r="RZZ11" s="236"/>
      <c r="SAA11" s="236"/>
      <c r="SAB11" s="236"/>
      <c r="SAC11" s="236"/>
      <c r="SAD11" s="236"/>
      <c r="SAE11" s="236"/>
      <c r="SAF11" s="236"/>
      <c r="SAG11" s="236"/>
      <c r="SAH11" s="236"/>
      <c r="SAI11" s="236"/>
      <c r="SAJ11" s="236"/>
      <c r="SAK11" s="236"/>
      <c r="SAL11" s="236"/>
      <c r="SAM11" s="236"/>
      <c r="SAN11" s="236"/>
      <c r="SAO11" s="236"/>
      <c r="SAP11" s="236"/>
      <c r="SAQ11" s="236"/>
      <c r="SAR11" s="236"/>
      <c r="SAS11" s="236"/>
      <c r="SAT11" s="236"/>
      <c r="SAU11" s="236"/>
      <c r="SAV11" s="236"/>
      <c r="SAW11" s="236"/>
      <c r="SAX11" s="236"/>
      <c r="SAY11" s="236"/>
      <c r="SAZ11" s="236"/>
      <c r="SBA11" s="236"/>
      <c r="SBB11" s="236"/>
      <c r="SBC11" s="236"/>
      <c r="SBD11" s="236"/>
      <c r="SBE11" s="236"/>
      <c r="SBF11" s="236"/>
      <c r="SBG11" s="236"/>
      <c r="SBH11" s="236"/>
      <c r="SBI11" s="236"/>
      <c r="SBJ11" s="236"/>
      <c r="SBK11" s="236"/>
      <c r="SBL11" s="236"/>
      <c r="SBM11" s="236"/>
      <c r="SBN11" s="236"/>
      <c r="SBO11" s="236"/>
      <c r="SBP11" s="236"/>
      <c r="SBQ11" s="236"/>
      <c r="SBR11" s="236"/>
      <c r="SBS11" s="236"/>
      <c r="SBT11" s="236"/>
      <c r="SBU11" s="236"/>
      <c r="SBV11" s="236"/>
      <c r="SBW11" s="236"/>
      <c r="SBX11" s="236"/>
      <c r="SBY11" s="236"/>
      <c r="SBZ11" s="236"/>
      <c r="SCA11" s="236"/>
      <c r="SCB11" s="236"/>
      <c r="SCC11" s="236"/>
      <c r="SCD11" s="236"/>
      <c r="SCE11" s="236"/>
      <c r="SCF11" s="236"/>
      <c r="SCG11" s="236"/>
      <c r="SCH11" s="236"/>
      <c r="SCI11" s="236"/>
      <c r="SCJ11" s="236"/>
      <c r="SCK11" s="236"/>
      <c r="SCL11" s="236"/>
      <c r="SCM11" s="236"/>
      <c r="SCN11" s="236"/>
      <c r="SCO11" s="236"/>
      <c r="SCP11" s="236"/>
      <c r="SCQ11" s="236"/>
      <c r="SCR11" s="236"/>
      <c r="SCS11" s="236"/>
      <c r="SCT11" s="236"/>
      <c r="SCU11" s="236"/>
      <c r="SCV11" s="236"/>
      <c r="SCW11" s="236"/>
      <c r="SCX11" s="236"/>
      <c r="SCY11" s="236"/>
      <c r="SCZ11" s="236"/>
      <c r="SDA11" s="236"/>
      <c r="SDB11" s="236"/>
      <c r="SDC11" s="236"/>
      <c r="SDD11" s="236"/>
      <c r="SDE11" s="236"/>
      <c r="SDF11" s="236"/>
      <c r="SDG11" s="236"/>
      <c r="SDH11" s="236"/>
      <c r="SDI11" s="236"/>
      <c r="SDJ11" s="236"/>
      <c r="SDK11" s="236"/>
      <c r="SDL11" s="236"/>
      <c r="SDM11" s="236"/>
      <c r="SDN11" s="236"/>
      <c r="SDO11" s="236"/>
      <c r="SDP11" s="236"/>
      <c r="SDQ11" s="236"/>
      <c r="SDR11" s="236"/>
      <c r="SDS11" s="236"/>
      <c r="SDT11" s="236"/>
      <c r="SDU11" s="236"/>
      <c r="SDV11" s="236"/>
      <c r="SDW11" s="236"/>
      <c r="SDX11" s="236"/>
      <c r="SDY11" s="236"/>
      <c r="SDZ11" s="236"/>
      <c r="SEA11" s="236"/>
      <c r="SEB11" s="236"/>
      <c r="SEC11" s="236"/>
      <c r="SED11" s="236"/>
      <c r="SEE11" s="236"/>
      <c r="SEF11" s="236"/>
      <c r="SEG11" s="236"/>
      <c r="SEH11" s="236"/>
      <c r="SEI11" s="236"/>
      <c r="SEJ11" s="236"/>
      <c r="SEK11" s="236"/>
      <c r="SEL11" s="236"/>
      <c r="SEM11" s="236"/>
      <c r="SEN11" s="236"/>
      <c r="SEO11" s="236"/>
      <c r="SEP11" s="236"/>
      <c r="SEQ11" s="236"/>
      <c r="SER11" s="236"/>
      <c r="SES11" s="236"/>
      <c r="SET11" s="236"/>
      <c r="SEU11" s="236"/>
      <c r="SEV11" s="236"/>
      <c r="SEW11" s="236"/>
      <c r="SEX11" s="236"/>
      <c r="SEY11" s="236"/>
      <c r="SEZ11" s="236"/>
      <c r="SFA11" s="236"/>
      <c r="SFB11" s="236"/>
      <c r="SFC11" s="236"/>
      <c r="SFD11" s="236"/>
      <c r="SFE11" s="236"/>
      <c r="SFF11" s="236"/>
      <c r="SFG11" s="236"/>
      <c r="SFH11" s="236"/>
      <c r="SFI11" s="236"/>
      <c r="SFJ11" s="236"/>
      <c r="SFK11" s="236"/>
      <c r="SFL11" s="236"/>
      <c r="SFM11" s="236"/>
      <c r="SFN11" s="236"/>
      <c r="SFO11" s="236"/>
      <c r="SFP11" s="236"/>
      <c r="SFQ11" s="236"/>
      <c r="SFR11" s="236"/>
      <c r="SFS11" s="236"/>
      <c r="SFT11" s="236"/>
      <c r="SFU11" s="236"/>
      <c r="SFV11" s="236"/>
      <c r="SFW11" s="236"/>
      <c r="SFX11" s="236"/>
      <c r="SFY11" s="236"/>
      <c r="SFZ11" s="236"/>
      <c r="SGA11" s="236"/>
      <c r="SGB11" s="236"/>
      <c r="SGC11" s="236"/>
      <c r="SGD11" s="236"/>
      <c r="SGE11" s="236"/>
      <c r="SGF11" s="236"/>
      <c r="SGG11" s="236"/>
      <c r="SGH11" s="236"/>
      <c r="SGI11" s="236"/>
      <c r="SGJ11" s="236"/>
      <c r="SGK11" s="236"/>
      <c r="SGL11" s="236"/>
      <c r="SGM11" s="236"/>
      <c r="SGN11" s="236"/>
      <c r="SGO11" s="236"/>
      <c r="SGP11" s="236"/>
      <c r="SGQ11" s="236"/>
      <c r="SGR11" s="236"/>
      <c r="SGS11" s="236"/>
      <c r="SGT11" s="236"/>
      <c r="SGU11" s="236"/>
      <c r="SGV11" s="236"/>
      <c r="SGW11" s="236"/>
      <c r="SGX11" s="236"/>
      <c r="SGY11" s="236"/>
      <c r="SGZ11" s="236"/>
      <c r="SHA11" s="236"/>
      <c r="SHB11" s="236"/>
      <c r="SHC11" s="236"/>
      <c r="SHD11" s="236"/>
      <c r="SHE11" s="236"/>
      <c r="SHF11" s="236"/>
      <c r="SHG11" s="236"/>
      <c r="SHH11" s="236"/>
      <c r="SHI11" s="236"/>
      <c r="SHJ11" s="236"/>
      <c r="SHK11" s="236"/>
      <c r="SHL11" s="236"/>
      <c r="SHM11" s="236"/>
      <c r="SHN11" s="236"/>
      <c r="SHO11" s="236"/>
      <c r="SHP11" s="236"/>
      <c r="SHQ11" s="236"/>
      <c r="SHR11" s="236"/>
      <c r="SHS11" s="236"/>
      <c r="SHT11" s="236"/>
      <c r="SHU11" s="236"/>
      <c r="SHV11" s="236"/>
      <c r="SHW11" s="236"/>
      <c r="SHX11" s="236"/>
      <c r="SHY11" s="236"/>
      <c r="SHZ11" s="236"/>
      <c r="SIA11" s="236"/>
      <c r="SIB11" s="236"/>
      <c r="SIC11" s="236"/>
      <c r="SID11" s="236"/>
      <c r="SIE11" s="236"/>
      <c r="SIF11" s="236"/>
      <c r="SIG11" s="236"/>
      <c r="SIH11" s="236"/>
      <c r="SII11" s="236"/>
      <c r="SIJ11" s="236"/>
      <c r="SIK11" s="236"/>
      <c r="SIL11" s="236"/>
      <c r="SIM11" s="236"/>
      <c r="SIN11" s="236"/>
      <c r="SIO11" s="236"/>
      <c r="SIP11" s="236"/>
      <c r="SIQ11" s="236"/>
      <c r="SIR11" s="236"/>
      <c r="SIS11" s="236"/>
      <c r="SIT11" s="236"/>
      <c r="SIU11" s="236"/>
      <c r="SIV11" s="236"/>
      <c r="SIW11" s="236"/>
      <c r="SIX11" s="236"/>
      <c r="SIY11" s="236"/>
      <c r="SIZ11" s="236"/>
      <c r="SJA11" s="236"/>
      <c r="SJB11" s="236"/>
      <c r="SJC11" s="236"/>
      <c r="SJD11" s="236"/>
      <c r="SJE11" s="236"/>
      <c r="SJF11" s="236"/>
      <c r="SJG11" s="236"/>
      <c r="SJH11" s="236"/>
      <c r="SJI11" s="236"/>
      <c r="SJJ11" s="236"/>
      <c r="SJK11" s="236"/>
      <c r="SJL11" s="236"/>
      <c r="SJM11" s="236"/>
      <c r="SJN11" s="236"/>
      <c r="SJO11" s="236"/>
      <c r="SJP11" s="236"/>
      <c r="SJQ11" s="236"/>
      <c r="SJR11" s="236"/>
      <c r="SJS11" s="236"/>
      <c r="SJT11" s="236"/>
      <c r="SJU11" s="236"/>
      <c r="SJV11" s="236"/>
      <c r="SJW11" s="236"/>
      <c r="SJX11" s="236"/>
      <c r="SJY11" s="236"/>
      <c r="SJZ11" s="236"/>
      <c r="SKA11" s="236"/>
      <c r="SKB11" s="236"/>
      <c r="SKC11" s="236"/>
      <c r="SKD11" s="236"/>
      <c r="SKE11" s="236"/>
      <c r="SKF11" s="236"/>
      <c r="SKG11" s="236"/>
      <c r="SKH11" s="236"/>
      <c r="SKI11" s="236"/>
      <c r="SKJ11" s="236"/>
      <c r="SKK11" s="236"/>
      <c r="SKL11" s="236"/>
      <c r="SKM11" s="236"/>
      <c r="SKN11" s="236"/>
      <c r="SKO11" s="236"/>
      <c r="SKP11" s="236"/>
      <c r="SKQ11" s="236"/>
      <c r="SKR11" s="236"/>
      <c r="SKS11" s="236"/>
      <c r="SKT11" s="236"/>
      <c r="SKU11" s="236"/>
      <c r="SKV11" s="236"/>
      <c r="SKW11" s="236"/>
      <c r="SKX11" s="236"/>
      <c r="SKY11" s="236"/>
      <c r="SKZ11" s="236"/>
      <c r="SLA11" s="236"/>
      <c r="SLB11" s="236"/>
      <c r="SLC11" s="236"/>
      <c r="SLD11" s="236"/>
      <c r="SLE11" s="236"/>
      <c r="SLF11" s="236"/>
      <c r="SLG11" s="236"/>
      <c r="SLH11" s="236"/>
      <c r="SLI11" s="236"/>
      <c r="SLJ11" s="236"/>
      <c r="SLK11" s="236"/>
      <c r="SLL11" s="236"/>
      <c r="SLM11" s="236"/>
      <c r="SLN11" s="236"/>
      <c r="SLO11" s="236"/>
      <c r="SLP11" s="236"/>
      <c r="SLQ11" s="236"/>
      <c r="SLR11" s="236"/>
      <c r="SLS11" s="236"/>
      <c r="SLT11" s="236"/>
      <c r="SLU11" s="236"/>
      <c r="SLV11" s="236"/>
      <c r="SLW11" s="236"/>
      <c r="SLX11" s="236"/>
      <c r="SLY11" s="236"/>
      <c r="SLZ11" s="236"/>
      <c r="SMA11" s="236"/>
      <c r="SMB11" s="236"/>
      <c r="SMC11" s="236"/>
      <c r="SMD11" s="236"/>
      <c r="SME11" s="236"/>
      <c r="SMF11" s="236"/>
      <c r="SMG11" s="236"/>
      <c r="SMH11" s="236"/>
      <c r="SMI11" s="236"/>
      <c r="SMJ11" s="236"/>
      <c r="SMK11" s="236"/>
      <c r="SML11" s="236"/>
      <c r="SMM11" s="236"/>
      <c r="SMN11" s="236"/>
      <c r="SMO11" s="236"/>
      <c r="SMP11" s="236"/>
      <c r="SMQ11" s="236"/>
      <c r="SMR11" s="236"/>
      <c r="SMS11" s="236"/>
      <c r="SMT11" s="236"/>
      <c r="SMU11" s="236"/>
      <c r="SMV11" s="236"/>
      <c r="SMW11" s="236"/>
      <c r="SMX11" s="236"/>
      <c r="SMY11" s="236"/>
      <c r="SMZ11" s="236"/>
      <c r="SNA11" s="236"/>
      <c r="SNB11" s="236"/>
      <c r="SNC11" s="236"/>
      <c r="SND11" s="236"/>
      <c r="SNE11" s="236"/>
      <c r="SNF11" s="236"/>
      <c r="SNG11" s="236"/>
      <c r="SNH11" s="236"/>
      <c r="SNI11" s="236"/>
      <c r="SNJ11" s="236"/>
      <c r="SNK11" s="236"/>
      <c r="SNL11" s="236"/>
      <c r="SNM11" s="236"/>
      <c r="SNN11" s="236"/>
      <c r="SNO11" s="236"/>
      <c r="SNP11" s="236"/>
      <c r="SNQ11" s="236"/>
      <c r="SNR11" s="236"/>
      <c r="SNS11" s="236"/>
      <c r="SNT11" s="236"/>
      <c r="SNU11" s="236"/>
      <c r="SNV11" s="236"/>
      <c r="SNW11" s="236"/>
      <c r="SNX11" s="236"/>
      <c r="SNY11" s="236"/>
      <c r="SNZ11" s="236"/>
      <c r="SOA11" s="236"/>
      <c r="SOB11" s="236"/>
      <c r="SOC11" s="236"/>
      <c r="SOD11" s="236"/>
      <c r="SOE11" s="236"/>
      <c r="SOF11" s="236"/>
      <c r="SOG11" s="236"/>
      <c r="SOH11" s="236"/>
      <c r="SOI11" s="236"/>
      <c r="SOJ11" s="236"/>
      <c r="SOK11" s="236"/>
      <c r="SOL11" s="236"/>
      <c r="SOM11" s="236"/>
      <c r="SON11" s="236"/>
      <c r="SOO11" s="236"/>
      <c r="SOP11" s="236"/>
      <c r="SOQ11" s="236"/>
      <c r="SOR11" s="236"/>
      <c r="SOS11" s="236"/>
      <c r="SOT11" s="236"/>
      <c r="SOU11" s="236"/>
      <c r="SOV11" s="236"/>
      <c r="SOW11" s="236"/>
      <c r="SOX11" s="236"/>
      <c r="SOY11" s="236"/>
      <c r="SOZ11" s="236"/>
      <c r="SPA11" s="236"/>
      <c r="SPB11" s="236"/>
      <c r="SPC11" s="236"/>
      <c r="SPD11" s="236"/>
      <c r="SPE11" s="236"/>
      <c r="SPF11" s="236"/>
      <c r="SPG11" s="236"/>
      <c r="SPH11" s="236"/>
      <c r="SPI11" s="236"/>
      <c r="SPJ11" s="236"/>
      <c r="SPK11" s="236"/>
      <c r="SPL11" s="236"/>
      <c r="SPM11" s="236"/>
      <c r="SPN11" s="236"/>
      <c r="SPO11" s="236"/>
      <c r="SPP11" s="236"/>
      <c r="SPQ11" s="236"/>
      <c r="SPR11" s="236"/>
      <c r="SPS11" s="236"/>
      <c r="SPT11" s="236"/>
      <c r="SPU11" s="236"/>
      <c r="SPV11" s="236"/>
      <c r="SPW11" s="236"/>
      <c r="SPX11" s="236"/>
      <c r="SPY11" s="236"/>
      <c r="SPZ11" s="236"/>
      <c r="SQA11" s="236"/>
      <c r="SQB11" s="236"/>
      <c r="SQC11" s="236"/>
      <c r="SQD11" s="236"/>
      <c r="SQE11" s="236"/>
      <c r="SQF11" s="236"/>
      <c r="SQG11" s="236"/>
      <c r="SQH11" s="236"/>
      <c r="SQI11" s="236"/>
      <c r="SQJ11" s="236"/>
      <c r="SQK11" s="236"/>
      <c r="SQL11" s="236"/>
      <c r="SQM11" s="236"/>
      <c r="SQN11" s="236"/>
      <c r="SQO11" s="236"/>
      <c r="SQP11" s="236"/>
      <c r="SQQ11" s="236"/>
      <c r="SQR11" s="236"/>
      <c r="SQS11" s="236"/>
      <c r="SQT11" s="236"/>
      <c r="SQU11" s="236"/>
      <c r="SQV11" s="236"/>
      <c r="SQW11" s="236"/>
      <c r="SQX11" s="236"/>
      <c r="SQY11" s="236"/>
      <c r="SQZ11" s="236"/>
      <c r="SRA11" s="236"/>
      <c r="SRB11" s="236"/>
      <c r="SRC11" s="236"/>
      <c r="SRD11" s="236"/>
      <c r="SRE11" s="236"/>
      <c r="SRF11" s="236"/>
      <c r="SRG11" s="236"/>
      <c r="SRH11" s="236"/>
      <c r="SRI11" s="236"/>
      <c r="SRJ11" s="236"/>
      <c r="SRK11" s="236"/>
      <c r="SRL11" s="236"/>
      <c r="SRM11" s="236"/>
      <c r="SRN11" s="236"/>
      <c r="SRO11" s="236"/>
      <c r="SRP11" s="236"/>
      <c r="SRQ11" s="236"/>
      <c r="SRR11" s="236"/>
      <c r="SRS11" s="236"/>
      <c r="SRT11" s="236"/>
      <c r="SRU11" s="236"/>
      <c r="SRV11" s="236"/>
      <c r="SRW11" s="236"/>
      <c r="SRX11" s="236"/>
      <c r="SRY11" s="236"/>
      <c r="SRZ11" s="236"/>
      <c r="SSA11" s="236"/>
      <c r="SSB11" s="236"/>
      <c r="SSC11" s="236"/>
      <c r="SSD11" s="236"/>
      <c r="SSE11" s="236"/>
      <c r="SSF11" s="236"/>
      <c r="SSG11" s="236"/>
      <c r="SSH11" s="236"/>
      <c r="SSI11" s="236"/>
      <c r="SSJ11" s="236"/>
      <c r="SSK11" s="236"/>
      <c r="SSL11" s="236"/>
      <c r="SSM11" s="236"/>
      <c r="SSN11" s="236"/>
      <c r="SSO11" s="236"/>
      <c r="SSP11" s="236"/>
      <c r="SSQ11" s="236"/>
      <c r="SSR11" s="236"/>
      <c r="SSS11" s="236"/>
      <c r="SST11" s="236"/>
      <c r="SSU11" s="236"/>
      <c r="SSV11" s="236"/>
      <c r="SSW11" s="236"/>
      <c r="SSX11" s="236"/>
      <c r="SSY11" s="236"/>
      <c r="SSZ11" s="236"/>
      <c r="STA11" s="236"/>
      <c r="STB11" s="236"/>
      <c r="STC11" s="236"/>
      <c r="STD11" s="236"/>
      <c r="STE11" s="236"/>
      <c r="STF11" s="236"/>
      <c r="STG11" s="236"/>
      <c r="STH11" s="236"/>
      <c r="STI11" s="236"/>
      <c r="STJ11" s="236"/>
      <c r="STK11" s="236"/>
      <c r="STL11" s="236"/>
      <c r="STM11" s="236"/>
      <c r="STN11" s="236"/>
      <c r="STO11" s="236"/>
      <c r="STP11" s="236"/>
      <c r="STQ11" s="236"/>
      <c r="STR11" s="236"/>
      <c r="STS11" s="236"/>
      <c r="STT11" s="236"/>
      <c r="STU11" s="236"/>
      <c r="STV11" s="236"/>
      <c r="STW11" s="236"/>
      <c r="STX11" s="236"/>
      <c r="STY11" s="236"/>
      <c r="STZ11" s="236"/>
      <c r="SUA11" s="236"/>
      <c r="SUB11" s="236"/>
      <c r="SUC11" s="236"/>
      <c r="SUD11" s="236"/>
      <c r="SUE11" s="236"/>
      <c r="SUF11" s="236"/>
      <c r="SUG11" s="236"/>
      <c r="SUH11" s="236"/>
      <c r="SUI11" s="236"/>
      <c r="SUJ11" s="236"/>
      <c r="SUK11" s="236"/>
      <c r="SUL11" s="236"/>
      <c r="SUM11" s="236"/>
      <c r="SUN11" s="236"/>
      <c r="SUO11" s="236"/>
      <c r="SUP11" s="236"/>
      <c r="SUQ11" s="236"/>
      <c r="SUR11" s="236"/>
      <c r="SUS11" s="236"/>
      <c r="SUT11" s="236"/>
      <c r="SUU11" s="236"/>
      <c r="SUV11" s="236"/>
      <c r="SUW11" s="236"/>
      <c r="SUX11" s="236"/>
      <c r="SUY11" s="236"/>
      <c r="SUZ11" s="236"/>
      <c r="SVA11" s="236"/>
      <c r="SVB11" s="236"/>
      <c r="SVC11" s="236"/>
      <c r="SVD11" s="236"/>
      <c r="SVE11" s="236"/>
      <c r="SVF11" s="236"/>
      <c r="SVG11" s="236"/>
      <c r="SVH11" s="236"/>
      <c r="SVI11" s="236"/>
      <c r="SVJ11" s="236"/>
      <c r="SVK11" s="236"/>
      <c r="SVL11" s="236"/>
      <c r="SVM11" s="236"/>
      <c r="SVN11" s="236"/>
      <c r="SVO11" s="236"/>
      <c r="SVP11" s="236"/>
      <c r="SVQ11" s="236"/>
      <c r="SVR11" s="236"/>
      <c r="SVS11" s="236"/>
      <c r="SVT11" s="236"/>
      <c r="SVU11" s="236"/>
      <c r="SVV11" s="236"/>
      <c r="SVW11" s="236"/>
      <c r="SVX11" s="236"/>
      <c r="SVY11" s="236"/>
      <c r="SVZ11" s="236"/>
      <c r="SWA11" s="236"/>
      <c r="SWB11" s="236"/>
      <c r="SWC11" s="236"/>
      <c r="SWD11" s="236"/>
      <c r="SWE11" s="236"/>
      <c r="SWF11" s="236"/>
      <c r="SWG11" s="236"/>
      <c r="SWH11" s="236"/>
      <c r="SWI11" s="236"/>
      <c r="SWJ11" s="236"/>
      <c r="SWK11" s="236"/>
      <c r="SWL11" s="236"/>
      <c r="SWM11" s="236"/>
      <c r="SWN11" s="236"/>
      <c r="SWO11" s="236"/>
      <c r="SWP11" s="236"/>
      <c r="SWQ11" s="236"/>
      <c r="SWR11" s="236"/>
      <c r="SWS11" s="236"/>
      <c r="SWT11" s="236"/>
      <c r="SWU11" s="236"/>
      <c r="SWV11" s="236"/>
      <c r="SWW11" s="236"/>
      <c r="SWX11" s="236"/>
      <c r="SWY11" s="236"/>
      <c r="SWZ11" s="236"/>
      <c r="SXA11" s="236"/>
      <c r="SXB11" s="236"/>
      <c r="SXC11" s="236"/>
      <c r="SXD11" s="236"/>
      <c r="SXE11" s="236"/>
      <c r="SXF11" s="236"/>
      <c r="SXG11" s="236"/>
      <c r="SXH11" s="236"/>
      <c r="SXI11" s="236"/>
      <c r="SXJ11" s="236"/>
      <c r="SXK11" s="236"/>
      <c r="SXL11" s="236"/>
      <c r="SXM11" s="236"/>
      <c r="SXN11" s="236"/>
      <c r="SXO11" s="236"/>
      <c r="SXP11" s="236"/>
      <c r="SXQ11" s="236"/>
      <c r="SXR11" s="236"/>
      <c r="SXS11" s="236"/>
      <c r="SXT11" s="236"/>
      <c r="SXU11" s="236"/>
      <c r="SXV11" s="236"/>
      <c r="SXW11" s="236"/>
      <c r="SXX11" s="236"/>
      <c r="SXY11" s="236"/>
      <c r="SXZ11" s="236"/>
      <c r="SYA11" s="236"/>
      <c r="SYB11" s="236"/>
      <c r="SYC11" s="236"/>
      <c r="SYD11" s="236"/>
      <c r="SYE11" s="236"/>
      <c r="SYF11" s="236"/>
      <c r="SYG11" s="236"/>
      <c r="SYH11" s="236"/>
      <c r="SYI11" s="236"/>
      <c r="SYJ11" s="236"/>
      <c r="SYK11" s="236"/>
      <c r="SYL11" s="236"/>
      <c r="SYM11" s="236"/>
      <c r="SYN11" s="236"/>
      <c r="SYO11" s="236"/>
      <c r="SYP11" s="236"/>
      <c r="SYQ11" s="236"/>
      <c r="SYR11" s="236"/>
      <c r="SYS11" s="236"/>
      <c r="SYT11" s="236"/>
      <c r="SYU11" s="236"/>
      <c r="SYV11" s="236"/>
      <c r="SYW11" s="236"/>
      <c r="SYX11" s="236"/>
      <c r="SYY11" s="236"/>
      <c r="SYZ11" s="236"/>
      <c r="SZA11" s="236"/>
      <c r="SZB11" s="236"/>
      <c r="SZC11" s="236"/>
      <c r="SZD11" s="236"/>
      <c r="SZE11" s="236"/>
      <c r="SZF11" s="236"/>
      <c r="SZG11" s="236"/>
      <c r="SZH11" s="236"/>
      <c r="SZI11" s="236"/>
      <c r="SZJ11" s="236"/>
      <c r="SZK11" s="236"/>
      <c r="SZL11" s="236"/>
      <c r="SZM11" s="236"/>
      <c r="SZN11" s="236"/>
      <c r="SZO11" s="236"/>
      <c r="SZP11" s="236"/>
      <c r="SZQ11" s="236"/>
      <c r="SZR11" s="236"/>
      <c r="SZS11" s="236"/>
      <c r="SZT11" s="236"/>
      <c r="SZU11" s="236"/>
      <c r="SZV11" s="236"/>
      <c r="SZW11" s="236"/>
      <c r="SZX11" s="236"/>
      <c r="SZY11" s="236"/>
      <c r="SZZ11" s="236"/>
      <c r="TAA11" s="236"/>
      <c r="TAB11" s="236"/>
      <c r="TAC11" s="236"/>
      <c r="TAD11" s="236"/>
      <c r="TAE11" s="236"/>
      <c r="TAF11" s="236"/>
      <c r="TAG11" s="236"/>
      <c r="TAH11" s="236"/>
      <c r="TAI11" s="236"/>
      <c r="TAJ11" s="236"/>
      <c r="TAK11" s="236"/>
      <c r="TAL11" s="236"/>
      <c r="TAM11" s="236"/>
      <c r="TAN11" s="236"/>
      <c r="TAO11" s="236"/>
      <c r="TAP11" s="236"/>
      <c r="TAQ11" s="236"/>
      <c r="TAR11" s="236"/>
      <c r="TAS11" s="236"/>
      <c r="TAT11" s="236"/>
      <c r="TAU11" s="236"/>
      <c r="TAV11" s="236"/>
      <c r="TAW11" s="236"/>
      <c r="TAX11" s="236"/>
      <c r="TAY11" s="236"/>
      <c r="TAZ11" s="236"/>
      <c r="TBA11" s="236"/>
      <c r="TBB11" s="236"/>
      <c r="TBC11" s="236"/>
      <c r="TBD11" s="236"/>
      <c r="TBE11" s="236"/>
      <c r="TBF11" s="236"/>
      <c r="TBG11" s="236"/>
      <c r="TBH11" s="236"/>
      <c r="TBI11" s="236"/>
      <c r="TBJ11" s="236"/>
      <c r="TBK11" s="236"/>
      <c r="TBL11" s="236"/>
      <c r="TBM11" s="236"/>
      <c r="TBN11" s="236"/>
      <c r="TBO11" s="236"/>
      <c r="TBP11" s="236"/>
      <c r="TBQ11" s="236"/>
      <c r="TBR11" s="236"/>
      <c r="TBS11" s="236"/>
      <c r="TBT11" s="236"/>
      <c r="TBU11" s="236"/>
      <c r="TBV11" s="236"/>
      <c r="TBW11" s="236"/>
      <c r="TBX11" s="236"/>
      <c r="TBY11" s="236"/>
      <c r="TBZ11" s="236"/>
      <c r="TCA11" s="236"/>
      <c r="TCB11" s="236"/>
      <c r="TCC11" s="236"/>
      <c r="TCD11" s="236"/>
      <c r="TCE11" s="236"/>
      <c r="TCF11" s="236"/>
      <c r="TCG11" s="236"/>
      <c r="TCH11" s="236"/>
      <c r="TCI11" s="236"/>
      <c r="TCJ11" s="236"/>
      <c r="TCK11" s="236"/>
      <c r="TCL11" s="236"/>
      <c r="TCM11" s="236"/>
      <c r="TCN11" s="236"/>
      <c r="TCO11" s="236"/>
      <c r="TCP11" s="236"/>
      <c r="TCQ11" s="236"/>
      <c r="TCR11" s="236"/>
      <c r="TCS11" s="236"/>
      <c r="TCT11" s="236"/>
      <c r="TCU11" s="236"/>
      <c r="TCV11" s="236"/>
      <c r="TCW11" s="236"/>
      <c r="TCX11" s="236"/>
      <c r="TCY11" s="236"/>
      <c r="TCZ11" s="236"/>
      <c r="TDA11" s="236"/>
      <c r="TDB11" s="236"/>
      <c r="TDC11" s="236"/>
      <c r="TDD11" s="236"/>
      <c r="TDE11" s="236"/>
      <c r="TDF11" s="236"/>
      <c r="TDG11" s="236"/>
      <c r="TDH11" s="236"/>
      <c r="TDI11" s="236"/>
      <c r="TDJ11" s="236"/>
      <c r="TDK11" s="236"/>
      <c r="TDL11" s="236"/>
      <c r="TDM11" s="236"/>
      <c r="TDN11" s="236"/>
      <c r="TDO11" s="236"/>
      <c r="TDP11" s="236"/>
      <c r="TDQ11" s="236"/>
      <c r="TDR11" s="236"/>
      <c r="TDS11" s="236"/>
      <c r="TDT11" s="236"/>
      <c r="TDU11" s="236"/>
      <c r="TDV11" s="236"/>
      <c r="TDW11" s="236"/>
      <c r="TDX11" s="236"/>
      <c r="TDY11" s="236"/>
      <c r="TDZ11" s="236"/>
      <c r="TEA11" s="236"/>
      <c r="TEB11" s="236"/>
      <c r="TEC11" s="236"/>
      <c r="TED11" s="236"/>
      <c r="TEE11" s="236"/>
      <c r="TEF11" s="236"/>
      <c r="TEG11" s="236"/>
      <c r="TEH11" s="236"/>
      <c r="TEI11" s="236"/>
      <c r="TEJ11" s="236"/>
      <c r="TEK11" s="236"/>
      <c r="TEL11" s="236"/>
      <c r="TEM11" s="236"/>
      <c r="TEN11" s="236"/>
      <c r="TEO11" s="236"/>
      <c r="TEP11" s="236"/>
      <c r="TEQ11" s="236"/>
      <c r="TER11" s="236"/>
      <c r="TES11" s="236"/>
      <c r="TET11" s="236"/>
      <c r="TEU11" s="236"/>
      <c r="TEV11" s="236"/>
      <c r="TEW11" s="236"/>
      <c r="TEX11" s="236"/>
      <c r="TEY11" s="236"/>
      <c r="TEZ11" s="236"/>
      <c r="TFA11" s="236"/>
      <c r="TFB11" s="236"/>
      <c r="TFC11" s="236"/>
      <c r="TFD11" s="236"/>
      <c r="TFE11" s="236"/>
      <c r="TFF11" s="236"/>
      <c r="TFG11" s="236"/>
      <c r="TFH11" s="236"/>
      <c r="TFI11" s="236"/>
      <c r="TFJ11" s="236"/>
      <c r="TFK11" s="236"/>
      <c r="TFL11" s="236"/>
      <c r="TFM11" s="236"/>
      <c r="TFN11" s="236"/>
      <c r="TFO11" s="236"/>
      <c r="TFP11" s="236"/>
      <c r="TFQ11" s="236"/>
      <c r="TFR11" s="236"/>
      <c r="TFS11" s="236"/>
      <c r="TFT11" s="236"/>
      <c r="TFU11" s="236"/>
      <c r="TFV11" s="236"/>
      <c r="TFW11" s="236"/>
      <c r="TFX11" s="236"/>
      <c r="TFY11" s="236"/>
      <c r="TFZ11" s="236"/>
      <c r="TGA11" s="236"/>
      <c r="TGB11" s="236"/>
      <c r="TGC11" s="236"/>
      <c r="TGD11" s="236"/>
      <c r="TGE11" s="236"/>
      <c r="TGF11" s="236"/>
      <c r="TGG11" s="236"/>
      <c r="TGH11" s="236"/>
      <c r="TGI11" s="236"/>
      <c r="TGJ11" s="236"/>
      <c r="TGK11" s="236"/>
      <c r="TGL11" s="236"/>
      <c r="TGM11" s="236"/>
      <c r="TGN11" s="236"/>
      <c r="TGO11" s="236"/>
      <c r="TGP11" s="236"/>
      <c r="TGQ11" s="236"/>
      <c r="TGR11" s="236"/>
      <c r="TGS11" s="236"/>
      <c r="TGT11" s="236"/>
      <c r="TGU11" s="236"/>
      <c r="TGV11" s="236"/>
      <c r="TGW11" s="236"/>
      <c r="TGX11" s="236"/>
      <c r="TGY11" s="236"/>
      <c r="TGZ11" s="236"/>
      <c r="THA11" s="236"/>
      <c r="THB11" s="236"/>
      <c r="THC11" s="236"/>
      <c r="THD11" s="236"/>
      <c r="THE11" s="236"/>
      <c r="THF11" s="236"/>
      <c r="THG11" s="236"/>
      <c r="THH11" s="236"/>
      <c r="THI11" s="236"/>
      <c r="THJ11" s="236"/>
      <c r="THK11" s="236"/>
      <c r="THL11" s="236"/>
      <c r="THM11" s="236"/>
      <c r="THN11" s="236"/>
      <c r="THO11" s="236"/>
      <c r="THP11" s="236"/>
      <c r="THQ11" s="236"/>
      <c r="THR11" s="236"/>
      <c r="THS11" s="236"/>
      <c r="THT11" s="236"/>
      <c r="THU11" s="236"/>
      <c r="THV11" s="236"/>
      <c r="THW11" s="236"/>
      <c r="THX11" s="236"/>
      <c r="THY11" s="236"/>
      <c r="THZ11" s="236"/>
      <c r="TIA11" s="236"/>
      <c r="TIB11" s="236"/>
      <c r="TIC11" s="236"/>
      <c r="TID11" s="236"/>
      <c r="TIE11" s="236"/>
      <c r="TIF11" s="236"/>
      <c r="TIG11" s="236"/>
      <c r="TIH11" s="236"/>
      <c r="TII11" s="236"/>
      <c r="TIJ11" s="236"/>
      <c r="TIK11" s="236"/>
      <c r="TIL11" s="236"/>
      <c r="TIM11" s="236"/>
      <c r="TIN11" s="236"/>
      <c r="TIO11" s="236"/>
      <c r="TIP11" s="236"/>
      <c r="TIQ11" s="236"/>
      <c r="TIR11" s="236"/>
      <c r="TIS11" s="236"/>
      <c r="TIT11" s="236"/>
      <c r="TIU11" s="236"/>
      <c r="TIV11" s="236"/>
      <c r="TIW11" s="236"/>
      <c r="TIX11" s="236"/>
      <c r="TIY11" s="236"/>
      <c r="TIZ11" s="236"/>
      <c r="TJA11" s="236"/>
      <c r="TJB11" s="236"/>
      <c r="TJC11" s="236"/>
      <c r="TJD11" s="236"/>
      <c r="TJE11" s="236"/>
      <c r="TJF11" s="236"/>
      <c r="TJG11" s="236"/>
      <c r="TJH11" s="236"/>
      <c r="TJI11" s="236"/>
      <c r="TJJ11" s="236"/>
      <c r="TJK11" s="236"/>
      <c r="TJL11" s="236"/>
      <c r="TJM11" s="236"/>
      <c r="TJN11" s="236"/>
      <c r="TJO11" s="236"/>
      <c r="TJP11" s="236"/>
      <c r="TJQ11" s="236"/>
      <c r="TJR11" s="236"/>
      <c r="TJS11" s="236"/>
      <c r="TJT11" s="236"/>
      <c r="TJU11" s="236"/>
      <c r="TJV11" s="236"/>
      <c r="TJW11" s="236"/>
      <c r="TJX11" s="236"/>
      <c r="TJY11" s="236"/>
      <c r="TJZ11" s="236"/>
      <c r="TKA11" s="236"/>
      <c r="TKB11" s="236"/>
      <c r="TKC11" s="236"/>
      <c r="TKD11" s="236"/>
      <c r="TKE11" s="236"/>
      <c r="TKF11" s="236"/>
      <c r="TKG11" s="236"/>
      <c r="TKH11" s="236"/>
      <c r="TKI11" s="236"/>
      <c r="TKJ11" s="236"/>
      <c r="TKK11" s="236"/>
      <c r="TKL11" s="236"/>
      <c r="TKM11" s="236"/>
      <c r="TKN11" s="236"/>
      <c r="TKO11" s="236"/>
      <c r="TKP11" s="236"/>
      <c r="TKQ11" s="236"/>
      <c r="TKR11" s="236"/>
      <c r="TKS11" s="236"/>
      <c r="TKT11" s="236"/>
      <c r="TKU11" s="236"/>
      <c r="TKV11" s="236"/>
      <c r="TKW11" s="236"/>
      <c r="TKX11" s="236"/>
      <c r="TKY11" s="236"/>
      <c r="TKZ11" s="236"/>
      <c r="TLA11" s="236"/>
      <c r="TLB11" s="236"/>
      <c r="TLC11" s="236"/>
      <c r="TLD11" s="236"/>
      <c r="TLE11" s="236"/>
      <c r="TLF11" s="236"/>
      <c r="TLG11" s="236"/>
      <c r="TLH11" s="236"/>
      <c r="TLI11" s="236"/>
      <c r="TLJ11" s="236"/>
      <c r="TLK11" s="236"/>
      <c r="TLL11" s="236"/>
      <c r="TLM11" s="236"/>
      <c r="TLN11" s="236"/>
      <c r="TLO11" s="236"/>
      <c r="TLP11" s="236"/>
      <c r="TLQ11" s="236"/>
      <c r="TLR11" s="236"/>
      <c r="TLS11" s="236"/>
      <c r="TLT11" s="236"/>
      <c r="TLU11" s="236"/>
      <c r="TLV11" s="236"/>
      <c r="TLW11" s="236"/>
      <c r="TLX11" s="236"/>
      <c r="TLY11" s="236"/>
      <c r="TLZ11" s="236"/>
      <c r="TMA11" s="236"/>
      <c r="TMB11" s="236"/>
      <c r="TMC11" s="236"/>
      <c r="TMD11" s="236"/>
      <c r="TME11" s="236"/>
      <c r="TMF11" s="236"/>
      <c r="TMG11" s="236"/>
      <c r="TMH11" s="236"/>
      <c r="TMI11" s="236"/>
      <c r="TMJ11" s="236"/>
      <c r="TMK11" s="236"/>
      <c r="TML11" s="236"/>
      <c r="TMM11" s="236"/>
      <c r="TMN11" s="236"/>
      <c r="TMO11" s="236"/>
      <c r="TMP11" s="236"/>
      <c r="TMQ11" s="236"/>
      <c r="TMR11" s="236"/>
      <c r="TMS11" s="236"/>
      <c r="TMT11" s="236"/>
      <c r="TMU11" s="236"/>
      <c r="TMV11" s="236"/>
      <c r="TMW11" s="236"/>
      <c r="TMX11" s="236"/>
      <c r="TMY11" s="236"/>
      <c r="TMZ11" s="236"/>
      <c r="TNA11" s="236"/>
      <c r="TNB11" s="236"/>
      <c r="TNC11" s="236"/>
      <c r="TND11" s="236"/>
      <c r="TNE11" s="236"/>
      <c r="TNF11" s="236"/>
      <c r="TNG11" s="236"/>
      <c r="TNH11" s="236"/>
      <c r="TNI11" s="236"/>
      <c r="TNJ11" s="236"/>
      <c r="TNK11" s="236"/>
      <c r="TNL11" s="236"/>
      <c r="TNM11" s="236"/>
      <c r="TNN11" s="236"/>
      <c r="TNO11" s="236"/>
      <c r="TNP11" s="236"/>
      <c r="TNQ11" s="236"/>
      <c r="TNR11" s="236"/>
      <c r="TNS11" s="236"/>
      <c r="TNT11" s="236"/>
      <c r="TNU11" s="236"/>
      <c r="TNV11" s="236"/>
      <c r="TNW11" s="236"/>
      <c r="TNX11" s="236"/>
      <c r="TNY11" s="236"/>
      <c r="TNZ11" s="236"/>
      <c r="TOA11" s="236"/>
      <c r="TOB11" s="236"/>
      <c r="TOC11" s="236"/>
      <c r="TOD11" s="236"/>
      <c r="TOE11" s="236"/>
      <c r="TOF11" s="236"/>
      <c r="TOG11" s="236"/>
      <c r="TOH11" s="236"/>
      <c r="TOI11" s="236"/>
      <c r="TOJ11" s="236"/>
      <c r="TOK11" s="236"/>
      <c r="TOL11" s="236"/>
      <c r="TOM11" s="236"/>
      <c r="TON11" s="236"/>
      <c r="TOO11" s="236"/>
      <c r="TOP11" s="236"/>
      <c r="TOQ11" s="236"/>
      <c r="TOR11" s="236"/>
      <c r="TOS11" s="236"/>
      <c r="TOT11" s="236"/>
      <c r="TOU11" s="236"/>
      <c r="TOV11" s="236"/>
      <c r="TOW11" s="236"/>
      <c r="TOX11" s="236"/>
      <c r="TOY11" s="236"/>
      <c r="TOZ11" s="236"/>
      <c r="TPA11" s="236"/>
      <c r="TPB11" s="236"/>
      <c r="TPC11" s="236"/>
      <c r="TPD11" s="236"/>
      <c r="TPE11" s="236"/>
      <c r="TPF11" s="236"/>
      <c r="TPG11" s="236"/>
      <c r="TPH11" s="236"/>
      <c r="TPI11" s="236"/>
      <c r="TPJ11" s="236"/>
      <c r="TPK11" s="236"/>
      <c r="TPL11" s="236"/>
      <c r="TPM11" s="236"/>
      <c r="TPN11" s="236"/>
      <c r="TPO11" s="236"/>
      <c r="TPP11" s="236"/>
      <c r="TPQ11" s="236"/>
      <c r="TPR11" s="236"/>
      <c r="TPS11" s="236"/>
      <c r="TPT11" s="236"/>
      <c r="TPU11" s="236"/>
      <c r="TPV11" s="236"/>
      <c r="TPW11" s="236"/>
      <c r="TPX11" s="236"/>
      <c r="TPY11" s="236"/>
      <c r="TPZ11" s="236"/>
      <c r="TQA11" s="236"/>
      <c r="TQB11" s="236"/>
      <c r="TQC11" s="236"/>
      <c r="TQD11" s="236"/>
      <c r="TQE11" s="236"/>
      <c r="TQF11" s="236"/>
      <c r="TQG11" s="236"/>
      <c r="TQH11" s="236"/>
      <c r="TQI11" s="236"/>
      <c r="TQJ11" s="236"/>
      <c r="TQK11" s="236"/>
      <c r="TQL11" s="236"/>
      <c r="TQM11" s="236"/>
      <c r="TQN11" s="236"/>
      <c r="TQO11" s="236"/>
      <c r="TQP11" s="236"/>
      <c r="TQQ11" s="236"/>
      <c r="TQR11" s="236"/>
      <c r="TQS11" s="236"/>
      <c r="TQT11" s="236"/>
      <c r="TQU11" s="236"/>
      <c r="TQV11" s="236"/>
      <c r="TQW11" s="236"/>
      <c r="TQX11" s="236"/>
      <c r="TQY11" s="236"/>
      <c r="TQZ11" s="236"/>
      <c r="TRA11" s="236"/>
      <c r="TRB11" s="236"/>
      <c r="TRC11" s="236"/>
      <c r="TRD11" s="236"/>
      <c r="TRE11" s="236"/>
      <c r="TRF11" s="236"/>
      <c r="TRG11" s="236"/>
      <c r="TRH11" s="236"/>
      <c r="TRI11" s="236"/>
      <c r="TRJ11" s="236"/>
      <c r="TRK11" s="236"/>
      <c r="TRL11" s="236"/>
      <c r="TRM11" s="236"/>
      <c r="TRN11" s="236"/>
      <c r="TRO11" s="236"/>
      <c r="TRP11" s="236"/>
      <c r="TRQ11" s="236"/>
      <c r="TRR11" s="236"/>
      <c r="TRS11" s="236"/>
      <c r="TRT11" s="236"/>
      <c r="TRU11" s="236"/>
      <c r="TRV11" s="236"/>
      <c r="TRW11" s="236"/>
      <c r="TRX11" s="236"/>
      <c r="TRY11" s="236"/>
      <c r="TRZ11" s="236"/>
      <c r="TSA11" s="236"/>
      <c r="TSB11" s="236"/>
      <c r="TSC11" s="236"/>
      <c r="TSD11" s="236"/>
      <c r="TSE11" s="236"/>
      <c r="TSF11" s="236"/>
      <c r="TSG11" s="236"/>
      <c r="TSH11" s="236"/>
      <c r="TSI11" s="236"/>
      <c r="TSJ11" s="236"/>
      <c r="TSK11" s="236"/>
      <c r="TSL11" s="236"/>
      <c r="TSM11" s="236"/>
      <c r="TSN11" s="236"/>
      <c r="TSO11" s="236"/>
      <c r="TSP11" s="236"/>
      <c r="TSQ11" s="236"/>
      <c r="TSR11" s="236"/>
      <c r="TSS11" s="236"/>
      <c r="TST11" s="236"/>
      <c r="TSU11" s="236"/>
      <c r="TSV11" s="236"/>
      <c r="TSW11" s="236"/>
      <c r="TSX11" s="236"/>
      <c r="TSY11" s="236"/>
      <c r="TSZ11" s="236"/>
      <c r="TTA11" s="236"/>
      <c r="TTB11" s="236"/>
      <c r="TTC11" s="236"/>
      <c r="TTD11" s="236"/>
      <c r="TTE11" s="236"/>
      <c r="TTF11" s="236"/>
      <c r="TTG11" s="236"/>
      <c r="TTH11" s="236"/>
      <c r="TTI11" s="236"/>
      <c r="TTJ11" s="236"/>
      <c r="TTK11" s="236"/>
      <c r="TTL11" s="236"/>
      <c r="TTM11" s="236"/>
      <c r="TTN11" s="236"/>
      <c r="TTO11" s="236"/>
      <c r="TTP11" s="236"/>
      <c r="TTQ11" s="236"/>
      <c r="TTR11" s="236"/>
      <c r="TTS11" s="236"/>
      <c r="TTT11" s="236"/>
      <c r="TTU11" s="236"/>
      <c r="TTV11" s="236"/>
      <c r="TTW11" s="236"/>
      <c r="TTX11" s="236"/>
      <c r="TTY11" s="236"/>
      <c r="TTZ11" s="236"/>
      <c r="TUA11" s="236"/>
      <c r="TUB11" s="236"/>
      <c r="TUC11" s="236"/>
      <c r="TUD11" s="236"/>
      <c r="TUE11" s="236"/>
      <c r="TUF11" s="236"/>
      <c r="TUG11" s="236"/>
      <c r="TUH11" s="236"/>
      <c r="TUI11" s="236"/>
      <c r="TUJ11" s="236"/>
      <c r="TUK11" s="236"/>
      <c r="TUL11" s="236"/>
      <c r="TUM11" s="236"/>
      <c r="TUN11" s="236"/>
      <c r="TUO11" s="236"/>
      <c r="TUP11" s="236"/>
      <c r="TUQ11" s="236"/>
      <c r="TUR11" s="236"/>
      <c r="TUS11" s="236"/>
      <c r="TUT11" s="236"/>
      <c r="TUU11" s="236"/>
      <c r="TUV11" s="236"/>
      <c r="TUW11" s="236"/>
      <c r="TUX11" s="236"/>
      <c r="TUY11" s="236"/>
      <c r="TUZ11" s="236"/>
      <c r="TVA11" s="236"/>
      <c r="TVB11" s="236"/>
      <c r="TVC11" s="236"/>
      <c r="TVD11" s="236"/>
      <c r="TVE11" s="236"/>
      <c r="TVF11" s="236"/>
      <c r="TVG11" s="236"/>
      <c r="TVH11" s="236"/>
      <c r="TVI11" s="236"/>
      <c r="TVJ11" s="236"/>
      <c r="TVK11" s="236"/>
      <c r="TVL11" s="236"/>
      <c r="TVM11" s="236"/>
      <c r="TVN11" s="236"/>
      <c r="TVO11" s="236"/>
      <c r="TVP11" s="236"/>
      <c r="TVQ11" s="236"/>
      <c r="TVR11" s="236"/>
      <c r="TVS11" s="236"/>
      <c r="TVT11" s="236"/>
      <c r="TVU11" s="236"/>
      <c r="TVV11" s="236"/>
      <c r="TVW11" s="236"/>
      <c r="TVX11" s="236"/>
      <c r="TVY11" s="236"/>
      <c r="TVZ11" s="236"/>
      <c r="TWA11" s="236"/>
      <c r="TWB11" s="236"/>
      <c r="TWC11" s="236"/>
      <c r="TWD11" s="236"/>
      <c r="TWE11" s="236"/>
      <c r="TWF11" s="236"/>
      <c r="TWG11" s="236"/>
      <c r="TWH11" s="236"/>
      <c r="TWI11" s="236"/>
      <c r="TWJ11" s="236"/>
      <c r="TWK11" s="236"/>
      <c r="TWL11" s="236"/>
      <c r="TWM11" s="236"/>
      <c r="TWN11" s="236"/>
      <c r="TWO11" s="236"/>
      <c r="TWP11" s="236"/>
      <c r="TWQ11" s="236"/>
      <c r="TWR11" s="236"/>
      <c r="TWS11" s="236"/>
      <c r="TWT11" s="236"/>
      <c r="TWU11" s="236"/>
      <c r="TWV11" s="236"/>
      <c r="TWW11" s="236"/>
      <c r="TWX11" s="236"/>
      <c r="TWY11" s="236"/>
      <c r="TWZ11" s="236"/>
      <c r="TXA11" s="236"/>
      <c r="TXB11" s="236"/>
      <c r="TXC11" s="236"/>
      <c r="TXD11" s="236"/>
      <c r="TXE11" s="236"/>
      <c r="TXF11" s="236"/>
      <c r="TXG11" s="236"/>
      <c r="TXH11" s="236"/>
      <c r="TXI11" s="236"/>
      <c r="TXJ11" s="236"/>
      <c r="TXK11" s="236"/>
      <c r="TXL11" s="236"/>
      <c r="TXM11" s="236"/>
      <c r="TXN11" s="236"/>
      <c r="TXO11" s="236"/>
      <c r="TXP11" s="236"/>
      <c r="TXQ11" s="236"/>
      <c r="TXR11" s="236"/>
      <c r="TXS11" s="236"/>
      <c r="TXT11" s="236"/>
      <c r="TXU11" s="236"/>
      <c r="TXV11" s="236"/>
      <c r="TXW11" s="236"/>
      <c r="TXX11" s="236"/>
      <c r="TXY11" s="236"/>
      <c r="TXZ11" s="236"/>
      <c r="TYA11" s="236"/>
      <c r="TYB11" s="236"/>
      <c r="TYC11" s="236"/>
      <c r="TYD11" s="236"/>
      <c r="TYE11" s="236"/>
      <c r="TYF11" s="236"/>
      <c r="TYG11" s="236"/>
      <c r="TYH11" s="236"/>
      <c r="TYI11" s="236"/>
      <c r="TYJ11" s="236"/>
      <c r="TYK11" s="236"/>
      <c r="TYL11" s="236"/>
      <c r="TYM11" s="236"/>
      <c r="TYN11" s="236"/>
      <c r="TYO11" s="236"/>
      <c r="TYP11" s="236"/>
      <c r="TYQ11" s="236"/>
      <c r="TYR11" s="236"/>
      <c r="TYS11" s="236"/>
      <c r="TYT11" s="236"/>
      <c r="TYU11" s="236"/>
      <c r="TYV11" s="236"/>
      <c r="TYW11" s="236"/>
      <c r="TYX11" s="236"/>
      <c r="TYY11" s="236"/>
      <c r="TYZ11" s="236"/>
      <c r="TZA11" s="236"/>
      <c r="TZB11" s="236"/>
      <c r="TZC11" s="236"/>
      <c r="TZD11" s="236"/>
      <c r="TZE11" s="236"/>
      <c r="TZF11" s="236"/>
      <c r="TZG11" s="236"/>
      <c r="TZH11" s="236"/>
      <c r="TZI11" s="236"/>
      <c r="TZJ11" s="236"/>
      <c r="TZK11" s="236"/>
      <c r="TZL11" s="236"/>
      <c r="TZM11" s="236"/>
      <c r="TZN11" s="236"/>
      <c r="TZO11" s="236"/>
      <c r="TZP11" s="236"/>
      <c r="TZQ11" s="236"/>
      <c r="TZR11" s="236"/>
      <c r="TZS11" s="236"/>
      <c r="TZT11" s="236"/>
      <c r="TZU11" s="236"/>
      <c r="TZV11" s="236"/>
      <c r="TZW11" s="236"/>
      <c r="TZX11" s="236"/>
      <c r="TZY11" s="236"/>
      <c r="TZZ11" s="236"/>
      <c r="UAA11" s="236"/>
      <c r="UAB11" s="236"/>
      <c r="UAC11" s="236"/>
      <c r="UAD11" s="236"/>
      <c r="UAE11" s="236"/>
      <c r="UAF11" s="236"/>
      <c r="UAG11" s="236"/>
      <c r="UAH11" s="236"/>
      <c r="UAI11" s="236"/>
      <c r="UAJ11" s="236"/>
      <c r="UAK11" s="236"/>
      <c r="UAL11" s="236"/>
      <c r="UAM11" s="236"/>
      <c r="UAN11" s="236"/>
      <c r="UAO11" s="236"/>
      <c r="UAP11" s="236"/>
      <c r="UAQ11" s="236"/>
      <c r="UAR11" s="236"/>
      <c r="UAS11" s="236"/>
      <c r="UAT11" s="236"/>
      <c r="UAU11" s="236"/>
      <c r="UAV11" s="236"/>
      <c r="UAW11" s="236"/>
      <c r="UAX11" s="236"/>
      <c r="UAY11" s="236"/>
      <c r="UAZ11" s="236"/>
      <c r="UBA11" s="236"/>
      <c r="UBB11" s="236"/>
      <c r="UBC11" s="236"/>
      <c r="UBD11" s="236"/>
      <c r="UBE11" s="236"/>
      <c r="UBF11" s="236"/>
      <c r="UBG11" s="236"/>
      <c r="UBH11" s="236"/>
      <c r="UBI11" s="236"/>
      <c r="UBJ11" s="236"/>
      <c r="UBK11" s="236"/>
      <c r="UBL11" s="236"/>
      <c r="UBM11" s="236"/>
      <c r="UBN11" s="236"/>
      <c r="UBO11" s="236"/>
      <c r="UBP11" s="236"/>
      <c r="UBQ11" s="236"/>
      <c r="UBR11" s="236"/>
      <c r="UBS11" s="236"/>
      <c r="UBT11" s="236"/>
      <c r="UBU11" s="236"/>
      <c r="UBV11" s="236"/>
      <c r="UBW11" s="236"/>
      <c r="UBX11" s="236"/>
      <c r="UBY11" s="236"/>
      <c r="UBZ11" s="236"/>
      <c r="UCA11" s="236"/>
      <c r="UCB11" s="236"/>
      <c r="UCC11" s="236"/>
      <c r="UCD11" s="236"/>
      <c r="UCE11" s="236"/>
      <c r="UCF11" s="236"/>
      <c r="UCG11" s="236"/>
      <c r="UCH11" s="236"/>
      <c r="UCI11" s="236"/>
      <c r="UCJ11" s="236"/>
      <c r="UCK11" s="236"/>
      <c r="UCL11" s="236"/>
      <c r="UCM11" s="236"/>
      <c r="UCN11" s="236"/>
      <c r="UCO11" s="236"/>
      <c r="UCP11" s="236"/>
      <c r="UCQ11" s="236"/>
      <c r="UCR11" s="236"/>
      <c r="UCS11" s="236"/>
      <c r="UCT11" s="236"/>
      <c r="UCU11" s="236"/>
      <c r="UCV11" s="236"/>
      <c r="UCW11" s="236"/>
      <c r="UCX11" s="236"/>
      <c r="UCY11" s="236"/>
      <c r="UCZ11" s="236"/>
      <c r="UDA11" s="236"/>
      <c r="UDB11" s="236"/>
      <c r="UDC11" s="236"/>
      <c r="UDD11" s="236"/>
      <c r="UDE11" s="236"/>
      <c r="UDF11" s="236"/>
      <c r="UDG11" s="236"/>
      <c r="UDH11" s="236"/>
      <c r="UDI11" s="236"/>
      <c r="UDJ11" s="236"/>
      <c r="UDK11" s="236"/>
      <c r="UDL11" s="236"/>
      <c r="UDM11" s="236"/>
      <c r="UDN11" s="236"/>
      <c r="UDO11" s="236"/>
      <c r="UDP11" s="236"/>
      <c r="UDQ11" s="236"/>
      <c r="UDR11" s="236"/>
      <c r="UDS11" s="236"/>
      <c r="UDT11" s="236"/>
      <c r="UDU11" s="236"/>
      <c r="UDV11" s="236"/>
      <c r="UDW11" s="236"/>
      <c r="UDX11" s="236"/>
      <c r="UDY11" s="236"/>
      <c r="UDZ11" s="236"/>
      <c r="UEA11" s="236"/>
      <c r="UEB11" s="236"/>
      <c r="UEC11" s="236"/>
      <c r="UED11" s="236"/>
      <c r="UEE11" s="236"/>
      <c r="UEF11" s="236"/>
      <c r="UEG11" s="236"/>
      <c r="UEH11" s="236"/>
      <c r="UEI11" s="236"/>
      <c r="UEJ11" s="236"/>
      <c r="UEK11" s="236"/>
      <c r="UEL11" s="236"/>
      <c r="UEM11" s="236"/>
      <c r="UEN11" s="236"/>
      <c r="UEO11" s="236"/>
      <c r="UEP11" s="236"/>
      <c r="UEQ11" s="236"/>
      <c r="UER11" s="236"/>
      <c r="UES11" s="236"/>
      <c r="UET11" s="236"/>
      <c r="UEU11" s="236"/>
      <c r="UEV11" s="236"/>
      <c r="UEW11" s="236"/>
      <c r="UEX11" s="236"/>
      <c r="UEY11" s="236"/>
      <c r="UEZ11" s="236"/>
      <c r="UFA11" s="236"/>
      <c r="UFB11" s="236"/>
      <c r="UFC11" s="236"/>
      <c r="UFD11" s="236"/>
      <c r="UFE11" s="236"/>
      <c r="UFF11" s="236"/>
      <c r="UFG11" s="236"/>
      <c r="UFH11" s="236"/>
      <c r="UFI11" s="236"/>
      <c r="UFJ11" s="236"/>
      <c r="UFK11" s="236"/>
      <c r="UFL11" s="236"/>
      <c r="UFM11" s="236"/>
      <c r="UFN11" s="236"/>
      <c r="UFO11" s="236"/>
      <c r="UFP11" s="236"/>
      <c r="UFQ11" s="236"/>
      <c r="UFR11" s="236"/>
      <c r="UFS11" s="236"/>
      <c r="UFT11" s="236"/>
      <c r="UFU11" s="236"/>
      <c r="UFV11" s="236"/>
      <c r="UFW11" s="236"/>
      <c r="UFX11" s="236"/>
      <c r="UFY11" s="236"/>
      <c r="UFZ11" s="236"/>
      <c r="UGA11" s="236"/>
      <c r="UGB11" s="236"/>
      <c r="UGC11" s="236"/>
      <c r="UGD11" s="236"/>
      <c r="UGE11" s="236"/>
      <c r="UGF11" s="236"/>
      <c r="UGG11" s="236"/>
      <c r="UGH11" s="236"/>
      <c r="UGI11" s="236"/>
      <c r="UGJ11" s="236"/>
      <c r="UGK11" s="236"/>
      <c r="UGL11" s="236"/>
      <c r="UGM11" s="236"/>
      <c r="UGN11" s="236"/>
      <c r="UGO11" s="236"/>
      <c r="UGP11" s="236"/>
      <c r="UGQ11" s="236"/>
      <c r="UGR11" s="236"/>
      <c r="UGS11" s="236"/>
      <c r="UGT11" s="236"/>
      <c r="UGU11" s="236"/>
      <c r="UGV11" s="236"/>
      <c r="UGW11" s="236"/>
      <c r="UGX11" s="236"/>
      <c r="UGY11" s="236"/>
      <c r="UGZ11" s="236"/>
      <c r="UHA11" s="236"/>
      <c r="UHB11" s="236"/>
      <c r="UHC11" s="236"/>
      <c r="UHD11" s="236"/>
      <c r="UHE11" s="236"/>
      <c r="UHF11" s="236"/>
      <c r="UHG11" s="236"/>
      <c r="UHH11" s="236"/>
      <c r="UHI11" s="236"/>
      <c r="UHJ11" s="236"/>
      <c r="UHK11" s="236"/>
      <c r="UHL11" s="236"/>
      <c r="UHM11" s="236"/>
      <c r="UHN11" s="236"/>
      <c r="UHO11" s="236"/>
      <c r="UHP11" s="236"/>
      <c r="UHQ11" s="236"/>
      <c r="UHR11" s="236"/>
      <c r="UHS11" s="236"/>
      <c r="UHT11" s="236"/>
      <c r="UHU11" s="236"/>
      <c r="UHV11" s="236"/>
      <c r="UHW11" s="236"/>
      <c r="UHX11" s="236"/>
      <c r="UHY11" s="236"/>
      <c r="UHZ11" s="236"/>
      <c r="UIA11" s="236"/>
      <c r="UIB11" s="236"/>
      <c r="UIC11" s="236"/>
      <c r="UID11" s="236"/>
      <c r="UIE11" s="236"/>
      <c r="UIF11" s="236"/>
      <c r="UIG11" s="236"/>
      <c r="UIH11" s="236"/>
      <c r="UII11" s="236"/>
      <c r="UIJ11" s="236"/>
      <c r="UIK11" s="236"/>
      <c r="UIL11" s="236"/>
      <c r="UIM11" s="236"/>
      <c r="UIN11" s="236"/>
      <c r="UIO11" s="236"/>
      <c r="UIP11" s="236"/>
      <c r="UIQ11" s="236"/>
      <c r="UIR11" s="236"/>
      <c r="UIS11" s="236"/>
      <c r="UIT11" s="236"/>
      <c r="UIU11" s="236"/>
      <c r="UIV11" s="236"/>
      <c r="UIW11" s="236"/>
      <c r="UIX11" s="236"/>
      <c r="UIY11" s="236"/>
      <c r="UIZ11" s="236"/>
      <c r="UJA11" s="236"/>
      <c r="UJB11" s="236"/>
      <c r="UJC11" s="236"/>
      <c r="UJD11" s="236"/>
      <c r="UJE11" s="236"/>
      <c r="UJF11" s="236"/>
      <c r="UJG11" s="236"/>
      <c r="UJH11" s="236"/>
      <c r="UJI11" s="236"/>
      <c r="UJJ11" s="236"/>
      <c r="UJK11" s="236"/>
      <c r="UJL11" s="236"/>
      <c r="UJM11" s="236"/>
      <c r="UJN11" s="236"/>
      <c r="UJO11" s="236"/>
      <c r="UJP11" s="236"/>
      <c r="UJQ11" s="236"/>
      <c r="UJR11" s="236"/>
      <c r="UJS11" s="236"/>
      <c r="UJT11" s="236"/>
      <c r="UJU11" s="236"/>
      <c r="UJV11" s="236"/>
      <c r="UJW11" s="236"/>
      <c r="UJX11" s="236"/>
      <c r="UJY11" s="236"/>
      <c r="UJZ11" s="236"/>
      <c r="UKA11" s="236"/>
      <c r="UKB11" s="236"/>
      <c r="UKC11" s="236"/>
      <c r="UKD11" s="236"/>
      <c r="UKE11" s="236"/>
      <c r="UKF11" s="236"/>
      <c r="UKG11" s="236"/>
      <c r="UKH11" s="236"/>
      <c r="UKI11" s="236"/>
      <c r="UKJ11" s="236"/>
      <c r="UKK11" s="236"/>
      <c r="UKL11" s="236"/>
      <c r="UKM11" s="236"/>
      <c r="UKN11" s="236"/>
      <c r="UKO11" s="236"/>
      <c r="UKP11" s="236"/>
      <c r="UKQ11" s="236"/>
      <c r="UKR11" s="236"/>
      <c r="UKS11" s="236"/>
      <c r="UKT11" s="236"/>
      <c r="UKU11" s="236"/>
      <c r="UKV11" s="236"/>
      <c r="UKW11" s="236"/>
      <c r="UKX11" s="236"/>
      <c r="UKY11" s="236"/>
      <c r="UKZ11" s="236"/>
      <c r="ULA11" s="236"/>
      <c r="ULB11" s="236"/>
      <c r="ULC11" s="236"/>
      <c r="ULD11" s="236"/>
      <c r="ULE11" s="236"/>
      <c r="ULF11" s="236"/>
      <c r="ULG11" s="236"/>
      <c r="ULH11" s="236"/>
      <c r="ULI11" s="236"/>
      <c r="ULJ11" s="236"/>
      <c r="ULK11" s="236"/>
      <c r="ULL11" s="236"/>
      <c r="ULM11" s="236"/>
      <c r="ULN11" s="236"/>
      <c r="ULO11" s="236"/>
      <c r="ULP11" s="236"/>
      <c r="ULQ11" s="236"/>
      <c r="ULR11" s="236"/>
      <c r="ULS11" s="236"/>
      <c r="ULT11" s="236"/>
      <c r="ULU11" s="236"/>
      <c r="ULV11" s="236"/>
      <c r="ULW11" s="236"/>
      <c r="ULX11" s="236"/>
      <c r="ULY11" s="236"/>
      <c r="ULZ11" s="236"/>
      <c r="UMA11" s="236"/>
      <c r="UMB11" s="236"/>
      <c r="UMC11" s="236"/>
      <c r="UMD11" s="236"/>
      <c r="UME11" s="236"/>
      <c r="UMF11" s="236"/>
      <c r="UMG11" s="236"/>
      <c r="UMH11" s="236"/>
      <c r="UMI11" s="236"/>
      <c r="UMJ11" s="236"/>
      <c r="UMK11" s="236"/>
      <c r="UML11" s="236"/>
      <c r="UMM11" s="236"/>
      <c r="UMN11" s="236"/>
      <c r="UMO11" s="236"/>
      <c r="UMP11" s="236"/>
      <c r="UMQ11" s="236"/>
      <c r="UMR11" s="236"/>
      <c r="UMS11" s="236"/>
      <c r="UMT11" s="236"/>
      <c r="UMU11" s="236"/>
      <c r="UMV11" s="236"/>
      <c r="UMW11" s="236"/>
      <c r="UMX11" s="236"/>
      <c r="UMY11" s="236"/>
      <c r="UMZ11" s="236"/>
      <c r="UNA11" s="236"/>
      <c r="UNB11" s="236"/>
      <c r="UNC11" s="236"/>
      <c r="UND11" s="236"/>
      <c r="UNE11" s="236"/>
      <c r="UNF11" s="236"/>
      <c r="UNG11" s="236"/>
      <c r="UNH11" s="236"/>
      <c r="UNI11" s="236"/>
      <c r="UNJ11" s="236"/>
      <c r="UNK11" s="236"/>
      <c r="UNL11" s="236"/>
      <c r="UNM11" s="236"/>
      <c r="UNN11" s="236"/>
      <c r="UNO11" s="236"/>
      <c r="UNP11" s="236"/>
      <c r="UNQ11" s="236"/>
      <c r="UNR11" s="236"/>
      <c r="UNS11" s="236"/>
      <c r="UNT11" s="236"/>
      <c r="UNU11" s="236"/>
      <c r="UNV11" s="236"/>
      <c r="UNW11" s="236"/>
      <c r="UNX11" s="236"/>
      <c r="UNY11" s="236"/>
      <c r="UNZ11" s="236"/>
      <c r="UOA11" s="236"/>
      <c r="UOB11" s="236"/>
      <c r="UOC11" s="236"/>
      <c r="UOD11" s="236"/>
      <c r="UOE11" s="236"/>
      <c r="UOF11" s="236"/>
      <c r="UOG11" s="236"/>
      <c r="UOH11" s="236"/>
      <c r="UOI11" s="236"/>
      <c r="UOJ11" s="236"/>
      <c r="UOK11" s="236"/>
      <c r="UOL11" s="236"/>
      <c r="UOM11" s="236"/>
      <c r="UON11" s="236"/>
      <c r="UOO11" s="236"/>
      <c r="UOP11" s="236"/>
      <c r="UOQ11" s="236"/>
      <c r="UOR11" s="236"/>
      <c r="UOS11" s="236"/>
      <c r="UOT11" s="236"/>
      <c r="UOU11" s="236"/>
      <c r="UOV11" s="236"/>
      <c r="UOW11" s="236"/>
      <c r="UOX11" s="236"/>
      <c r="UOY11" s="236"/>
      <c r="UOZ11" s="236"/>
      <c r="UPA11" s="236"/>
      <c r="UPB11" s="236"/>
      <c r="UPC11" s="236"/>
      <c r="UPD11" s="236"/>
      <c r="UPE11" s="236"/>
      <c r="UPF11" s="236"/>
      <c r="UPG11" s="236"/>
      <c r="UPH11" s="236"/>
      <c r="UPI11" s="236"/>
      <c r="UPJ11" s="236"/>
      <c r="UPK11" s="236"/>
      <c r="UPL11" s="236"/>
      <c r="UPM11" s="236"/>
      <c r="UPN11" s="236"/>
      <c r="UPO11" s="236"/>
      <c r="UPP11" s="236"/>
      <c r="UPQ11" s="236"/>
      <c r="UPR11" s="236"/>
      <c r="UPS11" s="236"/>
      <c r="UPT11" s="236"/>
      <c r="UPU11" s="236"/>
      <c r="UPV11" s="236"/>
      <c r="UPW11" s="236"/>
      <c r="UPX11" s="236"/>
      <c r="UPY11" s="236"/>
      <c r="UPZ11" s="236"/>
      <c r="UQA11" s="236"/>
      <c r="UQB11" s="236"/>
      <c r="UQC11" s="236"/>
      <c r="UQD11" s="236"/>
      <c r="UQE11" s="236"/>
      <c r="UQF11" s="236"/>
      <c r="UQG11" s="236"/>
      <c r="UQH11" s="236"/>
      <c r="UQI11" s="236"/>
      <c r="UQJ11" s="236"/>
      <c r="UQK11" s="236"/>
      <c r="UQL11" s="236"/>
      <c r="UQM11" s="236"/>
      <c r="UQN11" s="236"/>
      <c r="UQO11" s="236"/>
      <c r="UQP11" s="236"/>
      <c r="UQQ11" s="236"/>
      <c r="UQR11" s="236"/>
      <c r="UQS11" s="236"/>
      <c r="UQT11" s="236"/>
      <c r="UQU11" s="236"/>
      <c r="UQV11" s="236"/>
      <c r="UQW11" s="236"/>
      <c r="UQX11" s="236"/>
      <c r="UQY11" s="236"/>
      <c r="UQZ11" s="236"/>
      <c r="URA11" s="236"/>
      <c r="URB11" s="236"/>
      <c r="URC11" s="236"/>
      <c r="URD11" s="236"/>
      <c r="URE11" s="236"/>
      <c r="URF11" s="236"/>
      <c r="URG11" s="236"/>
      <c r="URH11" s="236"/>
      <c r="URI11" s="236"/>
      <c r="URJ11" s="236"/>
      <c r="URK11" s="236"/>
      <c r="URL11" s="236"/>
      <c r="URM11" s="236"/>
      <c r="URN11" s="236"/>
      <c r="URO11" s="236"/>
      <c r="URP11" s="236"/>
      <c r="URQ11" s="236"/>
      <c r="URR11" s="236"/>
      <c r="URS11" s="236"/>
      <c r="URT11" s="236"/>
      <c r="URU11" s="236"/>
      <c r="URV11" s="236"/>
      <c r="URW11" s="236"/>
      <c r="URX11" s="236"/>
      <c r="URY11" s="236"/>
      <c r="URZ11" s="236"/>
      <c r="USA11" s="236"/>
      <c r="USB11" s="236"/>
      <c r="USC11" s="236"/>
      <c r="USD11" s="236"/>
      <c r="USE11" s="236"/>
      <c r="USF11" s="236"/>
      <c r="USG11" s="236"/>
      <c r="USH11" s="236"/>
      <c r="USI11" s="236"/>
      <c r="USJ11" s="236"/>
      <c r="USK11" s="236"/>
      <c r="USL11" s="236"/>
      <c r="USM11" s="236"/>
      <c r="USN11" s="236"/>
      <c r="USO11" s="236"/>
      <c r="USP11" s="236"/>
      <c r="USQ11" s="236"/>
      <c r="USR11" s="236"/>
      <c r="USS11" s="236"/>
      <c r="UST11" s="236"/>
      <c r="USU11" s="236"/>
      <c r="USV11" s="236"/>
      <c r="USW11" s="236"/>
      <c r="USX11" s="236"/>
      <c r="USY11" s="236"/>
      <c r="USZ11" s="236"/>
      <c r="UTA11" s="236"/>
      <c r="UTB11" s="236"/>
      <c r="UTC11" s="236"/>
      <c r="UTD11" s="236"/>
      <c r="UTE11" s="236"/>
      <c r="UTF11" s="236"/>
      <c r="UTG11" s="236"/>
      <c r="UTH11" s="236"/>
      <c r="UTI11" s="236"/>
      <c r="UTJ11" s="236"/>
      <c r="UTK11" s="236"/>
      <c r="UTL11" s="236"/>
      <c r="UTM11" s="236"/>
      <c r="UTN11" s="236"/>
      <c r="UTO11" s="236"/>
      <c r="UTP11" s="236"/>
      <c r="UTQ11" s="236"/>
      <c r="UTR11" s="236"/>
      <c r="UTS11" s="236"/>
      <c r="UTT11" s="236"/>
      <c r="UTU11" s="236"/>
      <c r="UTV11" s="236"/>
      <c r="UTW11" s="236"/>
      <c r="UTX11" s="236"/>
      <c r="UTY11" s="236"/>
      <c r="UTZ11" s="236"/>
      <c r="UUA11" s="236"/>
      <c r="UUB11" s="236"/>
      <c r="UUC11" s="236"/>
      <c r="UUD11" s="236"/>
      <c r="UUE11" s="236"/>
      <c r="UUF11" s="236"/>
      <c r="UUG11" s="236"/>
      <c r="UUH11" s="236"/>
      <c r="UUI11" s="236"/>
      <c r="UUJ11" s="236"/>
      <c r="UUK11" s="236"/>
      <c r="UUL11" s="236"/>
      <c r="UUM11" s="236"/>
      <c r="UUN11" s="236"/>
      <c r="UUO11" s="236"/>
      <c r="UUP11" s="236"/>
      <c r="UUQ11" s="236"/>
      <c r="UUR11" s="236"/>
      <c r="UUS11" s="236"/>
      <c r="UUT11" s="236"/>
      <c r="UUU11" s="236"/>
      <c r="UUV11" s="236"/>
      <c r="UUW11" s="236"/>
      <c r="UUX11" s="236"/>
      <c r="UUY11" s="236"/>
      <c r="UUZ11" s="236"/>
      <c r="UVA11" s="236"/>
      <c r="UVB11" s="236"/>
      <c r="UVC11" s="236"/>
      <c r="UVD11" s="236"/>
      <c r="UVE11" s="236"/>
      <c r="UVF11" s="236"/>
      <c r="UVG11" s="236"/>
      <c r="UVH11" s="236"/>
      <c r="UVI11" s="236"/>
      <c r="UVJ11" s="236"/>
      <c r="UVK11" s="236"/>
      <c r="UVL11" s="236"/>
      <c r="UVM11" s="236"/>
      <c r="UVN11" s="236"/>
      <c r="UVO11" s="236"/>
      <c r="UVP11" s="236"/>
      <c r="UVQ11" s="236"/>
      <c r="UVR11" s="236"/>
      <c r="UVS11" s="236"/>
      <c r="UVT11" s="236"/>
      <c r="UVU11" s="236"/>
      <c r="UVV11" s="236"/>
      <c r="UVW11" s="236"/>
      <c r="UVX11" s="236"/>
      <c r="UVY11" s="236"/>
      <c r="UVZ11" s="236"/>
      <c r="UWA11" s="236"/>
      <c r="UWB11" s="236"/>
      <c r="UWC11" s="236"/>
      <c r="UWD11" s="236"/>
      <c r="UWE11" s="236"/>
      <c r="UWF11" s="236"/>
      <c r="UWG11" s="236"/>
      <c r="UWH11" s="236"/>
      <c r="UWI11" s="236"/>
      <c r="UWJ11" s="236"/>
      <c r="UWK11" s="236"/>
      <c r="UWL11" s="236"/>
      <c r="UWM11" s="236"/>
      <c r="UWN11" s="236"/>
      <c r="UWO11" s="236"/>
      <c r="UWP11" s="236"/>
      <c r="UWQ11" s="236"/>
      <c r="UWR11" s="236"/>
      <c r="UWS11" s="236"/>
      <c r="UWT11" s="236"/>
      <c r="UWU11" s="236"/>
      <c r="UWV11" s="236"/>
      <c r="UWW11" s="236"/>
      <c r="UWX11" s="236"/>
      <c r="UWY11" s="236"/>
      <c r="UWZ11" s="236"/>
      <c r="UXA11" s="236"/>
      <c r="UXB11" s="236"/>
      <c r="UXC11" s="236"/>
      <c r="UXD11" s="236"/>
      <c r="UXE11" s="236"/>
      <c r="UXF11" s="236"/>
      <c r="UXG11" s="236"/>
      <c r="UXH11" s="236"/>
      <c r="UXI11" s="236"/>
      <c r="UXJ11" s="236"/>
      <c r="UXK11" s="236"/>
      <c r="UXL11" s="236"/>
      <c r="UXM11" s="236"/>
      <c r="UXN11" s="236"/>
      <c r="UXO11" s="236"/>
      <c r="UXP11" s="236"/>
      <c r="UXQ11" s="236"/>
      <c r="UXR11" s="236"/>
      <c r="UXS11" s="236"/>
      <c r="UXT11" s="236"/>
      <c r="UXU11" s="236"/>
      <c r="UXV11" s="236"/>
      <c r="UXW11" s="236"/>
      <c r="UXX11" s="236"/>
      <c r="UXY11" s="236"/>
      <c r="UXZ11" s="236"/>
      <c r="UYA11" s="236"/>
      <c r="UYB11" s="236"/>
      <c r="UYC11" s="236"/>
      <c r="UYD11" s="236"/>
      <c r="UYE11" s="236"/>
      <c r="UYF11" s="236"/>
      <c r="UYG11" s="236"/>
      <c r="UYH11" s="236"/>
      <c r="UYI11" s="236"/>
      <c r="UYJ11" s="236"/>
      <c r="UYK11" s="236"/>
      <c r="UYL11" s="236"/>
      <c r="UYM11" s="236"/>
      <c r="UYN11" s="236"/>
      <c r="UYO11" s="236"/>
      <c r="UYP11" s="236"/>
      <c r="UYQ11" s="236"/>
      <c r="UYR11" s="236"/>
      <c r="UYS11" s="236"/>
      <c r="UYT11" s="236"/>
      <c r="UYU11" s="236"/>
      <c r="UYV11" s="236"/>
      <c r="UYW11" s="236"/>
      <c r="UYX11" s="236"/>
      <c r="UYY11" s="236"/>
      <c r="UYZ11" s="236"/>
      <c r="UZA11" s="236"/>
      <c r="UZB11" s="236"/>
      <c r="UZC11" s="236"/>
      <c r="UZD11" s="236"/>
      <c r="UZE11" s="236"/>
      <c r="UZF11" s="236"/>
      <c r="UZG11" s="236"/>
      <c r="UZH11" s="236"/>
      <c r="UZI11" s="236"/>
      <c r="UZJ11" s="236"/>
      <c r="UZK11" s="236"/>
      <c r="UZL11" s="236"/>
      <c r="UZM11" s="236"/>
      <c r="UZN11" s="236"/>
      <c r="UZO11" s="236"/>
      <c r="UZP11" s="236"/>
      <c r="UZQ11" s="236"/>
      <c r="UZR11" s="236"/>
      <c r="UZS11" s="236"/>
      <c r="UZT11" s="236"/>
      <c r="UZU11" s="236"/>
      <c r="UZV11" s="236"/>
      <c r="UZW11" s="236"/>
      <c r="UZX11" s="236"/>
      <c r="UZY11" s="236"/>
      <c r="UZZ11" s="236"/>
      <c r="VAA11" s="236"/>
      <c r="VAB11" s="236"/>
      <c r="VAC11" s="236"/>
      <c r="VAD11" s="236"/>
      <c r="VAE11" s="236"/>
      <c r="VAF11" s="236"/>
      <c r="VAG11" s="236"/>
      <c r="VAH11" s="236"/>
      <c r="VAI11" s="236"/>
      <c r="VAJ11" s="236"/>
      <c r="VAK11" s="236"/>
      <c r="VAL11" s="236"/>
      <c r="VAM11" s="236"/>
      <c r="VAN11" s="236"/>
      <c r="VAO11" s="236"/>
      <c r="VAP11" s="236"/>
      <c r="VAQ11" s="236"/>
      <c r="VAR11" s="236"/>
      <c r="VAS11" s="236"/>
      <c r="VAT11" s="236"/>
      <c r="VAU11" s="236"/>
      <c r="VAV11" s="236"/>
      <c r="VAW11" s="236"/>
      <c r="VAX11" s="236"/>
      <c r="VAY11" s="236"/>
      <c r="VAZ11" s="236"/>
      <c r="VBA11" s="236"/>
      <c r="VBB11" s="236"/>
      <c r="VBC11" s="236"/>
      <c r="VBD11" s="236"/>
      <c r="VBE11" s="236"/>
      <c r="VBF11" s="236"/>
      <c r="VBG11" s="236"/>
      <c r="VBH11" s="236"/>
      <c r="VBI11" s="236"/>
      <c r="VBJ11" s="236"/>
      <c r="VBK11" s="236"/>
      <c r="VBL11" s="236"/>
      <c r="VBM11" s="236"/>
      <c r="VBN11" s="236"/>
      <c r="VBO11" s="236"/>
      <c r="VBP11" s="236"/>
      <c r="VBQ11" s="236"/>
      <c r="VBR11" s="236"/>
      <c r="VBS11" s="236"/>
      <c r="VBT11" s="236"/>
      <c r="VBU11" s="236"/>
      <c r="VBV11" s="236"/>
      <c r="VBW11" s="236"/>
      <c r="VBX11" s="236"/>
      <c r="VBY11" s="236"/>
      <c r="VBZ11" s="236"/>
      <c r="VCA11" s="236"/>
      <c r="VCB11" s="236"/>
      <c r="VCC11" s="236"/>
      <c r="VCD11" s="236"/>
      <c r="VCE11" s="236"/>
      <c r="VCF11" s="236"/>
      <c r="VCG11" s="236"/>
      <c r="VCH11" s="236"/>
      <c r="VCI11" s="236"/>
      <c r="VCJ11" s="236"/>
      <c r="VCK11" s="236"/>
      <c r="VCL11" s="236"/>
      <c r="VCM11" s="236"/>
      <c r="VCN11" s="236"/>
      <c r="VCO11" s="236"/>
      <c r="VCP11" s="236"/>
      <c r="VCQ11" s="236"/>
      <c r="VCR11" s="236"/>
      <c r="VCS11" s="236"/>
      <c r="VCT11" s="236"/>
      <c r="VCU11" s="236"/>
      <c r="VCV11" s="236"/>
      <c r="VCW11" s="236"/>
      <c r="VCX11" s="236"/>
      <c r="VCY11" s="236"/>
      <c r="VCZ11" s="236"/>
      <c r="VDA11" s="236"/>
      <c r="VDB11" s="236"/>
      <c r="VDC11" s="236"/>
      <c r="VDD11" s="236"/>
      <c r="VDE11" s="236"/>
      <c r="VDF11" s="236"/>
      <c r="VDG11" s="236"/>
      <c r="VDH11" s="236"/>
      <c r="VDI11" s="236"/>
      <c r="VDJ11" s="236"/>
      <c r="VDK11" s="236"/>
      <c r="VDL11" s="236"/>
      <c r="VDM11" s="236"/>
      <c r="VDN11" s="236"/>
      <c r="VDO11" s="236"/>
      <c r="VDP11" s="236"/>
      <c r="VDQ11" s="236"/>
      <c r="VDR11" s="236"/>
      <c r="VDS11" s="236"/>
      <c r="VDT11" s="236"/>
      <c r="VDU11" s="236"/>
      <c r="VDV11" s="236"/>
      <c r="VDW11" s="236"/>
      <c r="VDX11" s="236"/>
      <c r="VDY11" s="236"/>
      <c r="VDZ11" s="236"/>
      <c r="VEA11" s="236"/>
      <c r="VEB11" s="236"/>
      <c r="VEC11" s="236"/>
      <c r="VED11" s="236"/>
      <c r="VEE11" s="236"/>
      <c r="VEF11" s="236"/>
      <c r="VEG11" s="236"/>
      <c r="VEH11" s="236"/>
      <c r="VEI11" s="236"/>
      <c r="VEJ11" s="236"/>
      <c r="VEK11" s="236"/>
      <c r="VEL11" s="236"/>
      <c r="VEM11" s="236"/>
      <c r="VEN11" s="236"/>
      <c r="VEO11" s="236"/>
      <c r="VEP11" s="236"/>
      <c r="VEQ11" s="236"/>
      <c r="VER11" s="236"/>
      <c r="VES11" s="236"/>
      <c r="VET11" s="236"/>
      <c r="VEU11" s="236"/>
      <c r="VEV11" s="236"/>
      <c r="VEW11" s="236"/>
      <c r="VEX11" s="236"/>
      <c r="VEY11" s="236"/>
      <c r="VEZ11" s="236"/>
      <c r="VFA11" s="236"/>
      <c r="VFB11" s="236"/>
      <c r="VFC11" s="236"/>
      <c r="VFD11" s="236"/>
      <c r="VFE11" s="236"/>
      <c r="VFF11" s="236"/>
      <c r="VFG11" s="236"/>
      <c r="VFH11" s="236"/>
      <c r="VFI11" s="236"/>
      <c r="VFJ11" s="236"/>
      <c r="VFK11" s="236"/>
      <c r="VFL11" s="236"/>
      <c r="VFM11" s="236"/>
      <c r="VFN11" s="236"/>
      <c r="VFO11" s="236"/>
      <c r="VFP11" s="236"/>
      <c r="VFQ11" s="236"/>
      <c r="VFR11" s="236"/>
      <c r="VFS11" s="236"/>
      <c r="VFT11" s="236"/>
      <c r="VFU11" s="236"/>
      <c r="VFV11" s="236"/>
      <c r="VFW11" s="236"/>
      <c r="VFX11" s="236"/>
      <c r="VFY11" s="236"/>
      <c r="VFZ11" s="236"/>
      <c r="VGA11" s="236"/>
      <c r="VGB11" s="236"/>
      <c r="VGC11" s="236"/>
      <c r="VGD11" s="236"/>
      <c r="VGE11" s="236"/>
      <c r="VGF11" s="236"/>
      <c r="VGG11" s="236"/>
      <c r="VGH11" s="236"/>
      <c r="VGI11" s="236"/>
      <c r="VGJ11" s="236"/>
      <c r="VGK11" s="236"/>
      <c r="VGL11" s="236"/>
      <c r="VGM11" s="236"/>
      <c r="VGN11" s="236"/>
      <c r="VGO11" s="236"/>
      <c r="VGP11" s="236"/>
      <c r="VGQ11" s="236"/>
      <c r="VGR11" s="236"/>
      <c r="VGS11" s="236"/>
      <c r="VGT11" s="236"/>
      <c r="VGU11" s="236"/>
      <c r="VGV11" s="236"/>
      <c r="VGW11" s="236"/>
      <c r="VGX11" s="236"/>
      <c r="VGY11" s="236"/>
      <c r="VGZ11" s="236"/>
      <c r="VHA11" s="236"/>
      <c r="VHB11" s="236"/>
      <c r="VHC11" s="236"/>
      <c r="VHD11" s="236"/>
      <c r="VHE11" s="236"/>
      <c r="VHF11" s="236"/>
      <c r="VHG11" s="236"/>
      <c r="VHH11" s="236"/>
      <c r="VHI11" s="236"/>
      <c r="VHJ11" s="236"/>
      <c r="VHK11" s="236"/>
      <c r="VHL11" s="236"/>
      <c r="VHM11" s="236"/>
      <c r="VHN11" s="236"/>
      <c r="VHO11" s="236"/>
      <c r="VHP11" s="236"/>
      <c r="VHQ11" s="236"/>
      <c r="VHR11" s="236"/>
      <c r="VHS11" s="236"/>
      <c r="VHT11" s="236"/>
      <c r="VHU11" s="236"/>
      <c r="VHV11" s="236"/>
      <c r="VHW11" s="236"/>
      <c r="VHX11" s="236"/>
      <c r="VHY11" s="236"/>
      <c r="VHZ11" s="236"/>
      <c r="VIA11" s="236"/>
      <c r="VIB11" s="236"/>
      <c r="VIC11" s="236"/>
      <c r="VID11" s="236"/>
      <c r="VIE11" s="236"/>
      <c r="VIF11" s="236"/>
      <c r="VIG11" s="236"/>
      <c r="VIH11" s="236"/>
      <c r="VII11" s="236"/>
      <c r="VIJ11" s="236"/>
      <c r="VIK11" s="236"/>
      <c r="VIL11" s="236"/>
      <c r="VIM11" s="236"/>
      <c r="VIN11" s="236"/>
      <c r="VIO11" s="236"/>
      <c r="VIP11" s="236"/>
      <c r="VIQ11" s="236"/>
      <c r="VIR11" s="236"/>
      <c r="VIS11" s="236"/>
      <c r="VIT11" s="236"/>
      <c r="VIU11" s="236"/>
      <c r="VIV11" s="236"/>
      <c r="VIW11" s="236"/>
      <c r="VIX11" s="236"/>
      <c r="VIY11" s="236"/>
      <c r="VIZ11" s="236"/>
      <c r="VJA11" s="236"/>
      <c r="VJB11" s="236"/>
      <c r="VJC11" s="236"/>
      <c r="VJD11" s="236"/>
      <c r="VJE11" s="236"/>
      <c r="VJF11" s="236"/>
      <c r="VJG11" s="236"/>
      <c r="VJH11" s="236"/>
      <c r="VJI11" s="236"/>
      <c r="VJJ11" s="236"/>
      <c r="VJK11" s="236"/>
      <c r="VJL11" s="236"/>
      <c r="VJM11" s="236"/>
      <c r="VJN11" s="236"/>
      <c r="VJO11" s="236"/>
      <c r="VJP11" s="236"/>
      <c r="VJQ11" s="236"/>
      <c r="VJR11" s="236"/>
      <c r="VJS11" s="236"/>
      <c r="VJT11" s="236"/>
      <c r="VJU11" s="236"/>
      <c r="VJV11" s="236"/>
      <c r="VJW11" s="236"/>
      <c r="VJX11" s="236"/>
      <c r="VJY11" s="236"/>
      <c r="VJZ11" s="236"/>
      <c r="VKA11" s="236"/>
      <c r="VKB11" s="236"/>
      <c r="VKC11" s="236"/>
      <c r="VKD11" s="236"/>
      <c r="VKE11" s="236"/>
      <c r="VKF11" s="236"/>
      <c r="VKG11" s="236"/>
      <c r="VKH11" s="236"/>
      <c r="VKI11" s="236"/>
      <c r="VKJ11" s="236"/>
      <c r="VKK11" s="236"/>
      <c r="VKL11" s="236"/>
      <c r="VKM11" s="236"/>
      <c r="VKN11" s="236"/>
      <c r="VKO11" s="236"/>
      <c r="VKP11" s="236"/>
      <c r="VKQ11" s="236"/>
      <c r="VKR11" s="236"/>
      <c r="VKS11" s="236"/>
      <c r="VKT11" s="236"/>
      <c r="VKU11" s="236"/>
      <c r="VKV11" s="236"/>
      <c r="VKW11" s="236"/>
      <c r="VKX11" s="236"/>
      <c r="VKY11" s="236"/>
      <c r="VKZ11" s="236"/>
      <c r="VLA11" s="236"/>
      <c r="VLB11" s="236"/>
      <c r="VLC11" s="236"/>
      <c r="VLD11" s="236"/>
      <c r="VLE11" s="236"/>
      <c r="VLF11" s="236"/>
      <c r="VLG11" s="236"/>
      <c r="VLH11" s="236"/>
      <c r="VLI11" s="236"/>
      <c r="VLJ11" s="236"/>
      <c r="VLK11" s="236"/>
      <c r="VLL11" s="236"/>
      <c r="VLM11" s="236"/>
      <c r="VLN11" s="236"/>
      <c r="VLO11" s="236"/>
      <c r="VLP11" s="236"/>
      <c r="VLQ11" s="236"/>
      <c r="VLR11" s="236"/>
      <c r="VLS11" s="236"/>
      <c r="VLT11" s="236"/>
      <c r="VLU11" s="236"/>
      <c r="VLV11" s="236"/>
      <c r="VLW11" s="236"/>
      <c r="VLX11" s="236"/>
      <c r="VLY11" s="236"/>
      <c r="VLZ11" s="236"/>
      <c r="VMA11" s="236"/>
      <c r="VMB11" s="236"/>
      <c r="VMC11" s="236"/>
      <c r="VMD11" s="236"/>
      <c r="VME11" s="236"/>
      <c r="VMF11" s="236"/>
      <c r="VMG11" s="236"/>
      <c r="VMH11" s="236"/>
      <c r="VMI11" s="236"/>
      <c r="VMJ11" s="236"/>
      <c r="VMK11" s="236"/>
      <c r="VML11" s="236"/>
      <c r="VMM11" s="236"/>
      <c r="VMN11" s="236"/>
      <c r="VMO11" s="236"/>
      <c r="VMP11" s="236"/>
      <c r="VMQ11" s="236"/>
      <c r="VMR11" s="236"/>
      <c r="VMS11" s="236"/>
      <c r="VMT11" s="236"/>
      <c r="VMU11" s="236"/>
      <c r="VMV11" s="236"/>
      <c r="VMW11" s="236"/>
      <c r="VMX11" s="236"/>
      <c r="VMY11" s="236"/>
      <c r="VMZ11" s="236"/>
      <c r="VNA11" s="236"/>
      <c r="VNB11" s="236"/>
      <c r="VNC11" s="236"/>
      <c r="VND11" s="236"/>
      <c r="VNE11" s="236"/>
      <c r="VNF11" s="236"/>
      <c r="VNG11" s="236"/>
      <c r="VNH11" s="236"/>
      <c r="VNI11" s="236"/>
      <c r="VNJ11" s="236"/>
      <c r="VNK11" s="236"/>
      <c r="VNL11" s="236"/>
      <c r="VNM11" s="236"/>
      <c r="VNN11" s="236"/>
      <c r="VNO11" s="236"/>
      <c r="VNP11" s="236"/>
      <c r="VNQ11" s="236"/>
      <c r="VNR11" s="236"/>
      <c r="VNS11" s="236"/>
      <c r="VNT11" s="236"/>
      <c r="VNU11" s="236"/>
      <c r="VNV11" s="236"/>
      <c r="VNW11" s="236"/>
      <c r="VNX11" s="236"/>
      <c r="VNY11" s="236"/>
      <c r="VNZ11" s="236"/>
      <c r="VOA11" s="236"/>
      <c r="VOB11" s="236"/>
      <c r="VOC11" s="236"/>
      <c r="VOD11" s="236"/>
      <c r="VOE11" s="236"/>
      <c r="VOF11" s="236"/>
      <c r="VOG11" s="236"/>
      <c r="VOH11" s="236"/>
      <c r="VOI11" s="236"/>
      <c r="VOJ11" s="236"/>
      <c r="VOK11" s="236"/>
      <c r="VOL11" s="236"/>
      <c r="VOM11" s="236"/>
      <c r="VON11" s="236"/>
      <c r="VOO11" s="236"/>
      <c r="VOP11" s="236"/>
      <c r="VOQ11" s="236"/>
      <c r="VOR11" s="236"/>
      <c r="VOS11" s="236"/>
      <c r="VOT11" s="236"/>
      <c r="VOU11" s="236"/>
      <c r="VOV11" s="236"/>
      <c r="VOW11" s="236"/>
      <c r="VOX11" s="236"/>
      <c r="VOY11" s="236"/>
      <c r="VOZ11" s="236"/>
      <c r="VPA11" s="236"/>
      <c r="VPB11" s="236"/>
      <c r="VPC11" s="236"/>
      <c r="VPD11" s="236"/>
      <c r="VPE11" s="236"/>
      <c r="VPF11" s="236"/>
      <c r="VPG11" s="236"/>
      <c r="VPH11" s="236"/>
      <c r="VPI11" s="236"/>
      <c r="VPJ11" s="236"/>
      <c r="VPK11" s="236"/>
      <c r="VPL11" s="236"/>
      <c r="VPM11" s="236"/>
      <c r="VPN11" s="236"/>
      <c r="VPO11" s="236"/>
      <c r="VPP11" s="236"/>
      <c r="VPQ11" s="236"/>
      <c r="VPR11" s="236"/>
      <c r="VPS11" s="236"/>
      <c r="VPT11" s="236"/>
      <c r="VPU11" s="236"/>
      <c r="VPV11" s="236"/>
      <c r="VPW11" s="236"/>
      <c r="VPX11" s="236"/>
      <c r="VPY11" s="236"/>
      <c r="VPZ11" s="236"/>
      <c r="VQA11" s="236"/>
      <c r="VQB11" s="236"/>
      <c r="VQC11" s="236"/>
      <c r="VQD11" s="236"/>
      <c r="VQE11" s="236"/>
      <c r="VQF11" s="236"/>
      <c r="VQG11" s="236"/>
      <c r="VQH11" s="236"/>
      <c r="VQI11" s="236"/>
      <c r="VQJ11" s="236"/>
      <c r="VQK11" s="236"/>
      <c r="VQL11" s="236"/>
      <c r="VQM11" s="236"/>
      <c r="VQN11" s="236"/>
      <c r="VQO11" s="236"/>
      <c r="VQP11" s="236"/>
      <c r="VQQ11" s="236"/>
      <c r="VQR11" s="236"/>
      <c r="VQS11" s="236"/>
      <c r="VQT11" s="236"/>
      <c r="VQU11" s="236"/>
      <c r="VQV11" s="236"/>
      <c r="VQW11" s="236"/>
      <c r="VQX11" s="236"/>
      <c r="VQY11" s="236"/>
      <c r="VQZ11" s="236"/>
      <c r="VRA11" s="236"/>
      <c r="VRB11" s="236"/>
      <c r="VRC11" s="236"/>
      <c r="VRD11" s="236"/>
      <c r="VRE11" s="236"/>
      <c r="VRF11" s="236"/>
      <c r="VRG11" s="236"/>
      <c r="VRH11" s="236"/>
      <c r="VRI11" s="236"/>
      <c r="VRJ11" s="236"/>
      <c r="VRK11" s="236"/>
      <c r="VRL11" s="236"/>
      <c r="VRM11" s="236"/>
      <c r="VRN11" s="236"/>
      <c r="VRO11" s="236"/>
      <c r="VRP11" s="236"/>
      <c r="VRQ11" s="236"/>
      <c r="VRR11" s="236"/>
      <c r="VRS11" s="236"/>
      <c r="VRT11" s="236"/>
      <c r="VRU11" s="236"/>
      <c r="VRV11" s="236"/>
      <c r="VRW11" s="236"/>
      <c r="VRX11" s="236"/>
      <c r="VRY11" s="236"/>
      <c r="VRZ11" s="236"/>
      <c r="VSA11" s="236"/>
      <c r="VSB11" s="236"/>
      <c r="VSC11" s="236"/>
      <c r="VSD11" s="236"/>
      <c r="VSE11" s="236"/>
      <c r="VSF11" s="236"/>
      <c r="VSG11" s="236"/>
      <c r="VSH11" s="236"/>
      <c r="VSI11" s="236"/>
      <c r="VSJ11" s="236"/>
      <c r="VSK11" s="236"/>
      <c r="VSL11" s="236"/>
      <c r="VSM11" s="236"/>
      <c r="VSN11" s="236"/>
      <c r="VSO11" s="236"/>
      <c r="VSP11" s="236"/>
      <c r="VSQ11" s="236"/>
      <c r="VSR11" s="236"/>
      <c r="VSS11" s="236"/>
      <c r="VST11" s="236"/>
      <c r="VSU11" s="236"/>
      <c r="VSV11" s="236"/>
      <c r="VSW11" s="236"/>
      <c r="VSX11" s="236"/>
      <c r="VSY11" s="236"/>
      <c r="VSZ11" s="236"/>
      <c r="VTA11" s="236"/>
      <c r="VTB11" s="236"/>
      <c r="VTC11" s="236"/>
      <c r="VTD11" s="236"/>
      <c r="VTE11" s="236"/>
      <c r="VTF11" s="236"/>
      <c r="VTG11" s="236"/>
      <c r="VTH11" s="236"/>
      <c r="VTI11" s="236"/>
      <c r="VTJ11" s="236"/>
      <c r="VTK11" s="236"/>
      <c r="VTL11" s="236"/>
      <c r="VTM11" s="236"/>
      <c r="VTN11" s="236"/>
      <c r="VTO11" s="236"/>
      <c r="VTP11" s="236"/>
      <c r="VTQ11" s="236"/>
      <c r="VTR11" s="236"/>
      <c r="VTS11" s="236"/>
      <c r="VTT11" s="236"/>
      <c r="VTU11" s="236"/>
      <c r="VTV11" s="236"/>
      <c r="VTW11" s="236"/>
      <c r="VTX11" s="236"/>
      <c r="VTY11" s="236"/>
      <c r="VTZ11" s="236"/>
      <c r="VUA11" s="236"/>
      <c r="VUB11" s="236"/>
      <c r="VUC11" s="236"/>
      <c r="VUD11" s="236"/>
      <c r="VUE11" s="236"/>
      <c r="VUF11" s="236"/>
      <c r="VUG11" s="236"/>
      <c r="VUH11" s="236"/>
      <c r="VUI11" s="236"/>
      <c r="VUJ11" s="236"/>
      <c r="VUK11" s="236"/>
      <c r="VUL11" s="236"/>
      <c r="VUM11" s="236"/>
      <c r="VUN11" s="236"/>
      <c r="VUO11" s="236"/>
      <c r="VUP11" s="236"/>
      <c r="VUQ11" s="236"/>
      <c r="VUR11" s="236"/>
      <c r="VUS11" s="236"/>
      <c r="VUT11" s="236"/>
      <c r="VUU11" s="236"/>
      <c r="VUV11" s="236"/>
      <c r="VUW11" s="236"/>
      <c r="VUX11" s="236"/>
      <c r="VUY11" s="236"/>
      <c r="VUZ11" s="236"/>
      <c r="VVA11" s="236"/>
      <c r="VVB11" s="236"/>
      <c r="VVC11" s="236"/>
      <c r="VVD11" s="236"/>
      <c r="VVE11" s="236"/>
      <c r="VVF11" s="236"/>
      <c r="VVG11" s="236"/>
      <c r="VVH11" s="236"/>
      <c r="VVI11" s="236"/>
      <c r="VVJ11" s="236"/>
      <c r="VVK11" s="236"/>
      <c r="VVL11" s="236"/>
      <c r="VVM11" s="236"/>
      <c r="VVN11" s="236"/>
      <c r="VVO11" s="236"/>
      <c r="VVP11" s="236"/>
      <c r="VVQ11" s="236"/>
      <c r="VVR11" s="236"/>
      <c r="VVS11" s="236"/>
      <c r="VVT11" s="236"/>
      <c r="VVU11" s="236"/>
      <c r="VVV11" s="236"/>
      <c r="VVW11" s="236"/>
      <c r="VVX11" s="236"/>
      <c r="VVY11" s="236"/>
      <c r="VVZ11" s="236"/>
      <c r="VWA11" s="236"/>
      <c r="VWB11" s="236"/>
      <c r="VWC11" s="236"/>
      <c r="VWD11" s="236"/>
      <c r="VWE11" s="236"/>
      <c r="VWF11" s="236"/>
      <c r="VWG11" s="236"/>
      <c r="VWH11" s="236"/>
      <c r="VWI11" s="236"/>
      <c r="VWJ11" s="236"/>
      <c r="VWK11" s="236"/>
      <c r="VWL11" s="236"/>
      <c r="VWM11" s="236"/>
      <c r="VWN11" s="236"/>
      <c r="VWO11" s="236"/>
      <c r="VWP11" s="236"/>
      <c r="VWQ11" s="236"/>
      <c r="VWR11" s="236"/>
      <c r="VWS11" s="236"/>
      <c r="VWT11" s="236"/>
      <c r="VWU11" s="236"/>
      <c r="VWV11" s="236"/>
      <c r="VWW11" s="236"/>
      <c r="VWX11" s="236"/>
      <c r="VWY11" s="236"/>
      <c r="VWZ11" s="236"/>
      <c r="VXA11" s="236"/>
      <c r="VXB11" s="236"/>
      <c r="VXC11" s="236"/>
      <c r="VXD11" s="236"/>
      <c r="VXE11" s="236"/>
      <c r="VXF11" s="236"/>
      <c r="VXG11" s="236"/>
      <c r="VXH11" s="236"/>
      <c r="VXI11" s="236"/>
      <c r="VXJ11" s="236"/>
      <c r="VXK11" s="236"/>
      <c r="VXL11" s="236"/>
      <c r="VXM11" s="236"/>
      <c r="VXN11" s="236"/>
      <c r="VXO11" s="236"/>
      <c r="VXP11" s="236"/>
      <c r="VXQ11" s="236"/>
      <c r="VXR11" s="236"/>
      <c r="VXS11" s="236"/>
      <c r="VXT11" s="236"/>
      <c r="VXU11" s="236"/>
      <c r="VXV11" s="236"/>
      <c r="VXW11" s="236"/>
      <c r="VXX11" s="236"/>
      <c r="VXY11" s="236"/>
      <c r="VXZ11" s="236"/>
      <c r="VYA11" s="236"/>
      <c r="VYB11" s="236"/>
      <c r="VYC11" s="236"/>
      <c r="VYD11" s="236"/>
      <c r="VYE11" s="236"/>
      <c r="VYF11" s="236"/>
      <c r="VYG11" s="236"/>
      <c r="VYH11" s="236"/>
      <c r="VYI11" s="236"/>
      <c r="VYJ11" s="236"/>
      <c r="VYK11" s="236"/>
      <c r="VYL11" s="236"/>
      <c r="VYM11" s="236"/>
      <c r="VYN11" s="236"/>
      <c r="VYO11" s="236"/>
      <c r="VYP11" s="236"/>
      <c r="VYQ11" s="236"/>
      <c r="VYR11" s="236"/>
      <c r="VYS11" s="236"/>
      <c r="VYT11" s="236"/>
      <c r="VYU11" s="236"/>
      <c r="VYV11" s="236"/>
      <c r="VYW11" s="236"/>
      <c r="VYX11" s="236"/>
      <c r="VYY11" s="236"/>
      <c r="VYZ11" s="236"/>
      <c r="VZA11" s="236"/>
      <c r="VZB11" s="236"/>
      <c r="VZC11" s="236"/>
      <c r="VZD11" s="236"/>
      <c r="VZE11" s="236"/>
      <c r="VZF11" s="236"/>
      <c r="VZG11" s="236"/>
      <c r="VZH11" s="236"/>
      <c r="VZI11" s="236"/>
      <c r="VZJ11" s="236"/>
      <c r="VZK11" s="236"/>
      <c r="VZL11" s="236"/>
      <c r="VZM11" s="236"/>
      <c r="VZN11" s="236"/>
      <c r="VZO11" s="236"/>
      <c r="VZP11" s="236"/>
      <c r="VZQ11" s="236"/>
      <c r="VZR11" s="236"/>
      <c r="VZS11" s="236"/>
      <c r="VZT11" s="236"/>
      <c r="VZU11" s="236"/>
      <c r="VZV11" s="236"/>
      <c r="VZW11" s="236"/>
      <c r="VZX11" s="236"/>
      <c r="VZY11" s="236"/>
      <c r="VZZ11" s="236"/>
      <c r="WAA11" s="236"/>
      <c r="WAB11" s="236"/>
      <c r="WAC11" s="236"/>
      <c r="WAD11" s="236"/>
      <c r="WAE11" s="236"/>
      <c r="WAF11" s="236"/>
      <c r="WAG11" s="236"/>
      <c r="WAH11" s="236"/>
      <c r="WAI11" s="236"/>
      <c r="WAJ11" s="236"/>
      <c r="WAK11" s="236"/>
      <c r="WAL11" s="236"/>
      <c r="WAM11" s="236"/>
      <c r="WAN11" s="236"/>
      <c r="WAO11" s="236"/>
      <c r="WAP11" s="236"/>
      <c r="WAQ11" s="236"/>
      <c r="WAR11" s="236"/>
      <c r="WAS11" s="236"/>
      <c r="WAT11" s="236"/>
      <c r="WAU11" s="236"/>
      <c r="WAV11" s="236"/>
      <c r="WAW11" s="236"/>
      <c r="WAX11" s="236"/>
      <c r="WAY11" s="236"/>
      <c r="WAZ11" s="236"/>
      <c r="WBA11" s="236"/>
      <c r="WBB11" s="236"/>
      <c r="WBC11" s="236"/>
      <c r="WBD11" s="236"/>
      <c r="WBE11" s="236"/>
      <c r="WBF11" s="236"/>
      <c r="WBG11" s="236"/>
      <c r="WBH11" s="236"/>
      <c r="WBI11" s="236"/>
      <c r="WBJ11" s="236"/>
      <c r="WBK11" s="236"/>
      <c r="WBL11" s="236"/>
      <c r="WBM11" s="236"/>
      <c r="WBN11" s="236"/>
      <c r="WBO11" s="236"/>
      <c r="WBP11" s="236"/>
      <c r="WBQ11" s="236"/>
      <c r="WBR11" s="236"/>
      <c r="WBS11" s="236"/>
      <c r="WBT11" s="236"/>
      <c r="WBU11" s="236"/>
      <c r="WBV11" s="236"/>
      <c r="WBW11" s="236"/>
      <c r="WBX11" s="236"/>
      <c r="WBY11" s="236"/>
      <c r="WBZ11" s="236"/>
      <c r="WCA11" s="236"/>
      <c r="WCB11" s="236"/>
      <c r="WCC11" s="236"/>
      <c r="WCD11" s="236"/>
      <c r="WCE11" s="236"/>
      <c r="WCF11" s="236"/>
      <c r="WCG11" s="236"/>
      <c r="WCH11" s="236"/>
      <c r="WCI11" s="236"/>
      <c r="WCJ11" s="236"/>
      <c r="WCK11" s="236"/>
      <c r="WCL11" s="236"/>
      <c r="WCM11" s="236"/>
      <c r="WCN11" s="236"/>
      <c r="WCO11" s="236"/>
      <c r="WCP11" s="236"/>
      <c r="WCQ11" s="236"/>
      <c r="WCR11" s="236"/>
      <c r="WCS11" s="236"/>
      <c r="WCT11" s="236"/>
      <c r="WCU11" s="236"/>
      <c r="WCV11" s="236"/>
      <c r="WCW11" s="236"/>
      <c r="WCX11" s="236"/>
      <c r="WCY11" s="236"/>
      <c r="WCZ11" s="236"/>
      <c r="WDA11" s="236"/>
      <c r="WDB11" s="236"/>
      <c r="WDC11" s="236"/>
      <c r="WDD11" s="236"/>
      <c r="WDE11" s="236"/>
      <c r="WDF11" s="236"/>
      <c r="WDG11" s="236"/>
      <c r="WDH11" s="236"/>
      <c r="WDI11" s="236"/>
      <c r="WDJ11" s="236"/>
      <c r="WDK11" s="236"/>
      <c r="WDL11" s="236"/>
      <c r="WDM11" s="236"/>
      <c r="WDN11" s="236"/>
      <c r="WDO11" s="236"/>
      <c r="WDP11" s="236"/>
      <c r="WDQ11" s="236"/>
      <c r="WDR11" s="236"/>
      <c r="WDS11" s="236"/>
      <c r="WDT11" s="236"/>
      <c r="WDU11" s="236"/>
      <c r="WDV11" s="236"/>
      <c r="WDW11" s="236"/>
      <c r="WDX11" s="236"/>
      <c r="WDY11" s="236"/>
      <c r="WDZ11" s="236"/>
      <c r="WEA11" s="236"/>
      <c r="WEB11" s="236"/>
      <c r="WEC11" s="236"/>
      <c r="WED11" s="236"/>
      <c r="WEE11" s="236"/>
      <c r="WEF11" s="236"/>
      <c r="WEG11" s="236"/>
      <c r="WEH11" s="236"/>
      <c r="WEI11" s="236"/>
      <c r="WEJ11" s="236"/>
      <c r="WEK11" s="236"/>
      <c r="WEL11" s="236"/>
      <c r="WEM11" s="236"/>
      <c r="WEN11" s="236"/>
      <c r="WEO11" s="236"/>
      <c r="WEP11" s="236"/>
      <c r="WEQ11" s="236"/>
      <c r="WER11" s="236"/>
      <c r="WES11" s="236"/>
      <c r="WET11" s="236"/>
      <c r="WEU11" s="236"/>
      <c r="WEV11" s="236"/>
      <c r="WEW11" s="236"/>
      <c r="WEX11" s="236"/>
      <c r="WEY11" s="236"/>
      <c r="WEZ11" s="236"/>
      <c r="WFA11" s="236"/>
      <c r="WFB11" s="236"/>
      <c r="WFC11" s="236"/>
      <c r="WFD11" s="236"/>
      <c r="WFE11" s="236"/>
      <c r="WFF11" s="236"/>
      <c r="WFG11" s="236"/>
      <c r="WFH11" s="236"/>
      <c r="WFI11" s="236"/>
      <c r="WFJ11" s="236"/>
      <c r="WFK11" s="236"/>
      <c r="WFL11" s="236"/>
      <c r="WFM11" s="236"/>
      <c r="WFN11" s="236"/>
      <c r="WFO11" s="236"/>
      <c r="WFP11" s="236"/>
      <c r="WFQ11" s="236"/>
      <c r="WFR11" s="236"/>
      <c r="WFS11" s="236"/>
      <c r="WFT11" s="236"/>
      <c r="WFU11" s="236"/>
      <c r="WFV11" s="236"/>
      <c r="WFW11" s="236"/>
      <c r="WFX11" s="236"/>
      <c r="WFY11" s="236"/>
      <c r="WFZ11" s="236"/>
      <c r="WGA11" s="236"/>
      <c r="WGB11" s="236"/>
      <c r="WGC11" s="236"/>
      <c r="WGD11" s="236"/>
      <c r="WGE11" s="236"/>
      <c r="WGF11" s="236"/>
      <c r="WGG11" s="236"/>
      <c r="WGH11" s="236"/>
      <c r="WGI11" s="236"/>
      <c r="WGJ11" s="236"/>
      <c r="WGK11" s="236"/>
      <c r="WGL11" s="236"/>
      <c r="WGM11" s="236"/>
      <c r="WGN11" s="236"/>
      <c r="WGO11" s="236"/>
      <c r="WGP11" s="236"/>
      <c r="WGQ11" s="236"/>
      <c r="WGR11" s="236"/>
      <c r="WGS11" s="236"/>
      <c r="WGT11" s="236"/>
      <c r="WGU11" s="236"/>
      <c r="WGV11" s="236"/>
      <c r="WGW11" s="236"/>
      <c r="WGX11" s="236"/>
      <c r="WGY11" s="236"/>
      <c r="WGZ11" s="236"/>
      <c r="WHA11" s="236"/>
      <c r="WHB11" s="236"/>
      <c r="WHC11" s="236"/>
      <c r="WHD11" s="236"/>
      <c r="WHE11" s="236"/>
      <c r="WHF11" s="236"/>
      <c r="WHG11" s="236"/>
      <c r="WHH11" s="236"/>
      <c r="WHI11" s="236"/>
      <c r="WHJ11" s="236"/>
      <c r="WHK11" s="236"/>
      <c r="WHL11" s="236"/>
      <c r="WHM11" s="236"/>
      <c r="WHN11" s="236"/>
      <c r="WHO11" s="236"/>
      <c r="WHP11" s="236"/>
      <c r="WHQ11" s="236"/>
      <c r="WHR11" s="236"/>
      <c r="WHS11" s="236"/>
      <c r="WHT11" s="236"/>
      <c r="WHU11" s="236"/>
      <c r="WHV11" s="236"/>
      <c r="WHW11" s="236"/>
      <c r="WHX11" s="236"/>
      <c r="WHY11" s="236"/>
      <c r="WHZ11" s="236"/>
      <c r="WIA11" s="236"/>
      <c r="WIB11" s="236"/>
      <c r="WIC11" s="236"/>
      <c r="WID11" s="236"/>
      <c r="WIE11" s="236"/>
      <c r="WIF11" s="236"/>
      <c r="WIG11" s="236"/>
      <c r="WIH11" s="236"/>
      <c r="WII11" s="236"/>
      <c r="WIJ11" s="236"/>
      <c r="WIK11" s="236"/>
      <c r="WIL11" s="236"/>
      <c r="WIM11" s="236"/>
      <c r="WIN11" s="236"/>
      <c r="WIO11" s="236"/>
      <c r="WIP11" s="236"/>
      <c r="WIQ11" s="236"/>
      <c r="WIR11" s="236"/>
      <c r="WIS11" s="236"/>
      <c r="WIT11" s="236"/>
      <c r="WIU11" s="236"/>
      <c r="WIV11" s="236"/>
      <c r="WIW11" s="236"/>
      <c r="WIX11" s="236"/>
      <c r="WIY11" s="236"/>
      <c r="WIZ11" s="236"/>
      <c r="WJA11" s="236"/>
      <c r="WJB11" s="236"/>
      <c r="WJC11" s="236"/>
      <c r="WJD11" s="236"/>
      <c r="WJE11" s="236"/>
      <c r="WJF11" s="236"/>
      <c r="WJG11" s="236"/>
      <c r="WJH11" s="236"/>
      <c r="WJI11" s="236"/>
      <c r="WJJ11" s="236"/>
      <c r="WJK11" s="236"/>
      <c r="WJL11" s="236"/>
      <c r="WJM11" s="236"/>
      <c r="WJN11" s="236"/>
      <c r="WJO11" s="236"/>
      <c r="WJP11" s="236"/>
      <c r="WJQ11" s="236"/>
      <c r="WJR11" s="236"/>
      <c r="WJS11" s="236"/>
      <c r="WJT11" s="236"/>
      <c r="WJU11" s="236"/>
      <c r="WJV11" s="236"/>
      <c r="WJW11" s="236"/>
      <c r="WJX11" s="236"/>
      <c r="WJY11" s="236"/>
      <c r="WJZ11" s="236"/>
      <c r="WKA11" s="236"/>
      <c r="WKB11" s="236"/>
      <c r="WKC11" s="236"/>
      <c r="WKD11" s="236"/>
      <c r="WKE11" s="236"/>
      <c r="WKF11" s="236"/>
      <c r="WKG11" s="236"/>
      <c r="WKH11" s="236"/>
      <c r="WKI11" s="236"/>
      <c r="WKJ11" s="236"/>
      <c r="WKK11" s="236"/>
      <c r="WKL11" s="236"/>
      <c r="WKM11" s="236"/>
      <c r="WKN11" s="236"/>
      <c r="WKO11" s="236"/>
      <c r="WKP11" s="236"/>
      <c r="WKQ11" s="236"/>
      <c r="WKR11" s="236"/>
      <c r="WKS11" s="236"/>
      <c r="WKT11" s="236"/>
      <c r="WKU11" s="236"/>
      <c r="WKV11" s="236"/>
      <c r="WKW11" s="236"/>
      <c r="WKX11" s="236"/>
      <c r="WKY11" s="236"/>
      <c r="WKZ11" s="236"/>
      <c r="WLA11" s="236"/>
      <c r="WLB11" s="236"/>
      <c r="WLC11" s="236"/>
      <c r="WLD11" s="236"/>
      <c r="WLE11" s="236"/>
      <c r="WLF11" s="236"/>
      <c r="WLG11" s="236"/>
      <c r="WLH11" s="236"/>
      <c r="WLI11" s="236"/>
      <c r="WLJ11" s="236"/>
      <c r="WLK11" s="236"/>
      <c r="WLL11" s="236"/>
      <c r="WLM11" s="236"/>
      <c r="WLN11" s="236"/>
      <c r="WLO11" s="236"/>
      <c r="WLP11" s="236"/>
      <c r="WLQ11" s="236"/>
      <c r="WLR11" s="236"/>
      <c r="WLS11" s="236"/>
      <c r="WLT11" s="236"/>
      <c r="WLU11" s="236"/>
      <c r="WLV11" s="236"/>
      <c r="WLW11" s="236"/>
      <c r="WLX11" s="236"/>
      <c r="WLY11" s="236"/>
      <c r="WLZ11" s="236"/>
      <c r="WMA11" s="236"/>
      <c r="WMB11" s="236"/>
      <c r="WMC11" s="236"/>
      <c r="WMD11" s="236"/>
      <c r="WME11" s="236"/>
      <c r="WMF11" s="236"/>
      <c r="WMG11" s="236"/>
      <c r="WMH11" s="236"/>
      <c r="WMI11" s="236"/>
      <c r="WMJ11" s="236"/>
      <c r="WMK11" s="236"/>
      <c r="WML11" s="236"/>
      <c r="WMM11" s="236"/>
      <c r="WMN11" s="236"/>
      <c r="WMO11" s="236"/>
      <c r="WMP11" s="236"/>
      <c r="WMQ11" s="236"/>
      <c r="WMR11" s="236"/>
      <c r="WMS11" s="236"/>
      <c r="WMT11" s="236"/>
      <c r="WMU11" s="236"/>
      <c r="WMV11" s="236"/>
      <c r="WMW11" s="236"/>
      <c r="WMX11" s="236"/>
      <c r="WMY11" s="236"/>
      <c r="WMZ11" s="236"/>
      <c r="WNA11" s="236"/>
      <c r="WNB11" s="236"/>
      <c r="WNC11" s="236"/>
      <c r="WND11" s="236"/>
      <c r="WNE11" s="236"/>
      <c r="WNF11" s="236"/>
      <c r="WNG11" s="236"/>
      <c r="WNH11" s="236"/>
      <c r="WNI11" s="236"/>
      <c r="WNJ11" s="236"/>
      <c r="WNK11" s="236"/>
      <c r="WNL11" s="236"/>
      <c r="WNM11" s="236"/>
      <c r="WNN11" s="236"/>
      <c r="WNO11" s="236"/>
      <c r="WNP11" s="236"/>
      <c r="WNQ11" s="236"/>
      <c r="WNR11" s="236"/>
      <c r="WNS11" s="236"/>
      <c r="WNT11" s="236"/>
      <c r="WNU11" s="236"/>
      <c r="WNV11" s="236"/>
      <c r="WNW11" s="236"/>
      <c r="WNX11" s="236"/>
      <c r="WNY11" s="236"/>
      <c r="WNZ11" s="236"/>
      <c r="WOA11" s="236"/>
      <c r="WOB11" s="236"/>
      <c r="WOC11" s="236"/>
      <c r="WOD11" s="236"/>
      <c r="WOE11" s="236"/>
      <c r="WOF11" s="236"/>
      <c r="WOG11" s="236"/>
      <c r="WOH11" s="236"/>
      <c r="WOI11" s="236"/>
      <c r="WOJ11" s="236"/>
      <c r="WOK11" s="236"/>
      <c r="WOL11" s="236"/>
      <c r="WOM11" s="236"/>
      <c r="WON11" s="236"/>
      <c r="WOO11" s="236"/>
      <c r="WOP11" s="236"/>
      <c r="WOQ11" s="236"/>
      <c r="WOR11" s="236"/>
      <c r="WOS11" s="236"/>
      <c r="WOT11" s="236"/>
      <c r="WOU11" s="236"/>
      <c r="WOV11" s="236"/>
      <c r="WOW11" s="236"/>
      <c r="WOX11" s="236"/>
      <c r="WOY11" s="236"/>
      <c r="WOZ11" s="236"/>
      <c r="WPA11" s="236"/>
      <c r="WPB11" s="236"/>
      <c r="WPC11" s="236"/>
      <c r="WPD11" s="236"/>
      <c r="WPE11" s="236"/>
      <c r="WPF11" s="236"/>
      <c r="WPG11" s="236"/>
      <c r="WPH11" s="236"/>
      <c r="WPI11" s="236"/>
      <c r="WPJ11" s="236"/>
      <c r="WPK11" s="236"/>
      <c r="WPL11" s="236"/>
      <c r="WPM11" s="236"/>
      <c r="WPN11" s="236"/>
      <c r="WPO11" s="236"/>
      <c r="WPP11" s="236"/>
      <c r="WPQ11" s="236"/>
      <c r="WPR11" s="236"/>
      <c r="WPS11" s="236"/>
      <c r="WPT11" s="236"/>
      <c r="WPU11" s="236"/>
      <c r="WPV11" s="236"/>
      <c r="WPW11" s="236"/>
      <c r="WPX11" s="236"/>
      <c r="WPY11" s="236"/>
      <c r="WPZ11" s="236"/>
      <c r="WQA11" s="236"/>
      <c r="WQB11" s="236"/>
      <c r="WQC11" s="236"/>
      <c r="WQD11" s="236"/>
      <c r="WQE11" s="236"/>
      <c r="WQF11" s="236"/>
      <c r="WQG11" s="236"/>
      <c r="WQH11" s="236"/>
      <c r="WQI11" s="236"/>
      <c r="WQJ11" s="236"/>
      <c r="WQK11" s="236"/>
      <c r="WQL11" s="236"/>
      <c r="WQM11" s="236"/>
      <c r="WQN11" s="236"/>
      <c r="WQO11" s="236"/>
      <c r="WQP11" s="236"/>
      <c r="WQQ11" s="236"/>
      <c r="WQR11" s="236"/>
      <c r="WQS11" s="236"/>
      <c r="WQT11" s="236"/>
      <c r="WQU11" s="236"/>
      <c r="WQV11" s="236"/>
      <c r="WQW11" s="236"/>
      <c r="WQX11" s="236"/>
      <c r="WQY11" s="236"/>
      <c r="WQZ11" s="236"/>
      <c r="WRA11" s="236"/>
      <c r="WRB11" s="236"/>
      <c r="WRC11" s="236"/>
      <c r="WRD11" s="236"/>
      <c r="WRE11" s="236"/>
      <c r="WRF11" s="236"/>
      <c r="WRG11" s="236"/>
      <c r="WRH11" s="236"/>
      <c r="WRI11" s="236"/>
      <c r="WRJ11" s="236"/>
      <c r="WRK11" s="236"/>
      <c r="WRL11" s="236"/>
      <c r="WRM11" s="236"/>
      <c r="WRN11" s="236"/>
      <c r="WRO11" s="236"/>
      <c r="WRP11" s="236"/>
      <c r="WRQ11" s="236"/>
      <c r="WRR11" s="236"/>
      <c r="WRS11" s="236"/>
      <c r="WRT11" s="236"/>
      <c r="WRU11" s="236"/>
      <c r="WRV11" s="236"/>
      <c r="WRW11" s="236"/>
      <c r="WRX11" s="236"/>
      <c r="WRY11" s="236"/>
      <c r="WRZ11" s="236"/>
      <c r="WSA11" s="236"/>
      <c r="WSB11" s="236"/>
      <c r="WSC11" s="236"/>
      <c r="WSD11" s="236"/>
      <c r="WSE11" s="236"/>
      <c r="WSF11" s="236"/>
      <c r="WSG11" s="236"/>
      <c r="WSH11" s="236"/>
      <c r="WSI11" s="236"/>
      <c r="WSJ11" s="236"/>
      <c r="WSK11" s="236"/>
      <c r="WSL11" s="236"/>
      <c r="WSM11" s="236"/>
      <c r="WSN11" s="236"/>
      <c r="WSO11" s="236"/>
      <c r="WSP11" s="236"/>
      <c r="WSQ11" s="236"/>
      <c r="WSR11" s="236"/>
      <c r="WSS11" s="236"/>
      <c r="WST11" s="236"/>
      <c r="WSU11" s="236"/>
      <c r="WSV11" s="236"/>
      <c r="WSW11" s="236"/>
      <c r="WSX11" s="236"/>
      <c r="WSY11" s="236"/>
      <c r="WSZ11" s="236"/>
      <c r="WTA11" s="236"/>
      <c r="WTB11" s="236"/>
      <c r="WTC11" s="236"/>
      <c r="WTD11" s="236"/>
      <c r="WTE11" s="236"/>
      <c r="WTF11" s="236"/>
      <c r="WTG11" s="236"/>
      <c r="WTH11" s="236"/>
      <c r="WTI11" s="236"/>
      <c r="WTJ11" s="236"/>
      <c r="WTK11" s="236"/>
      <c r="WTL11" s="236"/>
      <c r="WTM11" s="236"/>
      <c r="WTN11" s="236"/>
      <c r="WTO11" s="236"/>
      <c r="WTP11" s="236"/>
      <c r="WTQ11" s="236"/>
      <c r="WTR11" s="236"/>
      <c r="WTS11" s="236"/>
      <c r="WTT11" s="236"/>
      <c r="WTU11" s="236"/>
      <c r="WTV11" s="236"/>
      <c r="WTW11" s="236"/>
      <c r="WTX11" s="236"/>
      <c r="WTY11" s="236"/>
      <c r="WTZ11" s="236"/>
      <c r="WUA11" s="236"/>
      <c r="WUB11" s="236"/>
      <c r="WUC11" s="236"/>
      <c r="WUD11" s="236"/>
      <c r="WUE11" s="236"/>
      <c r="WUF11" s="236"/>
      <c r="WUG11" s="236"/>
      <c r="WUH11" s="236"/>
      <c r="WUI11" s="236"/>
      <c r="WUJ11" s="236"/>
      <c r="WUK11" s="236"/>
      <c r="WUL11" s="236"/>
      <c r="WUM11" s="236"/>
      <c r="WUN11" s="236"/>
      <c r="WUO11" s="236"/>
      <c r="WUP11" s="236"/>
      <c r="WUQ11" s="236"/>
      <c r="WUR11" s="236"/>
      <c r="WUS11" s="236"/>
      <c r="WUT11" s="236"/>
      <c r="WUU11" s="236"/>
      <c r="WUV11" s="236"/>
      <c r="WUW11" s="236"/>
      <c r="WUX11" s="236"/>
      <c r="WUY11" s="236"/>
      <c r="WUZ11" s="236"/>
      <c r="WVA11" s="236"/>
      <c r="WVB11" s="236"/>
      <c r="WVC11" s="236"/>
      <c r="WVD11" s="236"/>
      <c r="WVE11" s="236"/>
      <c r="WVF11" s="236"/>
      <c r="WVG11" s="236"/>
      <c r="WVH11" s="236"/>
      <c r="WVI11" s="236"/>
      <c r="WVJ11" s="236"/>
      <c r="WVK11" s="236"/>
      <c r="WVL11" s="236"/>
      <c r="WVM11" s="236"/>
      <c r="WVN11" s="236"/>
      <c r="WVO11" s="236"/>
      <c r="WVP11" s="236"/>
      <c r="WVQ11" s="236"/>
      <c r="WVR11" s="236"/>
      <c r="WVS11" s="236"/>
      <c r="WVT11" s="236"/>
      <c r="WVU11" s="236"/>
      <c r="WVV11" s="236"/>
      <c r="WVW11" s="236"/>
      <c r="WVX11" s="236"/>
      <c r="WVY11" s="236"/>
      <c r="WVZ11" s="236"/>
      <c r="WWA11" s="236"/>
      <c r="WWB11" s="236"/>
      <c r="WWC11" s="236"/>
      <c r="WWD11" s="236"/>
      <c r="WWE11" s="236"/>
      <c r="WWF11" s="236"/>
      <c r="WWG11" s="236"/>
      <c r="WWH11" s="236"/>
      <c r="WWI11" s="236"/>
      <c r="WWJ11" s="236"/>
      <c r="WWK11" s="236"/>
      <c r="WWL11" s="236"/>
      <c r="WWM11" s="236"/>
      <c r="WWN11" s="236"/>
      <c r="WWO11" s="236"/>
      <c r="WWP11" s="236"/>
      <c r="WWQ11" s="236"/>
      <c r="WWR11" s="236"/>
      <c r="WWS11" s="236"/>
      <c r="WWT11" s="236"/>
      <c r="WWU11" s="236"/>
      <c r="WWV11" s="236"/>
      <c r="WWW11" s="236"/>
      <c r="WWX11" s="236"/>
      <c r="WWY11" s="236"/>
      <c r="WWZ11" s="236"/>
      <c r="WXA11" s="236"/>
      <c r="WXB11" s="236"/>
      <c r="WXC11" s="236"/>
      <c r="WXD11" s="236"/>
      <c r="WXE11" s="236"/>
      <c r="WXF11" s="236"/>
      <c r="WXG11" s="236"/>
      <c r="WXH11" s="236"/>
      <c r="WXI11" s="236"/>
      <c r="WXJ11" s="236"/>
      <c r="WXK11" s="236"/>
      <c r="WXL11" s="236"/>
      <c r="WXM11" s="236"/>
      <c r="WXN11" s="236"/>
      <c r="WXO11" s="236"/>
      <c r="WXP11" s="236"/>
      <c r="WXQ11" s="236"/>
      <c r="WXR11" s="236"/>
      <c r="WXS11" s="236"/>
      <c r="WXT11" s="236"/>
      <c r="WXU11" s="236"/>
      <c r="WXV11" s="236"/>
      <c r="WXW11" s="236"/>
      <c r="WXX11" s="236"/>
      <c r="WXY11" s="236"/>
      <c r="WXZ11" s="236"/>
      <c r="WYA11" s="236"/>
      <c r="WYB11" s="236"/>
      <c r="WYC11" s="236"/>
      <c r="WYD11" s="236"/>
      <c r="WYE11" s="236"/>
      <c r="WYF11" s="236"/>
      <c r="WYG11" s="236"/>
      <c r="WYH11" s="236"/>
      <c r="WYI11" s="236"/>
      <c r="WYJ11" s="236"/>
      <c r="WYK11" s="236"/>
      <c r="WYL11" s="236"/>
      <c r="WYM11" s="236"/>
      <c r="WYN11" s="236"/>
      <c r="WYO11" s="236"/>
      <c r="WYP11" s="236"/>
      <c r="WYQ11" s="236"/>
      <c r="WYR11" s="236"/>
      <c r="WYS11" s="236"/>
      <c r="WYT11" s="236"/>
      <c r="WYU11" s="236"/>
      <c r="WYV11" s="236"/>
      <c r="WYW11" s="236"/>
      <c r="WYX11" s="236"/>
      <c r="WYY11" s="236"/>
      <c r="WYZ11" s="236"/>
      <c r="WZA11" s="236"/>
      <c r="WZB11" s="236"/>
      <c r="WZC11" s="236"/>
      <c r="WZD11" s="236"/>
      <c r="WZE11" s="236"/>
      <c r="WZF11" s="236"/>
      <c r="WZG11" s="236"/>
      <c r="WZH11" s="236"/>
      <c r="WZI11" s="236"/>
      <c r="WZJ11" s="236"/>
      <c r="WZK11" s="236"/>
      <c r="WZL11" s="236"/>
      <c r="WZM11" s="236"/>
      <c r="WZN11" s="236"/>
      <c r="WZO11" s="236"/>
      <c r="WZP11" s="236"/>
      <c r="WZQ11" s="236"/>
      <c r="WZR11" s="236"/>
      <c r="WZS11" s="236"/>
      <c r="WZT11" s="236"/>
      <c r="WZU11" s="236"/>
      <c r="WZV11" s="236"/>
      <c r="WZW11" s="236"/>
      <c r="WZX11" s="236"/>
      <c r="WZY11" s="236"/>
      <c r="WZZ11" s="236"/>
      <c r="XAA11" s="236"/>
      <c r="XAB11" s="236"/>
      <c r="XAC11" s="236"/>
      <c r="XAD11" s="236"/>
      <c r="XAE11" s="236"/>
      <c r="XAF11" s="236"/>
      <c r="XAG11" s="236"/>
      <c r="XAH11" s="236"/>
      <c r="XAI11" s="236"/>
      <c r="XAJ11" s="236"/>
      <c r="XAK11" s="236"/>
      <c r="XAL11" s="236"/>
      <c r="XAM11" s="236"/>
      <c r="XAN11" s="236"/>
      <c r="XAO11" s="236"/>
      <c r="XAP11" s="236"/>
      <c r="XAQ11" s="236"/>
      <c r="XAR11" s="236"/>
      <c r="XAS11" s="236"/>
      <c r="XAT11" s="236"/>
      <c r="XAU11" s="236"/>
      <c r="XAV11" s="236"/>
      <c r="XAW11" s="236"/>
      <c r="XAX11" s="236"/>
      <c r="XAY11" s="236"/>
      <c r="XAZ11" s="236"/>
      <c r="XBA11" s="236"/>
      <c r="XBB11" s="236"/>
      <c r="XBC11" s="236"/>
      <c r="XBD11" s="236"/>
      <c r="XBE11" s="236"/>
      <c r="XBF11" s="236"/>
      <c r="XBG11" s="236"/>
      <c r="XBH11" s="236"/>
      <c r="XBI11" s="236"/>
      <c r="XBJ11" s="236"/>
      <c r="XBK11" s="236"/>
      <c r="XBL11" s="236"/>
      <c r="XBM11" s="236"/>
      <c r="XBN11" s="236"/>
      <c r="XBO11" s="236"/>
      <c r="XBP11" s="236"/>
      <c r="XBQ11" s="236"/>
      <c r="XBR11" s="236"/>
      <c r="XBS11" s="236"/>
      <c r="XBT11" s="236"/>
      <c r="XBU11" s="236"/>
      <c r="XBV11" s="236"/>
      <c r="XBW11" s="236"/>
      <c r="XBX11" s="236"/>
      <c r="XBY11" s="236"/>
      <c r="XBZ11" s="236"/>
      <c r="XCA11" s="236"/>
      <c r="XCB11" s="236"/>
      <c r="XCC11" s="236"/>
      <c r="XCD11" s="236"/>
      <c r="XCE11" s="236"/>
      <c r="XCF11" s="236"/>
      <c r="XCG11" s="236"/>
      <c r="XCH11" s="236"/>
      <c r="XCI11" s="236"/>
      <c r="XCJ11" s="236"/>
      <c r="XCK11" s="236"/>
      <c r="XCL11" s="236"/>
      <c r="XCM11" s="236"/>
      <c r="XCN11" s="236"/>
      <c r="XCO11" s="236"/>
      <c r="XCP11" s="236"/>
      <c r="XCQ11" s="236"/>
      <c r="XCR11" s="236"/>
      <c r="XCS11" s="236"/>
      <c r="XCT11" s="236"/>
      <c r="XCU11" s="236"/>
      <c r="XCV11" s="236"/>
      <c r="XCW11" s="236"/>
      <c r="XCX11" s="236"/>
      <c r="XCY11" s="236"/>
      <c r="XCZ11" s="236"/>
      <c r="XDA11" s="236"/>
      <c r="XDB11" s="236"/>
      <c r="XDC11" s="236"/>
      <c r="XDD11" s="236"/>
      <c r="XDE11" s="236"/>
      <c r="XDF11" s="236"/>
      <c r="XDG11" s="236"/>
      <c r="XDH11" s="236"/>
      <c r="XDI11" s="236"/>
      <c r="XDJ11" s="236"/>
      <c r="XDK11" s="236"/>
      <c r="XDL11" s="236"/>
      <c r="XDM11" s="236"/>
      <c r="XDN11" s="236"/>
      <c r="XDO11" s="236"/>
      <c r="XDP11" s="236"/>
      <c r="XDQ11" s="236"/>
      <c r="XDR11" s="236"/>
      <c r="XDS11" s="236"/>
      <c r="XDT11" s="236"/>
      <c r="XDU11" s="236"/>
      <c r="XDV11" s="236"/>
      <c r="XDW11" s="236"/>
      <c r="XDX11" s="236"/>
      <c r="XDY11" s="236"/>
      <c r="XDZ11" s="236"/>
      <c r="XEA11" s="236"/>
      <c r="XEB11" s="236"/>
      <c r="XEC11" s="236"/>
      <c r="XED11" s="236"/>
      <c r="XEE11" s="236"/>
      <c r="XEF11" s="236"/>
      <c r="XEG11" s="236"/>
      <c r="XEH11" s="236"/>
      <c r="XEI11" s="236"/>
      <c r="XEJ11" s="236"/>
      <c r="XEK11" s="236"/>
      <c r="XEL11" s="236"/>
      <c r="XEM11" s="236"/>
      <c r="XEN11" s="236"/>
      <c r="XEO11" s="236"/>
      <c r="XEP11" s="236"/>
      <c r="XEQ11" s="236"/>
      <c r="XER11" s="236"/>
      <c r="XES11" s="236"/>
      <c r="XET11" s="236"/>
      <c r="XEU11" s="236"/>
      <c r="XEV11" s="236"/>
      <c r="XEW11" s="236"/>
      <c r="XEX11" s="236"/>
      <c r="XEY11" s="236"/>
      <c r="XEZ11" s="236"/>
      <c r="XFA11" s="236"/>
      <c r="XFB11" s="236"/>
      <c r="XFC11" s="236"/>
      <c r="XFD11" s="236"/>
    </row>
    <row r="12" s="219" customFormat="1" ht="42.75" customHeight="1" spans="1:16384">
      <c r="A12" s="233"/>
      <c r="B12" s="233"/>
      <c r="C12" s="233"/>
      <c r="D12" s="233"/>
      <c r="E12" s="233"/>
      <c r="F12" s="233"/>
      <c r="G12" s="233"/>
      <c r="H12" s="233"/>
      <c r="I12" s="233"/>
      <c r="J12" s="236"/>
      <c r="K12" s="236"/>
      <c r="L12" s="236"/>
      <c r="M12" s="236"/>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6"/>
      <c r="AS12" s="236"/>
      <c r="AT12" s="236"/>
      <c r="AU12" s="236"/>
      <c r="AV12" s="236"/>
      <c r="AW12" s="236"/>
      <c r="AX12" s="236"/>
      <c r="AY12" s="236"/>
      <c r="AZ12" s="236"/>
      <c r="BA12" s="236"/>
      <c r="BB12" s="236"/>
      <c r="BC12" s="236"/>
      <c r="BD12" s="236"/>
      <c r="BE12" s="236"/>
      <c r="BF12" s="236"/>
      <c r="BG12" s="236"/>
      <c r="BH12" s="236"/>
      <c r="BI12" s="236"/>
      <c r="BJ12" s="236"/>
      <c r="BK12" s="236"/>
      <c r="BL12" s="236"/>
      <c r="BM12" s="236"/>
      <c r="BN12" s="236"/>
      <c r="BO12" s="236"/>
      <c r="BP12" s="236"/>
      <c r="BQ12" s="236"/>
      <c r="BR12" s="236"/>
      <c r="BS12" s="236"/>
      <c r="BT12" s="236"/>
      <c r="BU12" s="236"/>
      <c r="BV12" s="236"/>
      <c r="BW12" s="236"/>
      <c r="BX12" s="236"/>
      <c r="BY12" s="236"/>
      <c r="BZ12" s="236"/>
      <c r="CA12" s="236"/>
      <c r="CB12" s="236"/>
      <c r="CC12" s="236"/>
      <c r="CD12" s="236"/>
      <c r="CE12" s="236"/>
      <c r="CF12" s="236"/>
      <c r="CG12" s="236"/>
      <c r="CH12" s="236"/>
      <c r="CI12" s="236"/>
      <c r="CJ12" s="236"/>
      <c r="CK12" s="236"/>
      <c r="CL12" s="236"/>
      <c r="CM12" s="236"/>
      <c r="CN12" s="236"/>
      <c r="CO12" s="236"/>
      <c r="CP12" s="236"/>
      <c r="CQ12" s="236"/>
      <c r="CR12" s="236"/>
      <c r="CS12" s="236"/>
      <c r="CT12" s="236"/>
      <c r="CU12" s="236"/>
      <c r="CV12" s="236"/>
      <c r="CW12" s="236"/>
      <c r="CX12" s="236"/>
      <c r="CY12" s="236"/>
      <c r="CZ12" s="236"/>
      <c r="DA12" s="236"/>
      <c r="DB12" s="236"/>
      <c r="DC12" s="236"/>
      <c r="DD12" s="236"/>
      <c r="DE12" s="236"/>
      <c r="DF12" s="236"/>
      <c r="DG12" s="236"/>
      <c r="DH12" s="236"/>
      <c r="DI12" s="236"/>
      <c r="DJ12" s="236"/>
      <c r="DK12" s="236"/>
      <c r="DL12" s="236"/>
      <c r="DM12" s="236"/>
      <c r="DN12" s="236"/>
      <c r="DO12" s="236"/>
      <c r="DP12" s="236"/>
      <c r="DQ12" s="236"/>
      <c r="DR12" s="236"/>
      <c r="DS12" s="236"/>
      <c r="DT12" s="236"/>
      <c r="DU12" s="236"/>
      <c r="DV12" s="236"/>
      <c r="DW12" s="236"/>
      <c r="DX12" s="236"/>
      <c r="DY12" s="236"/>
      <c r="DZ12" s="236"/>
      <c r="EA12" s="236"/>
      <c r="EB12" s="236"/>
      <c r="EC12" s="236"/>
      <c r="ED12" s="236"/>
      <c r="EE12" s="236"/>
      <c r="EF12" s="236"/>
      <c r="EG12" s="236"/>
      <c r="EH12" s="236"/>
      <c r="EI12" s="236"/>
      <c r="EJ12" s="236"/>
      <c r="EK12" s="236"/>
      <c r="EL12" s="236"/>
      <c r="EM12" s="236"/>
      <c r="EN12" s="236"/>
      <c r="EO12" s="236"/>
      <c r="EP12" s="236"/>
      <c r="EQ12" s="236"/>
      <c r="ER12" s="236"/>
      <c r="ES12" s="236"/>
      <c r="ET12" s="236"/>
      <c r="EU12" s="236"/>
      <c r="EV12" s="236"/>
      <c r="EW12" s="236"/>
      <c r="EX12" s="236"/>
      <c r="EY12" s="236"/>
      <c r="EZ12" s="236"/>
      <c r="FA12" s="236"/>
      <c r="FB12" s="236"/>
      <c r="FC12" s="236"/>
      <c r="FD12" s="236"/>
      <c r="FE12" s="236"/>
      <c r="FF12" s="236"/>
      <c r="FG12" s="236"/>
      <c r="FH12" s="236"/>
      <c r="FI12" s="236"/>
      <c r="FJ12" s="236"/>
      <c r="FK12" s="236"/>
      <c r="FL12" s="236"/>
      <c r="FM12" s="236"/>
      <c r="FN12" s="236"/>
      <c r="FO12" s="236"/>
      <c r="FP12" s="236"/>
      <c r="FQ12" s="236"/>
      <c r="FR12" s="236"/>
      <c r="FS12" s="236"/>
      <c r="FT12" s="236"/>
      <c r="FU12" s="236"/>
      <c r="FV12" s="236"/>
      <c r="FW12" s="236"/>
      <c r="FX12" s="236"/>
      <c r="FY12" s="236"/>
      <c r="FZ12" s="236"/>
      <c r="GA12" s="236"/>
      <c r="GB12" s="236"/>
      <c r="GC12" s="236"/>
      <c r="GD12" s="236"/>
      <c r="GE12" s="236"/>
      <c r="GF12" s="236"/>
      <c r="GG12" s="236"/>
      <c r="GH12" s="236"/>
      <c r="GI12" s="236"/>
      <c r="GJ12" s="236"/>
      <c r="GK12" s="236"/>
      <c r="GL12" s="236"/>
      <c r="GM12" s="236"/>
      <c r="GN12" s="236"/>
      <c r="GO12" s="236"/>
      <c r="GP12" s="236"/>
      <c r="GQ12" s="236"/>
      <c r="GR12" s="236"/>
      <c r="GS12" s="236"/>
      <c r="GT12" s="236"/>
      <c r="GU12" s="236"/>
      <c r="GV12" s="236"/>
      <c r="GW12" s="236"/>
      <c r="GX12" s="236"/>
      <c r="GY12" s="236"/>
      <c r="GZ12" s="236"/>
      <c r="HA12" s="236"/>
      <c r="HB12" s="236"/>
      <c r="HC12" s="236"/>
      <c r="HD12" s="236"/>
      <c r="HE12" s="236"/>
      <c r="HF12" s="236"/>
      <c r="HG12" s="236"/>
      <c r="HH12" s="236"/>
      <c r="HI12" s="236"/>
      <c r="HJ12" s="236"/>
      <c r="HK12" s="236"/>
      <c r="HL12" s="236"/>
      <c r="HM12" s="236"/>
      <c r="HN12" s="236"/>
      <c r="HO12" s="236"/>
      <c r="HP12" s="236"/>
      <c r="HQ12" s="236"/>
      <c r="HR12" s="236"/>
      <c r="HS12" s="236"/>
      <c r="HT12" s="236"/>
      <c r="HU12" s="236"/>
      <c r="HV12" s="236"/>
      <c r="HW12" s="236"/>
      <c r="HX12" s="236"/>
      <c r="HY12" s="236"/>
      <c r="HZ12" s="236"/>
      <c r="IA12" s="236"/>
      <c r="IB12" s="236"/>
      <c r="IC12" s="236"/>
      <c r="ID12" s="236"/>
      <c r="IE12" s="236"/>
      <c r="IF12" s="236"/>
      <c r="IG12" s="236"/>
      <c r="IH12" s="236"/>
      <c r="II12" s="236"/>
      <c r="IJ12" s="236"/>
      <c r="IK12" s="236"/>
      <c r="IL12" s="236"/>
      <c r="IM12" s="236"/>
      <c r="IN12" s="236"/>
      <c r="IO12" s="236"/>
      <c r="IP12" s="236"/>
      <c r="IQ12" s="236"/>
      <c r="IR12" s="236"/>
      <c r="IS12" s="236"/>
      <c r="IT12" s="236"/>
      <c r="IU12" s="236"/>
      <c r="IV12" s="236"/>
      <c r="IW12" s="236"/>
      <c r="IX12" s="236"/>
      <c r="IY12" s="236"/>
      <c r="IZ12" s="236"/>
      <c r="JA12" s="236"/>
      <c r="JB12" s="236"/>
      <c r="JC12" s="236"/>
      <c r="JD12" s="236"/>
      <c r="JE12" s="236"/>
      <c r="JF12" s="236"/>
      <c r="JG12" s="236"/>
      <c r="JH12" s="236"/>
      <c r="JI12" s="236"/>
      <c r="JJ12" s="236"/>
      <c r="JK12" s="236"/>
      <c r="JL12" s="236"/>
      <c r="JM12" s="236"/>
      <c r="JN12" s="236"/>
      <c r="JO12" s="236"/>
      <c r="JP12" s="236"/>
      <c r="JQ12" s="236"/>
      <c r="JR12" s="236"/>
      <c r="JS12" s="236"/>
      <c r="JT12" s="236"/>
      <c r="JU12" s="236"/>
      <c r="JV12" s="236"/>
      <c r="JW12" s="236"/>
      <c r="JX12" s="236"/>
      <c r="JY12" s="236"/>
      <c r="JZ12" s="236"/>
      <c r="KA12" s="236"/>
      <c r="KB12" s="236"/>
      <c r="KC12" s="236"/>
      <c r="KD12" s="236"/>
      <c r="KE12" s="236"/>
      <c r="KF12" s="236"/>
      <c r="KG12" s="236"/>
      <c r="KH12" s="236"/>
      <c r="KI12" s="236"/>
      <c r="KJ12" s="236"/>
      <c r="KK12" s="236"/>
      <c r="KL12" s="236"/>
      <c r="KM12" s="236"/>
      <c r="KN12" s="236"/>
      <c r="KO12" s="236"/>
      <c r="KP12" s="236"/>
      <c r="KQ12" s="236"/>
      <c r="KR12" s="236"/>
      <c r="KS12" s="236"/>
      <c r="KT12" s="236"/>
      <c r="KU12" s="236"/>
      <c r="KV12" s="236"/>
      <c r="KW12" s="236"/>
      <c r="KX12" s="236"/>
      <c r="KY12" s="236"/>
      <c r="KZ12" s="236"/>
      <c r="LA12" s="236"/>
      <c r="LB12" s="236"/>
      <c r="LC12" s="236"/>
      <c r="LD12" s="236"/>
      <c r="LE12" s="236"/>
      <c r="LF12" s="236"/>
      <c r="LG12" s="236"/>
      <c r="LH12" s="236"/>
      <c r="LI12" s="236"/>
      <c r="LJ12" s="236"/>
      <c r="LK12" s="236"/>
      <c r="LL12" s="236"/>
      <c r="LM12" s="236"/>
      <c r="LN12" s="236"/>
      <c r="LO12" s="236"/>
      <c r="LP12" s="236"/>
      <c r="LQ12" s="236"/>
      <c r="LR12" s="236"/>
      <c r="LS12" s="236"/>
      <c r="LT12" s="236"/>
      <c r="LU12" s="236"/>
      <c r="LV12" s="236"/>
      <c r="LW12" s="236"/>
      <c r="LX12" s="236"/>
      <c r="LY12" s="236"/>
      <c r="LZ12" s="236"/>
      <c r="MA12" s="236"/>
      <c r="MB12" s="236"/>
      <c r="MC12" s="236"/>
      <c r="MD12" s="236"/>
      <c r="ME12" s="236"/>
      <c r="MF12" s="236"/>
      <c r="MG12" s="236"/>
      <c r="MH12" s="236"/>
      <c r="MI12" s="236"/>
      <c r="MJ12" s="236"/>
      <c r="MK12" s="236"/>
      <c r="ML12" s="236"/>
      <c r="MM12" s="236"/>
      <c r="MN12" s="236"/>
      <c r="MO12" s="236"/>
      <c r="MP12" s="236"/>
      <c r="MQ12" s="236"/>
      <c r="MR12" s="236"/>
      <c r="MS12" s="236"/>
      <c r="MT12" s="236"/>
      <c r="MU12" s="236"/>
      <c r="MV12" s="236"/>
      <c r="MW12" s="236"/>
      <c r="MX12" s="236"/>
      <c r="MY12" s="236"/>
      <c r="MZ12" s="236"/>
      <c r="NA12" s="236"/>
      <c r="NB12" s="236"/>
      <c r="NC12" s="236"/>
      <c r="ND12" s="236"/>
      <c r="NE12" s="236"/>
      <c r="NF12" s="236"/>
      <c r="NG12" s="236"/>
      <c r="NH12" s="236"/>
      <c r="NI12" s="236"/>
      <c r="NJ12" s="236"/>
      <c r="NK12" s="236"/>
      <c r="NL12" s="236"/>
      <c r="NM12" s="236"/>
      <c r="NN12" s="236"/>
      <c r="NO12" s="236"/>
      <c r="NP12" s="236"/>
      <c r="NQ12" s="236"/>
      <c r="NR12" s="236"/>
      <c r="NS12" s="236"/>
      <c r="NT12" s="236"/>
      <c r="NU12" s="236"/>
      <c r="NV12" s="236"/>
      <c r="NW12" s="236"/>
      <c r="NX12" s="236"/>
      <c r="NY12" s="236"/>
      <c r="NZ12" s="236"/>
      <c r="OA12" s="236"/>
      <c r="OB12" s="236"/>
      <c r="OC12" s="236"/>
      <c r="OD12" s="236"/>
      <c r="OE12" s="236"/>
      <c r="OF12" s="236"/>
      <c r="OG12" s="236"/>
      <c r="OH12" s="236"/>
      <c r="OI12" s="236"/>
      <c r="OJ12" s="236"/>
      <c r="OK12" s="236"/>
      <c r="OL12" s="236"/>
      <c r="OM12" s="236"/>
      <c r="ON12" s="236"/>
      <c r="OO12" s="236"/>
      <c r="OP12" s="236"/>
      <c r="OQ12" s="236"/>
      <c r="OR12" s="236"/>
      <c r="OS12" s="236"/>
      <c r="OT12" s="236"/>
      <c r="OU12" s="236"/>
      <c r="OV12" s="236"/>
      <c r="OW12" s="236"/>
      <c r="OX12" s="236"/>
      <c r="OY12" s="236"/>
      <c r="OZ12" s="236"/>
      <c r="PA12" s="236"/>
      <c r="PB12" s="236"/>
      <c r="PC12" s="236"/>
      <c r="PD12" s="236"/>
      <c r="PE12" s="236"/>
      <c r="PF12" s="236"/>
      <c r="PG12" s="236"/>
      <c r="PH12" s="236"/>
      <c r="PI12" s="236"/>
      <c r="PJ12" s="236"/>
      <c r="PK12" s="236"/>
      <c r="PL12" s="236"/>
      <c r="PM12" s="236"/>
      <c r="PN12" s="236"/>
      <c r="PO12" s="236"/>
      <c r="PP12" s="236"/>
      <c r="PQ12" s="236"/>
      <c r="PR12" s="236"/>
      <c r="PS12" s="236"/>
      <c r="PT12" s="236"/>
      <c r="PU12" s="236"/>
      <c r="PV12" s="236"/>
      <c r="PW12" s="236"/>
      <c r="PX12" s="236"/>
      <c r="PY12" s="236"/>
      <c r="PZ12" s="236"/>
      <c r="QA12" s="236"/>
      <c r="QB12" s="236"/>
      <c r="QC12" s="236"/>
      <c r="QD12" s="236"/>
      <c r="QE12" s="236"/>
      <c r="QF12" s="236"/>
      <c r="QG12" s="236"/>
      <c r="QH12" s="236"/>
      <c r="QI12" s="236"/>
      <c r="QJ12" s="236"/>
      <c r="QK12" s="236"/>
      <c r="QL12" s="236"/>
      <c r="QM12" s="236"/>
      <c r="QN12" s="236"/>
      <c r="QO12" s="236"/>
      <c r="QP12" s="236"/>
      <c r="QQ12" s="236"/>
      <c r="QR12" s="236"/>
      <c r="QS12" s="236"/>
      <c r="QT12" s="236"/>
      <c r="QU12" s="236"/>
      <c r="QV12" s="236"/>
      <c r="QW12" s="236"/>
      <c r="QX12" s="236"/>
      <c r="QY12" s="236"/>
      <c r="QZ12" s="236"/>
      <c r="RA12" s="236"/>
      <c r="RB12" s="236"/>
      <c r="RC12" s="236"/>
      <c r="RD12" s="236"/>
      <c r="RE12" s="236"/>
      <c r="RF12" s="236"/>
      <c r="RG12" s="236"/>
      <c r="RH12" s="236"/>
      <c r="RI12" s="236"/>
      <c r="RJ12" s="236"/>
      <c r="RK12" s="236"/>
      <c r="RL12" s="236"/>
      <c r="RM12" s="236"/>
      <c r="RN12" s="236"/>
      <c r="RO12" s="236"/>
      <c r="RP12" s="236"/>
      <c r="RQ12" s="236"/>
      <c r="RR12" s="236"/>
      <c r="RS12" s="236"/>
      <c r="RT12" s="236"/>
      <c r="RU12" s="236"/>
      <c r="RV12" s="236"/>
      <c r="RW12" s="236"/>
      <c r="RX12" s="236"/>
      <c r="RY12" s="236"/>
      <c r="RZ12" s="236"/>
      <c r="SA12" s="236"/>
      <c r="SB12" s="236"/>
      <c r="SC12" s="236"/>
      <c r="SD12" s="236"/>
      <c r="SE12" s="236"/>
      <c r="SF12" s="236"/>
      <c r="SG12" s="236"/>
      <c r="SH12" s="236"/>
      <c r="SI12" s="236"/>
      <c r="SJ12" s="236"/>
      <c r="SK12" s="236"/>
      <c r="SL12" s="236"/>
      <c r="SM12" s="236"/>
      <c r="SN12" s="236"/>
      <c r="SO12" s="236"/>
      <c r="SP12" s="236"/>
      <c r="SQ12" s="236"/>
      <c r="SR12" s="236"/>
      <c r="SS12" s="236"/>
      <c r="ST12" s="236"/>
      <c r="SU12" s="236"/>
      <c r="SV12" s="236"/>
      <c r="SW12" s="236"/>
      <c r="SX12" s="236"/>
      <c r="SY12" s="236"/>
      <c r="SZ12" s="236"/>
      <c r="TA12" s="236"/>
      <c r="TB12" s="236"/>
      <c r="TC12" s="236"/>
      <c r="TD12" s="236"/>
      <c r="TE12" s="236"/>
      <c r="TF12" s="236"/>
      <c r="TG12" s="236"/>
      <c r="TH12" s="236"/>
      <c r="TI12" s="236"/>
      <c r="TJ12" s="236"/>
      <c r="TK12" s="236"/>
      <c r="TL12" s="236"/>
      <c r="TM12" s="236"/>
      <c r="TN12" s="236"/>
      <c r="TO12" s="236"/>
      <c r="TP12" s="236"/>
      <c r="TQ12" s="236"/>
      <c r="TR12" s="236"/>
      <c r="TS12" s="236"/>
      <c r="TT12" s="236"/>
      <c r="TU12" s="236"/>
      <c r="TV12" s="236"/>
      <c r="TW12" s="236"/>
      <c r="TX12" s="236"/>
      <c r="TY12" s="236"/>
      <c r="TZ12" s="236"/>
      <c r="UA12" s="236"/>
      <c r="UB12" s="236"/>
      <c r="UC12" s="236"/>
      <c r="UD12" s="236"/>
      <c r="UE12" s="236"/>
      <c r="UF12" s="236"/>
      <c r="UG12" s="236"/>
      <c r="UH12" s="236"/>
      <c r="UI12" s="236"/>
      <c r="UJ12" s="236"/>
      <c r="UK12" s="236"/>
      <c r="UL12" s="236"/>
      <c r="UM12" s="236"/>
      <c r="UN12" s="236"/>
      <c r="UO12" s="236"/>
      <c r="UP12" s="236"/>
      <c r="UQ12" s="236"/>
      <c r="UR12" s="236"/>
      <c r="US12" s="236"/>
      <c r="UT12" s="236"/>
      <c r="UU12" s="236"/>
      <c r="UV12" s="236"/>
      <c r="UW12" s="236"/>
      <c r="UX12" s="236"/>
      <c r="UY12" s="236"/>
      <c r="UZ12" s="236"/>
      <c r="VA12" s="236"/>
      <c r="VB12" s="236"/>
      <c r="VC12" s="236"/>
      <c r="VD12" s="236"/>
      <c r="VE12" s="236"/>
      <c r="VF12" s="236"/>
      <c r="VG12" s="236"/>
      <c r="VH12" s="236"/>
      <c r="VI12" s="236"/>
      <c r="VJ12" s="236"/>
      <c r="VK12" s="236"/>
      <c r="VL12" s="236"/>
      <c r="VM12" s="236"/>
      <c r="VN12" s="236"/>
      <c r="VO12" s="236"/>
      <c r="VP12" s="236"/>
      <c r="VQ12" s="236"/>
      <c r="VR12" s="236"/>
      <c r="VS12" s="236"/>
      <c r="VT12" s="236"/>
      <c r="VU12" s="236"/>
      <c r="VV12" s="236"/>
      <c r="VW12" s="236"/>
      <c r="VX12" s="236"/>
      <c r="VY12" s="236"/>
      <c r="VZ12" s="236"/>
      <c r="WA12" s="236"/>
      <c r="WB12" s="236"/>
      <c r="WC12" s="236"/>
      <c r="WD12" s="236"/>
      <c r="WE12" s="236"/>
      <c r="WF12" s="236"/>
      <c r="WG12" s="236"/>
      <c r="WH12" s="236"/>
      <c r="WI12" s="236"/>
      <c r="WJ12" s="236"/>
      <c r="WK12" s="236"/>
      <c r="WL12" s="236"/>
      <c r="WM12" s="236"/>
      <c r="WN12" s="236"/>
      <c r="WO12" s="236"/>
      <c r="WP12" s="236"/>
      <c r="WQ12" s="236"/>
      <c r="WR12" s="236"/>
      <c r="WS12" s="236"/>
      <c r="WT12" s="236"/>
      <c r="WU12" s="236"/>
      <c r="WV12" s="236"/>
      <c r="WW12" s="236"/>
      <c r="WX12" s="236"/>
      <c r="WY12" s="236"/>
      <c r="WZ12" s="236"/>
      <c r="XA12" s="236"/>
      <c r="XB12" s="236"/>
      <c r="XC12" s="236"/>
      <c r="XD12" s="236"/>
      <c r="XE12" s="236"/>
      <c r="XF12" s="236"/>
      <c r="XG12" s="236"/>
      <c r="XH12" s="236"/>
      <c r="XI12" s="236"/>
      <c r="XJ12" s="236"/>
      <c r="XK12" s="236"/>
      <c r="XL12" s="236"/>
      <c r="XM12" s="236"/>
      <c r="XN12" s="236"/>
      <c r="XO12" s="236"/>
      <c r="XP12" s="236"/>
      <c r="XQ12" s="236"/>
      <c r="XR12" s="236"/>
      <c r="XS12" s="236"/>
      <c r="XT12" s="236"/>
      <c r="XU12" s="236"/>
      <c r="XV12" s="236"/>
      <c r="XW12" s="236"/>
      <c r="XX12" s="236"/>
      <c r="XY12" s="236"/>
      <c r="XZ12" s="236"/>
      <c r="YA12" s="236"/>
      <c r="YB12" s="236"/>
      <c r="YC12" s="236"/>
      <c r="YD12" s="236"/>
      <c r="YE12" s="236"/>
      <c r="YF12" s="236"/>
      <c r="YG12" s="236"/>
      <c r="YH12" s="236"/>
      <c r="YI12" s="236"/>
      <c r="YJ12" s="236"/>
      <c r="YK12" s="236"/>
      <c r="YL12" s="236"/>
      <c r="YM12" s="236"/>
      <c r="YN12" s="236"/>
      <c r="YO12" s="236"/>
      <c r="YP12" s="236"/>
      <c r="YQ12" s="236"/>
      <c r="YR12" s="236"/>
      <c r="YS12" s="236"/>
      <c r="YT12" s="236"/>
      <c r="YU12" s="236"/>
      <c r="YV12" s="236"/>
      <c r="YW12" s="236"/>
      <c r="YX12" s="236"/>
      <c r="YY12" s="236"/>
      <c r="YZ12" s="236"/>
      <c r="ZA12" s="236"/>
      <c r="ZB12" s="236"/>
      <c r="ZC12" s="236"/>
      <c r="ZD12" s="236"/>
      <c r="ZE12" s="236"/>
      <c r="ZF12" s="236"/>
      <c r="ZG12" s="236"/>
      <c r="ZH12" s="236"/>
      <c r="ZI12" s="236"/>
      <c r="ZJ12" s="236"/>
      <c r="ZK12" s="236"/>
      <c r="ZL12" s="236"/>
      <c r="ZM12" s="236"/>
      <c r="ZN12" s="236"/>
      <c r="ZO12" s="236"/>
      <c r="ZP12" s="236"/>
      <c r="ZQ12" s="236"/>
      <c r="ZR12" s="236"/>
      <c r="ZS12" s="236"/>
      <c r="ZT12" s="236"/>
      <c r="ZU12" s="236"/>
      <c r="ZV12" s="236"/>
      <c r="ZW12" s="236"/>
      <c r="ZX12" s="236"/>
      <c r="ZY12" s="236"/>
      <c r="ZZ12" s="236"/>
      <c r="AAA12" s="236"/>
      <c r="AAB12" s="236"/>
      <c r="AAC12" s="236"/>
      <c r="AAD12" s="236"/>
      <c r="AAE12" s="236"/>
      <c r="AAF12" s="236"/>
      <c r="AAG12" s="236"/>
      <c r="AAH12" s="236"/>
      <c r="AAI12" s="236"/>
      <c r="AAJ12" s="236"/>
      <c r="AAK12" s="236"/>
      <c r="AAL12" s="236"/>
      <c r="AAM12" s="236"/>
      <c r="AAN12" s="236"/>
      <c r="AAO12" s="236"/>
      <c r="AAP12" s="236"/>
      <c r="AAQ12" s="236"/>
      <c r="AAR12" s="236"/>
      <c r="AAS12" s="236"/>
      <c r="AAT12" s="236"/>
      <c r="AAU12" s="236"/>
      <c r="AAV12" s="236"/>
      <c r="AAW12" s="236"/>
      <c r="AAX12" s="236"/>
      <c r="AAY12" s="236"/>
      <c r="AAZ12" s="236"/>
      <c r="ABA12" s="236"/>
      <c r="ABB12" s="236"/>
      <c r="ABC12" s="236"/>
      <c r="ABD12" s="236"/>
      <c r="ABE12" s="236"/>
      <c r="ABF12" s="236"/>
      <c r="ABG12" s="236"/>
      <c r="ABH12" s="236"/>
      <c r="ABI12" s="236"/>
      <c r="ABJ12" s="236"/>
      <c r="ABK12" s="236"/>
      <c r="ABL12" s="236"/>
      <c r="ABM12" s="236"/>
      <c r="ABN12" s="236"/>
      <c r="ABO12" s="236"/>
      <c r="ABP12" s="236"/>
      <c r="ABQ12" s="236"/>
      <c r="ABR12" s="236"/>
      <c r="ABS12" s="236"/>
      <c r="ABT12" s="236"/>
      <c r="ABU12" s="236"/>
      <c r="ABV12" s="236"/>
      <c r="ABW12" s="236"/>
      <c r="ABX12" s="236"/>
      <c r="ABY12" s="236"/>
      <c r="ABZ12" s="236"/>
      <c r="ACA12" s="236"/>
      <c r="ACB12" s="236"/>
      <c r="ACC12" s="236"/>
      <c r="ACD12" s="236"/>
      <c r="ACE12" s="236"/>
      <c r="ACF12" s="236"/>
      <c r="ACG12" s="236"/>
      <c r="ACH12" s="236"/>
      <c r="ACI12" s="236"/>
      <c r="ACJ12" s="236"/>
      <c r="ACK12" s="236"/>
      <c r="ACL12" s="236"/>
      <c r="ACM12" s="236"/>
      <c r="ACN12" s="236"/>
      <c r="ACO12" s="236"/>
      <c r="ACP12" s="236"/>
      <c r="ACQ12" s="236"/>
      <c r="ACR12" s="236"/>
      <c r="ACS12" s="236"/>
      <c r="ACT12" s="236"/>
      <c r="ACU12" s="236"/>
      <c r="ACV12" s="236"/>
      <c r="ACW12" s="236"/>
      <c r="ACX12" s="236"/>
      <c r="ACY12" s="236"/>
      <c r="ACZ12" s="236"/>
      <c r="ADA12" s="236"/>
      <c r="ADB12" s="236"/>
      <c r="ADC12" s="236"/>
      <c r="ADD12" s="236"/>
      <c r="ADE12" s="236"/>
      <c r="ADF12" s="236"/>
      <c r="ADG12" s="236"/>
      <c r="ADH12" s="236"/>
      <c r="ADI12" s="236"/>
      <c r="ADJ12" s="236"/>
      <c r="ADK12" s="236"/>
      <c r="ADL12" s="236"/>
      <c r="ADM12" s="236"/>
      <c r="ADN12" s="236"/>
      <c r="ADO12" s="236"/>
      <c r="ADP12" s="236"/>
      <c r="ADQ12" s="236"/>
      <c r="ADR12" s="236"/>
      <c r="ADS12" s="236"/>
      <c r="ADT12" s="236"/>
      <c r="ADU12" s="236"/>
      <c r="ADV12" s="236"/>
      <c r="ADW12" s="236"/>
      <c r="ADX12" s="236"/>
      <c r="ADY12" s="236"/>
      <c r="ADZ12" s="236"/>
      <c r="AEA12" s="236"/>
      <c r="AEB12" s="236"/>
      <c r="AEC12" s="236"/>
      <c r="AED12" s="236"/>
      <c r="AEE12" s="236"/>
      <c r="AEF12" s="236"/>
      <c r="AEG12" s="236"/>
      <c r="AEH12" s="236"/>
      <c r="AEI12" s="236"/>
      <c r="AEJ12" s="236"/>
      <c r="AEK12" s="236"/>
      <c r="AEL12" s="236"/>
      <c r="AEM12" s="236"/>
      <c r="AEN12" s="236"/>
      <c r="AEO12" s="236"/>
      <c r="AEP12" s="236"/>
      <c r="AEQ12" s="236"/>
      <c r="AER12" s="236"/>
      <c r="AES12" s="236"/>
      <c r="AET12" s="236"/>
      <c r="AEU12" s="236"/>
      <c r="AEV12" s="236"/>
      <c r="AEW12" s="236"/>
      <c r="AEX12" s="236"/>
      <c r="AEY12" s="236"/>
      <c r="AEZ12" s="236"/>
      <c r="AFA12" s="236"/>
      <c r="AFB12" s="236"/>
      <c r="AFC12" s="236"/>
      <c r="AFD12" s="236"/>
      <c r="AFE12" s="236"/>
      <c r="AFF12" s="236"/>
      <c r="AFG12" s="236"/>
      <c r="AFH12" s="236"/>
      <c r="AFI12" s="236"/>
      <c r="AFJ12" s="236"/>
      <c r="AFK12" s="236"/>
      <c r="AFL12" s="236"/>
      <c r="AFM12" s="236"/>
      <c r="AFN12" s="236"/>
      <c r="AFO12" s="236"/>
      <c r="AFP12" s="236"/>
      <c r="AFQ12" s="236"/>
      <c r="AFR12" s="236"/>
      <c r="AFS12" s="236"/>
      <c r="AFT12" s="236"/>
      <c r="AFU12" s="236"/>
      <c r="AFV12" s="236"/>
      <c r="AFW12" s="236"/>
      <c r="AFX12" s="236"/>
      <c r="AFY12" s="236"/>
      <c r="AFZ12" s="236"/>
      <c r="AGA12" s="236"/>
      <c r="AGB12" s="236"/>
      <c r="AGC12" s="236"/>
      <c r="AGD12" s="236"/>
      <c r="AGE12" s="236"/>
      <c r="AGF12" s="236"/>
      <c r="AGG12" s="236"/>
      <c r="AGH12" s="236"/>
      <c r="AGI12" s="236"/>
      <c r="AGJ12" s="236"/>
      <c r="AGK12" s="236"/>
      <c r="AGL12" s="236"/>
      <c r="AGM12" s="236"/>
      <c r="AGN12" s="236"/>
      <c r="AGO12" s="236"/>
      <c r="AGP12" s="236"/>
      <c r="AGQ12" s="236"/>
      <c r="AGR12" s="236"/>
      <c r="AGS12" s="236"/>
      <c r="AGT12" s="236"/>
      <c r="AGU12" s="236"/>
      <c r="AGV12" s="236"/>
      <c r="AGW12" s="236"/>
      <c r="AGX12" s="236"/>
      <c r="AGY12" s="236"/>
      <c r="AGZ12" s="236"/>
      <c r="AHA12" s="236"/>
      <c r="AHB12" s="236"/>
      <c r="AHC12" s="236"/>
      <c r="AHD12" s="236"/>
      <c r="AHE12" s="236"/>
      <c r="AHF12" s="236"/>
      <c r="AHG12" s="236"/>
      <c r="AHH12" s="236"/>
      <c r="AHI12" s="236"/>
      <c r="AHJ12" s="236"/>
      <c r="AHK12" s="236"/>
      <c r="AHL12" s="236"/>
      <c r="AHM12" s="236"/>
      <c r="AHN12" s="236"/>
      <c r="AHO12" s="236"/>
      <c r="AHP12" s="236"/>
      <c r="AHQ12" s="236"/>
      <c r="AHR12" s="236"/>
      <c r="AHS12" s="236"/>
      <c r="AHT12" s="236"/>
      <c r="AHU12" s="236"/>
      <c r="AHV12" s="236"/>
      <c r="AHW12" s="236"/>
      <c r="AHX12" s="236"/>
      <c r="AHY12" s="236"/>
      <c r="AHZ12" s="236"/>
      <c r="AIA12" s="236"/>
      <c r="AIB12" s="236"/>
      <c r="AIC12" s="236"/>
      <c r="AID12" s="236"/>
      <c r="AIE12" s="236"/>
      <c r="AIF12" s="236"/>
      <c r="AIG12" s="236"/>
      <c r="AIH12" s="236"/>
      <c r="AII12" s="236"/>
      <c r="AIJ12" s="236"/>
      <c r="AIK12" s="236"/>
      <c r="AIL12" s="236"/>
      <c r="AIM12" s="236"/>
      <c r="AIN12" s="236"/>
      <c r="AIO12" s="236"/>
      <c r="AIP12" s="236"/>
      <c r="AIQ12" s="236"/>
      <c r="AIR12" s="236"/>
      <c r="AIS12" s="236"/>
      <c r="AIT12" s="236"/>
      <c r="AIU12" s="236"/>
      <c r="AIV12" s="236"/>
      <c r="AIW12" s="236"/>
      <c r="AIX12" s="236"/>
      <c r="AIY12" s="236"/>
      <c r="AIZ12" s="236"/>
      <c r="AJA12" s="236"/>
      <c r="AJB12" s="236"/>
      <c r="AJC12" s="236"/>
      <c r="AJD12" s="236"/>
      <c r="AJE12" s="236"/>
      <c r="AJF12" s="236"/>
      <c r="AJG12" s="236"/>
      <c r="AJH12" s="236"/>
      <c r="AJI12" s="236"/>
      <c r="AJJ12" s="236"/>
      <c r="AJK12" s="236"/>
      <c r="AJL12" s="236"/>
      <c r="AJM12" s="236"/>
      <c r="AJN12" s="236"/>
      <c r="AJO12" s="236"/>
      <c r="AJP12" s="236"/>
      <c r="AJQ12" s="236"/>
      <c r="AJR12" s="236"/>
      <c r="AJS12" s="236"/>
      <c r="AJT12" s="236"/>
      <c r="AJU12" s="236"/>
      <c r="AJV12" s="236"/>
      <c r="AJW12" s="236"/>
      <c r="AJX12" s="236"/>
      <c r="AJY12" s="236"/>
      <c r="AJZ12" s="236"/>
      <c r="AKA12" s="236"/>
      <c r="AKB12" s="236"/>
      <c r="AKC12" s="236"/>
      <c r="AKD12" s="236"/>
      <c r="AKE12" s="236"/>
      <c r="AKF12" s="236"/>
      <c r="AKG12" s="236"/>
      <c r="AKH12" s="236"/>
      <c r="AKI12" s="236"/>
      <c r="AKJ12" s="236"/>
      <c r="AKK12" s="236"/>
      <c r="AKL12" s="236"/>
      <c r="AKM12" s="236"/>
      <c r="AKN12" s="236"/>
      <c r="AKO12" s="236"/>
      <c r="AKP12" s="236"/>
      <c r="AKQ12" s="236"/>
      <c r="AKR12" s="236"/>
      <c r="AKS12" s="236"/>
      <c r="AKT12" s="236"/>
      <c r="AKU12" s="236"/>
      <c r="AKV12" s="236"/>
      <c r="AKW12" s="236"/>
      <c r="AKX12" s="236"/>
      <c r="AKY12" s="236"/>
      <c r="AKZ12" s="236"/>
      <c r="ALA12" s="236"/>
      <c r="ALB12" s="236"/>
      <c r="ALC12" s="236"/>
      <c r="ALD12" s="236"/>
      <c r="ALE12" s="236"/>
      <c r="ALF12" s="236"/>
      <c r="ALG12" s="236"/>
      <c r="ALH12" s="236"/>
      <c r="ALI12" s="236"/>
      <c r="ALJ12" s="236"/>
      <c r="ALK12" s="236"/>
      <c r="ALL12" s="236"/>
      <c r="ALM12" s="236"/>
      <c r="ALN12" s="236"/>
      <c r="ALO12" s="236"/>
      <c r="ALP12" s="236"/>
      <c r="ALQ12" s="236"/>
      <c r="ALR12" s="236"/>
      <c r="ALS12" s="236"/>
      <c r="ALT12" s="236"/>
      <c r="ALU12" s="236"/>
      <c r="ALV12" s="236"/>
      <c r="ALW12" s="236"/>
      <c r="ALX12" s="236"/>
      <c r="ALY12" s="236"/>
      <c r="ALZ12" s="236"/>
      <c r="AMA12" s="236"/>
      <c r="AMB12" s="236"/>
      <c r="AMC12" s="236"/>
      <c r="AMD12" s="236"/>
      <c r="AME12" s="236"/>
      <c r="AMF12" s="236"/>
      <c r="AMG12" s="236"/>
      <c r="AMH12" s="236"/>
      <c r="AMI12" s="236"/>
      <c r="AMJ12" s="236"/>
      <c r="AMK12" s="236"/>
      <c r="AML12" s="236"/>
      <c r="AMM12" s="236"/>
      <c r="AMN12" s="236"/>
      <c r="AMO12" s="236"/>
      <c r="AMP12" s="236"/>
      <c r="AMQ12" s="236"/>
      <c r="AMR12" s="236"/>
      <c r="AMS12" s="236"/>
      <c r="AMT12" s="236"/>
      <c r="AMU12" s="236"/>
      <c r="AMV12" s="236"/>
      <c r="AMW12" s="236"/>
      <c r="AMX12" s="236"/>
      <c r="AMY12" s="236"/>
      <c r="AMZ12" s="236"/>
      <c r="ANA12" s="236"/>
      <c r="ANB12" s="236"/>
      <c r="ANC12" s="236"/>
      <c r="AND12" s="236"/>
      <c r="ANE12" s="236"/>
      <c r="ANF12" s="236"/>
      <c r="ANG12" s="236"/>
      <c r="ANH12" s="236"/>
      <c r="ANI12" s="236"/>
      <c r="ANJ12" s="236"/>
      <c r="ANK12" s="236"/>
      <c r="ANL12" s="236"/>
      <c r="ANM12" s="236"/>
      <c r="ANN12" s="236"/>
      <c r="ANO12" s="236"/>
      <c r="ANP12" s="236"/>
      <c r="ANQ12" s="236"/>
      <c r="ANR12" s="236"/>
      <c r="ANS12" s="236"/>
      <c r="ANT12" s="236"/>
      <c r="ANU12" s="236"/>
      <c r="ANV12" s="236"/>
      <c r="ANW12" s="236"/>
      <c r="ANX12" s="236"/>
      <c r="ANY12" s="236"/>
      <c r="ANZ12" s="236"/>
      <c r="AOA12" s="236"/>
      <c r="AOB12" s="236"/>
      <c r="AOC12" s="236"/>
      <c r="AOD12" s="236"/>
      <c r="AOE12" s="236"/>
      <c r="AOF12" s="236"/>
      <c r="AOG12" s="236"/>
      <c r="AOH12" s="236"/>
      <c r="AOI12" s="236"/>
      <c r="AOJ12" s="236"/>
      <c r="AOK12" s="236"/>
      <c r="AOL12" s="236"/>
      <c r="AOM12" s="236"/>
      <c r="AON12" s="236"/>
      <c r="AOO12" s="236"/>
      <c r="AOP12" s="236"/>
      <c r="AOQ12" s="236"/>
      <c r="AOR12" s="236"/>
      <c r="AOS12" s="236"/>
      <c r="AOT12" s="236"/>
      <c r="AOU12" s="236"/>
      <c r="AOV12" s="236"/>
      <c r="AOW12" s="236"/>
      <c r="AOX12" s="236"/>
      <c r="AOY12" s="236"/>
      <c r="AOZ12" s="236"/>
      <c r="APA12" s="236"/>
      <c r="APB12" s="236"/>
      <c r="APC12" s="236"/>
      <c r="APD12" s="236"/>
      <c r="APE12" s="236"/>
      <c r="APF12" s="236"/>
      <c r="APG12" s="236"/>
      <c r="APH12" s="236"/>
      <c r="API12" s="236"/>
      <c r="APJ12" s="236"/>
      <c r="APK12" s="236"/>
      <c r="APL12" s="236"/>
      <c r="APM12" s="236"/>
      <c r="APN12" s="236"/>
      <c r="APO12" s="236"/>
      <c r="APP12" s="236"/>
      <c r="APQ12" s="236"/>
      <c r="APR12" s="236"/>
      <c r="APS12" s="236"/>
      <c r="APT12" s="236"/>
      <c r="APU12" s="236"/>
      <c r="APV12" s="236"/>
      <c r="APW12" s="236"/>
      <c r="APX12" s="236"/>
      <c r="APY12" s="236"/>
      <c r="APZ12" s="236"/>
      <c r="AQA12" s="236"/>
      <c r="AQB12" s="236"/>
      <c r="AQC12" s="236"/>
      <c r="AQD12" s="236"/>
      <c r="AQE12" s="236"/>
      <c r="AQF12" s="236"/>
      <c r="AQG12" s="236"/>
      <c r="AQH12" s="236"/>
      <c r="AQI12" s="236"/>
      <c r="AQJ12" s="236"/>
      <c r="AQK12" s="236"/>
      <c r="AQL12" s="236"/>
      <c r="AQM12" s="236"/>
      <c r="AQN12" s="236"/>
      <c r="AQO12" s="236"/>
      <c r="AQP12" s="236"/>
      <c r="AQQ12" s="236"/>
      <c r="AQR12" s="236"/>
      <c r="AQS12" s="236"/>
      <c r="AQT12" s="236"/>
      <c r="AQU12" s="236"/>
      <c r="AQV12" s="236"/>
      <c r="AQW12" s="236"/>
      <c r="AQX12" s="236"/>
      <c r="AQY12" s="236"/>
      <c r="AQZ12" s="236"/>
      <c r="ARA12" s="236"/>
      <c r="ARB12" s="236"/>
      <c r="ARC12" s="236"/>
      <c r="ARD12" s="236"/>
      <c r="ARE12" s="236"/>
      <c r="ARF12" s="236"/>
      <c r="ARG12" s="236"/>
      <c r="ARH12" s="236"/>
      <c r="ARI12" s="236"/>
      <c r="ARJ12" s="236"/>
      <c r="ARK12" s="236"/>
      <c r="ARL12" s="236"/>
      <c r="ARM12" s="236"/>
      <c r="ARN12" s="236"/>
      <c r="ARO12" s="236"/>
      <c r="ARP12" s="236"/>
      <c r="ARQ12" s="236"/>
      <c r="ARR12" s="236"/>
      <c r="ARS12" s="236"/>
      <c r="ART12" s="236"/>
      <c r="ARU12" s="236"/>
      <c r="ARV12" s="236"/>
      <c r="ARW12" s="236"/>
      <c r="ARX12" s="236"/>
      <c r="ARY12" s="236"/>
      <c r="ARZ12" s="236"/>
      <c r="ASA12" s="236"/>
      <c r="ASB12" s="236"/>
      <c r="ASC12" s="236"/>
      <c r="ASD12" s="236"/>
      <c r="ASE12" s="236"/>
      <c r="ASF12" s="236"/>
      <c r="ASG12" s="236"/>
      <c r="ASH12" s="236"/>
      <c r="ASI12" s="236"/>
      <c r="ASJ12" s="236"/>
      <c r="ASK12" s="236"/>
      <c r="ASL12" s="236"/>
      <c r="ASM12" s="236"/>
      <c r="ASN12" s="236"/>
      <c r="ASO12" s="236"/>
      <c r="ASP12" s="236"/>
      <c r="ASQ12" s="236"/>
      <c r="ASR12" s="236"/>
      <c r="ASS12" s="236"/>
      <c r="AST12" s="236"/>
      <c r="ASU12" s="236"/>
      <c r="ASV12" s="236"/>
      <c r="ASW12" s="236"/>
      <c r="ASX12" s="236"/>
      <c r="ASY12" s="236"/>
      <c r="ASZ12" s="236"/>
      <c r="ATA12" s="236"/>
      <c r="ATB12" s="236"/>
      <c r="ATC12" s="236"/>
      <c r="ATD12" s="236"/>
      <c r="ATE12" s="236"/>
      <c r="ATF12" s="236"/>
      <c r="ATG12" s="236"/>
      <c r="ATH12" s="236"/>
      <c r="ATI12" s="236"/>
      <c r="ATJ12" s="236"/>
      <c r="ATK12" s="236"/>
      <c r="ATL12" s="236"/>
      <c r="ATM12" s="236"/>
      <c r="ATN12" s="236"/>
      <c r="ATO12" s="236"/>
      <c r="ATP12" s="236"/>
      <c r="ATQ12" s="236"/>
      <c r="ATR12" s="236"/>
      <c r="ATS12" s="236"/>
      <c r="ATT12" s="236"/>
      <c r="ATU12" s="236"/>
      <c r="ATV12" s="236"/>
      <c r="ATW12" s="236"/>
      <c r="ATX12" s="236"/>
      <c r="ATY12" s="236"/>
      <c r="ATZ12" s="236"/>
      <c r="AUA12" s="236"/>
      <c r="AUB12" s="236"/>
      <c r="AUC12" s="236"/>
      <c r="AUD12" s="236"/>
      <c r="AUE12" s="236"/>
      <c r="AUF12" s="236"/>
      <c r="AUG12" s="236"/>
      <c r="AUH12" s="236"/>
      <c r="AUI12" s="236"/>
      <c r="AUJ12" s="236"/>
      <c r="AUK12" s="236"/>
      <c r="AUL12" s="236"/>
      <c r="AUM12" s="236"/>
      <c r="AUN12" s="236"/>
      <c r="AUO12" s="236"/>
      <c r="AUP12" s="236"/>
      <c r="AUQ12" s="236"/>
      <c r="AUR12" s="236"/>
      <c r="AUS12" s="236"/>
      <c r="AUT12" s="236"/>
      <c r="AUU12" s="236"/>
      <c r="AUV12" s="236"/>
      <c r="AUW12" s="236"/>
      <c r="AUX12" s="236"/>
      <c r="AUY12" s="236"/>
      <c r="AUZ12" s="236"/>
      <c r="AVA12" s="236"/>
      <c r="AVB12" s="236"/>
      <c r="AVC12" s="236"/>
      <c r="AVD12" s="236"/>
      <c r="AVE12" s="236"/>
      <c r="AVF12" s="236"/>
      <c r="AVG12" s="236"/>
      <c r="AVH12" s="236"/>
      <c r="AVI12" s="236"/>
      <c r="AVJ12" s="236"/>
      <c r="AVK12" s="236"/>
      <c r="AVL12" s="236"/>
      <c r="AVM12" s="236"/>
      <c r="AVN12" s="236"/>
      <c r="AVO12" s="236"/>
      <c r="AVP12" s="236"/>
      <c r="AVQ12" s="236"/>
      <c r="AVR12" s="236"/>
      <c r="AVS12" s="236"/>
      <c r="AVT12" s="236"/>
      <c r="AVU12" s="236"/>
      <c r="AVV12" s="236"/>
      <c r="AVW12" s="236"/>
      <c r="AVX12" s="236"/>
      <c r="AVY12" s="236"/>
      <c r="AVZ12" s="236"/>
      <c r="AWA12" s="236"/>
      <c r="AWB12" s="236"/>
      <c r="AWC12" s="236"/>
      <c r="AWD12" s="236"/>
      <c r="AWE12" s="236"/>
      <c r="AWF12" s="236"/>
      <c r="AWG12" s="236"/>
      <c r="AWH12" s="236"/>
      <c r="AWI12" s="236"/>
      <c r="AWJ12" s="236"/>
      <c r="AWK12" s="236"/>
      <c r="AWL12" s="236"/>
      <c r="AWM12" s="236"/>
      <c r="AWN12" s="236"/>
      <c r="AWO12" s="236"/>
      <c r="AWP12" s="236"/>
      <c r="AWQ12" s="236"/>
      <c r="AWR12" s="236"/>
      <c r="AWS12" s="236"/>
      <c r="AWT12" s="236"/>
      <c r="AWU12" s="236"/>
      <c r="AWV12" s="236"/>
      <c r="AWW12" s="236"/>
      <c r="AWX12" s="236"/>
      <c r="AWY12" s="236"/>
      <c r="AWZ12" s="236"/>
      <c r="AXA12" s="236"/>
      <c r="AXB12" s="236"/>
      <c r="AXC12" s="236"/>
      <c r="AXD12" s="236"/>
      <c r="AXE12" s="236"/>
      <c r="AXF12" s="236"/>
      <c r="AXG12" s="236"/>
      <c r="AXH12" s="236"/>
      <c r="AXI12" s="236"/>
      <c r="AXJ12" s="236"/>
      <c r="AXK12" s="236"/>
      <c r="AXL12" s="236"/>
      <c r="AXM12" s="236"/>
      <c r="AXN12" s="236"/>
      <c r="AXO12" s="236"/>
      <c r="AXP12" s="236"/>
      <c r="AXQ12" s="236"/>
      <c r="AXR12" s="236"/>
      <c r="AXS12" s="236"/>
      <c r="AXT12" s="236"/>
      <c r="AXU12" s="236"/>
      <c r="AXV12" s="236"/>
      <c r="AXW12" s="236"/>
      <c r="AXX12" s="236"/>
      <c r="AXY12" s="236"/>
      <c r="AXZ12" s="236"/>
      <c r="AYA12" s="236"/>
      <c r="AYB12" s="236"/>
      <c r="AYC12" s="236"/>
      <c r="AYD12" s="236"/>
      <c r="AYE12" s="236"/>
      <c r="AYF12" s="236"/>
      <c r="AYG12" s="236"/>
      <c r="AYH12" s="236"/>
      <c r="AYI12" s="236"/>
      <c r="AYJ12" s="236"/>
      <c r="AYK12" s="236"/>
      <c r="AYL12" s="236"/>
      <c r="AYM12" s="236"/>
      <c r="AYN12" s="236"/>
      <c r="AYO12" s="236"/>
      <c r="AYP12" s="236"/>
      <c r="AYQ12" s="236"/>
      <c r="AYR12" s="236"/>
      <c r="AYS12" s="236"/>
      <c r="AYT12" s="236"/>
      <c r="AYU12" s="236"/>
      <c r="AYV12" s="236"/>
      <c r="AYW12" s="236"/>
      <c r="AYX12" s="236"/>
      <c r="AYY12" s="236"/>
      <c r="AYZ12" s="236"/>
      <c r="AZA12" s="236"/>
      <c r="AZB12" s="236"/>
      <c r="AZC12" s="236"/>
      <c r="AZD12" s="236"/>
      <c r="AZE12" s="236"/>
      <c r="AZF12" s="236"/>
      <c r="AZG12" s="236"/>
      <c r="AZH12" s="236"/>
      <c r="AZI12" s="236"/>
      <c r="AZJ12" s="236"/>
      <c r="AZK12" s="236"/>
      <c r="AZL12" s="236"/>
      <c r="AZM12" s="236"/>
      <c r="AZN12" s="236"/>
      <c r="AZO12" s="236"/>
      <c r="AZP12" s="236"/>
      <c r="AZQ12" s="236"/>
      <c r="AZR12" s="236"/>
      <c r="AZS12" s="236"/>
      <c r="AZT12" s="236"/>
      <c r="AZU12" s="236"/>
      <c r="AZV12" s="236"/>
      <c r="AZW12" s="236"/>
      <c r="AZX12" s="236"/>
      <c r="AZY12" s="236"/>
      <c r="AZZ12" s="236"/>
      <c r="BAA12" s="236"/>
      <c r="BAB12" s="236"/>
      <c r="BAC12" s="236"/>
      <c r="BAD12" s="236"/>
      <c r="BAE12" s="236"/>
      <c r="BAF12" s="236"/>
      <c r="BAG12" s="236"/>
      <c r="BAH12" s="236"/>
      <c r="BAI12" s="236"/>
      <c r="BAJ12" s="236"/>
      <c r="BAK12" s="236"/>
      <c r="BAL12" s="236"/>
      <c r="BAM12" s="236"/>
      <c r="BAN12" s="236"/>
      <c r="BAO12" s="236"/>
      <c r="BAP12" s="236"/>
      <c r="BAQ12" s="236"/>
      <c r="BAR12" s="236"/>
      <c r="BAS12" s="236"/>
      <c r="BAT12" s="236"/>
      <c r="BAU12" s="236"/>
      <c r="BAV12" s="236"/>
      <c r="BAW12" s="236"/>
      <c r="BAX12" s="236"/>
      <c r="BAY12" s="236"/>
      <c r="BAZ12" s="236"/>
      <c r="BBA12" s="236"/>
      <c r="BBB12" s="236"/>
      <c r="BBC12" s="236"/>
      <c r="BBD12" s="236"/>
      <c r="BBE12" s="236"/>
      <c r="BBF12" s="236"/>
      <c r="BBG12" s="236"/>
      <c r="BBH12" s="236"/>
      <c r="BBI12" s="236"/>
      <c r="BBJ12" s="236"/>
      <c r="BBK12" s="236"/>
      <c r="BBL12" s="236"/>
      <c r="BBM12" s="236"/>
      <c r="BBN12" s="236"/>
      <c r="BBO12" s="236"/>
      <c r="BBP12" s="236"/>
      <c r="BBQ12" s="236"/>
      <c r="BBR12" s="236"/>
      <c r="BBS12" s="236"/>
      <c r="BBT12" s="236"/>
      <c r="BBU12" s="236"/>
      <c r="BBV12" s="236"/>
      <c r="BBW12" s="236"/>
      <c r="BBX12" s="236"/>
      <c r="BBY12" s="236"/>
      <c r="BBZ12" s="236"/>
      <c r="BCA12" s="236"/>
      <c r="BCB12" s="236"/>
      <c r="BCC12" s="236"/>
      <c r="BCD12" s="236"/>
      <c r="BCE12" s="236"/>
      <c r="BCF12" s="236"/>
      <c r="BCG12" s="236"/>
      <c r="BCH12" s="236"/>
      <c r="BCI12" s="236"/>
      <c r="BCJ12" s="236"/>
      <c r="BCK12" s="236"/>
      <c r="BCL12" s="236"/>
      <c r="BCM12" s="236"/>
      <c r="BCN12" s="236"/>
      <c r="BCO12" s="236"/>
      <c r="BCP12" s="236"/>
      <c r="BCQ12" s="236"/>
      <c r="BCR12" s="236"/>
      <c r="BCS12" s="236"/>
      <c r="BCT12" s="236"/>
      <c r="BCU12" s="236"/>
      <c r="BCV12" s="236"/>
      <c r="BCW12" s="236"/>
      <c r="BCX12" s="236"/>
      <c r="BCY12" s="236"/>
      <c r="BCZ12" s="236"/>
      <c r="BDA12" s="236"/>
      <c r="BDB12" s="236"/>
      <c r="BDC12" s="236"/>
      <c r="BDD12" s="236"/>
      <c r="BDE12" s="236"/>
      <c r="BDF12" s="236"/>
      <c r="BDG12" s="236"/>
      <c r="BDH12" s="236"/>
      <c r="BDI12" s="236"/>
      <c r="BDJ12" s="236"/>
      <c r="BDK12" s="236"/>
      <c r="BDL12" s="236"/>
      <c r="BDM12" s="236"/>
      <c r="BDN12" s="236"/>
      <c r="BDO12" s="236"/>
      <c r="BDP12" s="236"/>
      <c r="BDQ12" s="236"/>
      <c r="BDR12" s="236"/>
      <c r="BDS12" s="236"/>
      <c r="BDT12" s="236"/>
      <c r="BDU12" s="236"/>
      <c r="BDV12" s="236"/>
      <c r="BDW12" s="236"/>
      <c r="BDX12" s="236"/>
      <c r="BDY12" s="236"/>
      <c r="BDZ12" s="236"/>
      <c r="BEA12" s="236"/>
      <c r="BEB12" s="236"/>
      <c r="BEC12" s="236"/>
      <c r="BED12" s="236"/>
      <c r="BEE12" s="236"/>
      <c r="BEF12" s="236"/>
      <c r="BEG12" s="236"/>
      <c r="BEH12" s="236"/>
      <c r="BEI12" s="236"/>
      <c r="BEJ12" s="236"/>
      <c r="BEK12" s="236"/>
      <c r="BEL12" s="236"/>
      <c r="BEM12" s="236"/>
      <c r="BEN12" s="236"/>
      <c r="BEO12" s="236"/>
      <c r="BEP12" s="236"/>
      <c r="BEQ12" s="236"/>
      <c r="BER12" s="236"/>
      <c r="BES12" s="236"/>
      <c r="BET12" s="236"/>
      <c r="BEU12" s="236"/>
      <c r="BEV12" s="236"/>
      <c r="BEW12" s="236"/>
      <c r="BEX12" s="236"/>
      <c r="BEY12" s="236"/>
      <c r="BEZ12" s="236"/>
      <c r="BFA12" s="236"/>
      <c r="BFB12" s="236"/>
      <c r="BFC12" s="236"/>
      <c r="BFD12" s="236"/>
      <c r="BFE12" s="236"/>
      <c r="BFF12" s="236"/>
      <c r="BFG12" s="236"/>
      <c r="BFH12" s="236"/>
      <c r="BFI12" s="236"/>
      <c r="BFJ12" s="236"/>
      <c r="BFK12" s="236"/>
      <c r="BFL12" s="236"/>
      <c r="BFM12" s="236"/>
      <c r="BFN12" s="236"/>
      <c r="BFO12" s="236"/>
      <c r="BFP12" s="236"/>
      <c r="BFQ12" s="236"/>
      <c r="BFR12" s="236"/>
      <c r="BFS12" s="236"/>
      <c r="BFT12" s="236"/>
      <c r="BFU12" s="236"/>
      <c r="BFV12" s="236"/>
      <c r="BFW12" s="236"/>
      <c r="BFX12" s="236"/>
      <c r="BFY12" s="236"/>
      <c r="BFZ12" s="236"/>
      <c r="BGA12" s="236"/>
      <c r="BGB12" s="236"/>
      <c r="BGC12" s="236"/>
      <c r="BGD12" s="236"/>
      <c r="BGE12" s="236"/>
      <c r="BGF12" s="236"/>
      <c r="BGG12" s="236"/>
      <c r="BGH12" s="236"/>
      <c r="BGI12" s="236"/>
      <c r="BGJ12" s="236"/>
      <c r="BGK12" s="236"/>
      <c r="BGL12" s="236"/>
      <c r="BGM12" s="236"/>
      <c r="BGN12" s="236"/>
      <c r="BGO12" s="236"/>
      <c r="BGP12" s="236"/>
      <c r="BGQ12" s="236"/>
      <c r="BGR12" s="236"/>
      <c r="BGS12" s="236"/>
      <c r="BGT12" s="236"/>
      <c r="BGU12" s="236"/>
      <c r="BGV12" s="236"/>
      <c r="BGW12" s="236"/>
      <c r="BGX12" s="236"/>
      <c r="BGY12" s="236"/>
      <c r="BGZ12" s="236"/>
      <c r="BHA12" s="236"/>
      <c r="BHB12" s="236"/>
      <c r="BHC12" s="236"/>
      <c r="BHD12" s="236"/>
      <c r="BHE12" s="236"/>
      <c r="BHF12" s="236"/>
      <c r="BHG12" s="236"/>
      <c r="BHH12" s="236"/>
      <c r="BHI12" s="236"/>
      <c r="BHJ12" s="236"/>
      <c r="BHK12" s="236"/>
      <c r="BHL12" s="236"/>
      <c r="BHM12" s="236"/>
      <c r="BHN12" s="236"/>
      <c r="BHO12" s="236"/>
      <c r="BHP12" s="236"/>
      <c r="BHQ12" s="236"/>
      <c r="BHR12" s="236"/>
      <c r="BHS12" s="236"/>
      <c r="BHT12" s="236"/>
      <c r="BHU12" s="236"/>
      <c r="BHV12" s="236"/>
      <c r="BHW12" s="236"/>
      <c r="BHX12" s="236"/>
      <c r="BHY12" s="236"/>
      <c r="BHZ12" s="236"/>
      <c r="BIA12" s="236"/>
      <c r="BIB12" s="236"/>
      <c r="BIC12" s="236"/>
      <c r="BID12" s="236"/>
      <c r="BIE12" s="236"/>
      <c r="BIF12" s="236"/>
      <c r="BIG12" s="236"/>
      <c r="BIH12" s="236"/>
      <c r="BII12" s="236"/>
      <c r="BIJ12" s="236"/>
      <c r="BIK12" s="236"/>
      <c r="BIL12" s="236"/>
      <c r="BIM12" s="236"/>
      <c r="BIN12" s="236"/>
      <c r="BIO12" s="236"/>
      <c r="BIP12" s="236"/>
      <c r="BIQ12" s="236"/>
      <c r="BIR12" s="236"/>
      <c r="BIS12" s="236"/>
      <c r="BIT12" s="236"/>
      <c r="BIU12" s="236"/>
      <c r="BIV12" s="236"/>
      <c r="BIW12" s="236"/>
      <c r="BIX12" s="236"/>
      <c r="BIY12" s="236"/>
      <c r="BIZ12" s="236"/>
      <c r="BJA12" s="236"/>
      <c r="BJB12" s="236"/>
      <c r="BJC12" s="236"/>
      <c r="BJD12" s="236"/>
      <c r="BJE12" s="236"/>
      <c r="BJF12" s="236"/>
      <c r="BJG12" s="236"/>
      <c r="BJH12" s="236"/>
      <c r="BJI12" s="236"/>
      <c r="BJJ12" s="236"/>
      <c r="BJK12" s="236"/>
      <c r="BJL12" s="236"/>
      <c r="BJM12" s="236"/>
      <c r="BJN12" s="236"/>
      <c r="BJO12" s="236"/>
      <c r="BJP12" s="236"/>
      <c r="BJQ12" s="236"/>
      <c r="BJR12" s="236"/>
      <c r="BJS12" s="236"/>
      <c r="BJT12" s="236"/>
      <c r="BJU12" s="236"/>
      <c r="BJV12" s="236"/>
      <c r="BJW12" s="236"/>
      <c r="BJX12" s="236"/>
      <c r="BJY12" s="236"/>
      <c r="BJZ12" s="236"/>
      <c r="BKA12" s="236"/>
      <c r="BKB12" s="236"/>
      <c r="BKC12" s="236"/>
      <c r="BKD12" s="236"/>
      <c r="BKE12" s="236"/>
      <c r="BKF12" s="236"/>
      <c r="BKG12" s="236"/>
      <c r="BKH12" s="236"/>
      <c r="BKI12" s="236"/>
      <c r="BKJ12" s="236"/>
      <c r="BKK12" s="236"/>
      <c r="BKL12" s="236"/>
      <c r="BKM12" s="236"/>
      <c r="BKN12" s="236"/>
      <c r="BKO12" s="236"/>
      <c r="BKP12" s="236"/>
      <c r="BKQ12" s="236"/>
      <c r="BKR12" s="236"/>
      <c r="BKS12" s="236"/>
      <c r="BKT12" s="236"/>
      <c r="BKU12" s="236"/>
      <c r="BKV12" s="236"/>
      <c r="BKW12" s="236"/>
      <c r="BKX12" s="236"/>
      <c r="BKY12" s="236"/>
      <c r="BKZ12" s="236"/>
      <c r="BLA12" s="236"/>
      <c r="BLB12" s="236"/>
      <c r="BLC12" s="236"/>
      <c r="BLD12" s="236"/>
      <c r="BLE12" s="236"/>
      <c r="BLF12" s="236"/>
      <c r="BLG12" s="236"/>
      <c r="BLH12" s="236"/>
      <c r="BLI12" s="236"/>
      <c r="BLJ12" s="236"/>
      <c r="BLK12" s="236"/>
      <c r="BLL12" s="236"/>
      <c r="BLM12" s="236"/>
      <c r="BLN12" s="236"/>
      <c r="BLO12" s="236"/>
      <c r="BLP12" s="236"/>
      <c r="BLQ12" s="236"/>
      <c r="BLR12" s="236"/>
      <c r="BLS12" s="236"/>
      <c r="BLT12" s="236"/>
      <c r="BLU12" s="236"/>
      <c r="BLV12" s="236"/>
      <c r="BLW12" s="236"/>
      <c r="BLX12" s="236"/>
      <c r="BLY12" s="236"/>
      <c r="BLZ12" s="236"/>
      <c r="BMA12" s="236"/>
      <c r="BMB12" s="236"/>
      <c r="BMC12" s="236"/>
      <c r="BMD12" s="236"/>
      <c r="BME12" s="236"/>
      <c r="BMF12" s="236"/>
      <c r="BMG12" s="236"/>
      <c r="BMH12" s="236"/>
      <c r="BMI12" s="236"/>
      <c r="BMJ12" s="236"/>
      <c r="BMK12" s="236"/>
      <c r="BML12" s="236"/>
      <c r="BMM12" s="236"/>
      <c r="BMN12" s="236"/>
      <c r="BMO12" s="236"/>
      <c r="BMP12" s="236"/>
      <c r="BMQ12" s="236"/>
      <c r="BMR12" s="236"/>
      <c r="BMS12" s="236"/>
      <c r="BMT12" s="236"/>
      <c r="BMU12" s="236"/>
      <c r="BMV12" s="236"/>
      <c r="BMW12" s="236"/>
      <c r="BMX12" s="236"/>
      <c r="BMY12" s="236"/>
      <c r="BMZ12" s="236"/>
      <c r="BNA12" s="236"/>
      <c r="BNB12" s="236"/>
      <c r="BNC12" s="236"/>
      <c r="BND12" s="236"/>
      <c r="BNE12" s="236"/>
      <c r="BNF12" s="236"/>
      <c r="BNG12" s="236"/>
      <c r="BNH12" s="236"/>
      <c r="BNI12" s="236"/>
      <c r="BNJ12" s="236"/>
      <c r="BNK12" s="236"/>
      <c r="BNL12" s="236"/>
      <c r="BNM12" s="236"/>
      <c r="BNN12" s="236"/>
      <c r="BNO12" s="236"/>
      <c r="BNP12" s="236"/>
      <c r="BNQ12" s="236"/>
      <c r="BNR12" s="236"/>
      <c r="BNS12" s="236"/>
      <c r="BNT12" s="236"/>
      <c r="BNU12" s="236"/>
      <c r="BNV12" s="236"/>
      <c r="BNW12" s="236"/>
      <c r="BNX12" s="236"/>
      <c r="BNY12" s="236"/>
      <c r="BNZ12" s="236"/>
      <c r="BOA12" s="236"/>
      <c r="BOB12" s="236"/>
      <c r="BOC12" s="236"/>
      <c r="BOD12" s="236"/>
      <c r="BOE12" s="236"/>
      <c r="BOF12" s="236"/>
      <c r="BOG12" s="236"/>
      <c r="BOH12" s="236"/>
      <c r="BOI12" s="236"/>
      <c r="BOJ12" s="236"/>
      <c r="BOK12" s="236"/>
      <c r="BOL12" s="236"/>
      <c r="BOM12" s="236"/>
      <c r="BON12" s="236"/>
      <c r="BOO12" s="236"/>
      <c r="BOP12" s="236"/>
      <c r="BOQ12" s="236"/>
      <c r="BOR12" s="236"/>
      <c r="BOS12" s="236"/>
      <c r="BOT12" s="236"/>
      <c r="BOU12" s="236"/>
      <c r="BOV12" s="236"/>
      <c r="BOW12" s="236"/>
      <c r="BOX12" s="236"/>
      <c r="BOY12" s="236"/>
      <c r="BOZ12" s="236"/>
      <c r="BPA12" s="236"/>
      <c r="BPB12" s="236"/>
      <c r="BPC12" s="236"/>
      <c r="BPD12" s="236"/>
      <c r="BPE12" s="236"/>
      <c r="BPF12" s="236"/>
      <c r="BPG12" s="236"/>
      <c r="BPH12" s="236"/>
      <c r="BPI12" s="236"/>
      <c r="BPJ12" s="236"/>
      <c r="BPK12" s="236"/>
      <c r="BPL12" s="236"/>
      <c r="BPM12" s="236"/>
      <c r="BPN12" s="236"/>
      <c r="BPO12" s="236"/>
      <c r="BPP12" s="236"/>
      <c r="BPQ12" s="236"/>
      <c r="BPR12" s="236"/>
      <c r="BPS12" s="236"/>
      <c r="BPT12" s="236"/>
      <c r="BPU12" s="236"/>
      <c r="BPV12" s="236"/>
      <c r="BPW12" s="236"/>
      <c r="BPX12" s="236"/>
      <c r="BPY12" s="236"/>
      <c r="BPZ12" s="236"/>
      <c r="BQA12" s="236"/>
      <c r="BQB12" s="236"/>
      <c r="BQC12" s="236"/>
      <c r="BQD12" s="236"/>
      <c r="BQE12" s="236"/>
      <c r="BQF12" s="236"/>
      <c r="BQG12" s="236"/>
      <c r="BQH12" s="236"/>
      <c r="BQI12" s="236"/>
      <c r="BQJ12" s="236"/>
      <c r="BQK12" s="236"/>
      <c r="BQL12" s="236"/>
      <c r="BQM12" s="236"/>
      <c r="BQN12" s="236"/>
      <c r="BQO12" s="236"/>
      <c r="BQP12" s="236"/>
      <c r="BQQ12" s="236"/>
      <c r="BQR12" s="236"/>
      <c r="BQS12" s="236"/>
      <c r="BQT12" s="236"/>
      <c r="BQU12" s="236"/>
      <c r="BQV12" s="236"/>
      <c r="BQW12" s="236"/>
      <c r="BQX12" s="236"/>
      <c r="BQY12" s="236"/>
      <c r="BQZ12" s="236"/>
      <c r="BRA12" s="236"/>
      <c r="BRB12" s="236"/>
      <c r="BRC12" s="236"/>
      <c r="BRD12" s="236"/>
      <c r="BRE12" s="236"/>
      <c r="BRF12" s="236"/>
      <c r="BRG12" s="236"/>
      <c r="BRH12" s="236"/>
      <c r="BRI12" s="236"/>
      <c r="BRJ12" s="236"/>
      <c r="BRK12" s="236"/>
      <c r="BRL12" s="236"/>
      <c r="BRM12" s="236"/>
      <c r="BRN12" s="236"/>
      <c r="BRO12" s="236"/>
      <c r="BRP12" s="236"/>
      <c r="BRQ12" s="236"/>
      <c r="BRR12" s="236"/>
      <c r="BRS12" s="236"/>
      <c r="BRT12" s="236"/>
      <c r="BRU12" s="236"/>
      <c r="BRV12" s="236"/>
      <c r="BRW12" s="236"/>
      <c r="BRX12" s="236"/>
      <c r="BRY12" s="236"/>
      <c r="BRZ12" s="236"/>
      <c r="BSA12" s="236"/>
      <c r="BSB12" s="236"/>
      <c r="BSC12" s="236"/>
      <c r="BSD12" s="236"/>
      <c r="BSE12" s="236"/>
      <c r="BSF12" s="236"/>
      <c r="BSG12" s="236"/>
      <c r="BSH12" s="236"/>
      <c r="BSI12" s="236"/>
      <c r="BSJ12" s="236"/>
      <c r="BSK12" s="236"/>
      <c r="BSL12" s="236"/>
      <c r="BSM12" s="236"/>
      <c r="BSN12" s="236"/>
      <c r="BSO12" s="236"/>
      <c r="BSP12" s="236"/>
      <c r="BSQ12" s="236"/>
      <c r="BSR12" s="236"/>
      <c r="BSS12" s="236"/>
      <c r="BST12" s="236"/>
      <c r="BSU12" s="236"/>
      <c r="BSV12" s="236"/>
      <c r="BSW12" s="236"/>
      <c r="BSX12" s="236"/>
      <c r="BSY12" s="236"/>
      <c r="BSZ12" s="236"/>
      <c r="BTA12" s="236"/>
      <c r="BTB12" s="236"/>
      <c r="BTC12" s="236"/>
      <c r="BTD12" s="236"/>
      <c r="BTE12" s="236"/>
      <c r="BTF12" s="236"/>
      <c r="BTG12" s="236"/>
      <c r="BTH12" s="236"/>
      <c r="BTI12" s="236"/>
      <c r="BTJ12" s="236"/>
      <c r="BTK12" s="236"/>
      <c r="BTL12" s="236"/>
      <c r="BTM12" s="236"/>
      <c r="BTN12" s="236"/>
      <c r="BTO12" s="236"/>
      <c r="BTP12" s="236"/>
      <c r="BTQ12" s="236"/>
      <c r="BTR12" s="236"/>
      <c r="BTS12" s="236"/>
      <c r="BTT12" s="236"/>
      <c r="BTU12" s="236"/>
      <c r="BTV12" s="236"/>
      <c r="BTW12" s="236"/>
      <c r="BTX12" s="236"/>
      <c r="BTY12" s="236"/>
      <c r="BTZ12" s="236"/>
      <c r="BUA12" s="236"/>
      <c r="BUB12" s="236"/>
      <c r="BUC12" s="236"/>
      <c r="BUD12" s="236"/>
      <c r="BUE12" s="236"/>
      <c r="BUF12" s="236"/>
      <c r="BUG12" s="236"/>
      <c r="BUH12" s="236"/>
      <c r="BUI12" s="236"/>
      <c r="BUJ12" s="236"/>
      <c r="BUK12" s="236"/>
      <c r="BUL12" s="236"/>
      <c r="BUM12" s="236"/>
      <c r="BUN12" s="236"/>
      <c r="BUO12" s="236"/>
      <c r="BUP12" s="236"/>
      <c r="BUQ12" s="236"/>
      <c r="BUR12" s="236"/>
      <c r="BUS12" s="236"/>
      <c r="BUT12" s="236"/>
      <c r="BUU12" s="236"/>
      <c r="BUV12" s="236"/>
      <c r="BUW12" s="236"/>
      <c r="BUX12" s="236"/>
      <c r="BUY12" s="236"/>
      <c r="BUZ12" s="236"/>
      <c r="BVA12" s="236"/>
      <c r="BVB12" s="236"/>
      <c r="BVC12" s="236"/>
      <c r="BVD12" s="236"/>
      <c r="BVE12" s="236"/>
      <c r="BVF12" s="236"/>
      <c r="BVG12" s="236"/>
      <c r="BVH12" s="236"/>
      <c r="BVI12" s="236"/>
      <c r="BVJ12" s="236"/>
      <c r="BVK12" s="236"/>
      <c r="BVL12" s="236"/>
      <c r="BVM12" s="236"/>
      <c r="BVN12" s="236"/>
      <c r="BVO12" s="236"/>
      <c r="BVP12" s="236"/>
      <c r="BVQ12" s="236"/>
      <c r="BVR12" s="236"/>
      <c r="BVS12" s="236"/>
      <c r="BVT12" s="236"/>
      <c r="BVU12" s="236"/>
      <c r="BVV12" s="236"/>
      <c r="BVW12" s="236"/>
      <c r="BVX12" s="236"/>
      <c r="BVY12" s="236"/>
      <c r="BVZ12" s="236"/>
      <c r="BWA12" s="236"/>
      <c r="BWB12" s="236"/>
      <c r="BWC12" s="236"/>
      <c r="BWD12" s="236"/>
      <c r="BWE12" s="236"/>
      <c r="BWF12" s="236"/>
      <c r="BWG12" s="236"/>
      <c r="BWH12" s="236"/>
      <c r="BWI12" s="236"/>
      <c r="BWJ12" s="236"/>
      <c r="BWK12" s="236"/>
      <c r="BWL12" s="236"/>
      <c r="BWM12" s="236"/>
      <c r="BWN12" s="236"/>
      <c r="BWO12" s="236"/>
      <c r="BWP12" s="236"/>
      <c r="BWQ12" s="236"/>
      <c r="BWR12" s="236"/>
      <c r="BWS12" s="236"/>
      <c r="BWT12" s="236"/>
      <c r="BWU12" s="236"/>
      <c r="BWV12" s="236"/>
      <c r="BWW12" s="236"/>
      <c r="BWX12" s="236"/>
      <c r="BWY12" s="236"/>
      <c r="BWZ12" s="236"/>
      <c r="BXA12" s="236"/>
      <c r="BXB12" s="236"/>
      <c r="BXC12" s="236"/>
      <c r="BXD12" s="236"/>
      <c r="BXE12" s="236"/>
      <c r="BXF12" s="236"/>
      <c r="BXG12" s="236"/>
      <c r="BXH12" s="236"/>
      <c r="BXI12" s="236"/>
      <c r="BXJ12" s="236"/>
      <c r="BXK12" s="236"/>
      <c r="BXL12" s="236"/>
      <c r="BXM12" s="236"/>
      <c r="BXN12" s="236"/>
      <c r="BXO12" s="236"/>
      <c r="BXP12" s="236"/>
      <c r="BXQ12" s="236"/>
      <c r="BXR12" s="236"/>
      <c r="BXS12" s="236"/>
      <c r="BXT12" s="236"/>
      <c r="BXU12" s="236"/>
      <c r="BXV12" s="236"/>
      <c r="BXW12" s="236"/>
      <c r="BXX12" s="236"/>
      <c r="BXY12" s="236"/>
      <c r="BXZ12" s="236"/>
      <c r="BYA12" s="236"/>
      <c r="BYB12" s="236"/>
      <c r="BYC12" s="236"/>
      <c r="BYD12" s="236"/>
      <c r="BYE12" s="236"/>
      <c r="BYF12" s="236"/>
      <c r="BYG12" s="236"/>
      <c r="BYH12" s="236"/>
      <c r="BYI12" s="236"/>
      <c r="BYJ12" s="236"/>
      <c r="BYK12" s="236"/>
      <c r="BYL12" s="236"/>
      <c r="BYM12" s="236"/>
      <c r="BYN12" s="236"/>
      <c r="BYO12" s="236"/>
      <c r="BYP12" s="236"/>
      <c r="BYQ12" s="236"/>
      <c r="BYR12" s="236"/>
      <c r="BYS12" s="236"/>
      <c r="BYT12" s="236"/>
      <c r="BYU12" s="236"/>
      <c r="BYV12" s="236"/>
      <c r="BYW12" s="236"/>
      <c r="BYX12" s="236"/>
      <c r="BYY12" s="236"/>
      <c r="BYZ12" s="236"/>
      <c r="BZA12" s="236"/>
      <c r="BZB12" s="236"/>
      <c r="BZC12" s="236"/>
      <c r="BZD12" s="236"/>
      <c r="BZE12" s="236"/>
      <c r="BZF12" s="236"/>
      <c r="BZG12" s="236"/>
      <c r="BZH12" s="236"/>
      <c r="BZI12" s="236"/>
      <c r="BZJ12" s="236"/>
      <c r="BZK12" s="236"/>
      <c r="BZL12" s="236"/>
      <c r="BZM12" s="236"/>
      <c r="BZN12" s="236"/>
      <c r="BZO12" s="236"/>
      <c r="BZP12" s="236"/>
      <c r="BZQ12" s="236"/>
      <c r="BZR12" s="236"/>
      <c r="BZS12" s="236"/>
      <c r="BZT12" s="236"/>
      <c r="BZU12" s="236"/>
      <c r="BZV12" s="236"/>
      <c r="BZW12" s="236"/>
      <c r="BZX12" s="236"/>
      <c r="BZY12" s="236"/>
      <c r="BZZ12" s="236"/>
      <c r="CAA12" s="236"/>
      <c r="CAB12" s="236"/>
      <c r="CAC12" s="236"/>
      <c r="CAD12" s="236"/>
      <c r="CAE12" s="236"/>
      <c r="CAF12" s="236"/>
      <c r="CAG12" s="236"/>
      <c r="CAH12" s="236"/>
      <c r="CAI12" s="236"/>
      <c r="CAJ12" s="236"/>
      <c r="CAK12" s="236"/>
      <c r="CAL12" s="236"/>
      <c r="CAM12" s="236"/>
      <c r="CAN12" s="236"/>
      <c r="CAO12" s="236"/>
      <c r="CAP12" s="236"/>
      <c r="CAQ12" s="236"/>
      <c r="CAR12" s="236"/>
      <c r="CAS12" s="236"/>
      <c r="CAT12" s="236"/>
      <c r="CAU12" s="236"/>
      <c r="CAV12" s="236"/>
      <c r="CAW12" s="236"/>
      <c r="CAX12" s="236"/>
      <c r="CAY12" s="236"/>
      <c r="CAZ12" s="236"/>
      <c r="CBA12" s="236"/>
      <c r="CBB12" s="236"/>
      <c r="CBC12" s="236"/>
      <c r="CBD12" s="236"/>
      <c r="CBE12" s="236"/>
      <c r="CBF12" s="236"/>
      <c r="CBG12" s="236"/>
      <c r="CBH12" s="236"/>
      <c r="CBI12" s="236"/>
      <c r="CBJ12" s="236"/>
      <c r="CBK12" s="236"/>
      <c r="CBL12" s="236"/>
      <c r="CBM12" s="236"/>
      <c r="CBN12" s="236"/>
      <c r="CBO12" s="236"/>
      <c r="CBP12" s="236"/>
      <c r="CBQ12" s="236"/>
      <c r="CBR12" s="236"/>
      <c r="CBS12" s="236"/>
      <c r="CBT12" s="236"/>
      <c r="CBU12" s="236"/>
      <c r="CBV12" s="236"/>
      <c r="CBW12" s="236"/>
      <c r="CBX12" s="236"/>
      <c r="CBY12" s="236"/>
      <c r="CBZ12" s="236"/>
      <c r="CCA12" s="236"/>
      <c r="CCB12" s="236"/>
      <c r="CCC12" s="236"/>
      <c r="CCD12" s="236"/>
      <c r="CCE12" s="236"/>
      <c r="CCF12" s="236"/>
      <c r="CCG12" s="236"/>
      <c r="CCH12" s="236"/>
      <c r="CCI12" s="236"/>
      <c r="CCJ12" s="236"/>
      <c r="CCK12" s="236"/>
      <c r="CCL12" s="236"/>
      <c r="CCM12" s="236"/>
      <c r="CCN12" s="236"/>
      <c r="CCO12" s="236"/>
      <c r="CCP12" s="236"/>
      <c r="CCQ12" s="236"/>
      <c r="CCR12" s="236"/>
      <c r="CCS12" s="236"/>
      <c r="CCT12" s="236"/>
      <c r="CCU12" s="236"/>
      <c r="CCV12" s="236"/>
      <c r="CCW12" s="236"/>
      <c r="CCX12" s="236"/>
      <c r="CCY12" s="236"/>
      <c r="CCZ12" s="236"/>
      <c r="CDA12" s="236"/>
      <c r="CDB12" s="236"/>
      <c r="CDC12" s="236"/>
      <c r="CDD12" s="236"/>
      <c r="CDE12" s="236"/>
      <c r="CDF12" s="236"/>
      <c r="CDG12" s="236"/>
      <c r="CDH12" s="236"/>
      <c r="CDI12" s="236"/>
      <c r="CDJ12" s="236"/>
      <c r="CDK12" s="236"/>
      <c r="CDL12" s="236"/>
      <c r="CDM12" s="236"/>
      <c r="CDN12" s="236"/>
      <c r="CDO12" s="236"/>
      <c r="CDP12" s="236"/>
      <c r="CDQ12" s="236"/>
      <c r="CDR12" s="236"/>
      <c r="CDS12" s="236"/>
      <c r="CDT12" s="236"/>
      <c r="CDU12" s="236"/>
      <c r="CDV12" s="236"/>
      <c r="CDW12" s="236"/>
      <c r="CDX12" s="236"/>
      <c r="CDY12" s="236"/>
      <c r="CDZ12" s="236"/>
      <c r="CEA12" s="236"/>
      <c r="CEB12" s="236"/>
      <c r="CEC12" s="236"/>
      <c r="CED12" s="236"/>
      <c r="CEE12" s="236"/>
      <c r="CEF12" s="236"/>
      <c r="CEG12" s="236"/>
      <c r="CEH12" s="236"/>
      <c r="CEI12" s="236"/>
      <c r="CEJ12" s="236"/>
      <c r="CEK12" s="236"/>
      <c r="CEL12" s="236"/>
      <c r="CEM12" s="236"/>
      <c r="CEN12" s="236"/>
      <c r="CEO12" s="236"/>
      <c r="CEP12" s="236"/>
      <c r="CEQ12" s="236"/>
      <c r="CER12" s="236"/>
      <c r="CES12" s="236"/>
      <c r="CET12" s="236"/>
      <c r="CEU12" s="236"/>
      <c r="CEV12" s="236"/>
      <c r="CEW12" s="236"/>
      <c r="CEX12" s="236"/>
      <c r="CEY12" s="236"/>
      <c r="CEZ12" s="236"/>
      <c r="CFA12" s="236"/>
      <c r="CFB12" s="236"/>
      <c r="CFC12" s="236"/>
      <c r="CFD12" s="236"/>
      <c r="CFE12" s="236"/>
      <c r="CFF12" s="236"/>
      <c r="CFG12" s="236"/>
      <c r="CFH12" s="236"/>
      <c r="CFI12" s="236"/>
      <c r="CFJ12" s="236"/>
      <c r="CFK12" s="236"/>
      <c r="CFL12" s="236"/>
      <c r="CFM12" s="236"/>
      <c r="CFN12" s="236"/>
      <c r="CFO12" s="236"/>
      <c r="CFP12" s="236"/>
      <c r="CFQ12" s="236"/>
      <c r="CFR12" s="236"/>
      <c r="CFS12" s="236"/>
      <c r="CFT12" s="236"/>
      <c r="CFU12" s="236"/>
      <c r="CFV12" s="236"/>
      <c r="CFW12" s="236"/>
      <c r="CFX12" s="236"/>
      <c r="CFY12" s="236"/>
      <c r="CFZ12" s="236"/>
      <c r="CGA12" s="236"/>
      <c r="CGB12" s="236"/>
      <c r="CGC12" s="236"/>
      <c r="CGD12" s="236"/>
      <c r="CGE12" s="236"/>
      <c r="CGF12" s="236"/>
      <c r="CGG12" s="236"/>
      <c r="CGH12" s="236"/>
      <c r="CGI12" s="236"/>
      <c r="CGJ12" s="236"/>
      <c r="CGK12" s="236"/>
      <c r="CGL12" s="236"/>
      <c r="CGM12" s="236"/>
      <c r="CGN12" s="236"/>
      <c r="CGO12" s="236"/>
      <c r="CGP12" s="236"/>
      <c r="CGQ12" s="236"/>
      <c r="CGR12" s="236"/>
      <c r="CGS12" s="236"/>
      <c r="CGT12" s="236"/>
      <c r="CGU12" s="236"/>
      <c r="CGV12" s="236"/>
      <c r="CGW12" s="236"/>
      <c r="CGX12" s="236"/>
      <c r="CGY12" s="236"/>
      <c r="CGZ12" s="236"/>
      <c r="CHA12" s="236"/>
      <c r="CHB12" s="236"/>
      <c r="CHC12" s="236"/>
      <c r="CHD12" s="236"/>
      <c r="CHE12" s="236"/>
      <c r="CHF12" s="236"/>
      <c r="CHG12" s="236"/>
      <c r="CHH12" s="236"/>
      <c r="CHI12" s="236"/>
      <c r="CHJ12" s="236"/>
      <c r="CHK12" s="236"/>
      <c r="CHL12" s="236"/>
      <c r="CHM12" s="236"/>
      <c r="CHN12" s="236"/>
      <c r="CHO12" s="236"/>
      <c r="CHP12" s="236"/>
      <c r="CHQ12" s="236"/>
      <c r="CHR12" s="236"/>
      <c r="CHS12" s="236"/>
      <c r="CHT12" s="236"/>
      <c r="CHU12" s="236"/>
      <c r="CHV12" s="236"/>
      <c r="CHW12" s="236"/>
      <c r="CHX12" s="236"/>
      <c r="CHY12" s="236"/>
      <c r="CHZ12" s="236"/>
      <c r="CIA12" s="236"/>
      <c r="CIB12" s="236"/>
      <c r="CIC12" s="236"/>
      <c r="CID12" s="236"/>
      <c r="CIE12" s="236"/>
      <c r="CIF12" s="236"/>
      <c r="CIG12" s="236"/>
      <c r="CIH12" s="236"/>
      <c r="CII12" s="236"/>
      <c r="CIJ12" s="236"/>
      <c r="CIK12" s="236"/>
      <c r="CIL12" s="236"/>
      <c r="CIM12" s="236"/>
      <c r="CIN12" s="236"/>
      <c r="CIO12" s="236"/>
      <c r="CIP12" s="236"/>
      <c r="CIQ12" s="236"/>
      <c r="CIR12" s="236"/>
      <c r="CIS12" s="236"/>
      <c r="CIT12" s="236"/>
      <c r="CIU12" s="236"/>
      <c r="CIV12" s="236"/>
      <c r="CIW12" s="236"/>
      <c r="CIX12" s="236"/>
      <c r="CIY12" s="236"/>
      <c r="CIZ12" s="236"/>
      <c r="CJA12" s="236"/>
      <c r="CJB12" s="236"/>
      <c r="CJC12" s="236"/>
      <c r="CJD12" s="236"/>
      <c r="CJE12" s="236"/>
      <c r="CJF12" s="236"/>
      <c r="CJG12" s="236"/>
      <c r="CJH12" s="236"/>
      <c r="CJI12" s="236"/>
      <c r="CJJ12" s="236"/>
      <c r="CJK12" s="236"/>
      <c r="CJL12" s="236"/>
      <c r="CJM12" s="236"/>
      <c r="CJN12" s="236"/>
      <c r="CJO12" s="236"/>
      <c r="CJP12" s="236"/>
      <c r="CJQ12" s="236"/>
      <c r="CJR12" s="236"/>
      <c r="CJS12" s="236"/>
      <c r="CJT12" s="236"/>
      <c r="CJU12" s="236"/>
      <c r="CJV12" s="236"/>
      <c r="CJW12" s="236"/>
      <c r="CJX12" s="236"/>
      <c r="CJY12" s="236"/>
      <c r="CJZ12" s="236"/>
      <c r="CKA12" s="236"/>
      <c r="CKB12" s="236"/>
      <c r="CKC12" s="236"/>
      <c r="CKD12" s="236"/>
      <c r="CKE12" s="236"/>
      <c r="CKF12" s="236"/>
      <c r="CKG12" s="236"/>
      <c r="CKH12" s="236"/>
      <c r="CKI12" s="236"/>
      <c r="CKJ12" s="236"/>
      <c r="CKK12" s="236"/>
      <c r="CKL12" s="236"/>
      <c r="CKM12" s="236"/>
      <c r="CKN12" s="236"/>
      <c r="CKO12" s="236"/>
      <c r="CKP12" s="236"/>
      <c r="CKQ12" s="236"/>
      <c r="CKR12" s="236"/>
      <c r="CKS12" s="236"/>
      <c r="CKT12" s="236"/>
      <c r="CKU12" s="236"/>
      <c r="CKV12" s="236"/>
      <c r="CKW12" s="236"/>
      <c r="CKX12" s="236"/>
      <c r="CKY12" s="236"/>
      <c r="CKZ12" s="236"/>
      <c r="CLA12" s="236"/>
      <c r="CLB12" s="236"/>
      <c r="CLC12" s="236"/>
      <c r="CLD12" s="236"/>
      <c r="CLE12" s="236"/>
      <c r="CLF12" s="236"/>
      <c r="CLG12" s="236"/>
      <c r="CLH12" s="236"/>
      <c r="CLI12" s="236"/>
      <c r="CLJ12" s="236"/>
      <c r="CLK12" s="236"/>
      <c r="CLL12" s="236"/>
      <c r="CLM12" s="236"/>
      <c r="CLN12" s="236"/>
      <c r="CLO12" s="236"/>
      <c r="CLP12" s="236"/>
      <c r="CLQ12" s="236"/>
      <c r="CLR12" s="236"/>
      <c r="CLS12" s="236"/>
      <c r="CLT12" s="236"/>
      <c r="CLU12" s="236"/>
      <c r="CLV12" s="236"/>
      <c r="CLW12" s="236"/>
      <c r="CLX12" s="236"/>
      <c r="CLY12" s="236"/>
      <c r="CLZ12" s="236"/>
      <c r="CMA12" s="236"/>
      <c r="CMB12" s="236"/>
      <c r="CMC12" s="236"/>
      <c r="CMD12" s="236"/>
      <c r="CME12" s="236"/>
      <c r="CMF12" s="236"/>
      <c r="CMG12" s="236"/>
      <c r="CMH12" s="236"/>
      <c r="CMI12" s="236"/>
      <c r="CMJ12" s="236"/>
      <c r="CMK12" s="236"/>
      <c r="CML12" s="236"/>
      <c r="CMM12" s="236"/>
      <c r="CMN12" s="236"/>
      <c r="CMO12" s="236"/>
      <c r="CMP12" s="236"/>
      <c r="CMQ12" s="236"/>
      <c r="CMR12" s="236"/>
      <c r="CMS12" s="236"/>
      <c r="CMT12" s="236"/>
      <c r="CMU12" s="236"/>
      <c r="CMV12" s="236"/>
      <c r="CMW12" s="236"/>
      <c r="CMX12" s="236"/>
      <c r="CMY12" s="236"/>
      <c r="CMZ12" s="236"/>
      <c r="CNA12" s="236"/>
      <c r="CNB12" s="236"/>
      <c r="CNC12" s="236"/>
      <c r="CND12" s="236"/>
      <c r="CNE12" s="236"/>
      <c r="CNF12" s="236"/>
      <c r="CNG12" s="236"/>
      <c r="CNH12" s="236"/>
      <c r="CNI12" s="236"/>
      <c r="CNJ12" s="236"/>
      <c r="CNK12" s="236"/>
      <c r="CNL12" s="236"/>
      <c r="CNM12" s="236"/>
      <c r="CNN12" s="236"/>
      <c r="CNO12" s="236"/>
      <c r="CNP12" s="236"/>
      <c r="CNQ12" s="236"/>
      <c r="CNR12" s="236"/>
      <c r="CNS12" s="236"/>
      <c r="CNT12" s="236"/>
      <c r="CNU12" s="236"/>
      <c r="CNV12" s="236"/>
      <c r="CNW12" s="236"/>
      <c r="CNX12" s="236"/>
      <c r="CNY12" s="236"/>
      <c r="CNZ12" s="236"/>
      <c r="COA12" s="236"/>
      <c r="COB12" s="236"/>
      <c r="COC12" s="236"/>
      <c r="COD12" s="236"/>
      <c r="COE12" s="236"/>
      <c r="COF12" s="236"/>
      <c r="COG12" s="236"/>
      <c r="COH12" s="236"/>
      <c r="COI12" s="236"/>
      <c r="COJ12" s="236"/>
      <c r="COK12" s="236"/>
      <c r="COL12" s="236"/>
      <c r="COM12" s="236"/>
      <c r="CON12" s="236"/>
      <c r="COO12" s="236"/>
      <c r="COP12" s="236"/>
      <c r="COQ12" s="236"/>
      <c r="COR12" s="236"/>
      <c r="COS12" s="236"/>
      <c r="COT12" s="236"/>
      <c r="COU12" s="236"/>
      <c r="COV12" s="236"/>
      <c r="COW12" s="236"/>
      <c r="COX12" s="236"/>
      <c r="COY12" s="236"/>
      <c r="COZ12" s="236"/>
      <c r="CPA12" s="236"/>
      <c r="CPB12" s="236"/>
      <c r="CPC12" s="236"/>
      <c r="CPD12" s="236"/>
      <c r="CPE12" s="236"/>
      <c r="CPF12" s="236"/>
      <c r="CPG12" s="236"/>
      <c r="CPH12" s="236"/>
      <c r="CPI12" s="236"/>
      <c r="CPJ12" s="236"/>
      <c r="CPK12" s="236"/>
      <c r="CPL12" s="236"/>
      <c r="CPM12" s="236"/>
      <c r="CPN12" s="236"/>
      <c r="CPO12" s="236"/>
      <c r="CPP12" s="236"/>
      <c r="CPQ12" s="236"/>
      <c r="CPR12" s="236"/>
      <c r="CPS12" s="236"/>
      <c r="CPT12" s="236"/>
      <c r="CPU12" s="236"/>
      <c r="CPV12" s="236"/>
      <c r="CPW12" s="236"/>
      <c r="CPX12" s="236"/>
      <c r="CPY12" s="236"/>
      <c r="CPZ12" s="236"/>
      <c r="CQA12" s="236"/>
      <c r="CQB12" s="236"/>
      <c r="CQC12" s="236"/>
      <c r="CQD12" s="236"/>
      <c r="CQE12" s="236"/>
      <c r="CQF12" s="236"/>
      <c r="CQG12" s="236"/>
      <c r="CQH12" s="236"/>
      <c r="CQI12" s="236"/>
      <c r="CQJ12" s="236"/>
      <c r="CQK12" s="236"/>
      <c r="CQL12" s="236"/>
      <c r="CQM12" s="236"/>
      <c r="CQN12" s="236"/>
      <c r="CQO12" s="236"/>
      <c r="CQP12" s="236"/>
      <c r="CQQ12" s="236"/>
      <c r="CQR12" s="236"/>
      <c r="CQS12" s="236"/>
      <c r="CQT12" s="236"/>
      <c r="CQU12" s="236"/>
      <c r="CQV12" s="236"/>
      <c r="CQW12" s="236"/>
      <c r="CQX12" s="236"/>
      <c r="CQY12" s="236"/>
      <c r="CQZ12" s="236"/>
      <c r="CRA12" s="236"/>
      <c r="CRB12" s="236"/>
      <c r="CRC12" s="236"/>
      <c r="CRD12" s="236"/>
      <c r="CRE12" s="236"/>
      <c r="CRF12" s="236"/>
      <c r="CRG12" s="236"/>
      <c r="CRH12" s="236"/>
      <c r="CRI12" s="236"/>
      <c r="CRJ12" s="236"/>
      <c r="CRK12" s="236"/>
      <c r="CRL12" s="236"/>
      <c r="CRM12" s="236"/>
      <c r="CRN12" s="236"/>
      <c r="CRO12" s="236"/>
      <c r="CRP12" s="236"/>
      <c r="CRQ12" s="236"/>
      <c r="CRR12" s="236"/>
      <c r="CRS12" s="236"/>
      <c r="CRT12" s="236"/>
      <c r="CRU12" s="236"/>
      <c r="CRV12" s="236"/>
      <c r="CRW12" s="236"/>
      <c r="CRX12" s="236"/>
      <c r="CRY12" s="236"/>
      <c r="CRZ12" s="236"/>
      <c r="CSA12" s="236"/>
      <c r="CSB12" s="236"/>
      <c r="CSC12" s="236"/>
      <c r="CSD12" s="236"/>
      <c r="CSE12" s="236"/>
      <c r="CSF12" s="236"/>
      <c r="CSG12" s="236"/>
      <c r="CSH12" s="236"/>
      <c r="CSI12" s="236"/>
      <c r="CSJ12" s="236"/>
      <c r="CSK12" s="236"/>
      <c r="CSL12" s="236"/>
      <c r="CSM12" s="236"/>
      <c r="CSN12" s="236"/>
      <c r="CSO12" s="236"/>
      <c r="CSP12" s="236"/>
      <c r="CSQ12" s="236"/>
      <c r="CSR12" s="236"/>
      <c r="CSS12" s="236"/>
      <c r="CST12" s="236"/>
      <c r="CSU12" s="236"/>
      <c r="CSV12" s="236"/>
      <c r="CSW12" s="236"/>
      <c r="CSX12" s="236"/>
      <c r="CSY12" s="236"/>
      <c r="CSZ12" s="236"/>
      <c r="CTA12" s="236"/>
      <c r="CTB12" s="236"/>
      <c r="CTC12" s="236"/>
      <c r="CTD12" s="236"/>
      <c r="CTE12" s="236"/>
      <c r="CTF12" s="236"/>
      <c r="CTG12" s="236"/>
      <c r="CTH12" s="236"/>
      <c r="CTI12" s="236"/>
      <c r="CTJ12" s="236"/>
      <c r="CTK12" s="236"/>
      <c r="CTL12" s="236"/>
      <c r="CTM12" s="236"/>
      <c r="CTN12" s="236"/>
      <c r="CTO12" s="236"/>
      <c r="CTP12" s="236"/>
      <c r="CTQ12" s="236"/>
      <c r="CTR12" s="236"/>
      <c r="CTS12" s="236"/>
      <c r="CTT12" s="236"/>
      <c r="CTU12" s="236"/>
      <c r="CTV12" s="236"/>
      <c r="CTW12" s="236"/>
      <c r="CTX12" s="236"/>
      <c r="CTY12" s="236"/>
      <c r="CTZ12" s="236"/>
      <c r="CUA12" s="236"/>
      <c r="CUB12" s="236"/>
      <c r="CUC12" s="236"/>
      <c r="CUD12" s="236"/>
      <c r="CUE12" s="236"/>
      <c r="CUF12" s="236"/>
      <c r="CUG12" s="236"/>
      <c r="CUH12" s="236"/>
      <c r="CUI12" s="236"/>
      <c r="CUJ12" s="236"/>
      <c r="CUK12" s="236"/>
      <c r="CUL12" s="236"/>
      <c r="CUM12" s="236"/>
      <c r="CUN12" s="236"/>
      <c r="CUO12" s="236"/>
      <c r="CUP12" s="236"/>
      <c r="CUQ12" s="236"/>
      <c r="CUR12" s="236"/>
      <c r="CUS12" s="236"/>
      <c r="CUT12" s="236"/>
      <c r="CUU12" s="236"/>
      <c r="CUV12" s="236"/>
      <c r="CUW12" s="236"/>
      <c r="CUX12" s="236"/>
      <c r="CUY12" s="236"/>
      <c r="CUZ12" s="236"/>
      <c r="CVA12" s="236"/>
      <c r="CVB12" s="236"/>
      <c r="CVC12" s="236"/>
      <c r="CVD12" s="236"/>
      <c r="CVE12" s="236"/>
      <c r="CVF12" s="236"/>
      <c r="CVG12" s="236"/>
      <c r="CVH12" s="236"/>
      <c r="CVI12" s="236"/>
      <c r="CVJ12" s="236"/>
      <c r="CVK12" s="236"/>
      <c r="CVL12" s="236"/>
      <c r="CVM12" s="236"/>
      <c r="CVN12" s="236"/>
      <c r="CVO12" s="236"/>
      <c r="CVP12" s="236"/>
      <c r="CVQ12" s="236"/>
      <c r="CVR12" s="236"/>
      <c r="CVS12" s="236"/>
      <c r="CVT12" s="236"/>
      <c r="CVU12" s="236"/>
      <c r="CVV12" s="236"/>
      <c r="CVW12" s="236"/>
      <c r="CVX12" s="236"/>
      <c r="CVY12" s="236"/>
      <c r="CVZ12" s="236"/>
      <c r="CWA12" s="236"/>
      <c r="CWB12" s="236"/>
      <c r="CWC12" s="236"/>
      <c r="CWD12" s="236"/>
      <c r="CWE12" s="236"/>
      <c r="CWF12" s="236"/>
      <c r="CWG12" s="236"/>
      <c r="CWH12" s="236"/>
      <c r="CWI12" s="236"/>
      <c r="CWJ12" s="236"/>
      <c r="CWK12" s="236"/>
      <c r="CWL12" s="236"/>
      <c r="CWM12" s="236"/>
      <c r="CWN12" s="236"/>
      <c r="CWO12" s="236"/>
      <c r="CWP12" s="236"/>
      <c r="CWQ12" s="236"/>
      <c r="CWR12" s="236"/>
      <c r="CWS12" s="236"/>
      <c r="CWT12" s="236"/>
      <c r="CWU12" s="236"/>
      <c r="CWV12" s="236"/>
      <c r="CWW12" s="236"/>
      <c r="CWX12" s="236"/>
      <c r="CWY12" s="236"/>
      <c r="CWZ12" s="236"/>
      <c r="CXA12" s="236"/>
      <c r="CXB12" s="236"/>
      <c r="CXC12" s="236"/>
      <c r="CXD12" s="236"/>
      <c r="CXE12" s="236"/>
      <c r="CXF12" s="236"/>
      <c r="CXG12" s="236"/>
      <c r="CXH12" s="236"/>
      <c r="CXI12" s="236"/>
      <c r="CXJ12" s="236"/>
      <c r="CXK12" s="236"/>
      <c r="CXL12" s="236"/>
      <c r="CXM12" s="236"/>
      <c r="CXN12" s="236"/>
      <c r="CXO12" s="236"/>
      <c r="CXP12" s="236"/>
      <c r="CXQ12" s="236"/>
      <c r="CXR12" s="236"/>
      <c r="CXS12" s="236"/>
      <c r="CXT12" s="236"/>
      <c r="CXU12" s="236"/>
      <c r="CXV12" s="236"/>
      <c r="CXW12" s="236"/>
      <c r="CXX12" s="236"/>
      <c r="CXY12" s="236"/>
      <c r="CXZ12" s="236"/>
      <c r="CYA12" s="236"/>
      <c r="CYB12" s="236"/>
      <c r="CYC12" s="236"/>
      <c r="CYD12" s="236"/>
      <c r="CYE12" s="236"/>
      <c r="CYF12" s="236"/>
      <c r="CYG12" s="236"/>
      <c r="CYH12" s="236"/>
      <c r="CYI12" s="236"/>
      <c r="CYJ12" s="236"/>
      <c r="CYK12" s="236"/>
      <c r="CYL12" s="236"/>
      <c r="CYM12" s="236"/>
      <c r="CYN12" s="236"/>
      <c r="CYO12" s="236"/>
      <c r="CYP12" s="236"/>
      <c r="CYQ12" s="236"/>
      <c r="CYR12" s="236"/>
      <c r="CYS12" s="236"/>
      <c r="CYT12" s="236"/>
      <c r="CYU12" s="236"/>
      <c r="CYV12" s="236"/>
      <c r="CYW12" s="236"/>
      <c r="CYX12" s="236"/>
      <c r="CYY12" s="236"/>
      <c r="CYZ12" s="236"/>
      <c r="CZA12" s="236"/>
      <c r="CZB12" s="236"/>
      <c r="CZC12" s="236"/>
      <c r="CZD12" s="236"/>
      <c r="CZE12" s="236"/>
      <c r="CZF12" s="236"/>
      <c r="CZG12" s="236"/>
      <c r="CZH12" s="236"/>
      <c r="CZI12" s="236"/>
      <c r="CZJ12" s="236"/>
      <c r="CZK12" s="236"/>
      <c r="CZL12" s="236"/>
      <c r="CZM12" s="236"/>
      <c r="CZN12" s="236"/>
      <c r="CZO12" s="236"/>
      <c r="CZP12" s="236"/>
      <c r="CZQ12" s="236"/>
      <c r="CZR12" s="236"/>
      <c r="CZS12" s="236"/>
      <c r="CZT12" s="236"/>
      <c r="CZU12" s="236"/>
      <c r="CZV12" s="236"/>
      <c r="CZW12" s="236"/>
      <c r="CZX12" s="236"/>
      <c r="CZY12" s="236"/>
      <c r="CZZ12" s="236"/>
      <c r="DAA12" s="236"/>
      <c r="DAB12" s="236"/>
      <c r="DAC12" s="236"/>
      <c r="DAD12" s="236"/>
      <c r="DAE12" s="236"/>
      <c r="DAF12" s="236"/>
      <c r="DAG12" s="236"/>
      <c r="DAH12" s="236"/>
      <c r="DAI12" s="236"/>
      <c r="DAJ12" s="236"/>
      <c r="DAK12" s="236"/>
      <c r="DAL12" s="236"/>
      <c r="DAM12" s="236"/>
      <c r="DAN12" s="236"/>
      <c r="DAO12" s="236"/>
      <c r="DAP12" s="236"/>
      <c r="DAQ12" s="236"/>
      <c r="DAR12" s="236"/>
      <c r="DAS12" s="236"/>
      <c r="DAT12" s="236"/>
      <c r="DAU12" s="236"/>
      <c r="DAV12" s="236"/>
      <c r="DAW12" s="236"/>
      <c r="DAX12" s="236"/>
      <c r="DAY12" s="236"/>
      <c r="DAZ12" s="236"/>
      <c r="DBA12" s="236"/>
      <c r="DBB12" s="236"/>
      <c r="DBC12" s="236"/>
      <c r="DBD12" s="236"/>
      <c r="DBE12" s="236"/>
      <c r="DBF12" s="236"/>
      <c r="DBG12" s="236"/>
      <c r="DBH12" s="236"/>
      <c r="DBI12" s="236"/>
      <c r="DBJ12" s="236"/>
      <c r="DBK12" s="236"/>
      <c r="DBL12" s="236"/>
      <c r="DBM12" s="236"/>
      <c r="DBN12" s="236"/>
      <c r="DBO12" s="236"/>
      <c r="DBP12" s="236"/>
      <c r="DBQ12" s="236"/>
      <c r="DBR12" s="236"/>
      <c r="DBS12" s="236"/>
      <c r="DBT12" s="236"/>
      <c r="DBU12" s="236"/>
      <c r="DBV12" s="236"/>
      <c r="DBW12" s="236"/>
      <c r="DBX12" s="236"/>
      <c r="DBY12" s="236"/>
      <c r="DBZ12" s="236"/>
      <c r="DCA12" s="236"/>
      <c r="DCB12" s="236"/>
      <c r="DCC12" s="236"/>
      <c r="DCD12" s="236"/>
      <c r="DCE12" s="236"/>
      <c r="DCF12" s="236"/>
      <c r="DCG12" s="236"/>
      <c r="DCH12" s="236"/>
      <c r="DCI12" s="236"/>
      <c r="DCJ12" s="236"/>
      <c r="DCK12" s="236"/>
      <c r="DCL12" s="236"/>
      <c r="DCM12" s="236"/>
      <c r="DCN12" s="236"/>
      <c r="DCO12" s="236"/>
      <c r="DCP12" s="236"/>
      <c r="DCQ12" s="236"/>
      <c r="DCR12" s="236"/>
      <c r="DCS12" s="236"/>
      <c r="DCT12" s="236"/>
      <c r="DCU12" s="236"/>
      <c r="DCV12" s="236"/>
      <c r="DCW12" s="236"/>
      <c r="DCX12" s="236"/>
      <c r="DCY12" s="236"/>
      <c r="DCZ12" s="236"/>
      <c r="DDA12" s="236"/>
      <c r="DDB12" s="236"/>
      <c r="DDC12" s="236"/>
      <c r="DDD12" s="236"/>
      <c r="DDE12" s="236"/>
      <c r="DDF12" s="236"/>
      <c r="DDG12" s="236"/>
      <c r="DDH12" s="236"/>
      <c r="DDI12" s="236"/>
      <c r="DDJ12" s="236"/>
      <c r="DDK12" s="236"/>
      <c r="DDL12" s="236"/>
      <c r="DDM12" s="236"/>
      <c r="DDN12" s="236"/>
      <c r="DDO12" s="236"/>
      <c r="DDP12" s="236"/>
      <c r="DDQ12" s="236"/>
      <c r="DDR12" s="236"/>
      <c r="DDS12" s="236"/>
      <c r="DDT12" s="236"/>
      <c r="DDU12" s="236"/>
      <c r="DDV12" s="236"/>
      <c r="DDW12" s="236"/>
      <c r="DDX12" s="236"/>
      <c r="DDY12" s="236"/>
      <c r="DDZ12" s="236"/>
      <c r="DEA12" s="236"/>
      <c r="DEB12" s="236"/>
      <c r="DEC12" s="236"/>
      <c r="DED12" s="236"/>
      <c r="DEE12" s="236"/>
      <c r="DEF12" s="236"/>
      <c r="DEG12" s="236"/>
      <c r="DEH12" s="236"/>
      <c r="DEI12" s="236"/>
      <c r="DEJ12" s="236"/>
      <c r="DEK12" s="236"/>
      <c r="DEL12" s="236"/>
      <c r="DEM12" s="236"/>
      <c r="DEN12" s="236"/>
      <c r="DEO12" s="236"/>
      <c r="DEP12" s="236"/>
      <c r="DEQ12" s="236"/>
      <c r="DER12" s="236"/>
      <c r="DES12" s="236"/>
      <c r="DET12" s="236"/>
      <c r="DEU12" s="236"/>
      <c r="DEV12" s="236"/>
      <c r="DEW12" s="236"/>
      <c r="DEX12" s="236"/>
      <c r="DEY12" s="236"/>
      <c r="DEZ12" s="236"/>
      <c r="DFA12" s="236"/>
      <c r="DFB12" s="236"/>
      <c r="DFC12" s="236"/>
      <c r="DFD12" s="236"/>
      <c r="DFE12" s="236"/>
      <c r="DFF12" s="236"/>
      <c r="DFG12" s="236"/>
      <c r="DFH12" s="236"/>
      <c r="DFI12" s="236"/>
      <c r="DFJ12" s="236"/>
      <c r="DFK12" s="236"/>
      <c r="DFL12" s="236"/>
      <c r="DFM12" s="236"/>
      <c r="DFN12" s="236"/>
      <c r="DFO12" s="236"/>
      <c r="DFP12" s="236"/>
      <c r="DFQ12" s="236"/>
      <c r="DFR12" s="236"/>
      <c r="DFS12" s="236"/>
      <c r="DFT12" s="236"/>
      <c r="DFU12" s="236"/>
      <c r="DFV12" s="236"/>
      <c r="DFW12" s="236"/>
      <c r="DFX12" s="236"/>
      <c r="DFY12" s="236"/>
      <c r="DFZ12" s="236"/>
      <c r="DGA12" s="236"/>
      <c r="DGB12" s="236"/>
      <c r="DGC12" s="236"/>
      <c r="DGD12" s="236"/>
      <c r="DGE12" s="236"/>
      <c r="DGF12" s="236"/>
      <c r="DGG12" s="236"/>
      <c r="DGH12" s="236"/>
      <c r="DGI12" s="236"/>
      <c r="DGJ12" s="236"/>
      <c r="DGK12" s="236"/>
      <c r="DGL12" s="236"/>
      <c r="DGM12" s="236"/>
      <c r="DGN12" s="236"/>
      <c r="DGO12" s="236"/>
      <c r="DGP12" s="236"/>
      <c r="DGQ12" s="236"/>
      <c r="DGR12" s="236"/>
      <c r="DGS12" s="236"/>
      <c r="DGT12" s="236"/>
      <c r="DGU12" s="236"/>
      <c r="DGV12" s="236"/>
      <c r="DGW12" s="236"/>
      <c r="DGX12" s="236"/>
      <c r="DGY12" s="236"/>
      <c r="DGZ12" s="236"/>
      <c r="DHA12" s="236"/>
      <c r="DHB12" s="236"/>
      <c r="DHC12" s="236"/>
      <c r="DHD12" s="236"/>
      <c r="DHE12" s="236"/>
      <c r="DHF12" s="236"/>
      <c r="DHG12" s="236"/>
      <c r="DHH12" s="236"/>
      <c r="DHI12" s="236"/>
      <c r="DHJ12" s="236"/>
      <c r="DHK12" s="236"/>
      <c r="DHL12" s="236"/>
      <c r="DHM12" s="236"/>
      <c r="DHN12" s="236"/>
      <c r="DHO12" s="236"/>
      <c r="DHP12" s="236"/>
      <c r="DHQ12" s="236"/>
      <c r="DHR12" s="236"/>
      <c r="DHS12" s="236"/>
      <c r="DHT12" s="236"/>
      <c r="DHU12" s="236"/>
      <c r="DHV12" s="236"/>
      <c r="DHW12" s="236"/>
      <c r="DHX12" s="236"/>
      <c r="DHY12" s="236"/>
      <c r="DHZ12" s="236"/>
      <c r="DIA12" s="236"/>
      <c r="DIB12" s="236"/>
      <c r="DIC12" s="236"/>
      <c r="DID12" s="236"/>
      <c r="DIE12" s="236"/>
      <c r="DIF12" s="236"/>
      <c r="DIG12" s="236"/>
      <c r="DIH12" s="236"/>
      <c r="DII12" s="236"/>
      <c r="DIJ12" s="236"/>
      <c r="DIK12" s="236"/>
      <c r="DIL12" s="236"/>
      <c r="DIM12" s="236"/>
      <c r="DIN12" s="236"/>
      <c r="DIO12" s="236"/>
      <c r="DIP12" s="236"/>
      <c r="DIQ12" s="236"/>
      <c r="DIR12" s="236"/>
      <c r="DIS12" s="236"/>
      <c r="DIT12" s="236"/>
      <c r="DIU12" s="236"/>
      <c r="DIV12" s="236"/>
      <c r="DIW12" s="236"/>
      <c r="DIX12" s="236"/>
      <c r="DIY12" s="236"/>
      <c r="DIZ12" s="236"/>
      <c r="DJA12" s="236"/>
      <c r="DJB12" s="236"/>
      <c r="DJC12" s="236"/>
      <c r="DJD12" s="236"/>
      <c r="DJE12" s="236"/>
      <c r="DJF12" s="236"/>
      <c r="DJG12" s="236"/>
      <c r="DJH12" s="236"/>
      <c r="DJI12" s="236"/>
      <c r="DJJ12" s="236"/>
      <c r="DJK12" s="236"/>
      <c r="DJL12" s="236"/>
      <c r="DJM12" s="236"/>
      <c r="DJN12" s="236"/>
      <c r="DJO12" s="236"/>
      <c r="DJP12" s="236"/>
      <c r="DJQ12" s="236"/>
      <c r="DJR12" s="236"/>
      <c r="DJS12" s="236"/>
      <c r="DJT12" s="236"/>
      <c r="DJU12" s="236"/>
      <c r="DJV12" s="236"/>
      <c r="DJW12" s="236"/>
      <c r="DJX12" s="236"/>
      <c r="DJY12" s="236"/>
      <c r="DJZ12" s="236"/>
      <c r="DKA12" s="236"/>
      <c r="DKB12" s="236"/>
      <c r="DKC12" s="236"/>
      <c r="DKD12" s="236"/>
      <c r="DKE12" s="236"/>
      <c r="DKF12" s="236"/>
      <c r="DKG12" s="236"/>
      <c r="DKH12" s="236"/>
      <c r="DKI12" s="236"/>
      <c r="DKJ12" s="236"/>
      <c r="DKK12" s="236"/>
      <c r="DKL12" s="236"/>
      <c r="DKM12" s="236"/>
      <c r="DKN12" s="236"/>
      <c r="DKO12" s="236"/>
      <c r="DKP12" s="236"/>
      <c r="DKQ12" s="236"/>
      <c r="DKR12" s="236"/>
      <c r="DKS12" s="236"/>
      <c r="DKT12" s="236"/>
      <c r="DKU12" s="236"/>
      <c r="DKV12" s="236"/>
      <c r="DKW12" s="236"/>
      <c r="DKX12" s="236"/>
      <c r="DKY12" s="236"/>
      <c r="DKZ12" s="236"/>
      <c r="DLA12" s="236"/>
      <c r="DLB12" s="236"/>
      <c r="DLC12" s="236"/>
      <c r="DLD12" s="236"/>
      <c r="DLE12" s="236"/>
      <c r="DLF12" s="236"/>
      <c r="DLG12" s="236"/>
      <c r="DLH12" s="236"/>
      <c r="DLI12" s="236"/>
      <c r="DLJ12" s="236"/>
      <c r="DLK12" s="236"/>
      <c r="DLL12" s="236"/>
      <c r="DLM12" s="236"/>
      <c r="DLN12" s="236"/>
      <c r="DLO12" s="236"/>
      <c r="DLP12" s="236"/>
      <c r="DLQ12" s="236"/>
      <c r="DLR12" s="236"/>
      <c r="DLS12" s="236"/>
      <c r="DLT12" s="236"/>
      <c r="DLU12" s="236"/>
      <c r="DLV12" s="236"/>
      <c r="DLW12" s="236"/>
      <c r="DLX12" s="236"/>
      <c r="DLY12" s="236"/>
      <c r="DLZ12" s="236"/>
      <c r="DMA12" s="236"/>
      <c r="DMB12" s="236"/>
      <c r="DMC12" s="236"/>
      <c r="DMD12" s="236"/>
      <c r="DME12" s="236"/>
      <c r="DMF12" s="236"/>
      <c r="DMG12" s="236"/>
      <c r="DMH12" s="236"/>
      <c r="DMI12" s="236"/>
      <c r="DMJ12" s="236"/>
      <c r="DMK12" s="236"/>
      <c r="DML12" s="236"/>
      <c r="DMM12" s="236"/>
      <c r="DMN12" s="236"/>
      <c r="DMO12" s="236"/>
      <c r="DMP12" s="236"/>
      <c r="DMQ12" s="236"/>
      <c r="DMR12" s="236"/>
      <c r="DMS12" s="236"/>
      <c r="DMT12" s="236"/>
      <c r="DMU12" s="236"/>
      <c r="DMV12" s="236"/>
      <c r="DMW12" s="236"/>
      <c r="DMX12" s="236"/>
      <c r="DMY12" s="236"/>
      <c r="DMZ12" s="236"/>
      <c r="DNA12" s="236"/>
      <c r="DNB12" s="236"/>
      <c r="DNC12" s="236"/>
      <c r="DND12" s="236"/>
      <c r="DNE12" s="236"/>
      <c r="DNF12" s="236"/>
      <c r="DNG12" s="236"/>
      <c r="DNH12" s="236"/>
      <c r="DNI12" s="236"/>
      <c r="DNJ12" s="236"/>
      <c r="DNK12" s="236"/>
      <c r="DNL12" s="236"/>
      <c r="DNM12" s="236"/>
      <c r="DNN12" s="236"/>
      <c r="DNO12" s="236"/>
      <c r="DNP12" s="236"/>
      <c r="DNQ12" s="236"/>
      <c r="DNR12" s="236"/>
      <c r="DNS12" s="236"/>
      <c r="DNT12" s="236"/>
      <c r="DNU12" s="236"/>
      <c r="DNV12" s="236"/>
      <c r="DNW12" s="236"/>
      <c r="DNX12" s="236"/>
      <c r="DNY12" s="236"/>
      <c r="DNZ12" s="236"/>
      <c r="DOA12" s="236"/>
      <c r="DOB12" s="236"/>
      <c r="DOC12" s="236"/>
      <c r="DOD12" s="236"/>
      <c r="DOE12" s="236"/>
      <c r="DOF12" s="236"/>
      <c r="DOG12" s="236"/>
      <c r="DOH12" s="236"/>
      <c r="DOI12" s="236"/>
      <c r="DOJ12" s="236"/>
      <c r="DOK12" s="236"/>
      <c r="DOL12" s="236"/>
      <c r="DOM12" s="236"/>
      <c r="DON12" s="236"/>
      <c r="DOO12" s="236"/>
      <c r="DOP12" s="236"/>
      <c r="DOQ12" s="236"/>
      <c r="DOR12" s="236"/>
      <c r="DOS12" s="236"/>
      <c r="DOT12" s="236"/>
      <c r="DOU12" s="236"/>
      <c r="DOV12" s="236"/>
      <c r="DOW12" s="236"/>
      <c r="DOX12" s="236"/>
      <c r="DOY12" s="236"/>
      <c r="DOZ12" s="236"/>
      <c r="DPA12" s="236"/>
      <c r="DPB12" s="236"/>
      <c r="DPC12" s="236"/>
      <c r="DPD12" s="236"/>
      <c r="DPE12" s="236"/>
      <c r="DPF12" s="236"/>
      <c r="DPG12" s="236"/>
      <c r="DPH12" s="236"/>
      <c r="DPI12" s="236"/>
      <c r="DPJ12" s="236"/>
      <c r="DPK12" s="236"/>
      <c r="DPL12" s="236"/>
      <c r="DPM12" s="236"/>
      <c r="DPN12" s="236"/>
      <c r="DPO12" s="236"/>
      <c r="DPP12" s="236"/>
      <c r="DPQ12" s="236"/>
      <c r="DPR12" s="236"/>
      <c r="DPS12" s="236"/>
      <c r="DPT12" s="236"/>
      <c r="DPU12" s="236"/>
      <c r="DPV12" s="236"/>
      <c r="DPW12" s="236"/>
      <c r="DPX12" s="236"/>
      <c r="DPY12" s="236"/>
      <c r="DPZ12" s="236"/>
      <c r="DQA12" s="236"/>
      <c r="DQB12" s="236"/>
      <c r="DQC12" s="236"/>
      <c r="DQD12" s="236"/>
      <c r="DQE12" s="236"/>
      <c r="DQF12" s="236"/>
      <c r="DQG12" s="236"/>
      <c r="DQH12" s="236"/>
      <c r="DQI12" s="236"/>
      <c r="DQJ12" s="236"/>
      <c r="DQK12" s="236"/>
      <c r="DQL12" s="236"/>
      <c r="DQM12" s="236"/>
      <c r="DQN12" s="236"/>
      <c r="DQO12" s="236"/>
      <c r="DQP12" s="236"/>
      <c r="DQQ12" s="236"/>
      <c r="DQR12" s="236"/>
      <c r="DQS12" s="236"/>
      <c r="DQT12" s="236"/>
      <c r="DQU12" s="236"/>
      <c r="DQV12" s="236"/>
      <c r="DQW12" s="236"/>
      <c r="DQX12" s="236"/>
      <c r="DQY12" s="236"/>
      <c r="DQZ12" s="236"/>
      <c r="DRA12" s="236"/>
      <c r="DRB12" s="236"/>
      <c r="DRC12" s="236"/>
      <c r="DRD12" s="236"/>
      <c r="DRE12" s="236"/>
      <c r="DRF12" s="236"/>
      <c r="DRG12" s="236"/>
      <c r="DRH12" s="236"/>
      <c r="DRI12" s="236"/>
      <c r="DRJ12" s="236"/>
      <c r="DRK12" s="236"/>
      <c r="DRL12" s="236"/>
      <c r="DRM12" s="236"/>
      <c r="DRN12" s="236"/>
      <c r="DRO12" s="236"/>
      <c r="DRP12" s="236"/>
      <c r="DRQ12" s="236"/>
      <c r="DRR12" s="236"/>
      <c r="DRS12" s="236"/>
      <c r="DRT12" s="236"/>
      <c r="DRU12" s="236"/>
      <c r="DRV12" s="236"/>
      <c r="DRW12" s="236"/>
      <c r="DRX12" s="236"/>
      <c r="DRY12" s="236"/>
      <c r="DRZ12" s="236"/>
      <c r="DSA12" s="236"/>
      <c r="DSB12" s="236"/>
      <c r="DSC12" s="236"/>
      <c r="DSD12" s="236"/>
      <c r="DSE12" s="236"/>
      <c r="DSF12" s="236"/>
      <c r="DSG12" s="236"/>
      <c r="DSH12" s="236"/>
      <c r="DSI12" s="236"/>
      <c r="DSJ12" s="236"/>
      <c r="DSK12" s="236"/>
      <c r="DSL12" s="236"/>
      <c r="DSM12" s="236"/>
      <c r="DSN12" s="236"/>
      <c r="DSO12" s="236"/>
      <c r="DSP12" s="236"/>
      <c r="DSQ12" s="236"/>
      <c r="DSR12" s="236"/>
      <c r="DSS12" s="236"/>
      <c r="DST12" s="236"/>
      <c r="DSU12" s="236"/>
      <c r="DSV12" s="236"/>
      <c r="DSW12" s="236"/>
      <c r="DSX12" s="236"/>
      <c r="DSY12" s="236"/>
      <c r="DSZ12" s="236"/>
      <c r="DTA12" s="236"/>
      <c r="DTB12" s="236"/>
      <c r="DTC12" s="236"/>
      <c r="DTD12" s="236"/>
      <c r="DTE12" s="236"/>
      <c r="DTF12" s="236"/>
      <c r="DTG12" s="236"/>
      <c r="DTH12" s="236"/>
      <c r="DTI12" s="236"/>
      <c r="DTJ12" s="236"/>
      <c r="DTK12" s="236"/>
      <c r="DTL12" s="236"/>
      <c r="DTM12" s="236"/>
      <c r="DTN12" s="236"/>
      <c r="DTO12" s="236"/>
      <c r="DTP12" s="236"/>
      <c r="DTQ12" s="236"/>
      <c r="DTR12" s="236"/>
      <c r="DTS12" s="236"/>
      <c r="DTT12" s="236"/>
      <c r="DTU12" s="236"/>
      <c r="DTV12" s="236"/>
      <c r="DTW12" s="236"/>
      <c r="DTX12" s="236"/>
      <c r="DTY12" s="236"/>
      <c r="DTZ12" s="236"/>
      <c r="DUA12" s="236"/>
      <c r="DUB12" s="236"/>
      <c r="DUC12" s="236"/>
      <c r="DUD12" s="236"/>
      <c r="DUE12" s="236"/>
      <c r="DUF12" s="236"/>
      <c r="DUG12" s="236"/>
      <c r="DUH12" s="236"/>
      <c r="DUI12" s="236"/>
      <c r="DUJ12" s="236"/>
      <c r="DUK12" s="236"/>
      <c r="DUL12" s="236"/>
      <c r="DUM12" s="236"/>
      <c r="DUN12" s="236"/>
      <c r="DUO12" s="236"/>
      <c r="DUP12" s="236"/>
      <c r="DUQ12" s="236"/>
      <c r="DUR12" s="236"/>
      <c r="DUS12" s="236"/>
      <c r="DUT12" s="236"/>
      <c r="DUU12" s="236"/>
      <c r="DUV12" s="236"/>
      <c r="DUW12" s="236"/>
      <c r="DUX12" s="236"/>
      <c r="DUY12" s="236"/>
      <c r="DUZ12" s="236"/>
      <c r="DVA12" s="236"/>
      <c r="DVB12" s="236"/>
      <c r="DVC12" s="236"/>
      <c r="DVD12" s="236"/>
      <c r="DVE12" s="236"/>
      <c r="DVF12" s="236"/>
      <c r="DVG12" s="236"/>
      <c r="DVH12" s="236"/>
      <c r="DVI12" s="236"/>
      <c r="DVJ12" s="236"/>
      <c r="DVK12" s="236"/>
      <c r="DVL12" s="236"/>
      <c r="DVM12" s="236"/>
      <c r="DVN12" s="236"/>
      <c r="DVO12" s="236"/>
      <c r="DVP12" s="236"/>
      <c r="DVQ12" s="236"/>
      <c r="DVR12" s="236"/>
      <c r="DVS12" s="236"/>
      <c r="DVT12" s="236"/>
      <c r="DVU12" s="236"/>
      <c r="DVV12" s="236"/>
      <c r="DVW12" s="236"/>
      <c r="DVX12" s="236"/>
      <c r="DVY12" s="236"/>
      <c r="DVZ12" s="236"/>
      <c r="DWA12" s="236"/>
      <c r="DWB12" s="236"/>
      <c r="DWC12" s="236"/>
      <c r="DWD12" s="236"/>
      <c r="DWE12" s="236"/>
      <c r="DWF12" s="236"/>
      <c r="DWG12" s="236"/>
      <c r="DWH12" s="236"/>
      <c r="DWI12" s="236"/>
      <c r="DWJ12" s="236"/>
      <c r="DWK12" s="236"/>
      <c r="DWL12" s="236"/>
      <c r="DWM12" s="236"/>
      <c r="DWN12" s="236"/>
      <c r="DWO12" s="236"/>
      <c r="DWP12" s="236"/>
      <c r="DWQ12" s="236"/>
      <c r="DWR12" s="236"/>
      <c r="DWS12" s="236"/>
      <c r="DWT12" s="236"/>
      <c r="DWU12" s="236"/>
      <c r="DWV12" s="236"/>
      <c r="DWW12" s="236"/>
      <c r="DWX12" s="236"/>
      <c r="DWY12" s="236"/>
      <c r="DWZ12" s="236"/>
      <c r="DXA12" s="236"/>
      <c r="DXB12" s="236"/>
      <c r="DXC12" s="236"/>
      <c r="DXD12" s="236"/>
      <c r="DXE12" s="236"/>
      <c r="DXF12" s="236"/>
      <c r="DXG12" s="236"/>
      <c r="DXH12" s="236"/>
      <c r="DXI12" s="236"/>
      <c r="DXJ12" s="236"/>
      <c r="DXK12" s="236"/>
      <c r="DXL12" s="236"/>
      <c r="DXM12" s="236"/>
      <c r="DXN12" s="236"/>
      <c r="DXO12" s="236"/>
      <c r="DXP12" s="236"/>
      <c r="DXQ12" s="236"/>
      <c r="DXR12" s="236"/>
      <c r="DXS12" s="236"/>
      <c r="DXT12" s="236"/>
      <c r="DXU12" s="236"/>
      <c r="DXV12" s="236"/>
      <c r="DXW12" s="236"/>
      <c r="DXX12" s="236"/>
      <c r="DXY12" s="236"/>
      <c r="DXZ12" s="236"/>
      <c r="DYA12" s="236"/>
      <c r="DYB12" s="236"/>
      <c r="DYC12" s="236"/>
      <c r="DYD12" s="236"/>
      <c r="DYE12" s="236"/>
      <c r="DYF12" s="236"/>
      <c r="DYG12" s="236"/>
      <c r="DYH12" s="236"/>
      <c r="DYI12" s="236"/>
      <c r="DYJ12" s="236"/>
      <c r="DYK12" s="236"/>
      <c r="DYL12" s="236"/>
      <c r="DYM12" s="236"/>
      <c r="DYN12" s="236"/>
      <c r="DYO12" s="236"/>
      <c r="DYP12" s="236"/>
      <c r="DYQ12" s="236"/>
      <c r="DYR12" s="236"/>
      <c r="DYS12" s="236"/>
      <c r="DYT12" s="236"/>
      <c r="DYU12" s="236"/>
      <c r="DYV12" s="236"/>
      <c r="DYW12" s="236"/>
      <c r="DYX12" s="236"/>
      <c r="DYY12" s="236"/>
      <c r="DYZ12" s="236"/>
      <c r="DZA12" s="236"/>
      <c r="DZB12" s="236"/>
      <c r="DZC12" s="236"/>
      <c r="DZD12" s="236"/>
      <c r="DZE12" s="236"/>
      <c r="DZF12" s="236"/>
      <c r="DZG12" s="236"/>
      <c r="DZH12" s="236"/>
      <c r="DZI12" s="236"/>
      <c r="DZJ12" s="236"/>
      <c r="DZK12" s="236"/>
      <c r="DZL12" s="236"/>
      <c r="DZM12" s="236"/>
      <c r="DZN12" s="236"/>
      <c r="DZO12" s="236"/>
      <c r="DZP12" s="236"/>
      <c r="DZQ12" s="236"/>
      <c r="DZR12" s="236"/>
      <c r="DZS12" s="236"/>
      <c r="DZT12" s="236"/>
      <c r="DZU12" s="236"/>
      <c r="DZV12" s="236"/>
      <c r="DZW12" s="236"/>
      <c r="DZX12" s="236"/>
      <c r="DZY12" s="236"/>
      <c r="DZZ12" s="236"/>
      <c r="EAA12" s="236"/>
      <c r="EAB12" s="236"/>
      <c r="EAC12" s="236"/>
      <c r="EAD12" s="236"/>
      <c r="EAE12" s="236"/>
      <c r="EAF12" s="236"/>
      <c r="EAG12" s="236"/>
      <c r="EAH12" s="236"/>
      <c r="EAI12" s="236"/>
      <c r="EAJ12" s="236"/>
      <c r="EAK12" s="236"/>
      <c r="EAL12" s="236"/>
      <c r="EAM12" s="236"/>
      <c r="EAN12" s="236"/>
      <c r="EAO12" s="236"/>
      <c r="EAP12" s="236"/>
      <c r="EAQ12" s="236"/>
      <c r="EAR12" s="236"/>
      <c r="EAS12" s="236"/>
      <c r="EAT12" s="236"/>
      <c r="EAU12" s="236"/>
      <c r="EAV12" s="236"/>
      <c r="EAW12" s="236"/>
      <c r="EAX12" s="236"/>
      <c r="EAY12" s="236"/>
      <c r="EAZ12" s="236"/>
      <c r="EBA12" s="236"/>
      <c r="EBB12" s="236"/>
      <c r="EBC12" s="236"/>
      <c r="EBD12" s="236"/>
      <c r="EBE12" s="236"/>
      <c r="EBF12" s="236"/>
      <c r="EBG12" s="236"/>
      <c r="EBH12" s="236"/>
      <c r="EBI12" s="236"/>
      <c r="EBJ12" s="236"/>
      <c r="EBK12" s="236"/>
      <c r="EBL12" s="236"/>
      <c r="EBM12" s="236"/>
      <c r="EBN12" s="236"/>
      <c r="EBO12" s="236"/>
      <c r="EBP12" s="236"/>
      <c r="EBQ12" s="236"/>
      <c r="EBR12" s="236"/>
      <c r="EBS12" s="236"/>
      <c r="EBT12" s="236"/>
      <c r="EBU12" s="236"/>
      <c r="EBV12" s="236"/>
      <c r="EBW12" s="236"/>
      <c r="EBX12" s="236"/>
      <c r="EBY12" s="236"/>
      <c r="EBZ12" s="236"/>
      <c r="ECA12" s="236"/>
      <c r="ECB12" s="236"/>
      <c r="ECC12" s="236"/>
      <c r="ECD12" s="236"/>
      <c r="ECE12" s="236"/>
      <c r="ECF12" s="236"/>
      <c r="ECG12" s="236"/>
      <c r="ECH12" s="236"/>
      <c r="ECI12" s="236"/>
      <c r="ECJ12" s="236"/>
      <c r="ECK12" s="236"/>
      <c r="ECL12" s="236"/>
      <c r="ECM12" s="236"/>
      <c r="ECN12" s="236"/>
      <c r="ECO12" s="236"/>
      <c r="ECP12" s="236"/>
      <c r="ECQ12" s="236"/>
      <c r="ECR12" s="236"/>
      <c r="ECS12" s="236"/>
      <c r="ECT12" s="236"/>
      <c r="ECU12" s="236"/>
      <c r="ECV12" s="236"/>
      <c r="ECW12" s="236"/>
      <c r="ECX12" s="236"/>
      <c r="ECY12" s="236"/>
      <c r="ECZ12" s="236"/>
      <c r="EDA12" s="236"/>
      <c r="EDB12" s="236"/>
      <c r="EDC12" s="236"/>
      <c r="EDD12" s="236"/>
      <c r="EDE12" s="236"/>
      <c r="EDF12" s="236"/>
      <c r="EDG12" s="236"/>
      <c r="EDH12" s="236"/>
      <c r="EDI12" s="236"/>
      <c r="EDJ12" s="236"/>
      <c r="EDK12" s="236"/>
      <c r="EDL12" s="236"/>
      <c r="EDM12" s="236"/>
      <c r="EDN12" s="236"/>
      <c r="EDO12" s="236"/>
      <c r="EDP12" s="236"/>
      <c r="EDQ12" s="236"/>
      <c r="EDR12" s="236"/>
      <c r="EDS12" s="236"/>
      <c r="EDT12" s="236"/>
      <c r="EDU12" s="236"/>
      <c r="EDV12" s="236"/>
      <c r="EDW12" s="236"/>
      <c r="EDX12" s="236"/>
      <c r="EDY12" s="236"/>
      <c r="EDZ12" s="236"/>
      <c r="EEA12" s="236"/>
      <c r="EEB12" s="236"/>
      <c r="EEC12" s="236"/>
      <c r="EED12" s="236"/>
      <c r="EEE12" s="236"/>
      <c r="EEF12" s="236"/>
      <c r="EEG12" s="236"/>
      <c r="EEH12" s="236"/>
      <c r="EEI12" s="236"/>
      <c r="EEJ12" s="236"/>
      <c r="EEK12" s="236"/>
      <c r="EEL12" s="236"/>
      <c r="EEM12" s="236"/>
      <c r="EEN12" s="236"/>
      <c r="EEO12" s="236"/>
      <c r="EEP12" s="236"/>
      <c r="EEQ12" s="236"/>
      <c r="EER12" s="236"/>
      <c r="EES12" s="236"/>
      <c r="EET12" s="236"/>
      <c r="EEU12" s="236"/>
      <c r="EEV12" s="236"/>
      <c r="EEW12" s="236"/>
      <c r="EEX12" s="236"/>
      <c r="EEY12" s="236"/>
      <c r="EEZ12" s="236"/>
      <c r="EFA12" s="236"/>
      <c r="EFB12" s="236"/>
      <c r="EFC12" s="236"/>
      <c r="EFD12" s="236"/>
      <c r="EFE12" s="236"/>
      <c r="EFF12" s="236"/>
      <c r="EFG12" s="236"/>
      <c r="EFH12" s="236"/>
      <c r="EFI12" s="236"/>
      <c r="EFJ12" s="236"/>
      <c r="EFK12" s="236"/>
      <c r="EFL12" s="236"/>
      <c r="EFM12" s="236"/>
      <c r="EFN12" s="236"/>
      <c r="EFO12" s="236"/>
      <c r="EFP12" s="236"/>
      <c r="EFQ12" s="236"/>
      <c r="EFR12" s="236"/>
      <c r="EFS12" s="236"/>
      <c r="EFT12" s="236"/>
      <c r="EFU12" s="236"/>
      <c r="EFV12" s="236"/>
      <c r="EFW12" s="236"/>
      <c r="EFX12" s="236"/>
      <c r="EFY12" s="236"/>
      <c r="EFZ12" s="236"/>
      <c r="EGA12" s="236"/>
      <c r="EGB12" s="236"/>
      <c r="EGC12" s="236"/>
      <c r="EGD12" s="236"/>
      <c r="EGE12" s="236"/>
      <c r="EGF12" s="236"/>
      <c r="EGG12" s="236"/>
      <c r="EGH12" s="236"/>
      <c r="EGI12" s="236"/>
      <c r="EGJ12" s="236"/>
      <c r="EGK12" s="236"/>
      <c r="EGL12" s="236"/>
      <c r="EGM12" s="236"/>
      <c r="EGN12" s="236"/>
      <c r="EGO12" s="236"/>
      <c r="EGP12" s="236"/>
      <c r="EGQ12" s="236"/>
      <c r="EGR12" s="236"/>
      <c r="EGS12" s="236"/>
      <c r="EGT12" s="236"/>
      <c r="EGU12" s="236"/>
      <c r="EGV12" s="236"/>
      <c r="EGW12" s="236"/>
      <c r="EGX12" s="236"/>
      <c r="EGY12" s="236"/>
      <c r="EGZ12" s="236"/>
      <c r="EHA12" s="236"/>
      <c r="EHB12" s="236"/>
      <c r="EHC12" s="236"/>
      <c r="EHD12" s="236"/>
      <c r="EHE12" s="236"/>
      <c r="EHF12" s="236"/>
      <c r="EHG12" s="236"/>
      <c r="EHH12" s="236"/>
      <c r="EHI12" s="236"/>
      <c r="EHJ12" s="236"/>
      <c r="EHK12" s="236"/>
      <c r="EHL12" s="236"/>
      <c r="EHM12" s="236"/>
      <c r="EHN12" s="236"/>
      <c r="EHO12" s="236"/>
      <c r="EHP12" s="236"/>
      <c r="EHQ12" s="236"/>
      <c r="EHR12" s="236"/>
      <c r="EHS12" s="236"/>
      <c r="EHT12" s="236"/>
      <c r="EHU12" s="236"/>
      <c r="EHV12" s="236"/>
      <c r="EHW12" s="236"/>
      <c r="EHX12" s="236"/>
      <c r="EHY12" s="236"/>
      <c r="EHZ12" s="236"/>
      <c r="EIA12" s="236"/>
      <c r="EIB12" s="236"/>
      <c r="EIC12" s="236"/>
      <c r="EID12" s="236"/>
      <c r="EIE12" s="236"/>
      <c r="EIF12" s="236"/>
      <c r="EIG12" s="236"/>
      <c r="EIH12" s="236"/>
      <c r="EII12" s="236"/>
      <c r="EIJ12" s="236"/>
      <c r="EIK12" s="236"/>
      <c r="EIL12" s="236"/>
      <c r="EIM12" s="236"/>
      <c r="EIN12" s="236"/>
      <c r="EIO12" s="236"/>
      <c r="EIP12" s="236"/>
      <c r="EIQ12" s="236"/>
      <c r="EIR12" s="236"/>
      <c r="EIS12" s="236"/>
      <c r="EIT12" s="236"/>
      <c r="EIU12" s="236"/>
      <c r="EIV12" s="236"/>
      <c r="EIW12" s="236"/>
      <c r="EIX12" s="236"/>
      <c r="EIY12" s="236"/>
      <c r="EIZ12" s="236"/>
      <c r="EJA12" s="236"/>
      <c r="EJB12" s="236"/>
      <c r="EJC12" s="236"/>
      <c r="EJD12" s="236"/>
      <c r="EJE12" s="236"/>
      <c r="EJF12" s="236"/>
      <c r="EJG12" s="236"/>
      <c r="EJH12" s="236"/>
      <c r="EJI12" s="236"/>
      <c r="EJJ12" s="236"/>
      <c r="EJK12" s="236"/>
      <c r="EJL12" s="236"/>
      <c r="EJM12" s="236"/>
      <c r="EJN12" s="236"/>
      <c r="EJO12" s="236"/>
      <c r="EJP12" s="236"/>
      <c r="EJQ12" s="236"/>
      <c r="EJR12" s="236"/>
      <c r="EJS12" s="236"/>
      <c r="EJT12" s="236"/>
      <c r="EJU12" s="236"/>
      <c r="EJV12" s="236"/>
      <c r="EJW12" s="236"/>
      <c r="EJX12" s="236"/>
      <c r="EJY12" s="236"/>
      <c r="EJZ12" s="236"/>
      <c r="EKA12" s="236"/>
      <c r="EKB12" s="236"/>
      <c r="EKC12" s="236"/>
      <c r="EKD12" s="236"/>
      <c r="EKE12" s="236"/>
      <c r="EKF12" s="236"/>
      <c r="EKG12" s="236"/>
      <c r="EKH12" s="236"/>
      <c r="EKI12" s="236"/>
      <c r="EKJ12" s="236"/>
      <c r="EKK12" s="236"/>
      <c r="EKL12" s="236"/>
      <c r="EKM12" s="236"/>
      <c r="EKN12" s="236"/>
      <c r="EKO12" s="236"/>
      <c r="EKP12" s="236"/>
      <c r="EKQ12" s="236"/>
      <c r="EKR12" s="236"/>
      <c r="EKS12" s="236"/>
      <c r="EKT12" s="236"/>
      <c r="EKU12" s="236"/>
      <c r="EKV12" s="236"/>
      <c r="EKW12" s="236"/>
      <c r="EKX12" s="236"/>
      <c r="EKY12" s="236"/>
      <c r="EKZ12" s="236"/>
      <c r="ELA12" s="236"/>
      <c r="ELB12" s="236"/>
      <c r="ELC12" s="236"/>
      <c r="ELD12" s="236"/>
      <c r="ELE12" s="236"/>
      <c r="ELF12" s="236"/>
      <c r="ELG12" s="236"/>
      <c r="ELH12" s="236"/>
      <c r="ELI12" s="236"/>
      <c r="ELJ12" s="236"/>
      <c r="ELK12" s="236"/>
      <c r="ELL12" s="236"/>
      <c r="ELM12" s="236"/>
      <c r="ELN12" s="236"/>
      <c r="ELO12" s="236"/>
      <c r="ELP12" s="236"/>
      <c r="ELQ12" s="236"/>
      <c r="ELR12" s="236"/>
      <c r="ELS12" s="236"/>
      <c r="ELT12" s="236"/>
      <c r="ELU12" s="236"/>
      <c r="ELV12" s="236"/>
      <c r="ELW12" s="236"/>
      <c r="ELX12" s="236"/>
      <c r="ELY12" s="236"/>
      <c r="ELZ12" s="236"/>
      <c r="EMA12" s="236"/>
      <c r="EMB12" s="236"/>
      <c r="EMC12" s="236"/>
      <c r="EMD12" s="236"/>
      <c r="EME12" s="236"/>
      <c r="EMF12" s="236"/>
      <c r="EMG12" s="236"/>
      <c r="EMH12" s="236"/>
      <c r="EMI12" s="236"/>
      <c r="EMJ12" s="236"/>
      <c r="EMK12" s="236"/>
      <c r="EML12" s="236"/>
      <c r="EMM12" s="236"/>
      <c r="EMN12" s="236"/>
      <c r="EMO12" s="236"/>
      <c r="EMP12" s="236"/>
      <c r="EMQ12" s="236"/>
      <c r="EMR12" s="236"/>
      <c r="EMS12" s="236"/>
      <c r="EMT12" s="236"/>
      <c r="EMU12" s="236"/>
      <c r="EMV12" s="236"/>
      <c r="EMW12" s="236"/>
      <c r="EMX12" s="236"/>
      <c r="EMY12" s="236"/>
      <c r="EMZ12" s="236"/>
      <c r="ENA12" s="236"/>
      <c r="ENB12" s="236"/>
      <c r="ENC12" s="236"/>
      <c r="END12" s="236"/>
      <c r="ENE12" s="236"/>
      <c r="ENF12" s="236"/>
      <c r="ENG12" s="236"/>
      <c r="ENH12" s="236"/>
      <c r="ENI12" s="236"/>
      <c r="ENJ12" s="236"/>
      <c r="ENK12" s="236"/>
      <c r="ENL12" s="236"/>
      <c r="ENM12" s="236"/>
      <c r="ENN12" s="236"/>
      <c r="ENO12" s="236"/>
      <c r="ENP12" s="236"/>
      <c r="ENQ12" s="236"/>
      <c r="ENR12" s="236"/>
      <c r="ENS12" s="236"/>
      <c r="ENT12" s="236"/>
      <c r="ENU12" s="236"/>
      <c r="ENV12" s="236"/>
      <c r="ENW12" s="236"/>
      <c r="ENX12" s="236"/>
      <c r="ENY12" s="236"/>
      <c r="ENZ12" s="236"/>
      <c r="EOA12" s="236"/>
      <c r="EOB12" s="236"/>
      <c r="EOC12" s="236"/>
      <c r="EOD12" s="236"/>
      <c r="EOE12" s="236"/>
      <c r="EOF12" s="236"/>
      <c r="EOG12" s="236"/>
      <c r="EOH12" s="236"/>
      <c r="EOI12" s="236"/>
      <c r="EOJ12" s="236"/>
      <c r="EOK12" s="236"/>
      <c r="EOL12" s="236"/>
      <c r="EOM12" s="236"/>
      <c r="EON12" s="236"/>
      <c r="EOO12" s="236"/>
      <c r="EOP12" s="236"/>
      <c r="EOQ12" s="236"/>
      <c r="EOR12" s="236"/>
      <c r="EOS12" s="236"/>
      <c r="EOT12" s="236"/>
      <c r="EOU12" s="236"/>
      <c r="EOV12" s="236"/>
      <c r="EOW12" s="236"/>
      <c r="EOX12" s="236"/>
      <c r="EOY12" s="236"/>
      <c r="EOZ12" s="236"/>
      <c r="EPA12" s="236"/>
      <c r="EPB12" s="236"/>
      <c r="EPC12" s="236"/>
      <c r="EPD12" s="236"/>
      <c r="EPE12" s="236"/>
      <c r="EPF12" s="236"/>
      <c r="EPG12" s="236"/>
      <c r="EPH12" s="236"/>
      <c r="EPI12" s="236"/>
      <c r="EPJ12" s="236"/>
      <c r="EPK12" s="236"/>
      <c r="EPL12" s="236"/>
      <c r="EPM12" s="236"/>
      <c r="EPN12" s="236"/>
      <c r="EPO12" s="236"/>
      <c r="EPP12" s="236"/>
      <c r="EPQ12" s="236"/>
      <c r="EPR12" s="236"/>
      <c r="EPS12" s="236"/>
      <c r="EPT12" s="236"/>
      <c r="EPU12" s="236"/>
      <c r="EPV12" s="236"/>
      <c r="EPW12" s="236"/>
      <c r="EPX12" s="236"/>
      <c r="EPY12" s="236"/>
      <c r="EPZ12" s="236"/>
      <c r="EQA12" s="236"/>
      <c r="EQB12" s="236"/>
      <c r="EQC12" s="236"/>
      <c r="EQD12" s="236"/>
      <c r="EQE12" s="236"/>
      <c r="EQF12" s="236"/>
      <c r="EQG12" s="236"/>
      <c r="EQH12" s="236"/>
      <c r="EQI12" s="236"/>
      <c r="EQJ12" s="236"/>
      <c r="EQK12" s="236"/>
      <c r="EQL12" s="236"/>
      <c r="EQM12" s="236"/>
      <c r="EQN12" s="236"/>
      <c r="EQO12" s="236"/>
      <c r="EQP12" s="236"/>
      <c r="EQQ12" s="236"/>
      <c r="EQR12" s="236"/>
      <c r="EQS12" s="236"/>
      <c r="EQT12" s="236"/>
      <c r="EQU12" s="236"/>
      <c r="EQV12" s="236"/>
      <c r="EQW12" s="236"/>
      <c r="EQX12" s="236"/>
      <c r="EQY12" s="236"/>
      <c r="EQZ12" s="236"/>
      <c r="ERA12" s="236"/>
      <c r="ERB12" s="236"/>
      <c r="ERC12" s="236"/>
      <c r="ERD12" s="236"/>
      <c r="ERE12" s="236"/>
      <c r="ERF12" s="236"/>
      <c r="ERG12" s="236"/>
      <c r="ERH12" s="236"/>
      <c r="ERI12" s="236"/>
      <c r="ERJ12" s="236"/>
      <c r="ERK12" s="236"/>
      <c r="ERL12" s="236"/>
      <c r="ERM12" s="236"/>
      <c r="ERN12" s="236"/>
      <c r="ERO12" s="236"/>
      <c r="ERP12" s="236"/>
      <c r="ERQ12" s="236"/>
      <c r="ERR12" s="236"/>
      <c r="ERS12" s="236"/>
      <c r="ERT12" s="236"/>
      <c r="ERU12" s="236"/>
      <c r="ERV12" s="236"/>
      <c r="ERW12" s="236"/>
      <c r="ERX12" s="236"/>
      <c r="ERY12" s="236"/>
      <c r="ERZ12" s="236"/>
      <c r="ESA12" s="236"/>
      <c r="ESB12" s="236"/>
      <c r="ESC12" s="236"/>
      <c r="ESD12" s="236"/>
      <c r="ESE12" s="236"/>
      <c r="ESF12" s="236"/>
      <c r="ESG12" s="236"/>
      <c r="ESH12" s="236"/>
      <c r="ESI12" s="236"/>
      <c r="ESJ12" s="236"/>
      <c r="ESK12" s="236"/>
      <c r="ESL12" s="236"/>
      <c r="ESM12" s="236"/>
      <c r="ESN12" s="236"/>
      <c r="ESO12" s="236"/>
      <c r="ESP12" s="236"/>
      <c r="ESQ12" s="236"/>
      <c r="ESR12" s="236"/>
      <c r="ESS12" s="236"/>
      <c r="EST12" s="236"/>
      <c r="ESU12" s="236"/>
      <c r="ESV12" s="236"/>
      <c r="ESW12" s="236"/>
      <c r="ESX12" s="236"/>
      <c r="ESY12" s="236"/>
      <c r="ESZ12" s="236"/>
      <c r="ETA12" s="236"/>
      <c r="ETB12" s="236"/>
      <c r="ETC12" s="236"/>
      <c r="ETD12" s="236"/>
      <c r="ETE12" s="236"/>
      <c r="ETF12" s="236"/>
      <c r="ETG12" s="236"/>
      <c r="ETH12" s="236"/>
      <c r="ETI12" s="236"/>
      <c r="ETJ12" s="236"/>
      <c r="ETK12" s="236"/>
      <c r="ETL12" s="236"/>
      <c r="ETM12" s="236"/>
      <c r="ETN12" s="236"/>
      <c r="ETO12" s="236"/>
      <c r="ETP12" s="236"/>
      <c r="ETQ12" s="236"/>
      <c r="ETR12" s="236"/>
      <c r="ETS12" s="236"/>
      <c r="ETT12" s="236"/>
      <c r="ETU12" s="236"/>
      <c r="ETV12" s="236"/>
      <c r="ETW12" s="236"/>
      <c r="ETX12" s="236"/>
      <c r="ETY12" s="236"/>
      <c r="ETZ12" s="236"/>
      <c r="EUA12" s="236"/>
      <c r="EUB12" s="236"/>
      <c r="EUC12" s="236"/>
      <c r="EUD12" s="236"/>
      <c r="EUE12" s="236"/>
      <c r="EUF12" s="236"/>
      <c r="EUG12" s="236"/>
      <c r="EUH12" s="236"/>
      <c r="EUI12" s="236"/>
      <c r="EUJ12" s="236"/>
      <c r="EUK12" s="236"/>
      <c r="EUL12" s="236"/>
      <c r="EUM12" s="236"/>
      <c r="EUN12" s="236"/>
      <c r="EUO12" s="236"/>
      <c r="EUP12" s="236"/>
      <c r="EUQ12" s="236"/>
      <c r="EUR12" s="236"/>
      <c r="EUS12" s="236"/>
      <c r="EUT12" s="236"/>
      <c r="EUU12" s="236"/>
      <c r="EUV12" s="236"/>
      <c r="EUW12" s="236"/>
      <c r="EUX12" s="236"/>
      <c r="EUY12" s="236"/>
      <c r="EUZ12" s="236"/>
      <c r="EVA12" s="236"/>
      <c r="EVB12" s="236"/>
      <c r="EVC12" s="236"/>
      <c r="EVD12" s="236"/>
      <c r="EVE12" s="236"/>
      <c r="EVF12" s="236"/>
      <c r="EVG12" s="236"/>
      <c r="EVH12" s="236"/>
      <c r="EVI12" s="236"/>
      <c r="EVJ12" s="236"/>
      <c r="EVK12" s="236"/>
      <c r="EVL12" s="236"/>
      <c r="EVM12" s="236"/>
      <c r="EVN12" s="236"/>
      <c r="EVO12" s="236"/>
      <c r="EVP12" s="236"/>
      <c r="EVQ12" s="236"/>
      <c r="EVR12" s="236"/>
      <c r="EVS12" s="236"/>
      <c r="EVT12" s="236"/>
      <c r="EVU12" s="236"/>
      <c r="EVV12" s="236"/>
      <c r="EVW12" s="236"/>
      <c r="EVX12" s="236"/>
      <c r="EVY12" s="236"/>
      <c r="EVZ12" s="236"/>
      <c r="EWA12" s="236"/>
      <c r="EWB12" s="236"/>
      <c r="EWC12" s="236"/>
      <c r="EWD12" s="236"/>
      <c r="EWE12" s="236"/>
      <c r="EWF12" s="236"/>
      <c r="EWG12" s="236"/>
      <c r="EWH12" s="236"/>
      <c r="EWI12" s="236"/>
      <c r="EWJ12" s="236"/>
      <c r="EWK12" s="236"/>
      <c r="EWL12" s="236"/>
      <c r="EWM12" s="236"/>
      <c r="EWN12" s="236"/>
      <c r="EWO12" s="236"/>
      <c r="EWP12" s="236"/>
      <c r="EWQ12" s="236"/>
      <c r="EWR12" s="236"/>
      <c r="EWS12" s="236"/>
      <c r="EWT12" s="236"/>
      <c r="EWU12" s="236"/>
      <c r="EWV12" s="236"/>
      <c r="EWW12" s="236"/>
      <c r="EWX12" s="236"/>
      <c r="EWY12" s="236"/>
      <c r="EWZ12" s="236"/>
      <c r="EXA12" s="236"/>
      <c r="EXB12" s="236"/>
      <c r="EXC12" s="236"/>
      <c r="EXD12" s="236"/>
      <c r="EXE12" s="236"/>
      <c r="EXF12" s="236"/>
      <c r="EXG12" s="236"/>
      <c r="EXH12" s="236"/>
      <c r="EXI12" s="236"/>
      <c r="EXJ12" s="236"/>
      <c r="EXK12" s="236"/>
      <c r="EXL12" s="236"/>
      <c r="EXM12" s="236"/>
      <c r="EXN12" s="236"/>
      <c r="EXO12" s="236"/>
      <c r="EXP12" s="236"/>
      <c r="EXQ12" s="236"/>
      <c r="EXR12" s="236"/>
      <c r="EXS12" s="236"/>
      <c r="EXT12" s="236"/>
      <c r="EXU12" s="236"/>
      <c r="EXV12" s="236"/>
      <c r="EXW12" s="236"/>
      <c r="EXX12" s="236"/>
      <c r="EXY12" s="236"/>
      <c r="EXZ12" s="236"/>
      <c r="EYA12" s="236"/>
      <c r="EYB12" s="236"/>
      <c r="EYC12" s="236"/>
      <c r="EYD12" s="236"/>
      <c r="EYE12" s="236"/>
      <c r="EYF12" s="236"/>
      <c r="EYG12" s="236"/>
      <c r="EYH12" s="236"/>
      <c r="EYI12" s="236"/>
      <c r="EYJ12" s="236"/>
      <c r="EYK12" s="236"/>
      <c r="EYL12" s="236"/>
      <c r="EYM12" s="236"/>
      <c r="EYN12" s="236"/>
      <c r="EYO12" s="236"/>
      <c r="EYP12" s="236"/>
      <c r="EYQ12" s="236"/>
      <c r="EYR12" s="236"/>
      <c r="EYS12" s="236"/>
      <c r="EYT12" s="236"/>
      <c r="EYU12" s="236"/>
      <c r="EYV12" s="236"/>
      <c r="EYW12" s="236"/>
      <c r="EYX12" s="236"/>
      <c r="EYY12" s="236"/>
      <c r="EYZ12" s="236"/>
      <c r="EZA12" s="236"/>
      <c r="EZB12" s="236"/>
      <c r="EZC12" s="236"/>
      <c r="EZD12" s="236"/>
      <c r="EZE12" s="236"/>
      <c r="EZF12" s="236"/>
      <c r="EZG12" s="236"/>
      <c r="EZH12" s="236"/>
      <c r="EZI12" s="236"/>
      <c r="EZJ12" s="236"/>
      <c r="EZK12" s="236"/>
      <c r="EZL12" s="236"/>
      <c r="EZM12" s="236"/>
      <c r="EZN12" s="236"/>
      <c r="EZO12" s="236"/>
      <c r="EZP12" s="236"/>
      <c r="EZQ12" s="236"/>
      <c r="EZR12" s="236"/>
      <c r="EZS12" s="236"/>
      <c r="EZT12" s="236"/>
      <c r="EZU12" s="236"/>
      <c r="EZV12" s="236"/>
      <c r="EZW12" s="236"/>
      <c r="EZX12" s="236"/>
      <c r="EZY12" s="236"/>
      <c r="EZZ12" s="236"/>
      <c r="FAA12" s="236"/>
      <c r="FAB12" s="236"/>
      <c r="FAC12" s="236"/>
      <c r="FAD12" s="236"/>
      <c r="FAE12" s="236"/>
      <c r="FAF12" s="236"/>
      <c r="FAG12" s="236"/>
      <c r="FAH12" s="236"/>
      <c r="FAI12" s="236"/>
      <c r="FAJ12" s="236"/>
      <c r="FAK12" s="236"/>
      <c r="FAL12" s="236"/>
      <c r="FAM12" s="236"/>
      <c r="FAN12" s="236"/>
      <c r="FAO12" s="236"/>
      <c r="FAP12" s="236"/>
      <c r="FAQ12" s="236"/>
      <c r="FAR12" s="236"/>
      <c r="FAS12" s="236"/>
      <c r="FAT12" s="236"/>
      <c r="FAU12" s="236"/>
      <c r="FAV12" s="236"/>
      <c r="FAW12" s="236"/>
      <c r="FAX12" s="236"/>
      <c r="FAY12" s="236"/>
      <c r="FAZ12" s="236"/>
      <c r="FBA12" s="236"/>
      <c r="FBB12" s="236"/>
      <c r="FBC12" s="236"/>
      <c r="FBD12" s="236"/>
      <c r="FBE12" s="236"/>
      <c r="FBF12" s="236"/>
      <c r="FBG12" s="236"/>
      <c r="FBH12" s="236"/>
      <c r="FBI12" s="236"/>
      <c r="FBJ12" s="236"/>
      <c r="FBK12" s="236"/>
      <c r="FBL12" s="236"/>
      <c r="FBM12" s="236"/>
      <c r="FBN12" s="236"/>
      <c r="FBO12" s="236"/>
      <c r="FBP12" s="236"/>
      <c r="FBQ12" s="236"/>
      <c r="FBR12" s="236"/>
      <c r="FBS12" s="236"/>
      <c r="FBT12" s="236"/>
      <c r="FBU12" s="236"/>
      <c r="FBV12" s="236"/>
      <c r="FBW12" s="236"/>
      <c r="FBX12" s="236"/>
      <c r="FBY12" s="236"/>
      <c r="FBZ12" s="236"/>
      <c r="FCA12" s="236"/>
      <c r="FCB12" s="236"/>
      <c r="FCC12" s="236"/>
      <c r="FCD12" s="236"/>
      <c r="FCE12" s="236"/>
      <c r="FCF12" s="236"/>
      <c r="FCG12" s="236"/>
      <c r="FCH12" s="236"/>
      <c r="FCI12" s="236"/>
      <c r="FCJ12" s="236"/>
      <c r="FCK12" s="236"/>
      <c r="FCL12" s="236"/>
      <c r="FCM12" s="236"/>
      <c r="FCN12" s="236"/>
      <c r="FCO12" s="236"/>
      <c r="FCP12" s="236"/>
      <c r="FCQ12" s="236"/>
      <c r="FCR12" s="236"/>
      <c r="FCS12" s="236"/>
      <c r="FCT12" s="236"/>
      <c r="FCU12" s="236"/>
      <c r="FCV12" s="236"/>
      <c r="FCW12" s="236"/>
      <c r="FCX12" s="236"/>
      <c r="FCY12" s="236"/>
      <c r="FCZ12" s="236"/>
      <c r="FDA12" s="236"/>
      <c r="FDB12" s="236"/>
      <c r="FDC12" s="236"/>
      <c r="FDD12" s="236"/>
      <c r="FDE12" s="236"/>
      <c r="FDF12" s="236"/>
      <c r="FDG12" s="236"/>
      <c r="FDH12" s="236"/>
      <c r="FDI12" s="236"/>
      <c r="FDJ12" s="236"/>
      <c r="FDK12" s="236"/>
      <c r="FDL12" s="236"/>
      <c r="FDM12" s="236"/>
      <c r="FDN12" s="236"/>
      <c r="FDO12" s="236"/>
      <c r="FDP12" s="236"/>
      <c r="FDQ12" s="236"/>
      <c r="FDR12" s="236"/>
      <c r="FDS12" s="236"/>
      <c r="FDT12" s="236"/>
      <c r="FDU12" s="236"/>
      <c r="FDV12" s="236"/>
      <c r="FDW12" s="236"/>
      <c r="FDX12" s="236"/>
      <c r="FDY12" s="236"/>
      <c r="FDZ12" s="236"/>
      <c r="FEA12" s="236"/>
      <c r="FEB12" s="236"/>
      <c r="FEC12" s="236"/>
      <c r="FED12" s="236"/>
      <c r="FEE12" s="236"/>
      <c r="FEF12" s="236"/>
      <c r="FEG12" s="236"/>
      <c r="FEH12" s="236"/>
      <c r="FEI12" s="236"/>
      <c r="FEJ12" s="236"/>
      <c r="FEK12" s="236"/>
      <c r="FEL12" s="236"/>
      <c r="FEM12" s="236"/>
      <c r="FEN12" s="236"/>
      <c r="FEO12" s="236"/>
      <c r="FEP12" s="236"/>
      <c r="FEQ12" s="236"/>
      <c r="FER12" s="236"/>
      <c r="FES12" s="236"/>
      <c r="FET12" s="236"/>
      <c r="FEU12" s="236"/>
      <c r="FEV12" s="236"/>
      <c r="FEW12" s="236"/>
      <c r="FEX12" s="236"/>
      <c r="FEY12" s="236"/>
      <c r="FEZ12" s="236"/>
      <c r="FFA12" s="236"/>
      <c r="FFB12" s="236"/>
      <c r="FFC12" s="236"/>
      <c r="FFD12" s="236"/>
      <c r="FFE12" s="236"/>
      <c r="FFF12" s="236"/>
      <c r="FFG12" s="236"/>
      <c r="FFH12" s="236"/>
      <c r="FFI12" s="236"/>
      <c r="FFJ12" s="236"/>
      <c r="FFK12" s="236"/>
      <c r="FFL12" s="236"/>
      <c r="FFM12" s="236"/>
      <c r="FFN12" s="236"/>
      <c r="FFO12" s="236"/>
      <c r="FFP12" s="236"/>
      <c r="FFQ12" s="236"/>
      <c r="FFR12" s="236"/>
      <c r="FFS12" s="236"/>
      <c r="FFT12" s="236"/>
      <c r="FFU12" s="236"/>
      <c r="FFV12" s="236"/>
      <c r="FFW12" s="236"/>
      <c r="FFX12" s="236"/>
      <c r="FFY12" s="236"/>
      <c r="FFZ12" s="236"/>
      <c r="FGA12" s="236"/>
      <c r="FGB12" s="236"/>
      <c r="FGC12" s="236"/>
      <c r="FGD12" s="236"/>
      <c r="FGE12" s="236"/>
      <c r="FGF12" s="236"/>
      <c r="FGG12" s="236"/>
      <c r="FGH12" s="236"/>
      <c r="FGI12" s="236"/>
      <c r="FGJ12" s="236"/>
      <c r="FGK12" s="236"/>
      <c r="FGL12" s="236"/>
      <c r="FGM12" s="236"/>
      <c r="FGN12" s="236"/>
      <c r="FGO12" s="236"/>
      <c r="FGP12" s="236"/>
      <c r="FGQ12" s="236"/>
      <c r="FGR12" s="236"/>
      <c r="FGS12" s="236"/>
      <c r="FGT12" s="236"/>
      <c r="FGU12" s="236"/>
      <c r="FGV12" s="236"/>
      <c r="FGW12" s="236"/>
      <c r="FGX12" s="236"/>
      <c r="FGY12" s="236"/>
      <c r="FGZ12" s="236"/>
      <c r="FHA12" s="236"/>
      <c r="FHB12" s="236"/>
      <c r="FHC12" s="236"/>
      <c r="FHD12" s="236"/>
      <c r="FHE12" s="236"/>
      <c r="FHF12" s="236"/>
      <c r="FHG12" s="236"/>
      <c r="FHH12" s="236"/>
      <c r="FHI12" s="236"/>
      <c r="FHJ12" s="236"/>
      <c r="FHK12" s="236"/>
      <c r="FHL12" s="236"/>
      <c r="FHM12" s="236"/>
      <c r="FHN12" s="236"/>
      <c r="FHO12" s="236"/>
      <c r="FHP12" s="236"/>
      <c r="FHQ12" s="236"/>
      <c r="FHR12" s="236"/>
      <c r="FHS12" s="236"/>
      <c r="FHT12" s="236"/>
      <c r="FHU12" s="236"/>
      <c r="FHV12" s="236"/>
      <c r="FHW12" s="236"/>
      <c r="FHX12" s="236"/>
      <c r="FHY12" s="236"/>
      <c r="FHZ12" s="236"/>
      <c r="FIA12" s="236"/>
      <c r="FIB12" s="236"/>
      <c r="FIC12" s="236"/>
      <c r="FID12" s="236"/>
      <c r="FIE12" s="236"/>
      <c r="FIF12" s="236"/>
      <c r="FIG12" s="236"/>
      <c r="FIH12" s="236"/>
      <c r="FII12" s="236"/>
      <c r="FIJ12" s="236"/>
      <c r="FIK12" s="236"/>
      <c r="FIL12" s="236"/>
      <c r="FIM12" s="236"/>
      <c r="FIN12" s="236"/>
      <c r="FIO12" s="236"/>
      <c r="FIP12" s="236"/>
      <c r="FIQ12" s="236"/>
      <c r="FIR12" s="236"/>
      <c r="FIS12" s="236"/>
      <c r="FIT12" s="236"/>
      <c r="FIU12" s="236"/>
      <c r="FIV12" s="236"/>
      <c r="FIW12" s="236"/>
      <c r="FIX12" s="236"/>
      <c r="FIY12" s="236"/>
      <c r="FIZ12" s="236"/>
      <c r="FJA12" s="236"/>
      <c r="FJB12" s="236"/>
      <c r="FJC12" s="236"/>
      <c r="FJD12" s="236"/>
      <c r="FJE12" s="236"/>
      <c r="FJF12" s="236"/>
      <c r="FJG12" s="236"/>
      <c r="FJH12" s="236"/>
      <c r="FJI12" s="236"/>
      <c r="FJJ12" s="236"/>
      <c r="FJK12" s="236"/>
      <c r="FJL12" s="236"/>
      <c r="FJM12" s="236"/>
      <c r="FJN12" s="236"/>
      <c r="FJO12" s="236"/>
      <c r="FJP12" s="236"/>
      <c r="FJQ12" s="236"/>
      <c r="FJR12" s="236"/>
      <c r="FJS12" s="236"/>
      <c r="FJT12" s="236"/>
      <c r="FJU12" s="236"/>
      <c r="FJV12" s="236"/>
      <c r="FJW12" s="236"/>
      <c r="FJX12" s="236"/>
      <c r="FJY12" s="236"/>
      <c r="FJZ12" s="236"/>
      <c r="FKA12" s="236"/>
      <c r="FKB12" s="236"/>
      <c r="FKC12" s="236"/>
      <c r="FKD12" s="236"/>
      <c r="FKE12" s="236"/>
      <c r="FKF12" s="236"/>
      <c r="FKG12" s="236"/>
      <c r="FKH12" s="236"/>
      <c r="FKI12" s="236"/>
      <c r="FKJ12" s="236"/>
      <c r="FKK12" s="236"/>
      <c r="FKL12" s="236"/>
      <c r="FKM12" s="236"/>
      <c r="FKN12" s="236"/>
      <c r="FKO12" s="236"/>
      <c r="FKP12" s="236"/>
      <c r="FKQ12" s="236"/>
      <c r="FKR12" s="236"/>
      <c r="FKS12" s="236"/>
      <c r="FKT12" s="236"/>
      <c r="FKU12" s="236"/>
      <c r="FKV12" s="236"/>
      <c r="FKW12" s="236"/>
      <c r="FKX12" s="236"/>
      <c r="FKY12" s="236"/>
      <c r="FKZ12" s="236"/>
      <c r="FLA12" s="236"/>
      <c r="FLB12" s="236"/>
      <c r="FLC12" s="236"/>
      <c r="FLD12" s="236"/>
      <c r="FLE12" s="236"/>
      <c r="FLF12" s="236"/>
      <c r="FLG12" s="236"/>
      <c r="FLH12" s="236"/>
      <c r="FLI12" s="236"/>
      <c r="FLJ12" s="236"/>
      <c r="FLK12" s="236"/>
      <c r="FLL12" s="236"/>
      <c r="FLM12" s="236"/>
      <c r="FLN12" s="236"/>
      <c r="FLO12" s="236"/>
      <c r="FLP12" s="236"/>
      <c r="FLQ12" s="236"/>
      <c r="FLR12" s="236"/>
      <c r="FLS12" s="236"/>
      <c r="FLT12" s="236"/>
      <c r="FLU12" s="236"/>
      <c r="FLV12" s="236"/>
      <c r="FLW12" s="236"/>
      <c r="FLX12" s="236"/>
      <c r="FLY12" s="236"/>
      <c r="FLZ12" s="236"/>
      <c r="FMA12" s="236"/>
      <c r="FMB12" s="236"/>
      <c r="FMC12" s="236"/>
      <c r="FMD12" s="236"/>
      <c r="FME12" s="236"/>
      <c r="FMF12" s="236"/>
      <c r="FMG12" s="236"/>
      <c r="FMH12" s="236"/>
      <c r="FMI12" s="236"/>
      <c r="FMJ12" s="236"/>
      <c r="FMK12" s="236"/>
      <c r="FML12" s="236"/>
      <c r="FMM12" s="236"/>
      <c r="FMN12" s="236"/>
      <c r="FMO12" s="236"/>
      <c r="FMP12" s="236"/>
      <c r="FMQ12" s="236"/>
      <c r="FMR12" s="236"/>
      <c r="FMS12" s="236"/>
      <c r="FMT12" s="236"/>
      <c r="FMU12" s="236"/>
      <c r="FMV12" s="236"/>
      <c r="FMW12" s="236"/>
      <c r="FMX12" s="236"/>
      <c r="FMY12" s="236"/>
      <c r="FMZ12" s="236"/>
      <c r="FNA12" s="236"/>
      <c r="FNB12" s="236"/>
      <c r="FNC12" s="236"/>
      <c r="FND12" s="236"/>
      <c r="FNE12" s="236"/>
      <c r="FNF12" s="236"/>
      <c r="FNG12" s="236"/>
      <c r="FNH12" s="236"/>
      <c r="FNI12" s="236"/>
      <c r="FNJ12" s="236"/>
      <c r="FNK12" s="236"/>
      <c r="FNL12" s="236"/>
      <c r="FNM12" s="236"/>
      <c r="FNN12" s="236"/>
      <c r="FNO12" s="236"/>
      <c r="FNP12" s="236"/>
      <c r="FNQ12" s="236"/>
      <c r="FNR12" s="236"/>
      <c r="FNS12" s="236"/>
      <c r="FNT12" s="236"/>
      <c r="FNU12" s="236"/>
      <c r="FNV12" s="236"/>
      <c r="FNW12" s="236"/>
      <c r="FNX12" s="236"/>
      <c r="FNY12" s="236"/>
      <c r="FNZ12" s="236"/>
      <c r="FOA12" s="236"/>
      <c r="FOB12" s="236"/>
      <c r="FOC12" s="236"/>
      <c r="FOD12" s="236"/>
      <c r="FOE12" s="236"/>
      <c r="FOF12" s="236"/>
      <c r="FOG12" s="236"/>
      <c r="FOH12" s="236"/>
      <c r="FOI12" s="236"/>
      <c r="FOJ12" s="236"/>
      <c r="FOK12" s="236"/>
      <c r="FOL12" s="236"/>
      <c r="FOM12" s="236"/>
      <c r="FON12" s="236"/>
      <c r="FOO12" s="236"/>
      <c r="FOP12" s="236"/>
      <c r="FOQ12" s="236"/>
      <c r="FOR12" s="236"/>
      <c r="FOS12" s="236"/>
      <c r="FOT12" s="236"/>
      <c r="FOU12" s="236"/>
      <c r="FOV12" s="236"/>
      <c r="FOW12" s="236"/>
      <c r="FOX12" s="236"/>
      <c r="FOY12" s="236"/>
      <c r="FOZ12" s="236"/>
      <c r="FPA12" s="236"/>
      <c r="FPB12" s="236"/>
      <c r="FPC12" s="236"/>
      <c r="FPD12" s="236"/>
      <c r="FPE12" s="236"/>
      <c r="FPF12" s="236"/>
      <c r="FPG12" s="236"/>
      <c r="FPH12" s="236"/>
      <c r="FPI12" s="236"/>
      <c r="FPJ12" s="236"/>
      <c r="FPK12" s="236"/>
      <c r="FPL12" s="236"/>
      <c r="FPM12" s="236"/>
      <c r="FPN12" s="236"/>
      <c r="FPO12" s="236"/>
      <c r="FPP12" s="236"/>
      <c r="FPQ12" s="236"/>
      <c r="FPR12" s="236"/>
      <c r="FPS12" s="236"/>
      <c r="FPT12" s="236"/>
      <c r="FPU12" s="236"/>
      <c r="FPV12" s="236"/>
      <c r="FPW12" s="236"/>
      <c r="FPX12" s="236"/>
      <c r="FPY12" s="236"/>
      <c r="FPZ12" s="236"/>
      <c r="FQA12" s="236"/>
      <c r="FQB12" s="236"/>
      <c r="FQC12" s="236"/>
      <c r="FQD12" s="236"/>
      <c r="FQE12" s="236"/>
      <c r="FQF12" s="236"/>
      <c r="FQG12" s="236"/>
      <c r="FQH12" s="236"/>
      <c r="FQI12" s="236"/>
      <c r="FQJ12" s="236"/>
      <c r="FQK12" s="236"/>
      <c r="FQL12" s="236"/>
      <c r="FQM12" s="236"/>
      <c r="FQN12" s="236"/>
      <c r="FQO12" s="236"/>
      <c r="FQP12" s="236"/>
      <c r="FQQ12" s="236"/>
      <c r="FQR12" s="236"/>
      <c r="FQS12" s="236"/>
      <c r="FQT12" s="236"/>
      <c r="FQU12" s="236"/>
      <c r="FQV12" s="236"/>
      <c r="FQW12" s="236"/>
      <c r="FQX12" s="236"/>
      <c r="FQY12" s="236"/>
      <c r="FQZ12" s="236"/>
      <c r="FRA12" s="236"/>
      <c r="FRB12" s="236"/>
      <c r="FRC12" s="236"/>
      <c r="FRD12" s="236"/>
      <c r="FRE12" s="236"/>
      <c r="FRF12" s="236"/>
      <c r="FRG12" s="236"/>
      <c r="FRH12" s="236"/>
      <c r="FRI12" s="236"/>
      <c r="FRJ12" s="236"/>
      <c r="FRK12" s="236"/>
      <c r="FRL12" s="236"/>
      <c r="FRM12" s="236"/>
      <c r="FRN12" s="236"/>
      <c r="FRO12" s="236"/>
      <c r="FRP12" s="236"/>
      <c r="FRQ12" s="236"/>
      <c r="FRR12" s="236"/>
      <c r="FRS12" s="236"/>
      <c r="FRT12" s="236"/>
      <c r="FRU12" s="236"/>
      <c r="FRV12" s="236"/>
      <c r="FRW12" s="236"/>
      <c r="FRX12" s="236"/>
      <c r="FRY12" s="236"/>
      <c r="FRZ12" s="236"/>
      <c r="FSA12" s="236"/>
      <c r="FSB12" s="236"/>
      <c r="FSC12" s="236"/>
      <c r="FSD12" s="236"/>
      <c r="FSE12" s="236"/>
      <c r="FSF12" s="236"/>
      <c r="FSG12" s="236"/>
      <c r="FSH12" s="236"/>
      <c r="FSI12" s="236"/>
      <c r="FSJ12" s="236"/>
      <c r="FSK12" s="236"/>
      <c r="FSL12" s="236"/>
      <c r="FSM12" s="236"/>
      <c r="FSN12" s="236"/>
      <c r="FSO12" s="236"/>
      <c r="FSP12" s="236"/>
      <c r="FSQ12" s="236"/>
      <c r="FSR12" s="236"/>
      <c r="FSS12" s="236"/>
      <c r="FST12" s="236"/>
      <c r="FSU12" s="236"/>
      <c r="FSV12" s="236"/>
      <c r="FSW12" s="236"/>
      <c r="FSX12" s="236"/>
      <c r="FSY12" s="236"/>
      <c r="FSZ12" s="236"/>
      <c r="FTA12" s="236"/>
      <c r="FTB12" s="236"/>
      <c r="FTC12" s="236"/>
      <c r="FTD12" s="236"/>
      <c r="FTE12" s="236"/>
      <c r="FTF12" s="236"/>
      <c r="FTG12" s="236"/>
      <c r="FTH12" s="236"/>
      <c r="FTI12" s="236"/>
      <c r="FTJ12" s="236"/>
      <c r="FTK12" s="236"/>
      <c r="FTL12" s="236"/>
      <c r="FTM12" s="236"/>
      <c r="FTN12" s="236"/>
      <c r="FTO12" s="236"/>
      <c r="FTP12" s="236"/>
      <c r="FTQ12" s="236"/>
      <c r="FTR12" s="236"/>
      <c r="FTS12" s="236"/>
      <c r="FTT12" s="236"/>
      <c r="FTU12" s="236"/>
      <c r="FTV12" s="236"/>
      <c r="FTW12" s="236"/>
      <c r="FTX12" s="236"/>
      <c r="FTY12" s="236"/>
      <c r="FTZ12" s="236"/>
      <c r="FUA12" s="236"/>
      <c r="FUB12" s="236"/>
      <c r="FUC12" s="236"/>
      <c r="FUD12" s="236"/>
      <c r="FUE12" s="236"/>
      <c r="FUF12" s="236"/>
      <c r="FUG12" s="236"/>
      <c r="FUH12" s="236"/>
      <c r="FUI12" s="236"/>
      <c r="FUJ12" s="236"/>
      <c r="FUK12" s="236"/>
      <c r="FUL12" s="236"/>
      <c r="FUM12" s="236"/>
      <c r="FUN12" s="236"/>
      <c r="FUO12" s="236"/>
      <c r="FUP12" s="236"/>
      <c r="FUQ12" s="236"/>
      <c r="FUR12" s="236"/>
      <c r="FUS12" s="236"/>
      <c r="FUT12" s="236"/>
      <c r="FUU12" s="236"/>
      <c r="FUV12" s="236"/>
      <c r="FUW12" s="236"/>
      <c r="FUX12" s="236"/>
      <c r="FUY12" s="236"/>
      <c r="FUZ12" s="236"/>
      <c r="FVA12" s="236"/>
      <c r="FVB12" s="236"/>
      <c r="FVC12" s="236"/>
      <c r="FVD12" s="236"/>
      <c r="FVE12" s="236"/>
      <c r="FVF12" s="236"/>
      <c r="FVG12" s="236"/>
      <c r="FVH12" s="236"/>
      <c r="FVI12" s="236"/>
      <c r="FVJ12" s="236"/>
      <c r="FVK12" s="236"/>
      <c r="FVL12" s="236"/>
      <c r="FVM12" s="236"/>
      <c r="FVN12" s="236"/>
      <c r="FVO12" s="236"/>
      <c r="FVP12" s="236"/>
      <c r="FVQ12" s="236"/>
      <c r="FVR12" s="236"/>
      <c r="FVS12" s="236"/>
      <c r="FVT12" s="236"/>
      <c r="FVU12" s="236"/>
      <c r="FVV12" s="236"/>
      <c r="FVW12" s="236"/>
      <c r="FVX12" s="236"/>
      <c r="FVY12" s="236"/>
      <c r="FVZ12" s="236"/>
      <c r="FWA12" s="236"/>
      <c r="FWB12" s="236"/>
      <c r="FWC12" s="236"/>
      <c r="FWD12" s="236"/>
      <c r="FWE12" s="236"/>
      <c r="FWF12" s="236"/>
      <c r="FWG12" s="236"/>
      <c r="FWH12" s="236"/>
      <c r="FWI12" s="236"/>
      <c r="FWJ12" s="236"/>
      <c r="FWK12" s="236"/>
      <c r="FWL12" s="236"/>
      <c r="FWM12" s="236"/>
      <c r="FWN12" s="236"/>
      <c r="FWO12" s="236"/>
      <c r="FWP12" s="236"/>
      <c r="FWQ12" s="236"/>
      <c r="FWR12" s="236"/>
      <c r="FWS12" s="236"/>
      <c r="FWT12" s="236"/>
      <c r="FWU12" s="236"/>
      <c r="FWV12" s="236"/>
      <c r="FWW12" s="236"/>
      <c r="FWX12" s="236"/>
      <c r="FWY12" s="236"/>
      <c r="FWZ12" s="236"/>
      <c r="FXA12" s="236"/>
      <c r="FXB12" s="236"/>
      <c r="FXC12" s="236"/>
      <c r="FXD12" s="236"/>
      <c r="FXE12" s="236"/>
      <c r="FXF12" s="236"/>
      <c r="FXG12" s="236"/>
      <c r="FXH12" s="236"/>
      <c r="FXI12" s="236"/>
      <c r="FXJ12" s="236"/>
      <c r="FXK12" s="236"/>
      <c r="FXL12" s="236"/>
      <c r="FXM12" s="236"/>
      <c r="FXN12" s="236"/>
      <c r="FXO12" s="236"/>
      <c r="FXP12" s="236"/>
      <c r="FXQ12" s="236"/>
      <c r="FXR12" s="236"/>
      <c r="FXS12" s="236"/>
      <c r="FXT12" s="236"/>
      <c r="FXU12" s="236"/>
      <c r="FXV12" s="236"/>
      <c r="FXW12" s="236"/>
      <c r="FXX12" s="236"/>
      <c r="FXY12" s="236"/>
      <c r="FXZ12" s="236"/>
      <c r="FYA12" s="236"/>
      <c r="FYB12" s="236"/>
      <c r="FYC12" s="236"/>
      <c r="FYD12" s="236"/>
      <c r="FYE12" s="236"/>
      <c r="FYF12" s="236"/>
      <c r="FYG12" s="236"/>
      <c r="FYH12" s="236"/>
      <c r="FYI12" s="236"/>
      <c r="FYJ12" s="236"/>
      <c r="FYK12" s="236"/>
      <c r="FYL12" s="236"/>
      <c r="FYM12" s="236"/>
      <c r="FYN12" s="236"/>
      <c r="FYO12" s="236"/>
      <c r="FYP12" s="236"/>
      <c r="FYQ12" s="236"/>
      <c r="FYR12" s="236"/>
      <c r="FYS12" s="236"/>
      <c r="FYT12" s="236"/>
      <c r="FYU12" s="236"/>
      <c r="FYV12" s="236"/>
      <c r="FYW12" s="236"/>
      <c r="FYX12" s="236"/>
      <c r="FYY12" s="236"/>
      <c r="FYZ12" s="236"/>
      <c r="FZA12" s="236"/>
      <c r="FZB12" s="236"/>
      <c r="FZC12" s="236"/>
      <c r="FZD12" s="236"/>
      <c r="FZE12" s="236"/>
      <c r="FZF12" s="236"/>
      <c r="FZG12" s="236"/>
      <c r="FZH12" s="236"/>
      <c r="FZI12" s="236"/>
      <c r="FZJ12" s="236"/>
      <c r="FZK12" s="236"/>
      <c r="FZL12" s="236"/>
      <c r="FZM12" s="236"/>
      <c r="FZN12" s="236"/>
      <c r="FZO12" s="236"/>
      <c r="FZP12" s="236"/>
      <c r="FZQ12" s="236"/>
      <c r="FZR12" s="236"/>
      <c r="FZS12" s="236"/>
      <c r="FZT12" s="236"/>
      <c r="FZU12" s="236"/>
      <c r="FZV12" s="236"/>
      <c r="FZW12" s="236"/>
      <c r="FZX12" s="236"/>
      <c r="FZY12" s="236"/>
      <c r="FZZ12" s="236"/>
      <c r="GAA12" s="236"/>
      <c r="GAB12" s="236"/>
      <c r="GAC12" s="236"/>
      <c r="GAD12" s="236"/>
      <c r="GAE12" s="236"/>
      <c r="GAF12" s="236"/>
      <c r="GAG12" s="236"/>
      <c r="GAH12" s="236"/>
      <c r="GAI12" s="236"/>
      <c r="GAJ12" s="236"/>
      <c r="GAK12" s="236"/>
      <c r="GAL12" s="236"/>
      <c r="GAM12" s="236"/>
      <c r="GAN12" s="236"/>
      <c r="GAO12" s="236"/>
      <c r="GAP12" s="236"/>
      <c r="GAQ12" s="236"/>
      <c r="GAR12" s="236"/>
      <c r="GAS12" s="236"/>
      <c r="GAT12" s="236"/>
      <c r="GAU12" s="236"/>
      <c r="GAV12" s="236"/>
      <c r="GAW12" s="236"/>
      <c r="GAX12" s="236"/>
      <c r="GAY12" s="236"/>
      <c r="GAZ12" s="236"/>
      <c r="GBA12" s="236"/>
      <c r="GBB12" s="236"/>
      <c r="GBC12" s="236"/>
      <c r="GBD12" s="236"/>
      <c r="GBE12" s="236"/>
      <c r="GBF12" s="236"/>
      <c r="GBG12" s="236"/>
      <c r="GBH12" s="236"/>
      <c r="GBI12" s="236"/>
      <c r="GBJ12" s="236"/>
      <c r="GBK12" s="236"/>
      <c r="GBL12" s="236"/>
      <c r="GBM12" s="236"/>
      <c r="GBN12" s="236"/>
      <c r="GBO12" s="236"/>
      <c r="GBP12" s="236"/>
      <c r="GBQ12" s="236"/>
      <c r="GBR12" s="236"/>
      <c r="GBS12" s="236"/>
      <c r="GBT12" s="236"/>
      <c r="GBU12" s="236"/>
      <c r="GBV12" s="236"/>
      <c r="GBW12" s="236"/>
      <c r="GBX12" s="236"/>
      <c r="GBY12" s="236"/>
      <c r="GBZ12" s="236"/>
      <c r="GCA12" s="236"/>
      <c r="GCB12" s="236"/>
      <c r="GCC12" s="236"/>
      <c r="GCD12" s="236"/>
      <c r="GCE12" s="236"/>
      <c r="GCF12" s="236"/>
      <c r="GCG12" s="236"/>
      <c r="GCH12" s="236"/>
      <c r="GCI12" s="236"/>
      <c r="GCJ12" s="236"/>
      <c r="GCK12" s="236"/>
      <c r="GCL12" s="236"/>
      <c r="GCM12" s="236"/>
      <c r="GCN12" s="236"/>
      <c r="GCO12" s="236"/>
      <c r="GCP12" s="236"/>
      <c r="GCQ12" s="236"/>
      <c r="GCR12" s="236"/>
      <c r="GCS12" s="236"/>
      <c r="GCT12" s="236"/>
      <c r="GCU12" s="236"/>
      <c r="GCV12" s="236"/>
      <c r="GCW12" s="236"/>
      <c r="GCX12" s="236"/>
      <c r="GCY12" s="236"/>
      <c r="GCZ12" s="236"/>
      <c r="GDA12" s="236"/>
      <c r="GDB12" s="236"/>
      <c r="GDC12" s="236"/>
      <c r="GDD12" s="236"/>
      <c r="GDE12" s="236"/>
      <c r="GDF12" s="236"/>
      <c r="GDG12" s="236"/>
      <c r="GDH12" s="236"/>
      <c r="GDI12" s="236"/>
      <c r="GDJ12" s="236"/>
      <c r="GDK12" s="236"/>
      <c r="GDL12" s="236"/>
      <c r="GDM12" s="236"/>
      <c r="GDN12" s="236"/>
      <c r="GDO12" s="236"/>
      <c r="GDP12" s="236"/>
      <c r="GDQ12" s="236"/>
      <c r="GDR12" s="236"/>
      <c r="GDS12" s="236"/>
      <c r="GDT12" s="236"/>
      <c r="GDU12" s="236"/>
      <c r="GDV12" s="236"/>
      <c r="GDW12" s="236"/>
      <c r="GDX12" s="236"/>
      <c r="GDY12" s="236"/>
      <c r="GDZ12" s="236"/>
      <c r="GEA12" s="236"/>
      <c r="GEB12" s="236"/>
      <c r="GEC12" s="236"/>
      <c r="GED12" s="236"/>
      <c r="GEE12" s="236"/>
      <c r="GEF12" s="236"/>
      <c r="GEG12" s="236"/>
      <c r="GEH12" s="236"/>
      <c r="GEI12" s="236"/>
      <c r="GEJ12" s="236"/>
      <c r="GEK12" s="236"/>
      <c r="GEL12" s="236"/>
      <c r="GEM12" s="236"/>
      <c r="GEN12" s="236"/>
      <c r="GEO12" s="236"/>
      <c r="GEP12" s="236"/>
      <c r="GEQ12" s="236"/>
      <c r="GER12" s="236"/>
      <c r="GES12" s="236"/>
      <c r="GET12" s="236"/>
      <c r="GEU12" s="236"/>
      <c r="GEV12" s="236"/>
      <c r="GEW12" s="236"/>
      <c r="GEX12" s="236"/>
      <c r="GEY12" s="236"/>
      <c r="GEZ12" s="236"/>
      <c r="GFA12" s="236"/>
      <c r="GFB12" s="236"/>
      <c r="GFC12" s="236"/>
      <c r="GFD12" s="236"/>
      <c r="GFE12" s="236"/>
      <c r="GFF12" s="236"/>
      <c r="GFG12" s="236"/>
      <c r="GFH12" s="236"/>
      <c r="GFI12" s="236"/>
      <c r="GFJ12" s="236"/>
      <c r="GFK12" s="236"/>
      <c r="GFL12" s="236"/>
      <c r="GFM12" s="236"/>
      <c r="GFN12" s="236"/>
      <c r="GFO12" s="236"/>
      <c r="GFP12" s="236"/>
      <c r="GFQ12" s="236"/>
      <c r="GFR12" s="236"/>
      <c r="GFS12" s="236"/>
      <c r="GFT12" s="236"/>
      <c r="GFU12" s="236"/>
      <c r="GFV12" s="236"/>
      <c r="GFW12" s="236"/>
      <c r="GFX12" s="236"/>
      <c r="GFY12" s="236"/>
      <c r="GFZ12" s="236"/>
      <c r="GGA12" s="236"/>
      <c r="GGB12" s="236"/>
      <c r="GGC12" s="236"/>
      <c r="GGD12" s="236"/>
      <c r="GGE12" s="236"/>
      <c r="GGF12" s="236"/>
      <c r="GGG12" s="236"/>
      <c r="GGH12" s="236"/>
      <c r="GGI12" s="236"/>
      <c r="GGJ12" s="236"/>
      <c r="GGK12" s="236"/>
      <c r="GGL12" s="236"/>
      <c r="GGM12" s="236"/>
      <c r="GGN12" s="236"/>
      <c r="GGO12" s="236"/>
      <c r="GGP12" s="236"/>
      <c r="GGQ12" s="236"/>
      <c r="GGR12" s="236"/>
      <c r="GGS12" s="236"/>
      <c r="GGT12" s="236"/>
      <c r="GGU12" s="236"/>
      <c r="GGV12" s="236"/>
      <c r="GGW12" s="236"/>
      <c r="GGX12" s="236"/>
      <c r="GGY12" s="236"/>
      <c r="GGZ12" s="236"/>
      <c r="GHA12" s="236"/>
      <c r="GHB12" s="236"/>
      <c r="GHC12" s="236"/>
      <c r="GHD12" s="236"/>
      <c r="GHE12" s="236"/>
      <c r="GHF12" s="236"/>
      <c r="GHG12" s="236"/>
      <c r="GHH12" s="236"/>
      <c r="GHI12" s="236"/>
      <c r="GHJ12" s="236"/>
      <c r="GHK12" s="236"/>
      <c r="GHL12" s="236"/>
      <c r="GHM12" s="236"/>
      <c r="GHN12" s="236"/>
      <c r="GHO12" s="236"/>
      <c r="GHP12" s="236"/>
      <c r="GHQ12" s="236"/>
      <c r="GHR12" s="236"/>
      <c r="GHS12" s="236"/>
      <c r="GHT12" s="236"/>
      <c r="GHU12" s="236"/>
      <c r="GHV12" s="236"/>
      <c r="GHW12" s="236"/>
      <c r="GHX12" s="236"/>
      <c r="GHY12" s="236"/>
      <c r="GHZ12" s="236"/>
      <c r="GIA12" s="236"/>
      <c r="GIB12" s="236"/>
      <c r="GIC12" s="236"/>
      <c r="GID12" s="236"/>
      <c r="GIE12" s="236"/>
      <c r="GIF12" s="236"/>
      <c r="GIG12" s="236"/>
      <c r="GIH12" s="236"/>
      <c r="GII12" s="236"/>
      <c r="GIJ12" s="236"/>
      <c r="GIK12" s="236"/>
      <c r="GIL12" s="236"/>
      <c r="GIM12" s="236"/>
      <c r="GIN12" s="236"/>
      <c r="GIO12" s="236"/>
      <c r="GIP12" s="236"/>
      <c r="GIQ12" s="236"/>
      <c r="GIR12" s="236"/>
      <c r="GIS12" s="236"/>
      <c r="GIT12" s="236"/>
      <c r="GIU12" s="236"/>
      <c r="GIV12" s="236"/>
      <c r="GIW12" s="236"/>
      <c r="GIX12" s="236"/>
      <c r="GIY12" s="236"/>
      <c r="GIZ12" s="236"/>
      <c r="GJA12" s="236"/>
      <c r="GJB12" s="236"/>
      <c r="GJC12" s="236"/>
      <c r="GJD12" s="236"/>
      <c r="GJE12" s="236"/>
      <c r="GJF12" s="236"/>
      <c r="GJG12" s="236"/>
      <c r="GJH12" s="236"/>
      <c r="GJI12" s="236"/>
      <c r="GJJ12" s="236"/>
      <c r="GJK12" s="236"/>
      <c r="GJL12" s="236"/>
      <c r="GJM12" s="236"/>
      <c r="GJN12" s="236"/>
      <c r="GJO12" s="236"/>
      <c r="GJP12" s="236"/>
      <c r="GJQ12" s="236"/>
      <c r="GJR12" s="236"/>
      <c r="GJS12" s="236"/>
      <c r="GJT12" s="236"/>
      <c r="GJU12" s="236"/>
      <c r="GJV12" s="236"/>
      <c r="GJW12" s="236"/>
      <c r="GJX12" s="236"/>
      <c r="GJY12" s="236"/>
      <c r="GJZ12" s="236"/>
      <c r="GKA12" s="236"/>
      <c r="GKB12" s="236"/>
      <c r="GKC12" s="236"/>
      <c r="GKD12" s="236"/>
      <c r="GKE12" s="236"/>
      <c r="GKF12" s="236"/>
      <c r="GKG12" s="236"/>
      <c r="GKH12" s="236"/>
      <c r="GKI12" s="236"/>
      <c r="GKJ12" s="236"/>
      <c r="GKK12" s="236"/>
      <c r="GKL12" s="236"/>
      <c r="GKM12" s="236"/>
      <c r="GKN12" s="236"/>
      <c r="GKO12" s="236"/>
      <c r="GKP12" s="236"/>
      <c r="GKQ12" s="236"/>
      <c r="GKR12" s="236"/>
      <c r="GKS12" s="236"/>
      <c r="GKT12" s="236"/>
      <c r="GKU12" s="236"/>
      <c r="GKV12" s="236"/>
      <c r="GKW12" s="236"/>
      <c r="GKX12" s="236"/>
      <c r="GKY12" s="236"/>
      <c r="GKZ12" s="236"/>
      <c r="GLA12" s="236"/>
      <c r="GLB12" s="236"/>
      <c r="GLC12" s="236"/>
      <c r="GLD12" s="236"/>
      <c r="GLE12" s="236"/>
      <c r="GLF12" s="236"/>
      <c r="GLG12" s="236"/>
      <c r="GLH12" s="236"/>
      <c r="GLI12" s="236"/>
      <c r="GLJ12" s="236"/>
      <c r="GLK12" s="236"/>
      <c r="GLL12" s="236"/>
      <c r="GLM12" s="236"/>
      <c r="GLN12" s="236"/>
      <c r="GLO12" s="236"/>
      <c r="GLP12" s="236"/>
      <c r="GLQ12" s="236"/>
      <c r="GLR12" s="236"/>
      <c r="GLS12" s="236"/>
      <c r="GLT12" s="236"/>
      <c r="GLU12" s="236"/>
      <c r="GLV12" s="236"/>
      <c r="GLW12" s="236"/>
      <c r="GLX12" s="236"/>
      <c r="GLY12" s="236"/>
      <c r="GLZ12" s="236"/>
      <c r="GMA12" s="236"/>
      <c r="GMB12" s="236"/>
      <c r="GMC12" s="236"/>
      <c r="GMD12" s="236"/>
      <c r="GME12" s="236"/>
      <c r="GMF12" s="236"/>
      <c r="GMG12" s="236"/>
      <c r="GMH12" s="236"/>
      <c r="GMI12" s="236"/>
      <c r="GMJ12" s="236"/>
      <c r="GMK12" s="236"/>
      <c r="GML12" s="236"/>
      <c r="GMM12" s="236"/>
      <c r="GMN12" s="236"/>
      <c r="GMO12" s="236"/>
      <c r="GMP12" s="236"/>
      <c r="GMQ12" s="236"/>
      <c r="GMR12" s="236"/>
      <c r="GMS12" s="236"/>
      <c r="GMT12" s="236"/>
      <c r="GMU12" s="236"/>
      <c r="GMV12" s="236"/>
      <c r="GMW12" s="236"/>
      <c r="GMX12" s="236"/>
      <c r="GMY12" s="236"/>
      <c r="GMZ12" s="236"/>
      <c r="GNA12" s="236"/>
      <c r="GNB12" s="236"/>
      <c r="GNC12" s="236"/>
      <c r="GND12" s="236"/>
      <c r="GNE12" s="236"/>
      <c r="GNF12" s="236"/>
      <c r="GNG12" s="236"/>
      <c r="GNH12" s="236"/>
      <c r="GNI12" s="236"/>
      <c r="GNJ12" s="236"/>
      <c r="GNK12" s="236"/>
      <c r="GNL12" s="236"/>
      <c r="GNM12" s="236"/>
      <c r="GNN12" s="236"/>
      <c r="GNO12" s="236"/>
      <c r="GNP12" s="236"/>
      <c r="GNQ12" s="236"/>
      <c r="GNR12" s="236"/>
      <c r="GNS12" s="236"/>
      <c r="GNT12" s="236"/>
      <c r="GNU12" s="236"/>
      <c r="GNV12" s="236"/>
      <c r="GNW12" s="236"/>
      <c r="GNX12" s="236"/>
      <c r="GNY12" s="236"/>
      <c r="GNZ12" s="236"/>
      <c r="GOA12" s="236"/>
      <c r="GOB12" s="236"/>
      <c r="GOC12" s="236"/>
      <c r="GOD12" s="236"/>
      <c r="GOE12" s="236"/>
      <c r="GOF12" s="236"/>
      <c r="GOG12" s="236"/>
      <c r="GOH12" s="236"/>
      <c r="GOI12" s="236"/>
      <c r="GOJ12" s="236"/>
      <c r="GOK12" s="236"/>
      <c r="GOL12" s="236"/>
      <c r="GOM12" s="236"/>
      <c r="GON12" s="236"/>
      <c r="GOO12" s="236"/>
      <c r="GOP12" s="236"/>
      <c r="GOQ12" s="236"/>
      <c r="GOR12" s="236"/>
      <c r="GOS12" s="236"/>
      <c r="GOT12" s="236"/>
      <c r="GOU12" s="236"/>
      <c r="GOV12" s="236"/>
      <c r="GOW12" s="236"/>
      <c r="GOX12" s="236"/>
      <c r="GOY12" s="236"/>
      <c r="GOZ12" s="236"/>
      <c r="GPA12" s="236"/>
      <c r="GPB12" s="236"/>
      <c r="GPC12" s="236"/>
      <c r="GPD12" s="236"/>
      <c r="GPE12" s="236"/>
      <c r="GPF12" s="236"/>
      <c r="GPG12" s="236"/>
      <c r="GPH12" s="236"/>
      <c r="GPI12" s="236"/>
      <c r="GPJ12" s="236"/>
      <c r="GPK12" s="236"/>
      <c r="GPL12" s="236"/>
      <c r="GPM12" s="236"/>
      <c r="GPN12" s="236"/>
      <c r="GPO12" s="236"/>
      <c r="GPP12" s="236"/>
      <c r="GPQ12" s="236"/>
      <c r="GPR12" s="236"/>
      <c r="GPS12" s="236"/>
      <c r="GPT12" s="236"/>
      <c r="GPU12" s="236"/>
      <c r="GPV12" s="236"/>
      <c r="GPW12" s="236"/>
      <c r="GPX12" s="236"/>
      <c r="GPY12" s="236"/>
      <c r="GPZ12" s="236"/>
      <c r="GQA12" s="236"/>
      <c r="GQB12" s="236"/>
      <c r="GQC12" s="236"/>
      <c r="GQD12" s="236"/>
      <c r="GQE12" s="236"/>
      <c r="GQF12" s="236"/>
      <c r="GQG12" s="236"/>
      <c r="GQH12" s="236"/>
      <c r="GQI12" s="236"/>
      <c r="GQJ12" s="236"/>
      <c r="GQK12" s="236"/>
      <c r="GQL12" s="236"/>
      <c r="GQM12" s="236"/>
      <c r="GQN12" s="236"/>
      <c r="GQO12" s="236"/>
      <c r="GQP12" s="236"/>
      <c r="GQQ12" s="236"/>
      <c r="GQR12" s="236"/>
      <c r="GQS12" s="236"/>
      <c r="GQT12" s="236"/>
      <c r="GQU12" s="236"/>
      <c r="GQV12" s="236"/>
      <c r="GQW12" s="236"/>
      <c r="GQX12" s="236"/>
      <c r="GQY12" s="236"/>
      <c r="GQZ12" s="236"/>
      <c r="GRA12" s="236"/>
      <c r="GRB12" s="236"/>
      <c r="GRC12" s="236"/>
      <c r="GRD12" s="236"/>
      <c r="GRE12" s="236"/>
      <c r="GRF12" s="236"/>
      <c r="GRG12" s="236"/>
      <c r="GRH12" s="236"/>
      <c r="GRI12" s="236"/>
      <c r="GRJ12" s="236"/>
      <c r="GRK12" s="236"/>
      <c r="GRL12" s="236"/>
      <c r="GRM12" s="236"/>
      <c r="GRN12" s="236"/>
      <c r="GRO12" s="236"/>
      <c r="GRP12" s="236"/>
      <c r="GRQ12" s="236"/>
      <c r="GRR12" s="236"/>
      <c r="GRS12" s="236"/>
      <c r="GRT12" s="236"/>
      <c r="GRU12" s="236"/>
      <c r="GRV12" s="236"/>
      <c r="GRW12" s="236"/>
      <c r="GRX12" s="236"/>
      <c r="GRY12" s="236"/>
      <c r="GRZ12" s="236"/>
      <c r="GSA12" s="236"/>
      <c r="GSB12" s="236"/>
      <c r="GSC12" s="236"/>
      <c r="GSD12" s="236"/>
      <c r="GSE12" s="236"/>
      <c r="GSF12" s="236"/>
      <c r="GSG12" s="236"/>
      <c r="GSH12" s="236"/>
      <c r="GSI12" s="236"/>
      <c r="GSJ12" s="236"/>
      <c r="GSK12" s="236"/>
      <c r="GSL12" s="236"/>
      <c r="GSM12" s="236"/>
      <c r="GSN12" s="236"/>
      <c r="GSO12" s="236"/>
      <c r="GSP12" s="236"/>
      <c r="GSQ12" s="236"/>
      <c r="GSR12" s="236"/>
      <c r="GSS12" s="236"/>
      <c r="GST12" s="236"/>
      <c r="GSU12" s="236"/>
      <c r="GSV12" s="236"/>
      <c r="GSW12" s="236"/>
      <c r="GSX12" s="236"/>
      <c r="GSY12" s="236"/>
      <c r="GSZ12" s="236"/>
      <c r="GTA12" s="236"/>
      <c r="GTB12" s="236"/>
      <c r="GTC12" s="236"/>
      <c r="GTD12" s="236"/>
      <c r="GTE12" s="236"/>
      <c r="GTF12" s="236"/>
      <c r="GTG12" s="236"/>
      <c r="GTH12" s="236"/>
      <c r="GTI12" s="236"/>
      <c r="GTJ12" s="236"/>
      <c r="GTK12" s="236"/>
      <c r="GTL12" s="236"/>
      <c r="GTM12" s="236"/>
      <c r="GTN12" s="236"/>
      <c r="GTO12" s="236"/>
      <c r="GTP12" s="236"/>
      <c r="GTQ12" s="236"/>
      <c r="GTR12" s="236"/>
      <c r="GTS12" s="236"/>
      <c r="GTT12" s="236"/>
      <c r="GTU12" s="236"/>
      <c r="GTV12" s="236"/>
      <c r="GTW12" s="236"/>
      <c r="GTX12" s="236"/>
      <c r="GTY12" s="236"/>
      <c r="GTZ12" s="236"/>
      <c r="GUA12" s="236"/>
      <c r="GUB12" s="236"/>
      <c r="GUC12" s="236"/>
      <c r="GUD12" s="236"/>
      <c r="GUE12" s="236"/>
      <c r="GUF12" s="236"/>
      <c r="GUG12" s="236"/>
      <c r="GUH12" s="236"/>
      <c r="GUI12" s="236"/>
      <c r="GUJ12" s="236"/>
      <c r="GUK12" s="236"/>
      <c r="GUL12" s="236"/>
      <c r="GUM12" s="236"/>
      <c r="GUN12" s="236"/>
      <c r="GUO12" s="236"/>
      <c r="GUP12" s="236"/>
      <c r="GUQ12" s="236"/>
      <c r="GUR12" s="236"/>
      <c r="GUS12" s="236"/>
      <c r="GUT12" s="236"/>
      <c r="GUU12" s="236"/>
      <c r="GUV12" s="236"/>
      <c r="GUW12" s="236"/>
      <c r="GUX12" s="236"/>
      <c r="GUY12" s="236"/>
      <c r="GUZ12" s="236"/>
      <c r="GVA12" s="236"/>
      <c r="GVB12" s="236"/>
      <c r="GVC12" s="236"/>
      <c r="GVD12" s="236"/>
      <c r="GVE12" s="236"/>
      <c r="GVF12" s="236"/>
      <c r="GVG12" s="236"/>
      <c r="GVH12" s="236"/>
      <c r="GVI12" s="236"/>
      <c r="GVJ12" s="236"/>
      <c r="GVK12" s="236"/>
      <c r="GVL12" s="236"/>
      <c r="GVM12" s="236"/>
      <c r="GVN12" s="236"/>
      <c r="GVO12" s="236"/>
      <c r="GVP12" s="236"/>
      <c r="GVQ12" s="236"/>
      <c r="GVR12" s="236"/>
      <c r="GVS12" s="236"/>
      <c r="GVT12" s="236"/>
      <c r="GVU12" s="236"/>
      <c r="GVV12" s="236"/>
      <c r="GVW12" s="236"/>
      <c r="GVX12" s="236"/>
      <c r="GVY12" s="236"/>
      <c r="GVZ12" s="236"/>
      <c r="GWA12" s="236"/>
      <c r="GWB12" s="236"/>
      <c r="GWC12" s="236"/>
      <c r="GWD12" s="236"/>
      <c r="GWE12" s="236"/>
      <c r="GWF12" s="236"/>
      <c r="GWG12" s="236"/>
      <c r="GWH12" s="236"/>
      <c r="GWI12" s="236"/>
      <c r="GWJ12" s="236"/>
      <c r="GWK12" s="236"/>
      <c r="GWL12" s="236"/>
      <c r="GWM12" s="236"/>
      <c r="GWN12" s="236"/>
      <c r="GWO12" s="236"/>
      <c r="GWP12" s="236"/>
      <c r="GWQ12" s="236"/>
      <c r="GWR12" s="236"/>
      <c r="GWS12" s="236"/>
      <c r="GWT12" s="236"/>
      <c r="GWU12" s="236"/>
      <c r="GWV12" s="236"/>
      <c r="GWW12" s="236"/>
      <c r="GWX12" s="236"/>
      <c r="GWY12" s="236"/>
      <c r="GWZ12" s="236"/>
      <c r="GXA12" s="236"/>
      <c r="GXB12" s="236"/>
      <c r="GXC12" s="236"/>
      <c r="GXD12" s="236"/>
      <c r="GXE12" s="236"/>
      <c r="GXF12" s="236"/>
      <c r="GXG12" s="236"/>
      <c r="GXH12" s="236"/>
      <c r="GXI12" s="236"/>
      <c r="GXJ12" s="236"/>
      <c r="GXK12" s="236"/>
      <c r="GXL12" s="236"/>
      <c r="GXM12" s="236"/>
      <c r="GXN12" s="236"/>
      <c r="GXO12" s="236"/>
      <c r="GXP12" s="236"/>
      <c r="GXQ12" s="236"/>
      <c r="GXR12" s="236"/>
      <c r="GXS12" s="236"/>
      <c r="GXT12" s="236"/>
      <c r="GXU12" s="236"/>
      <c r="GXV12" s="236"/>
      <c r="GXW12" s="236"/>
      <c r="GXX12" s="236"/>
      <c r="GXY12" s="236"/>
      <c r="GXZ12" s="236"/>
      <c r="GYA12" s="236"/>
      <c r="GYB12" s="236"/>
      <c r="GYC12" s="236"/>
      <c r="GYD12" s="236"/>
      <c r="GYE12" s="236"/>
      <c r="GYF12" s="236"/>
      <c r="GYG12" s="236"/>
      <c r="GYH12" s="236"/>
      <c r="GYI12" s="236"/>
      <c r="GYJ12" s="236"/>
      <c r="GYK12" s="236"/>
      <c r="GYL12" s="236"/>
      <c r="GYM12" s="236"/>
      <c r="GYN12" s="236"/>
      <c r="GYO12" s="236"/>
      <c r="GYP12" s="236"/>
      <c r="GYQ12" s="236"/>
      <c r="GYR12" s="236"/>
      <c r="GYS12" s="236"/>
      <c r="GYT12" s="236"/>
      <c r="GYU12" s="236"/>
      <c r="GYV12" s="236"/>
      <c r="GYW12" s="236"/>
      <c r="GYX12" s="236"/>
      <c r="GYY12" s="236"/>
      <c r="GYZ12" s="236"/>
      <c r="GZA12" s="236"/>
      <c r="GZB12" s="236"/>
      <c r="GZC12" s="236"/>
      <c r="GZD12" s="236"/>
      <c r="GZE12" s="236"/>
      <c r="GZF12" s="236"/>
      <c r="GZG12" s="236"/>
      <c r="GZH12" s="236"/>
      <c r="GZI12" s="236"/>
      <c r="GZJ12" s="236"/>
      <c r="GZK12" s="236"/>
      <c r="GZL12" s="236"/>
      <c r="GZM12" s="236"/>
      <c r="GZN12" s="236"/>
      <c r="GZO12" s="236"/>
      <c r="GZP12" s="236"/>
      <c r="GZQ12" s="236"/>
      <c r="GZR12" s="236"/>
      <c r="GZS12" s="236"/>
      <c r="GZT12" s="236"/>
      <c r="GZU12" s="236"/>
      <c r="GZV12" s="236"/>
      <c r="GZW12" s="236"/>
      <c r="GZX12" s="236"/>
      <c r="GZY12" s="236"/>
      <c r="GZZ12" s="236"/>
      <c r="HAA12" s="236"/>
      <c r="HAB12" s="236"/>
      <c r="HAC12" s="236"/>
      <c r="HAD12" s="236"/>
      <c r="HAE12" s="236"/>
      <c r="HAF12" s="236"/>
      <c r="HAG12" s="236"/>
      <c r="HAH12" s="236"/>
      <c r="HAI12" s="236"/>
      <c r="HAJ12" s="236"/>
      <c r="HAK12" s="236"/>
      <c r="HAL12" s="236"/>
      <c r="HAM12" s="236"/>
      <c r="HAN12" s="236"/>
      <c r="HAO12" s="236"/>
      <c r="HAP12" s="236"/>
      <c r="HAQ12" s="236"/>
      <c r="HAR12" s="236"/>
      <c r="HAS12" s="236"/>
      <c r="HAT12" s="236"/>
      <c r="HAU12" s="236"/>
      <c r="HAV12" s="236"/>
      <c r="HAW12" s="236"/>
      <c r="HAX12" s="236"/>
      <c r="HAY12" s="236"/>
      <c r="HAZ12" s="236"/>
      <c r="HBA12" s="236"/>
      <c r="HBB12" s="236"/>
      <c r="HBC12" s="236"/>
      <c r="HBD12" s="236"/>
      <c r="HBE12" s="236"/>
      <c r="HBF12" s="236"/>
      <c r="HBG12" s="236"/>
      <c r="HBH12" s="236"/>
      <c r="HBI12" s="236"/>
      <c r="HBJ12" s="236"/>
      <c r="HBK12" s="236"/>
      <c r="HBL12" s="236"/>
      <c r="HBM12" s="236"/>
      <c r="HBN12" s="236"/>
      <c r="HBO12" s="236"/>
      <c r="HBP12" s="236"/>
      <c r="HBQ12" s="236"/>
      <c r="HBR12" s="236"/>
      <c r="HBS12" s="236"/>
      <c r="HBT12" s="236"/>
      <c r="HBU12" s="236"/>
      <c r="HBV12" s="236"/>
      <c r="HBW12" s="236"/>
      <c r="HBX12" s="236"/>
      <c r="HBY12" s="236"/>
      <c r="HBZ12" s="236"/>
      <c r="HCA12" s="236"/>
      <c r="HCB12" s="236"/>
      <c r="HCC12" s="236"/>
      <c r="HCD12" s="236"/>
      <c r="HCE12" s="236"/>
      <c r="HCF12" s="236"/>
      <c r="HCG12" s="236"/>
      <c r="HCH12" s="236"/>
      <c r="HCI12" s="236"/>
      <c r="HCJ12" s="236"/>
      <c r="HCK12" s="236"/>
      <c r="HCL12" s="236"/>
      <c r="HCM12" s="236"/>
      <c r="HCN12" s="236"/>
      <c r="HCO12" s="236"/>
      <c r="HCP12" s="236"/>
      <c r="HCQ12" s="236"/>
      <c r="HCR12" s="236"/>
      <c r="HCS12" s="236"/>
      <c r="HCT12" s="236"/>
      <c r="HCU12" s="236"/>
      <c r="HCV12" s="236"/>
      <c r="HCW12" s="236"/>
      <c r="HCX12" s="236"/>
      <c r="HCY12" s="236"/>
      <c r="HCZ12" s="236"/>
      <c r="HDA12" s="236"/>
      <c r="HDB12" s="236"/>
      <c r="HDC12" s="236"/>
      <c r="HDD12" s="236"/>
      <c r="HDE12" s="236"/>
      <c r="HDF12" s="236"/>
      <c r="HDG12" s="236"/>
      <c r="HDH12" s="236"/>
      <c r="HDI12" s="236"/>
      <c r="HDJ12" s="236"/>
      <c r="HDK12" s="236"/>
      <c r="HDL12" s="236"/>
      <c r="HDM12" s="236"/>
      <c r="HDN12" s="236"/>
      <c r="HDO12" s="236"/>
      <c r="HDP12" s="236"/>
      <c r="HDQ12" s="236"/>
      <c r="HDR12" s="236"/>
      <c r="HDS12" s="236"/>
      <c r="HDT12" s="236"/>
      <c r="HDU12" s="236"/>
      <c r="HDV12" s="236"/>
      <c r="HDW12" s="236"/>
      <c r="HDX12" s="236"/>
      <c r="HDY12" s="236"/>
      <c r="HDZ12" s="236"/>
      <c r="HEA12" s="236"/>
      <c r="HEB12" s="236"/>
      <c r="HEC12" s="236"/>
      <c r="HED12" s="236"/>
      <c r="HEE12" s="236"/>
      <c r="HEF12" s="236"/>
      <c r="HEG12" s="236"/>
      <c r="HEH12" s="236"/>
      <c r="HEI12" s="236"/>
      <c r="HEJ12" s="236"/>
      <c r="HEK12" s="236"/>
      <c r="HEL12" s="236"/>
      <c r="HEM12" s="236"/>
      <c r="HEN12" s="236"/>
      <c r="HEO12" s="236"/>
      <c r="HEP12" s="236"/>
      <c r="HEQ12" s="236"/>
      <c r="HER12" s="236"/>
      <c r="HES12" s="236"/>
      <c r="HET12" s="236"/>
      <c r="HEU12" s="236"/>
      <c r="HEV12" s="236"/>
      <c r="HEW12" s="236"/>
      <c r="HEX12" s="236"/>
      <c r="HEY12" s="236"/>
      <c r="HEZ12" s="236"/>
      <c r="HFA12" s="236"/>
      <c r="HFB12" s="236"/>
      <c r="HFC12" s="236"/>
      <c r="HFD12" s="236"/>
      <c r="HFE12" s="236"/>
      <c r="HFF12" s="236"/>
      <c r="HFG12" s="236"/>
      <c r="HFH12" s="236"/>
      <c r="HFI12" s="236"/>
      <c r="HFJ12" s="236"/>
      <c r="HFK12" s="236"/>
      <c r="HFL12" s="236"/>
      <c r="HFM12" s="236"/>
      <c r="HFN12" s="236"/>
      <c r="HFO12" s="236"/>
      <c r="HFP12" s="236"/>
      <c r="HFQ12" s="236"/>
      <c r="HFR12" s="236"/>
      <c r="HFS12" s="236"/>
      <c r="HFT12" s="236"/>
      <c r="HFU12" s="236"/>
      <c r="HFV12" s="236"/>
      <c r="HFW12" s="236"/>
      <c r="HFX12" s="236"/>
      <c r="HFY12" s="236"/>
      <c r="HFZ12" s="236"/>
      <c r="HGA12" s="236"/>
      <c r="HGB12" s="236"/>
      <c r="HGC12" s="236"/>
      <c r="HGD12" s="236"/>
      <c r="HGE12" s="236"/>
      <c r="HGF12" s="236"/>
      <c r="HGG12" s="236"/>
      <c r="HGH12" s="236"/>
      <c r="HGI12" s="236"/>
      <c r="HGJ12" s="236"/>
      <c r="HGK12" s="236"/>
      <c r="HGL12" s="236"/>
      <c r="HGM12" s="236"/>
      <c r="HGN12" s="236"/>
      <c r="HGO12" s="236"/>
      <c r="HGP12" s="236"/>
      <c r="HGQ12" s="236"/>
      <c r="HGR12" s="236"/>
      <c r="HGS12" s="236"/>
      <c r="HGT12" s="236"/>
      <c r="HGU12" s="236"/>
      <c r="HGV12" s="236"/>
      <c r="HGW12" s="236"/>
      <c r="HGX12" s="236"/>
      <c r="HGY12" s="236"/>
      <c r="HGZ12" s="236"/>
      <c r="HHA12" s="236"/>
      <c r="HHB12" s="236"/>
      <c r="HHC12" s="236"/>
      <c r="HHD12" s="236"/>
      <c r="HHE12" s="236"/>
      <c r="HHF12" s="236"/>
      <c r="HHG12" s="236"/>
      <c r="HHH12" s="236"/>
      <c r="HHI12" s="236"/>
      <c r="HHJ12" s="236"/>
      <c r="HHK12" s="236"/>
      <c r="HHL12" s="236"/>
      <c r="HHM12" s="236"/>
      <c r="HHN12" s="236"/>
      <c r="HHO12" s="236"/>
      <c r="HHP12" s="236"/>
      <c r="HHQ12" s="236"/>
      <c r="HHR12" s="236"/>
      <c r="HHS12" s="236"/>
      <c r="HHT12" s="236"/>
      <c r="HHU12" s="236"/>
      <c r="HHV12" s="236"/>
      <c r="HHW12" s="236"/>
      <c r="HHX12" s="236"/>
      <c r="HHY12" s="236"/>
      <c r="HHZ12" s="236"/>
      <c r="HIA12" s="236"/>
      <c r="HIB12" s="236"/>
      <c r="HIC12" s="236"/>
      <c r="HID12" s="236"/>
      <c r="HIE12" s="236"/>
      <c r="HIF12" s="236"/>
      <c r="HIG12" s="236"/>
      <c r="HIH12" s="236"/>
      <c r="HII12" s="236"/>
      <c r="HIJ12" s="236"/>
      <c r="HIK12" s="236"/>
      <c r="HIL12" s="236"/>
      <c r="HIM12" s="236"/>
      <c r="HIN12" s="236"/>
      <c r="HIO12" s="236"/>
      <c r="HIP12" s="236"/>
      <c r="HIQ12" s="236"/>
      <c r="HIR12" s="236"/>
      <c r="HIS12" s="236"/>
      <c r="HIT12" s="236"/>
      <c r="HIU12" s="236"/>
      <c r="HIV12" s="236"/>
      <c r="HIW12" s="236"/>
      <c r="HIX12" s="236"/>
      <c r="HIY12" s="236"/>
      <c r="HIZ12" s="236"/>
      <c r="HJA12" s="236"/>
      <c r="HJB12" s="236"/>
      <c r="HJC12" s="236"/>
      <c r="HJD12" s="236"/>
      <c r="HJE12" s="236"/>
      <c r="HJF12" s="236"/>
      <c r="HJG12" s="236"/>
      <c r="HJH12" s="236"/>
      <c r="HJI12" s="236"/>
      <c r="HJJ12" s="236"/>
      <c r="HJK12" s="236"/>
      <c r="HJL12" s="236"/>
      <c r="HJM12" s="236"/>
      <c r="HJN12" s="236"/>
      <c r="HJO12" s="236"/>
      <c r="HJP12" s="236"/>
      <c r="HJQ12" s="236"/>
      <c r="HJR12" s="236"/>
      <c r="HJS12" s="236"/>
      <c r="HJT12" s="236"/>
      <c r="HJU12" s="236"/>
      <c r="HJV12" s="236"/>
      <c r="HJW12" s="236"/>
      <c r="HJX12" s="236"/>
      <c r="HJY12" s="236"/>
      <c r="HJZ12" s="236"/>
      <c r="HKA12" s="236"/>
      <c r="HKB12" s="236"/>
      <c r="HKC12" s="236"/>
      <c r="HKD12" s="236"/>
      <c r="HKE12" s="236"/>
      <c r="HKF12" s="236"/>
      <c r="HKG12" s="236"/>
      <c r="HKH12" s="236"/>
      <c r="HKI12" s="236"/>
      <c r="HKJ12" s="236"/>
      <c r="HKK12" s="236"/>
      <c r="HKL12" s="236"/>
      <c r="HKM12" s="236"/>
      <c r="HKN12" s="236"/>
      <c r="HKO12" s="236"/>
      <c r="HKP12" s="236"/>
      <c r="HKQ12" s="236"/>
      <c r="HKR12" s="236"/>
      <c r="HKS12" s="236"/>
      <c r="HKT12" s="236"/>
      <c r="HKU12" s="236"/>
      <c r="HKV12" s="236"/>
      <c r="HKW12" s="236"/>
      <c r="HKX12" s="236"/>
      <c r="HKY12" s="236"/>
      <c r="HKZ12" s="236"/>
      <c r="HLA12" s="236"/>
      <c r="HLB12" s="236"/>
      <c r="HLC12" s="236"/>
      <c r="HLD12" s="236"/>
      <c r="HLE12" s="236"/>
      <c r="HLF12" s="236"/>
      <c r="HLG12" s="236"/>
      <c r="HLH12" s="236"/>
      <c r="HLI12" s="236"/>
      <c r="HLJ12" s="236"/>
      <c r="HLK12" s="236"/>
      <c r="HLL12" s="236"/>
      <c r="HLM12" s="236"/>
      <c r="HLN12" s="236"/>
      <c r="HLO12" s="236"/>
      <c r="HLP12" s="236"/>
      <c r="HLQ12" s="236"/>
      <c r="HLR12" s="236"/>
      <c r="HLS12" s="236"/>
      <c r="HLT12" s="236"/>
      <c r="HLU12" s="236"/>
      <c r="HLV12" s="236"/>
      <c r="HLW12" s="236"/>
      <c r="HLX12" s="236"/>
      <c r="HLY12" s="236"/>
      <c r="HLZ12" s="236"/>
      <c r="HMA12" s="236"/>
      <c r="HMB12" s="236"/>
      <c r="HMC12" s="236"/>
      <c r="HMD12" s="236"/>
      <c r="HME12" s="236"/>
      <c r="HMF12" s="236"/>
      <c r="HMG12" s="236"/>
      <c r="HMH12" s="236"/>
      <c r="HMI12" s="236"/>
      <c r="HMJ12" s="236"/>
      <c r="HMK12" s="236"/>
      <c r="HML12" s="236"/>
      <c r="HMM12" s="236"/>
      <c r="HMN12" s="236"/>
      <c r="HMO12" s="236"/>
      <c r="HMP12" s="236"/>
      <c r="HMQ12" s="236"/>
      <c r="HMR12" s="236"/>
      <c r="HMS12" s="236"/>
      <c r="HMT12" s="236"/>
      <c r="HMU12" s="236"/>
      <c r="HMV12" s="236"/>
      <c r="HMW12" s="236"/>
      <c r="HMX12" s="236"/>
      <c r="HMY12" s="236"/>
      <c r="HMZ12" s="236"/>
      <c r="HNA12" s="236"/>
      <c r="HNB12" s="236"/>
      <c r="HNC12" s="236"/>
      <c r="HND12" s="236"/>
      <c r="HNE12" s="236"/>
      <c r="HNF12" s="236"/>
      <c r="HNG12" s="236"/>
      <c r="HNH12" s="236"/>
      <c r="HNI12" s="236"/>
      <c r="HNJ12" s="236"/>
      <c r="HNK12" s="236"/>
      <c r="HNL12" s="236"/>
      <c r="HNM12" s="236"/>
      <c r="HNN12" s="236"/>
      <c r="HNO12" s="236"/>
      <c r="HNP12" s="236"/>
      <c r="HNQ12" s="236"/>
      <c r="HNR12" s="236"/>
      <c r="HNS12" s="236"/>
      <c r="HNT12" s="236"/>
      <c r="HNU12" s="236"/>
      <c r="HNV12" s="236"/>
      <c r="HNW12" s="236"/>
      <c r="HNX12" s="236"/>
      <c r="HNY12" s="236"/>
      <c r="HNZ12" s="236"/>
      <c r="HOA12" s="236"/>
      <c r="HOB12" s="236"/>
      <c r="HOC12" s="236"/>
      <c r="HOD12" s="236"/>
      <c r="HOE12" s="236"/>
      <c r="HOF12" s="236"/>
      <c r="HOG12" s="236"/>
      <c r="HOH12" s="236"/>
      <c r="HOI12" s="236"/>
      <c r="HOJ12" s="236"/>
      <c r="HOK12" s="236"/>
      <c r="HOL12" s="236"/>
      <c r="HOM12" s="236"/>
      <c r="HON12" s="236"/>
      <c r="HOO12" s="236"/>
      <c r="HOP12" s="236"/>
      <c r="HOQ12" s="236"/>
      <c r="HOR12" s="236"/>
      <c r="HOS12" s="236"/>
      <c r="HOT12" s="236"/>
      <c r="HOU12" s="236"/>
      <c r="HOV12" s="236"/>
      <c r="HOW12" s="236"/>
      <c r="HOX12" s="236"/>
      <c r="HOY12" s="236"/>
      <c r="HOZ12" s="236"/>
      <c r="HPA12" s="236"/>
      <c r="HPB12" s="236"/>
      <c r="HPC12" s="236"/>
      <c r="HPD12" s="236"/>
      <c r="HPE12" s="236"/>
      <c r="HPF12" s="236"/>
      <c r="HPG12" s="236"/>
      <c r="HPH12" s="236"/>
      <c r="HPI12" s="236"/>
      <c r="HPJ12" s="236"/>
      <c r="HPK12" s="236"/>
      <c r="HPL12" s="236"/>
      <c r="HPM12" s="236"/>
      <c r="HPN12" s="236"/>
      <c r="HPO12" s="236"/>
      <c r="HPP12" s="236"/>
      <c r="HPQ12" s="236"/>
      <c r="HPR12" s="236"/>
      <c r="HPS12" s="236"/>
      <c r="HPT12" s="236"/>
      <c r="HPU12" s="236"/>
      <c r="HPV12" s="236"/>
      <c r="HPW12" s="236"/>
      <c r="HPX12" s="236"/>
      <c r="HPY12" s="236"/>
      <c r="HPZ12" s="236"/>
      <c r="HQA12" s="236"/>
      <c r="HQB12" s="236"/>
      <c r="HQC12" s="236"/>
      <c r="HQD12" s="236"/>
      <c r="HQE12" s="236"/>
      <c r="HQF12" s="236"/>
      <c r="HQG12" s="236"/>
      <c r="HQH12" s="236"/>
      <c r="HQI12" s="236"/>
      <c r="HQJ12" s="236"/>
      <c r="HQK12" s="236"/>
      <c r="HQL12" s="236"/>
      <c r="HQM12" s="236"/>
      <c r="HQN12" s="236"/>
      <c r="HQO12" s="236"/>
      <c r="HQP12" s="236"/>
      <c r="HQQ12" s="236"/>
      <c r="HQR12" s="236"/>
      <c r="HQS12" s="236"/>
      <c r="HQT12" s="236"/>
      <c r="HQU12" s="236"/>
      <c r="HQV12" s="236"/>
      <c r="HQW12" s="236"/>
      <c r="HQX12" s="236"/>
      <c r="HQY12" s="236"/>
      <c r="HQZ12" s="236"/>
      <c r="HRA12" s="236"/>
      <c r="HRB12" s="236"/>
      <c r="HRC12" s="236"/>
      <c r="HRD12" s="236"/>
      <c r="HRE12" s="236"/>
      <c r="HRF12" s="236"/>
      <c r="HRG12" s="236"/>
      <c r="HRH12" s="236"/>
      <c r="HRI12" s="236"/>
      <c r="HRJ12" s="236"/>
      <c r="HRK12" s="236"/>
      <c r="HRL12" s="236"/>
      <c r="HRM12" s="236"/>
      <c r="HRN12" s="236"/>
      <c r="HRO12" s="236"/>
      <c r="HRP12" s="236"/>
      <c r="HRQ12" s="236"/>
      <c r="HRR12" s="236"/>
      <c r="HRS12" s="236"/>
      <c r="HRT12" s="236"/>
      <c r="HRU12" s="236"/>
      <c r="HRV12" s="236"/>
      <c r="HRW12" s="236"/>
      <c r="HRX12" s="236"/>
      <c r="HRY12" s="236"/>
      <c r="HRZ12" s="236"/>
      <c r="HSA12" s="236"/>
      <c r="HSB12" s="236"/>
      <c r="HSC12" s="236"/>
      <c r="HSD12" s="236"/>
      <c r="HSE12" s="236"/>
      <c r="HSF12" s="236"/>
      <c r="HSG12" s="236"/>
      <c r="HSH12" s="236"/>
      <c r="HSI12" s="236"/>
      <c r="HSJ12" s="236"/>
      <c r="HSK12" s="236"/>
      <c r="HSL12" s="236"/>
      <c r="HSM12" s="236"/>
      <c r="HSN12" s="236"/>
      <c r="HSO12" s="236"/>
      <c r="HSP12" s="236"/>
      <c r="HSQ12" s="236"/>
      <c r="HSR12" s="236"/>
      <c r="HSS12" s="236"/>
      <c r="HST12" s="236"/>
      <c r="HSU12" s="236"/>
      <c r="HSV12" s="236"/>
      <c r="HSW12" s="236"/>
      <c r="HSX12" s="236"/>
      <c r="HSY12" s="236"/>
      <c r="HSZ12" s="236"/>
      <c r="HTA12" s="236"/>
      <c r="HTB12" s="236"/>
      <c r="HTC12" s="236"/>
      <c r="HTD12" s="236"/>
      <c r="HTE12" s="236"/>
      <c r="HTF12" s="236"/>
      <c r="HTG12" s="236"/>
      <c r="HTH12" s="236"/>
      <c r="HTI12" s="236"/>
      <c r="HTJ12" s="236"/>
      <c r="HTK12" s="236"/>
      <c r="HTL12" s="236"/>
      <c r="HTM12" s="236"/>
      <c r="HTN12" s="236"/>
      <c r="HTO12" s="236"/>
      <c r="HTP12" s="236"/>
      <c r="HTQ12" s="236"/>
      <c r="HTR12" s="236"/>
      <c r="HTS12" s="236"/>
      <c r="HTT12" s="236"/>
      <c r="HTU12" s="236"/>
      <c r="HTV12" s="236"/>
      <c r="HTW12" s="236"/>
      <c r="HTX12" s="236"/>
      <c r="HTY12" s="236"/>
      <c r="HTZ12" s="236"/>
      <c r="HUA12" s="236"/>
      <c r="HUB12" s="236"/>
      <c r="HUC12" s="236"/>
      <c r="HUD12" s="236"/>
      <c r="HUE12" s="236"/>
      <c r="HUF12" s="236"/>
      <c r="HUG12" s="236"/>
      <c r="HUH12" s="236"/>
      <c r="HUI12" s="236"/>
      <c r="HUJ12" s="236"/>
      <c r="HUK12" s="236"/>
      <c r="HUL12" s="236"/>
      <c r="HUM12" s="236"/>
      <c r="HUN12" s="236"/>
      <c r="HUO12" s="236"/>
      <c r="HUP12" s="236"/>
      <c r="HUQ12" s="236"/>
      <c r="HUR12" s="236"/>
      <c r="HUS12" s="236"/>
      <c r="HUT12" s="236"/>
      <c r="HUU12" s="236"/>
      <c r="HUV12" s="236"/>
      <c r="HUW12" s="236"/>
      <c r="HUX12" s="236"/>
      <c r="HUY12" s="236"/>
      <c r="HUZ12" s="236"/>
      <c r="HVA12" s="236"/>
      <c r="HVB12" s="236"/>
      <c r="HVC12" s="236"/>
      <c r="HVD12" s="236"/>
      <c r="HVE12" s="236"/>
      <c r="HVF12" s="236"/>
      <c r="HVG12" s="236"/>
      <c r="HVH12" s="236"/>
      <c r="HVI12" s="236"/>
      <c r="HVJ12" s="236"/>
      <c r="HVK12" s="236"/>
      <c r="HVL12" s="236"/>
      <c r="HVM12" s="236"/>
      <c r="HVN12" s="236"/>
      <c r="HVO12" s="236"/>
      <c r="HVP12" s="236"/>
      <c r="HVQ12" s="236"/>
      <c r="HVR12" s="236"/>
      <c r="HVS12" s="236"/>
      <c r="HVT12" s="236"/>
      <c r="HVU12" s="236"/>
      <c r="HVV12" s="236"/>
      <c r="HVW12" s="236"/>
      <c r="HVX12" s="236"/>
      <c r="HVY12" s="236"/>
      <c r="HVZ12" s="236"/>
      <c r="HWA12" s="236"/>
      <c r="HWB12" s="236"/>
      <c r="HWC12" s="236"/>
      <c r="HWD12" s="236"/>
      <c r="HWE12" s="236"/>
      <c r="HWF12" s="236"/>
      <c r="HWG12" s="236"/>
      <c r="HWH12" s="236"/>
      <c r="HWI12" s="236"/>
      <c r="HWJ12" s="236"/>
      <c r="HWK12" s="236"/>
      <c r="HWL12" s="236"/>
      <c r="HWM12" s="236"/>
      <c r="HWN12" s="236"/>
      <c r="HWO12" s="236"/>
      <c r="HWP12" s="236"/>
      <c r="HWQ12" s="236"/>
      <c r="HWR12" s="236"/>
      <c r="HWS12" s="236"/>
      <c r="HWT12" s="236"/>
      <c r="HWU12" s="236"/>
      <c r="HWV12" s="236"/>
      <c r="HWW12" s="236"/>
      <c r="HWX12" s="236"/>
      <c r="HWY12" s="236"/>
      <c r="HWZ12" s="236"/>
      <c r="HXA12" s="236"/>
      <c r="HXB12" s="236"/>
      <c r="HXC12" s="236"/>
      <c r="HXD12" s="236"/>
      <c r="HXE12" s="236"/>
      <c r="HXF12" s="236"/>
      <c r="HXG12" s="236"/>
      <c r="HXH12" s="236"/>
      <c r="HXI12" s="236"/>
      <c r="HXJ12" s="236"/>
      <c r="HXK12" s="236"/>
      <c r="HXL12" s="236"/>
      <c r="HXM12" s="236"/>
      <c r="HXN12" s="236"/>
      <c r="HXO12" s="236"/>
      <c r="HXP12" s="236"/>
      <c r="HXQ12" s="236"/>
      <c r="HXR12" s="236"/>
      <c r="HXS12" s="236"/>
      <c r="HXT12" s="236"/>
      <c r="HXU12" s="236"/>
      <c r="HXV12" s="236"/>
      <c r="HXW12" s="236"/>
      <c r="HXX12" s="236"/>
      <c r="HXY12" s="236"/>
      <c r="HXZ12" s="236"/>
      <c r="HYA12" s="236"/>
      <c r="HYB12" s="236"/>
      <c r="HYC12" s="236"/>
      <c r="HYD12" s="236"/>
      <c r="HYE12" s="236"/>
      <c r="HYF12" s="236"/>
      <c r="HYG12" s="236"/>
      <c r="HYH12" s="236"/>
      <c r="HYI12" s="236"/>
      <c r="HYJ12" s="236"/>
      <c r="HYK12" s="236"/>
      <c r="HYL12" s="236"/>
      <c r="HYM12" s="236"/>
      <c r="HYN12" s="236"/>
      <c r="HYO12" s="236"/>
      <c r="HYP12" s="236"/>
      <c r="HYQ12" s="236"/>
      <c r="HYR12" s="236"/>
      <c r="HYS12" s="236"/>
      <c r="HYT12" s="236"/>
      <c r="HYU12" s="236"/>
      <c r="HYV12" s="236"/>
      <c r="HYW12" s="236"/>
      <c r="HYX12" s="236"/>
      <c r="HYY12" s="236"/>
      <c r="HYZ12" s="236"/>
      <c r="HZA12" s="236"/>
      <c r="HZB12" s="236"/>
      <c r="HZC12" s="236"/>
      <c r="HZD12" s="236"/>
      <c r="HZE12" s="236"/>
      <c r="HZF12" s="236"/>
      <c r="HZG12" s="236"/>
      <c r="HZH12" s="236"/>
      <c r="HZI12" s="236"/>
      <c r="HZJ12" s="236"/>
      <c r="HZK12" s="236"/>
      <c r="HZL12" s="236"/>
      <c r="HZM12" s="236"/>
      <c r="HZN12" s="236"/>
      <c r="HZO12" s="236"/>
      <c r="HZP12" s="236"/>
      <c r="HZQ12" s="236"/>
      <c r="HZR12" s="236"/>
      <c r="HZS12" s="236"/>
      <c r="HZT12" s="236"/>
      <c r="HZU12" s="236"/>
      <c r="HZV12" s="236"/>
      <c r="HZW12" s="236"/>
      <c r="HZX12" s="236"/>
      <c r="HZY12" s="236"/>
      <c r="HZZ12" s="236"/>
      <c r="IAA12" s="236"/>
      <c r="IAB12" s="236"/>
      <c r="IAC12" s="236"/>
      <c r="IAD12" s="236"/>
      <c r="IAE12" s="236"/>
      <c r="IAF12" s="236"/>
      <c r="IAG12" s="236"/>
      <c r="IAH12" s="236"/>
      <c r="IAI12" s="236"/>
      <c r="IAJ12" s="236"/>
      <c r="IAK12" s="236"/>
      <c r="IAL12" s="236"/>
      <c r="IAM12" s="236"/>
      <c r="IAN12" s="236"/>
      <c r="IAO12" s="236"/>
      <c r="IAP12" s="236"/>
      <c r="IAQ12" s="236"/>
      <c r="IAR12" s="236"/>
      <c r="IAS12" s="236"/>
      <c r="IAT12" s="236"/>
      <c r="IAU12" s="236"/>
      <c r="IAV12" s="236"/>
      <c r="IAW12" s="236"/>
      <c r="IAX12" s="236"/>
      <c r="IAY12" s="236"/>
      <c r="IAZ12" s="236"/>
      <c r="IBA12" s="236"/>
      <c r="IBB12" s="236"/>
      <c r="IBC12" s="236"/>
      <c r="IBD12" s="236"/>
      <c r="IBE12" s="236"/>
      <c r="IBF12" s="236"/>
      <c r="IBG12" s="236"/>
      <c r="IBH12" s="236"/>
      <c r="IBI12" s="236"/>
      <c r="IBJ12" s="236"/>
      <c r="IBK12" s="236"/>
      <c r="IBL12" s="236"/>
      <c r="IBM12" s="236"/>
      <c r="IBN12" s="236"/>
      <c r="IBO12" s="236"/>
      <c r="IBP12" s="236"/>
      <c r="IBQ12" s="236"/>
      <c r="IBR12" s="236"/>
      <c r="IBS12" s="236"/>
      <c r="IBT12" s="236"/>
      <c r="IBU12" s="236"/>
      <c r="IBV12" s="236"/>
      <c r="IBW12" s="236"/>
      <c r="IBX12" s="236"/>
      <c r="IBY12" s="236"/>
      <c r="IBZ12" s="236"/>
      <c r="ICA12" s="236"/>
      <c r="ICB12" s="236"/>
      <c r="ICC12" s="236"/>
      <c r="ICD12" s="236"/>
      <c r="ICE12" s="236"/>
      <c r="ICF12" s="236"/>
      <c r="ICG12" s="236"/>
      <c r="ICH12" s="236"/>
      <c r="ICI12" s="236"/>
      <c r="ICJ12" s="236"/>
      <c r="ICK12" s="236"/>
      <c r="ICL12" s="236"/>
      <c r="ICM12" s="236"/>
      <c r="ICN12" s="236"/>
      <c r="ICO12" s="236"/>
      <c r="ICP12" s="236"/>
      <c r="ICQ12" s="236"/>
      <c r="ICR12" s="236"/>
      <c r="ICS12" s="236"/>
      <c r="ICT12" s="236"/>
      <c r="ICU12" s="236"/>
      <c r="ICV12" s="236"/>
      <c r="ICW12" s="236"/>
      <c r="ICX12" s="236"/>
      <c r="ICY12" s="236"/>
      <c r="ICZ12" s="236"/>
      <c r="IDA12" s="236"/>
      <c r="IDB12" s="236"/>
      <c r="IDC12" s="236"/>
      <c r="IDD12" s="236"/>
      <c r="IDE12" s="236"/>
      <c r="IDF12" s="236"/>
      <c r="IDG12" s="236"/>
      <c r="IDH12" s="236"/>
      <c r="IDI12" s="236"/>
      <c r="IDJ12" s="236"/>
      <c r="IDK12" s="236"/>
      <c r="IDL12" s="236"/>
      <c r="IDM12" s="236"/>
      <c r="IDN12" s="236"/>
      <c r="IDO12" s="236"/>
      <c r="IDP12" s="236"/>
      <c r="IDQ12" s="236"/>
      <c r="IDR12" s="236"/>
      <c r="IDS12" s="236"/>
      <c r="IDT12" s="236"/>
      <c r="IDU12" s="236"/>
      <c r="IDV12" s="236"/>
      <c r="IDW12" s="236"/>
      <c r="IDX12" s="236"/>
      <c r="IDY12" s="236"/>
      <c r="IDZ12" s="236"/>
      <c r="IEA12" s="236"/>
      <c r="IEB12" s="236"/>
      <c r="IEC12" s="236"/>
      <c r="IED12" s="236"/>
      <c r="IEE12" s="236"/>
      <c r="IEF12" s="236"/>
      <c r="IEG12" s="236"/>
      <c r="IEH12" s="236"/>
      <c r="IEI12" s="236"/>
      <c r="IEJ12" s="236"/>
      <c r="IEK12" s="236"/>
      <c r="IEL12" s="236"/>
      <c r="IEM12" s="236"/>
      <c r="IEN12" s="236"/>
      <c r="IEO12" s="236"/>
      <c r="IEP12" s="236"/>
      <c r="IEQ12" s="236"/>
      <c r="IER12" s="236"/>
      <c r="IES12" s="236"/>
      <c r="IET12" s="236"/>
      <c r="IEU12" s="236"/>
      <c r="IEV12" s="236"/>
      <c r="IEW12" s="236"/>
      <c r="IEX12" s="236"/>
      <c r="IEY12" s="236"/>
      <c r="IEZ12" s="236"/>
      <c r="IFA12" s="236"/>
      <c r="IFB12" s="236"/>
      <c r="IFC12" s="236"/>
      <c r="IFD12" s="236"/>
      <c r="IFE12" s="236"/>
      <c r="IFF12" s="236"/>
      <c r="IFG12" s="236"/>
      <c r="IFH12" s="236"/>
      <c r="IFI12" s="236"/>
      <c r="IFJ12" s="236"/>
      <c r="IFK12" s="236"/>
      <c r="IFL12" s="236"/>
      <c r="IFM12" s="236"/>
      <c r="IFN12" s="236"/>
      <c r="IFO12" s="236"/>
      <c r="IFP12" s="236"/>
      <c r="IFQ12" s="236"/>
      <c r="IFR12" s="236"/>
      <c r="IFS12" s="236"/>
      <c r="IFT12" s="236"/>
      <c r="IFU12" s="236"/>
      <c r="IFV12" s="236"/>
      <c r="IFW12" s="236"/>
      <c r="IFX12" s="236"/>
      <c r="IFY12" s="236"/>
      <c r="IFZ12" s="236"/>
      <c r="IGA12" s="236"/>
      <c r="IGB12" s="236"/>
      <c r="IGC12" s="236"/>
      <c r="IGD12" s="236"/>
      <c r="IGE12" s="236"/>
      <c r="IGF12" s="236"/>
      <c r="IGG12" s="236"/>
      <c r="IGH12" s="236"/>
      <c r="IGI12" s="236"/>
      <c r="IGJ12" s="236"/>
      <c r="IGK12" s="236"/>
      <c r="IGL12" s="236"/>
      <c r="IGM12" s="236"/>
      <c r="IGN12" s="236"/>
      <c r="IGO12" s="236"/>
      <c r="IGP12" s="236"/>
      <c r="IGQ12" s="236"/>
      <c r="IGR12" s="236"/>
      <c r="IGS12" s="236"/>
      <c r="IGT12" s="236"/>
      <c r="IGU12" s="236"/>
      <c r="IGV12" s="236"/>
      <c r="IGW12" s="236"/>
      <c r="IGX12" s="236"/>
      <c r="IGY12" s="236"/>
      <c r="IGZ12" s="236"/>
      <c r="IHA12" s="236"/>
      <c r="IHB12" s="236"/>
      <c r="IHC12" s="236"/>
      <c r="IHD12" s="236"/>
      <c r="IHE12" s="236"/>
      <c r="IHF12" s="236"/>
      <c r="IHG12" s="236"/>
      <c r="IHH12" s="236"/>
      <c r="IHI12" s="236"/>
      <c r="IHJ12" s="236"/>
      <c r="IHK12" s="236"/>
      <c r="IHL12" s="236"/>
      <c r="IHM12" s="236"/>
      <c r="IHN12" s="236"/>
      <c r="IHO12" s="236"/>
      <c r="IHP12" s="236"/>
      <c r="IHQ12" s="236"/>
      <c r="IHR12" s="236"/>
      <c r="IHS12" s="236"/>
      <c r="IHT12" s="236"/>
      <c r="IHU12" s="236"/>
      <c r="IHV12" s="236"/>
      <c r="IHW12" s="236"/>
      <c r="IHX12" s="236"/>
      <c r="IHY12" s="236"/>
      <c r="IHZ12" s="236"/>
      <c r="IIA12" s="236"/>
      <c r="IIB12" s="236"/>
      <c r="IIC12" s="236"/>
      <c r="IID12" s="236"/>
      <c r="IIE12" s="236"/>
      <c r="IIF12" s="236"/>
      <c r="IIG12" s="236"/>
      <c r="IIH12" s="236"/>
      <c r="III12" s="236"/>
      <c r="IIJ12" s="236"/>
      <c r="IIK12" s="236"/>
      <c r="IIL12" s="236"/>
      <c r="IIM12" s="236"/>
      <c r="IIN12" s="236"/>
      <c r="IIO12" s="236"/>
      <c r="IIP12" s="236"/>
      <c r="IIQ12" s="236"/>
      <c r="IIR12" s="236"/>
      <c r="IIS12" s="236"/>
      <c r="IIT12" s="236"/>
      <c r="IIU12" s="236"/>
      <c r="IIV12" s="236"/>
      <c r="IIW12" s="236"/>
      <c r="IIX12" s="236"/>
      <c r="IIY12" s="236"/>
      <c r="IIZ12" s="236"/>
      <c r="IJA12" s="236"/>
      <c r="IJB12" s="236"/>
      <c r="IJC12" s="236"/>
      <c r="IJD12" s="236"/>
      <c r="IJE12" s="236"/>
      <c r="IJF12" s="236"/>
      <c r="IJG12" s="236"/>
      <c r="IJH12" s="236"/>
      <c r="IJI12" s="236"/>
      <c r="IJJ12" s="236"/>
      <c r="IJK12" s="236"/>
      <c r="IJL12" s="236"/>
      <c r="IJM12" s="236"/>
      <c r="IJN12" s="236"/>
      <c r="IJO12" s="236"/>
      <c r="IJP12" s="236"/>
      <c r="IJQ12" s="236"/>
      <c r="IJR12" s="236"/>
      <c r="IJS12" s="236"/>
      <c r="IJT12" s="236"/>
      <c r="IJU12" s="236"/>
      <c r="IJV12" s="236"/>
      <c r="IJW12" s="236"/>
      <c r="IJX12" s="236"/>
      <c r="IJY12" s="236"/>
      <c r="IJZ12" s="236"/>
      <c r="IKA12" s="236"/>
      <c r="IKB12" s="236"/>
      <c r="IKC12" s="236"/>
      <c r="IKD12" s="236"/>
      <c r="IKE12" s="236"/>
      <c r="IKF12" s="236"/>
      <c r="IKG12" s="236"/>
      <c r="IKH12" s="236"/>
      <c r="IKI12" s="236"/>
      <c r="IKJ12" s="236"/>
      <c r="IKK12" s="236"/>
      <c r="IKL12" s="236"/>
      <c r="IKM12" s="236"/>
      <c r="IKN12" s="236"/>
      <c r="IKO12" s="236"/>
      <c r="IKP12" s="236"/>
      <c r="IKQ12" s="236"/>
      <c r="IKR12" s="236"/>
      <c r="IKS12" s="236"/>
      <c r="IKT12" s="236"/>
      <c r="IKU12" s="236"/>
      <c r="IKV12" s="236"/>
      <c r="IKW12" s="236"/>
      <c r="IKX12" s="236"/>
      <c r="IKY12" s="236"/>
      <c r="IKZ12" s="236"/>
      <c r="ILA12" s="236"/>
      <c r="ILB12" s="236"/>
      <c r="ILC12" s="236"/>
      <c r="ILD12" s="236"/>
      <c r="ILE12" s="236"/>
      <c r="ILF12" s="236"/>
      <c r="ILG12" s="236"/>
      <c r="ILH12" s="236"/>
      <c r="ILI12" s="236"/>
      <c r="ILJ12" s="236"/>
      <c r="ILK12" s="236"/>
      <c r="ILL12" s="236"/>
      <c r="ILM12" s="236"/>
      <c r="ILN12" s="236"/>
      <c r="ILO12" s="236"/>
      <c r="ILP12" s="236"/>
      <c r="ILQ12" s="236"/>
      <c r="ILR12" s="236"/>
      <c r="ILS12" s="236"/>
      <c r="ILT12" s="236"/>
      <c r="ILU12" s="236"/>
      <c r="ILV12" s="236"/>
      <c r="ILW12" s="236"/>
      <c r="ILX12" s="236"/>
      <c r="ILY12" s="236"/>
      <c r="ILZ12" s="236"/>
      <c r="IMA12" s="236"/>
      <c r="IMB12" s="236"/>
      <c r="IMC12" s="236"/>
      <c r="IMD12" s="236"/>
      <c r="IME12" s="236"/>
      <c r="IMF12" s="236"/>
      <c r="IMG12" s="236"/>
      <c r="IMH12" s="236"/>
      <c r="IMI12" s="236"/>
      <c r="IMJ12" s="236"/>
      <c r="IMK12" s="236"/>
      <c r="IML12" s="236"/>
      <c r="IMM12" s="236"/>
      <c r="IMN12" s="236"/>
      <c r="IMO12" s="236"/>
      <c r="IMP12" s="236"/>
      <c r="IMQ12" s="236"/>
      <c r="IMR12" s="236"/>
      <c r="IMS12" s="236"/>
      <c r="IMT12" s="236"/>
      <c r="IMU12" s="236"/>
      <c r="IMV12" s="236"/>
      <c r="IMW12" s="236"/>
      <c r="IMX12" s="236"/>
      <c r="IMY12" s="236"/>
      <c r="IMZ12" s="236"/>
      <c r="INA12" s="236"/>
      <c r="INB12" s="236"/>
      <c r="INC12" s="236"/>
      <c r="IND12" s="236"/>
      <c r="INE12" s="236"/>
      <c r="INF12" s="236"/>
      <c r="ING12" s="236"/>
      <c r="INH12" s="236"/>
      <c r="INI12" s="236"/>
      <c r="INJ12" s="236"/>
      <c r="INK12" s="236"/>
      <c r="INL12" s="236"/>
      <c r="INM12" s="236"/>
      <c r="INN12" s="236"/>
      <c r="INO12" s="236"/>
      <c r="INP12" s="236"/>
      <c r="INQ12" s="236"/>
      <c r="INR12" s="236"/>
      <c r="INS12" s="236"/>
      <c r="INT12" s="236"/>
      <c r="INU12" s="236"/>
      <c r="INV12" s="236"/>
      <c r="INW12" s="236"/>
      <c r="INX12" s="236"/>
      <c r="INY12" s="236"/>
      <c r="INZ12" s="236"/>
      <c r="IOA12" s="236"/>
      <c r="IOB12" s="236"/>
      <c r="IOC12" s="236"/>
      <c r="IOD12" s="236"/>
      <c r="IOE12" s="236"/>
      <c r="IOF12" s="236"/>
      <c r="IOG12" s="236"/>
      <c r="IOH12" s="236"/>
      <c r="IOI12" s="236"/>
      <c r="IOJ12" s="236"/>
      <c r="IOK12" s="236"/>
      <c r="IOL12" s="236"/>
      <c r="IOM12" s="236"/>
      <c r="ION12" s="236"/>
      <c r="IOO12" s="236"/>
      <c r="IOP12" s="236"/>
      <c r="IOQ12" s="236"/>
      <c r="IOR12" s="236"/>
      <c r="IOS12" s="236"/>
      <c r="IOT12" s="236"/>
      <c r="IOU12" s="236"/>
      <c r="IOV12" s="236"/>
      <c r="IOW12" s="236"/>
      <c r="IOX12" s="236"/>
      <c r="IOY12" s="236"/>
      <c r="IOZ12" s="236"/>
      <c r="IPA12" s="236"/>
      <c r="IPB12" s="236"/>
      <c r="IPC12" s="236"/>
      <c r="IPD12" s="236"/>
      <c r="IPE12" s="236"/>
      <c r="IPF12" s="236"/>
      <c r="IPG12" s="236"/>
      <c r="IPH12" s="236"/>
      <c r="IPI12" s="236"/>
      <c r="IPJ12" s="236"/>
      <c r="IPK12" s="236"/>
      <c r="IPL12" s="236"/>
      <c r="IPM12" s="236"/>
      <c r="IPN12" s="236"/>
      <c r="IPO12" s="236"/>
      <c r="IPP12" s="236"/>
      <c r="IPQ12" s="236"/>
      <c r="IPR12" s="236"/>
      <c r="IPS12" s="236"/>
      <c r="IPT12" s="236"/>
      <c r="IPU12" s="236"/>
      <c r="IPV12" s="236"/>
      <c r="IPW12" s="236"/>
      <c r="IPX12" s="236"/>
      <c r="IPY12" s="236"/>
      <c r="IPZ12" s="236"/>
      <c r="IQA12" s="236"/>
      <c r="IQB12" s="236"/>
      <c r="IQC12" s="236"/>
      <c r="IQD12" s="236"/>
      <c r="IQE12" s="236"/>
      <c r="IQF12" s="236"/>
      <c r="IQG12" s="236"/>
      <c r="IQH12" s="236"/>
      <c r="IQI12" s="236"/>
      <c r="IQJ12" s="236"/>
      <c r="IQK12" s="236"/>
      <c r="IQL12" s="236"/>
      <c r="IQM12" s="236"/>
      <c r="IQN12" s="236"/>
      <c r="IQO12" s="236"/>
      <c r="IQP12" s="236"/>
      <c r="IQQ12" s="236"/>
      <c r="IQR12" s="236"/>
      <c r="IQS12" s="236"/>
      <c r="IQT12" s="236"/>
      <c r="IQU12" s="236"/>
      <c r="IQV12" s="236"/>
      <c r="IQW12" s="236"/>
      <c r="IQX12" s="236"/>
      <c r="IQY12" s="236"/>
      <c r="IQZ12" s="236"/>
      <c r="IRA12" s="236"/>
      <c r="IRB12" s="236"/>
      <c r="IRC12" s="236"/>
      <c r="IRD12" s="236"/>
      <c r="IRE12" s="236"/>
      <c r="IRF12" s="236"/>
      <c r="IRG12" s="236"/>
      <c r="IRH12" s="236"/>
      <c r="IRI12" s="236"/>
      <c r="IRJ12" s="236"/>
      <c r="IRK12" s="236"/>
      <c r="IRL12" s="236"/>
      <c r="IRM12" s="236"/>
      <c r="IRN12" s="236"/>
      <c r="IRO12" s="236"/>
      <c r="IRP12" s="236"/>
      <c r="IRQ12" s="236"/>
      <c r="IRR12" s="236"/>
      <c r="IRS12" s="236"/>
      <c r="IRT12" s="236"/>
      <c r="IRU12" s="236"/>
      <c r="IRV12" s="236"/>
      <c r="IRW12" s="236"/>
      <c r="IRX12" s="236"/>
      <c r="IRY12" s="236"/>
      <c r="IRZ12" s="236"/>
      <c r="ISA12" s="236"/>
      <c r="ISB12" s="236"/>
      <c r="ISC12" s="236"/>
      <c r="ISD12" s="236"/>
      <c r="ISE12" s="236"/>
      <c r="ISF12" s="236"/>
      <c r="ISG12" s="236"/>
      <c r="ISH12" s="236"/>
      <c r="ISI12" s="236"/>
      <c r="ISJ12" s="236"/>
      <c r="ISK12" s="236"/>
      <c r="ISL12" s="236"/>
      <c r="ISM12" s="236"/>
      <c r="ISN12" s="236"/>
      <c r="ISO12" s="236"/>
      <c r="ISP12" s="236"/>
      <c r="ISQ12" s="236"/>
      <c r="ISR12" s="236"/>
      <c r="ISS12" s="236"/>
      <c r="IST12" s="236"/>
      <c r="ISU12" s="236"/>
      <c r="ISV12" s="236"/>
      <c r="ISW12" s="236"/>
      <c r="ISX12" s="236"/>
      <c r="ISY12" s="236"/>
      <c r="ISZ12" s="236"/>
      <c r="ITA12" s="236"/>
      <c r="ITB12" s="236"/>
      <c r="ITC12" s="236"/>
      <c r="ITD12" s="236"/>
      <c r="ITE12" s="236"/>
      <c r="ITF12" s="236"/>
      <c r="ITG12" s="236"/>
      <c r="ITH12" s="236"/>
      <c r="ITI12" s="236"/>
      <c r="ITJ12" s="236"/>
      <c r="ITK12" s="236"/>
      <c r="ITL12" s="236"/>
      <c r="ITM12" s="236"/>
      <c r="ITN12" s="236"/>
      <c r="ITO12" s="236"/>
      <c r="ITP12" s="236"/>
      <c r="ITQ12" s="236"/>
      <c r="ITR12" s="236"/>
      <c r="ITS12" s="236"/>
      <c r="ITT12" s="236"/>
      <c r="ITU12" s="236"/>
      <c r="ITV12" s="236"/>
      <c r="ITW12" s="236"/>
      <c r="ITX12" s="236"/>
      <c r="ITY12" s="236"/>
      <c r="ITZ12" s="236"/>
      <c r="IUA12" s="236"/>
      <c r="IUB12" s="236"/>
      <c r="IUC12" s="236"/>
      <c r="IUD12" s="236"/>
      <c r="IUE12" s="236"/>
      <c r="IUF12" s="236"/>
      <c r="IUG12" s="236"/>
      <c r="IUH12" s="236"/>
      <c r="IUI12" s="236"/>
      <c r="IUJ12" s="236"/>
      <c r="IUK12" s="236"/>
      <c r="IUL12" s="236"/>
      <c r="IUM12" s="236"/>
      <c r="IUN12" s="236"/>
      <c r="IUO12" s="236"/>
      <c r="IUP12" s="236"/>
      <c r="IUQ12" s="236"/>
      <c r="IUR12" s="236"/>
      <c r="IUS12" s="236"/>
      <c r="IUT12" s="236"/>
      <c r="IUU12" s="236"/>
      <c r="IUV12" s="236"/>
      <c r="IUW12" s="236"/>
      <c r="IUX12" s="236"/>
      <c r="IUY12" s="236"/>
      <c r="IUZ12" s="236"/>
      <c r="IVA12" s="236"/>
      <c r="IVB12" s="236"/>
      <c r="IVC12" s="236"/>
      <c r="IVD12" s="236"/>
      <c r="IVE12" s="236"/>
      <c r="IVF12" s="236"/>
      <c r="IVG12" s="236"/>
      <c r="IVH12" s="236"/>
      <c r="IVI12" s="236"/>
      <c r="IVJ12" s="236"/>
      <c r="IVK12" s="236"/>
      <c r="IVL12" s="236"/>
      <c r="IVM12" s="236"/>
      <c r="IVN12" s="236"/>
      <c r="IVO12" s="236"/>
      <c r="IVP12" s="236"/>
      <c r="IVQ12" s="236"/>
      <c r="IVR12" s="236"/>
      <c r="IVS12" s="236"/>
      <c r="IVT12" s="236"/>
      <c r="IVU12" s="236"/>
      <c r="IVV12" s="236"/>
      <c r="IVW12" s="236"/>
      <c r="IVX12" s="236"/>
      <c r="IVY12" s="236"/>
      <c r="IVZ12" s="236"/>
      <c r="IWA12" s="236"/>
      <c r="IWB12" s="236"/>
      <c r="IWC12" s="236"/>
      <c r="IWD12" s="236"/>
      <c r="IWE12" s="236"/>
      <c r="IWF12" s="236"/>
      <c r="IWG12" s="236"/>
      <c r="IWH12" s="236"/>
      <c r="IWI12" s="236"/>
      <c r="IWJ12" s="236"/>
      <c r="IWK12" s="236"/>
      <c r="IWL12" s="236"/>
      <c r="IWM12" s="236"/>
      <c r="IWN12" s="236"/>
      <c r="IWO12" s="236"/>
      <c r="IWP12" s="236"/>
      <c r="IWQ12" s="236"/>
      <c r="IWR12" s="236"/>
      <c r="IWS12" s="236"/>
      <c r="IWT12" s="236"/>
      <c r="IWU12" s="236"/>
      <c r="IWV12" s="236"/>
      <c r="IWW12" s="236"/>
      <c r="IWX12" s="236"/>
      <c r="IWY12" s="236"/>
      <c r="IWZ12" s="236"/>
      <c r="IXA12" s="236"/>
      <c r="IXB12" s="236"/>
      <c r="IXC12" s="236"/>
      <c r="IXD12" s="236"/>
      <c r="IXE12" s="236"/>
      <c r="IXF12" s="236"/>
      <c r="IXG12" s="236"/>
      <c r="IXH12" s="236"/>
      <c r="IXI12" s="236"/>
      <c r="IXJ12" s="236"/>
      <c r="IXK12" s="236"/>
      <c r="IXL12" s="236"/>
      <c r="IXM12" s="236"/>
      <c r="IXN12" s="236"/>
      <c r="IXO12" s="236"/>
      <c r="IXP12" s="236"/>
      <c r="IXQ12" s="236"/>
      <c r="IXR12" s="236"/>
      <c r="IXS12" s="236"/>
      <c r="IXT12" s="236"/>
      <c r="IXU12" s="236"/>
      <c r="IXV12" s="236"/>
      <c r="IXW12" s="236"/>
      <c r="IXX12" s="236"/>
      <c r="IXY12" s="236"/>
      <c r="IXZ12" s="236"/>
      <c r="IYA12" s="236"/>
      <c r="IYB12" s="236"/>
      <c r="IYC12" s="236"/>
      <c r="IYD12" s="236"/>
      <c r="IYE12" s="236"/>
      <c r="IYF12" s="236"/>
      <c r="IYG12" s="236"/>
      <c r="IYH12" s="236"/>
      <c r="IYI12" s="236"/>
      <c r="IYJ12" s="236"/>
      <c r="IYK12" s="236"/>
      <c r="IYL12" s="236"/>
      <c r="IYM12" s="236"/>
      <c r="IYN12" s="236"/>
      <c r="IYO12" s="236"/>
      <c r="IYP12" s="236"/>
      <c r="IYQ12" s="236"/>
      <c r="IYR12" s="236"/>
      <c r="IYS12" s="236"/>
      <c r="IYT12" s="236"/>
      <c r="IYU12" s="236"/>
      <c r="IYV12" s="236"/>
      <c r="IYW12" s="236"/>
      <c r="IYX12" s="236"/>
      <c r="IYY12" s="236"/>
      <c r="IYZ12" s="236"/>
      <c r="IZA12" s="236"/>
      <c r="IZB12" s="236"/>
      <c r="IZC12" s="236"/>
      <c r="IZD12" s="236"/>
      <c r="IZE12" s="236"/>
      <c r="IZF12" s="236"/>
      <c r="IZG12" s="236"/>
      <c r="IZH12" s="236"/>
      <c r="IZI12" s="236"/>
      <c r="IZJ12" s="236"/>
      <c r="IZK12" s="236"/>
      <c r="IZL12" s="236"/>
      <c r="IZM12" s="236"/>
      <c r="IZN12" s="236"/>
      <c r="IZO12" s="236"/>
      <c r="IZP12" s="236"/>
      <c r="IZQ12" s="236"/>
      <c r="IZR12" s="236"/>
      <c r="IZS12" s="236"/>
      <c r="IZT12" s="236"/>
      <c r="IZU12" s="236"/>
      <c r="IZV12" s="236"/>
      <c r="IZW12" s="236"/>
      <c r="IZX12" s="236"/>
      <c r="IZY12" s="236"/>
      <c r="IZZ12" s="236"/>
      <c r="JAA12" s="236"/>
      <c r="JAB12" s="236"/>
      <c r="JAC12" s="236"/>
      <c r="JAD12" s="236"/>
      <c r="JAE12" s="236"/>
      <c r="JAF12" s="236"/>
      <c r="JAG12" s="236"/>
      <c r="JAH12" s="236"/>
      <c r="JAI12" s="236"/>
      <c r="JAJ12" s="236"/>
      <c r="JAK12" s="236"/>
      <c r="JAL12" s="236"/>
      <c r="JAM12" s="236"/>
      <c r="JAN12" s="236"/>
      <c r="JAO12" s="236"/>
      <c r="JAP12" s="236"/>
      <c r="JAQ12" s="236"/>
      <c r="JAR12" s="236"/>
      <c r="JAS12" s="236"/>
      <c r="JAT12" s="236"/>
      <c r="JAU12" s="236"/>
      <c r="JAV12" s="236"/>
      <c r="JAW12" s="236"/>
      <c r="JAX12" s="236"/>
      <c r="JAY12" s="236"/>
      <c r="JAZ12" s="236"/>
      <c r="JBA12" s="236"/>
      <c r="JBB12" s="236"/>
      <c r="JBC12" s="236"/>
      <c r="JBD12" s="236"/>
      <c r="JBE12" s="236"/>
      <c r="JBF12" s="236"/>
      <c r="JBG12" s="236"/>
      <c r="JBH12" s="236"/>
      <c r="JBI12" s="236"/>
      <c r="JBJ12" s="236"/>
      <c r="JBK12" s="236"/>
      <c r="JBL12" s="236"/>
      <c r="JBM12" s="236"/>
      <c r="JBN12" s="236"/>
      <c r="JBO12" s="236"/>
      <c r="JBP12" s="236"/>
      <c r="JBQ12" s="236"/>
      <c r="JBR12" s="236"/>
      <c r="JBS12" s="236"/>
      <c r="JBT12" s="236"/>
      <c r="JBU12" s="236"/>
      <c r="JBV12" s="236"/>
      <c r="JBW12" s="236"/>
      <c r="JBX12" s="236"/>
      <c r="JBY12" s="236"/>
      <c r="JBZ12" s="236"/>
      <c r="JCA12" s="236"/>
      <c r="JCB12" s="236"/>
      <c r="JCC12" s="236"/>
      <c r="JCD12" s="236"/>
      <c r="JCE12" s="236"/>
      <c r="JCF12" s="236"/>
      <c r="JCG12" s="236"/>
      <c r="JCH12" s="236"/>
      <c r="JCI12" s="236"/>
      <c r="JCJ12" s="236"/>
      <c r="JCK12" s="236"/>
      <c r="JCL12" s="236"/>
      <c r="JCM12" s="236"/>
      <c r="JCN12" s="236"/>
      <c r="JCO12" s="236"/>
      <c r="JCP12" s="236"/>
      <c r="JCQ12" s="236"/>
      <c r="JCR12" s="236"/>
      <c r="JCS12" s="236"/>
      <c r="JCT12" s="236"/>
      <c r="JCU12" s="236"/>
      <c r="JCV12" s="236"/>
      <c r="JCW12" s="236"/>
      <c r="JCX12" s="236"/>
      <c r="JCY12" s="236"/>
      <c r="JCZ12" s="236"/>
      <c r="JDA12" s="236"/>
      <c r="JDB12" s="236"/>
      <c r="JDC12" s="236"/>
      <c r="JDD12" s="236"/>
      <c r="JDE12" s="236"/>
      <c r="JDF12" s="236"/>
      <c r="JDG12" s="236"/>
      <c r="JDH12" s="236"/>
      <c r="JDI12" s="236"/>
      <c r="JDJ12" s="236"/>
      <c r="JDK12" s="236"/>
      <c r="JDL12" s="236"/>
      <c r="JDM12" s="236"/>
      <c r="JDN12" s="236"/>
      <c r="JDO12" s="236"/>
      <c r="JDP12" s="236"/>
      <c r="JDQ12" s="236"/>
      <c r="JDR12" s="236"/>
      <c r="JDS12" s="236"/>
      <c r="JDT12" s="236"/>
      <c r="JDU12" s="236"/>
      <c r="JDV12" s="236"/>
      <c r="JDW12" s="236"/>
      <c r="JDX12" s="236"/>
      <c r="JDY12" s="236"/>
      <c r="JDZ12" s="236"/>
      <c r="JEA12" s="236"/>
      <c r="JEB12" s="236"/>
      <c r="JEC12" s="236"/>
      <c r="JED12" s="236"/>
      <c r="JEE12" s="236"/>
      <c r="JEF12" s="236"/>
      <c r="JEG12" s="236"/>
      <c r="JEH12" s="236"/>
      <c r="JEI12" s="236"/>
      <c r="JEJ12" s="236"/>
      <c r="JEK12" s="236"/>
      <c r="JEL12" s="236"/>
      <c r="JEM12" s="236"/>
      <c r="JEN12" s="236"/>
      <c r="JEO12" s="236"/>
      <c r="JEP12" s="236"/>
      <c r="JEQ12" s="236"/>
      <c r="JER12" s="236"/>
      <c r="JES12" s="236"/>
      <c r="JET12" s="236"/>
      <c r="JEU12" s="236"/>
      <c r="JEV12" s="236"/>
      <c r="JEW12" s="236"/>
      <c r="JEX12" s="236"/>
      <c r="JEY12" s="236"/>
      <c r="JEZ12" s="236"/>
      <c r="JFA12" s="236"/>
      <c r="JFB12" s="236"/>
      <c r="JFC12" s="236"/>
      <c r="JFD12" s="236"/>
      <c r="JFE12" s="236"/>
      <c r="JFF12" s="236"/>
      <c r="JFG12" s="236"/>
      <c r="JFH12" s="236"/>
      <c r="JFI12" s="236"/>
      <c r="JFJ12" s="236"/>
      <c r="JFK12" s="236"/>
      <c r="JFL12" s="236"/>
      <c r="JFM12" s="236"/>
      <c r="JFN12" s="236"/>
      <c r="JFO12" s="236"/>
      <c r="JFP12" s="236"/>
      <c r="JFQ12" s="236"/>
      <c r="JFR12" s="236"/>
      <c r="JFS12" s="236"/>
      <c r="JFT12" s="236"/>
      <c r="JFU12" s="236"/>
      <c r="JFV12" s="236"/>
      <c r="JFW12" s="236"/>
      <c r="JFX12" s="236"/>
      <c r="JFY12" s="236"/>
      <c r="JFZ12" s="236"/>
      <c r="JGA12" s="236"/>
      <c r="JGB12" s="236"/>
      <c r="JGC12" s="236"/>
      <c r="JGD12" s="236"/>
      <c r="JGE12" s="236"/>
      <c r="JGF12" s="236"/>
      <c r="JGG12" s="236"/>
      <c r="JGH12" s="236"/>
      <c r="JGI12" s="236"/>
      <c r="JGJ12" s="236"/>
      <c r="JGK12" s="236"/>
      <c r="JGL12" s="236"/>
      <c r="JGM12" s="236"/>
      <c r="JGN12" s="236"/>
      <c r="JGO12" s="236"/>
      <c r="JGP12" s="236"/>
      <c r="JGQ12" s="236"/>
      <c r="JGR12" s="236"/>
      <c r="JGS12" s="236"/>
      <c r="JGT12" s="236"/>
      <c r="JGU12" s="236"/>
      <c r="JGV12" s="236"/>
      <c r="JGW12" s="236"/>
      <c r="JGX12" s="236"/>
      <c r="JGY12" s="236"/>
      <c r="JGZ12" s="236"/>
      <c r="JHA12" s="236"/>
      <c r="JHB12" s="236"/>
      <c r="JHC12" s="236"/>
      <c r="JHD12" s="236"/>
      <c r="JHE12" s="236"/>
      <c r="JHF12" s="236"/>
      <c r="JHG12" s="236"/>
      <c r="JHH12" s="236"/>
      <c r="JHI12" s="236"/>
      <c r="JHJ12" s="236"/>
      <c r="JHK12" s="236"/>
      <c r="JHL12" s="236"/>
      <c r="JHM12" s="236"/>
      <c r="JHN12" s="236"/>
      <c r="JHO12" s="236"/>
      <c r="JHP12" s="236"/>
      <c r="JHQ12" s="236"/>
      <c r="JHR12" s="236"/>
      <c r="JHS12" s="236"/>
      <c r="JHT12" s="236"/>
      <c r="JHU12" s="236"/>
      <c r="JHV12" s="236"/>
      <c r="JHW12" s="236"/>
      <c r="JHX12" s="236"/>
      <c r="JHY12" s="236"/>
      <c r="JHZ12" s="236"/>
      <c r="JIA12" s="236"/>
      <c r="JIB12" s="236"/>
      <c r="JIC12" s="236"/>
      <c r="JID12" s="236"/>
      <c r="JIE12" s="236"/>
      <c r="JIF12" s="236"/>
      <c r="JIG12" s="236"/>
      <c r="JIH12" s="236"/>
      <c r="JII12" s="236"/>
      <c r="JIJ12" s="236"/>
      <c r="JIK12" s="236"/>
      <c r="JIL12" s="236"/>
      <c r="JIM12" s="236"/>
      <c r="JIN12" s="236"/>
      <c r="JIO12" s="236"/>
      <c r="JIP12" s="236"/>
      <c r="JIQ12" s="236"/>
      <c r="JIR12" s="236"/>
      <c r="JIS12" s="236"/>
      <c r="JIT12" s="236"/>
      <c r="JIU12" s="236"/>
      <c r="JIV12" s="236"/>
      <c r="JIW12" s="236"/>
      <c r="JIX12" s="236"/>
      <c r="JIY12" s="236"/>
      <c r="JIZ12" s="236"/>
      <c r="JJA12" s="236"/>
      <c r="JJB12" s="236"/>
      <c r="JJC12" s="236"/>
      <c r="JJD12" s="236"/>
      <c r="JJE12" s="236"/>
      <c r="JJF12" s="236"/>
      <c r="JJG12" s="236"/>
      <c r="JJH12" s="236"/>
      <c r="JJI12" s="236"/>
      <c r="JJJ12" s="236"/>
      <c r="JJK12" s="236"/>
      <c r="JJL12" s="236"/>
      <c r="JJM12" s="236"/>
      <c r="JJN12" s="236"/>
      <c r="JJO12" s="236"/>
      <c r="JJP12" s="236"/>
      <c r="JJQ12" s="236"/>
      <c r="JJR12" s="236"/>
      <c r="JJS12" s="236"/>
      <c r="JJT12" s="236"/>
      <c r="JJU12" s="236"/>
      <c r="JJV12" s="236"/>
      <c r="JJW12" s="236"/>
      <c r="JJX12" s="236"/>
      <c r="JJY12" s="236"/>
      <c r="JJZ12" s="236"/>
      <c r="JKA12" s="236"/>
      <c r="JKB12" s="236"/>
      <c r="JKC12" s="236"/>
      <c r="JKD12" s="236"/>
      <c r="JKE12" s="236"/>
      <c r="JKF12" s="236"/>
      <c r="JKG12" s="236"/>
      <c r="JKH12" s="236"/>
      <c r="JKI12" s="236"/>
      <c r="JKJ12" s="236"/>
      <c r="JKK12" s="236"/>
      <c r="JKL12" s="236"/>
      <c r="JKM12" s="236"/>
      <c r="JKN12" s="236"/>
      <c r="JKO12" s="236"/>
      <c r="JKP12" s="236"/>
      <c r="JKQ12" s="236"/>
      <c r="JKR12" s="236"/>
      <c r="JKS12" s="236"/>
      <c r="JKT12" s="236"/>
      <c r="JKU12" s="236"/>
      <c r="JKV12" s="236"/>
      <c r="JKW12" s="236"/>
      <c r="JKX12" s="236"/>
      <c r="JKY12" s="236"/>
      <c r="JKZ12" s="236"/>
      <c r="JLA12" s="236"/>
      <c r="JLB12" s="236"/>
      <c r="JLC12" s="236"/>
      <c r="JLD12" s="236"/>
      <c r="JLE12" s="236"/>
      <c r="JLF12" s="236"/>
      <c r="JLG12" s="236"/>
      <c r="JLH12" s="236"/>
      <c r="JLI12" s="236"/>
      <c r="JLJ12" s="236"/>
      <c r="JLK12" s="236"/>
      <c r="JLL12" s="236"/>
      <c r="JLM12" s="236"/>
      <c r="JLN12" s="236"/>
      <c r="JLO12" s="236"/>
      <c r="JLP12" s="236"/>
      <c r="JLQ12" s="236"/>
      <c r="JLR12" s="236"/>
      <c r="JLS12" s="236"/>
      <c r="JLT12" s="236"/>
      <c r="JLU12" s="236"/>
      <c r="JLV12" s="236"/>
      <c r="JLW12" s="236"/>
      <c r="JLX12" s="236"/>
      <c r="JLY12" s="236"/>
      <c r="JLZ12" s="236"/>
      <c r="JMA12" s="236"/>
      <c r="JMB12" s="236"/>
      <c r="JMC12" s="236"/>
      <c r="JMD12" s="236"/>
      <c r="JME12" s="236"/>
      <c r="JMF12" s="236"/>
      <c r="JMG12" s="236"/>
      <c r="JMH12" s="236"/>
      <c r="JMI12" s="236"/>
      <c r="JMJ12" s="236"/>
      <c r="JMK12" s="236"/>
      <c r="JML12" s="236"/>
      <c r="JMM12" s="236"/>
      <c r="JMN12" s="236"/>
      <c r="JMO12" s="236"/>
      <c r="JMP12" s="236"/>
      <c r="JMQ12" s="236"/>
      <c r="JMR12" s="236"/>
      <c r="JMS12" s="236"/>
      <c r="JMT12" s="236"/>
      <c r="JMU12" s="236"/>
      <c r="JMV12" s="236"/>
      <c r="JMW12" s="236"/>
      <c r="JMX12" s="236"/>
      <c r="JMY12" s="236"/>
      <c r="JMZ12" s="236"/>
      <c r="JNA12" s="236"/>
      <c r="JNB12" s="236"/>
      <c r="JNC12" s="236"/>
      <c r="JND12" s="236"/>
      <c r="JNE12" s="236"/>
      <c r="JNF12" s="236"/>
      <c r="JNG12" s="236"/>
      <c r="JNH12" s="236"/>
      <c r="JNI12" s="236"/>
      <c r="JNJ12" s="236"/>
      <c r="JNK12" s="236"/>
      <c r="JNL12" s="236"/>
      <c r="JNM12" s="236"/>
      <c r="JNN12" s="236"/>
      <c r="JNO12" s="236"/>
      <c r="JNP12" s="236"/>
      <c r="JNQ12" s="236"/>
      <c r="JNR12" s="236"/>
      <c r="JNS12" s="236"/>
      <c r="JNT12" s="236"/>
      <c r="JNU12" s="236"/>
      <c r="JNV12" s="236"/>
      <c r="JNW12" s="236"/>
      <c r="JNX12" s="236"/>
      <c r="JNY12" s="236"/>
      <c r="JNZ12" s="236"/>
      <c r="JOA12" s="236"/>
      <c r="JOB12" s="236"/>
      <c r="JOC12" s="236"/>
      <c r="JOD12" s="236"/>
      <c r="JOE12" s="236"/>
      <c r="JOF12" s="236"/>
      <c r="JOG12" s="236"/>
      <c r="JOH12" s="236"/>
      <c r="JOI12" s="236"/>
      <c r="JOJ12" s="236"/>
      <c r="JOK12" s="236"/>
      <c r="JOL12" s="236"/>
      <c r="JOM12" s="236"/>
      <c r="JON12" s="236"/>
      <c r="JOO12" s="236"/>
      <c r="JOP12" s="236"/>
      <c r="JOQ12" s="236"/>
      <c r="JOR12" s="236"/>
      <c r="JOS12" s="236"/>
      <c r="JOT12" s="236"/>
      <c r="JOU12" s="236"/>
      <c r="JOV12" s="236"/>
      <c r="JOW12" s="236"/>
      <c r="JOX12" s="236"/>
      <c r="JOY12" s="236"/>
      <c r="JOZ12" s="236"/>
      <c r="JPA12" s="236"/>
      <c r="JPB12" s="236"/>
      <c r="JPC12" s="236"/>
      <c r="JPD12" s="236"/>
      <c r="JPE12" s="236"/>
      <c r="JPF12" s="236"/>
      <c r="JPG12" s="236"/>
      <c r="JPH12" s="236"/>
      <c r="JPI12" s="236"/>
      <c r="JPJ12" s="236"/>
      <c r="JPK12" s="236"/>
      <c r="JPL12" s="236"/>
      <c r="JPM12" s="236"/>
      <c r="JPN12" s="236"/>
      <c r="JPO12" s="236"/>
      <c r="JPP12" s="236"/>
      <c r="JPQ12" s="236"/>
      <c r="JPR12" s="236"/>
      <c r="JPS12" s="236"/>
      <c r="JPT12" s="236"/>
      <c r="JPU12" s="236"/>
      <c r="JPV12" s="236"/>
      <c r="JPW12" s="236"/>
      <c r="JPX12" s="236"/>
      <c r="JPY12" s="236"/>
      <c r="JPZ12" s="236"/>
      <c r="JQA12" s="236"/>
      <c r="JQB12" s="236"/>
      <c r="JQC12" s="236"/>
      <c r="JQD12" s="236"/>
      <c r="JQE12" s="236"/>
      <c r="JQF12" s="236"/>
      <c r="JQG12" s="236"/>
      <c r="JQH12" s="236"/>
      <c r="JQI12" s="236"/>
      <c r="JQJ12" s="236"/>
      <c r="JQK12" s="236"/>
      <c r="JQL12" s="236"/>
      <c r="JQM12" s="236"/>
      <c r="JQN12" s="236"/>
      <c r="JQO12" s="236"/>
      <c r="JQP12" s="236"/>
      <c r="JQQ12" s="236"/>
      <c r="JQR12" s="236"/>
      <c r="JQS12" s="236"/>
      <c r="JQT12" s="236"/>
      <c r="JQU12" s="236"/>
      <c r="JQV12" s="236"/>
      <c r="JQW12" s="236"/>
      <c r="JQX12" s="236"/>
      <c r="JQY12" s="236"/>
      <c r="JQZ12" s="236"/>
      <c r="JRA12" s="236"/>
      <c r="JRB12" s="236"/>
      <c r="JRC12" s="236"/>
      <c r="JRD12" s="236"/>
      <c r="JRE12" s="236"/>
      <c r="JRF12" s="236"/>
      <c r="JRG12" s="236"/>
      <c r="JRH12" s="236"/>
      <c r="JRI12" s="236"/>
      <c r="JRJ12" s="236"/>
      <c r="JRK12" s="236"/>
      <c r="JRL12" s="236"/>
      <c r="JRM12" s="236"/>
      <c r="JRN12" s="236"/>
      <c r="JRO12" s="236"/>
      <c r="JRP12" s="236"/>
      <c r="JRQ12" s="236"/>
      <c r="JRR12" s="236"/>
      <c r="JRS12" s="236"/>
      <c r="JRT12" s="236"/>
      <c r="JRU12" s="236"/>
      <c r="JRV12" s="236"/>
      <c r="JRW12" s="236"/>
      <c r="JRX12" s="236"/>
      <c r="JRY12" s="236"/>
      <c r="JRZ12" s="236"/>
      <c r="JSA12" s="236"/>
      <c r="JSB12" s="236"/>
      <c r="JSC12" s="236"/>
      <c r="JSD12" s="236"/>
      <c r="JSE12" s="236"/>
      <c r="JSF12" s="236"/>
      <c r="JSG12" s="236"/>
      <c r="JSH12" s="236"/>
      <c r="JSI12" s="236"/>
      <c r="JSJ12" s="236"/>
      <c r="JSK12" s="236"/>
      <c r="JSL12" s="236"/>
      <c r="JSM12" s="236"/>
      <c r="JSN12" s="236"/>
      <c r="JSO12" s="236"/>
      <c r="JSP12" s="236"/>
      <c r="JSQ12" s="236"/>
      <c r="JSR12" s="236"/>
      <c r="JSS12" s="236"/>
      <c r="JST12" s="236"/>
      <c r="JSU12" s="236"/>
      <c r="JSV12" s="236"/>
      <c r="JSW12" s="236"/>
      <c r="JSX12" s="236"/>
      <c r="JSY12" s="236"/>
      <c r="JSZ12" s="236"/>
      <c r="JTA12" s="236"/>
      <c r="JTB12" s="236"/>
      <c r="JTC12" s="236"/>
      <c r="JTD12" s="236"/>
      <c r="JTE12" s="236"/>
      <c r="JTF12" s="236"/>
      <c r="JTG12" s="236"/>
      <c r="JTH12" s="236"/>
      <c r="JTI12" s="236"/>
      <c r="JTJ12" s="236"/>
      <c r="JTK12" s="236"/>
      <c r="JTL12" s="236"/>
      <c r="JTM12" s="236"/>
      <c r="JTN12" s="236"/>
      <c r="JTO12" s="236"/>
      <c r="JTP12" s="236"/>
      <c r="JTQ12" s="236"/>
      <c r="JTR12" s="236"/>
      <c r="JTS12" s="236"/>
      <c r="JTT12" s="236"/>
      <c r="JTU12" s="236"/>
      <c r="JTV12" s="236"/>
      <c r="JTW12" s="236"/>
      <c r="JTX12" s="236"/>
      <c r="JTY12" s="236"/>
      <c r="JTZ12" s="236"/>
      <c r="JUA12" s="236"/>
      <c r="JUB12" s="236"/>
      <c r="JUC12" s="236"/>
      <c r="JUD12" s="236"/>
      <c r="JUE12" s="236"/>
      <c r="JUF12" s="236"/>
      <c r="JUG12" s="236"/>
      <c r="JUH12" s="236"/>
      <c r="JUI12" s="236"/>
      <c r="JUJ12" s="236"/>
      <c r="JUK12" s="236"/>
      <c r="JUL12" s="236"/>
      <c r="JUM12" s="236"/>
      <c r="JUN12" s="236"/>
      <c r="JUO12" s="236"/>
      <c r="JUP12" s="236"/>
      <c r="JUQ12" s="236"/>
      <c r="JUR12" s="236"/>
      <c r="JUS12" s="236"/>
      <c r="JUT12" s="236"/>
      <c r="JUU12" s="236"/>
      <c r="JUV12" s="236"/>
      <c r="JUW12" s="236"/>
      <c r="JUX12" s="236"/>
      <c r="JUY12" s="236"/>
      <c r="JUZ12" s="236"/>
      <c r="JVA12" s="236"/>
      <c r="JVB12" s="236"/>
      <c r="JVC12" s="236"/>
      <c r="JVD12" s="236"/>
      <c r="JVE12" s="236"/>
      <c r="JVF12" s="236"/>
      <c r="JVG12" s="236"/>
      <c r="JVH12" s="236"/>
      <c r="JVI12" s="236"/>
      <c r="JVJ12" s="236"/>
      <c r="JVK12" s="236"/>
      <c r="JVL12" s="236"/>
      <c r="JVM12" s="236"/>
      <c r="JVN12" s="236"/>
      <c r="JVO12" s="236"/>
      <c r="JVP12" s="236"/>
      <c r="JVQ12" s="236"/>
      <c r="JVR12" s="236"/>
      <c r="JVS12" s="236"/>
      <c r="JVT12" s="236"/>
      <c r="JVU12" s="236"/>
      <c r="JVV12" s="236"/>
      <c r="JVW12" s="236"/>
      <c r="JVX12" s="236"/>
      <c r="JVY12" s="236"/>
      <c r="JVZ12" s="236"/>
      <c r="JWA12" s="236"/>
      <c r="JWB12" s="236"/>
      <c r="JWC12" s="236"/>
      <c r="JWD12" s="236"/>
      <c r="JWE12" s="236"/>
      <c r="JWF12" s="236"/>
      <c r="JWG12" s="236"/>
      <c r="JWH12" s="236"/>
      <c r="JWI12" s="236"/>
      <c r="JWJ12" s="236"/>
      <c r="JWK12" s="236"/>
      <c r="JWL12" s="236"/>
      <c r="JWM12" s="236"/>
      <c r="JWN12" s="236"/>
      <c r="JWO12" s="236"/>
      <c r="JWP12" s="236"/>
      <c r="JWQ12" s="236"/>
      <c r="JWR12" s="236"/>
      <c r="JWS12" s="236"/>
      <c r="JWT12" s="236"/>
      <c r="JWU12" s="236"/>
      <c r="JWV12" s="236"/>
      <c r="JWW12" s="236"/>
      <c r="JWX12" s="236"/>
      <c r="JWY12" s="236"/>
      <c r="JWZ12" s="236"/>
      <c r="JXA12" s="236"/>
      <c r="JXB12" s="236"/>
      <c r="JXC12" s="236"/>
      <c r="JXD12" s="236"/>
      <c r="JXE12" s="236"/>
      <c r="JXF12" s="236"/>
      <c r="JXG12" s="236"/>
      <c r="JXH12" s="236"/>
      <c r="JXI12" s="236"/>
      <c r="JXJ12" s="236"/>
      <c r="JXK12" s="236"/>
      <c r="JXL12" s="236"/>
      <c r="JXM12" s="236"/>
      <c r="JXN12" s="236"/>
      <c r="JXO12" s="236"/>
      <c r="JXP12" s="236"/>
      <c r="JXQ12" s="236"/>
      <c r="JXR12" s="236"/>
      <c r="JXS12" s="236"/>
      <c r="JXT12" s="236"/>
      <c r="JXU12" s="236"/>
      <c r="JXV12" s="236"/>
      <c r="JXW12" s="236"/>
      <c r="JXX12" s="236"/>
      <c r="JXY12" s="236"/>
      <c r="JXZ12" s="236"/>
      <c r="JYA12" s="236"/>
      <c r="JYB12" s="236"/>
      <c r="JYC12" s="236"/>
      <c r="JYD12" s="236"/>
      <c r="JYE12" s="236"/>
      <c r="JYF12" s="236"/>
      <c r="JYG12" s="236"/>
      <c r="JYH12" s="236"/>
      <c r="JYI12" s="236"/>
      <c r="JYJ12" s="236"/>
      <c r="JYK12" s="236"/>
      <c r="JYL12" s="236"/>
      <c r="JYM12" s="236"/>
      <c r="JYN12" s="236"/>
      <c r="JYO12" s="236"/>
      <c r="JYP12" s="236"/>
      <c r="JYQ12" s="236"/>
      <c r="JYR12" s="236"/>
      <c r="JYS12" s="236"/>
      <c r="JYT12" s="236"/>
      <c r="JYU12" s="236"/>
      <c r="JYV12" s="236"/>
      <c r="JYW12" s="236"/>
      <c r="JYX12" s="236"/>
      <c r="JYY12" s="236"/>
      <c r="JYZ12" s="236"/>
      <c r="JZA12" s="236"/>
      <c r="JZB12" s="236"/>
      <c r="JZC12" s="236"/>
      <c r="JZD12" s="236"/>
      <c r="JZE12" s="236"/>
      <c r="JZF12" s="236"/>
      <c r="JZG12" s="236"/>
      <c r="JZH12" s="236"/>
      <c r="JZI12" s="236"/>
      <c r="JZJ12" s="236"/>
      <c r="JZK12" s="236"/>
      <c r="JZL12" s="236"/>
      <c r="JZM12" s="236"/>
      <c r="JZN12" s="236"/>
      <c r="JZO12" s="236"/>
      <c r="JZP12" s="236"/>
      <c r="JZQ12" s="236"/>
      <c r="JZR12" s="236"/>
      <c r="JZS12" s="236"/>
      <c r="JZT12" s="236"/>
      <c r="JZU12" s="236"/>
      <c r="JZV12" s="236"/>
      <c r="JZW12" s="236"/>
      <c r="JZX12" s="236"/>
      <c r="JZY12" s="236"/>
      <c r="JZZ12" s="236"/>
      <c r="KAA12" s="236"/>
      <c r="KAB12" s="236"/>
      <c r="KAC12" s="236"/>
      <c r="KAD12" s="236"/>
      <c r="KAE12" s="236"/>
      <c r="KAF12" s="236"/>
      <c r="KAG12" s="236"/>
      <c r="KAH12" s="236"/>
      <c r="KAI12" s="236"/>
      <c r="KAJ12" s="236"/>
      <c r="KAK12" s="236"/>
      <c r="KAL12" s="236"/>
      <c r="KAM12" s="236"/>
      <c r="KAN12" s="236"/>
      <c r="KAO12" s="236"/>
      <c r="KAP12" s="236"/>
      <c r="KAQ12" s="236"/>
      <c r="KAR12" s="236"/>
      <c r="KAS12" s="236"/>
      <c r="KAT12" s="236"/>
      <c r="KAU12" s="236"/>
      <c r="KAV12" s="236"/>
      <c r="KAW12" s="236"/>
      <c r="KAX12" s="236"/>
      <c r="KAY12" s="236"/>
      <c r="KAZ12" s="236"/>
      <c r="KBA12" s="236"/>
      <c r="KBB12" s="236"/>
      <c r="KBC12" s="236"/>
      <c r="KBD12" s="236"/>
      <c r="KBE12" s="236"/>
      <c r="KBF12" s="236"/>
      <c r="KBG12" s="236"/>
      <c r="KBH12" s="236"/>
      <c r="KBI12" s="236"/>
      <c r="KBJ12" s="236"/>
      <c r="KBK12" s="236"/>
      <c r="KBL12" s="236"/>
      <c r="KBM12" s="236"/>
      <c r="KBN12" s="236"/>
      <c r="KBO12" s="236"/>
      <c r="KBP12" s="236"/>
      <c r="KBQ12" s="236"/>
      <c r="KBR12" s="236"/>
      <c r="KBS12" s="236"/>
      <c r="KBT12" s="236"/>
      <c r="KBU12" s="236"/>
      <c r="KBV12" s="236"/>
      <c r="KBW12" s="236"/>
      <c r="KBX12" s="236"/>
      <c r="KBY12" s="236"/>
      <c r="KBZ12" s="236"/>
      <c r="KCA12" s="236"/>
      <c r="KCB12" s="236"/>
      <c r="KCC12" s="236"/>
      <c r="KCD12" s="236"/>
      <c r="KCE12" s="236"/>
      <c r="KCF12" s="236"/>
      <c r="KCG12" s="236"/>
      <c r="KCH12" s="236"/>
      <c r="KCI12" s="236"/>
      <c r="KCJ12" s="236"/>
      <c r="KCK12" s="236"/>
      <c r="KCL12" s="236"/>
      <c r="KCM12" s="236"/>
      <c r="KCN12" s="236"/>
      <c r="KCO12" s="236"/>
      <c r="KCP12" s="236"/>
      <c r="KCQ12" s="236"/>
      <c r="KCR12" s="236"/>
      <c r="KCS12" s="236"/>
      <c r="KCT12" s="236"/>
      <c r="KCU12" s="236"/>
      <c r="KCV12" s="236"/>
      <c r="KCW12" s="236"/>
      <c r="KCX12" s="236"/>
      <c r="KCY12" s="236"/>
      <c r="KCZ12" s="236"/>
      <c r="KDA12" s="236"/>
      <c r="KDB12" s="236"/>
      <c r="KDC12" s="236"/>
      <c r="KDD12" s="236"/>
      <c r="KDE12" s="236"/>
      <c r="KDF12" s="236"/>
      <c r="KDG12" s="236"/>
      <c r="KDH12" s="236"/>
      <c r="KDI12" s="236"/>
      <c r="KDJ12" s="236"/>
      <c r="KDK12" s="236"/>
      <c r="KDL12" s="236"/>
      <c r="KDM12" s="236"/>
      <c r="KDN12" s="236"/>
      <c r="KDO12" s="236"/>
      <c r="KDP12" s="236"/>
      <c r="KDQ12" s="236"/>
      <c r="KDR12" s="236"/>
      <c r="KDS12" s="236"/>
      <c r="KDT12" s="236"/>
      <c r="KDU12" s="236"/>
      <c r="KDV12" s="236"/>
      <c r="KDW12" s="236"/>
      <c r="KDX12" s="236"/>
      <c r="KDY12" s="236"/>
      <c r="KDZ12" s="236"/>
      <c r="KEA12" s="236"/>
      <c r="KEB12" s="236"/>
      <c r="KEC12" s="236"/>
      <c r="KED12" s="236"/>
      <c r="KEE12" s="236"/>
      <c r="KEF12" s="236"/>
      <c r="KEG12" s="236"/>
      <c r="KEH12" s="236"/>
      <c r="KEI12" s="236"/>
      <c r="KEJ12" s="236"/>
      <c r="KEK12" s="236"/>
      <c r="KEL12" s="236"/>
      <c r="KEM12" s="236"/>
      <c r="KEN12" s="236"/>
      <c r="KEO12" s="236"/>
      <c r="KEP12" s="236"/>
      <c r="KEQ12" s="236"/>
      <c r="KER12" s="236"/>
      <c r="KES12" s="236"/>
      <c r="KET12" s="236"/>
      <c r="KEU12" s="236"/>
      <c r="KEV12" s="236"/>
      <c r="KEW12" s="236"/>
      <c r="KEX12" s="236"/>
      <c r="KEY12" s="236"/>
      <c r="KEZ12" s="236"/>
      <c r="KFA12" s="236"/>
      <c r="KFB12" s="236"/>
      <c r="KFC12" s="236"/>
      <c r="KFD12" s="236"/>
      <c r="KFE12" s="236"/>
      <c r="KFF12" s="236"/>
      <c r="KFG12" s="236"/>
      <c r="KFH12" s="236"/>
      <c r="KFI12" s="236"/>
      <c r="KFJ12" s="236"/>
      <c r="KFK12" s="236"/>
      <c r="KFL12" s="236"/>
      <c r="KFM12" s="236"/>
      <c r="KFN12" s="236"/>
      <c r="KFO12" s="236"/>
      <c r="KFP12" s="236"/>
      <c r="KFQ12" s="236"/>
      <c r="KFR12" s="236"/>
      <c r="KFS12" s="236"/>
      <c r="KFT12" s="236"/>
      <c r="KFU12" s="236"/>
      <c r="KFV12" s="236"/>
      <c r="KFW12" s="236"/>
      <c r="KFX12" s="236"/>
      <c r="KFY12" s="236"/>
      <c r="KFZ12" s="236"/>
      <c r="KGA12" s="236"/>
      <c r="KGB12" s="236"/>
      <c r="KGC12" s="236"/>
      <c r="KGD12" s="236"/>
      <c r="KGE12" s="236"/>
      <c r="KGF12" s="236"/>
      <c r="KGG12" s="236"/>
      <c r="KGH12" s="236"/>
      <c r="KGI12" s="236"/>
      <c r="KGJ12" s="236"/>
      <c r="KGK12" s="236"/>
      <c r="KGL12" s="236"/>
      <c r="KGM12" s="236"/>
      <c r="KGN12" s="236"/>
      <c r="KGO12" s="236"/>
      <c r="KGP12" s="236"/>
      <c r="KGQ12" s="236"/>
      <c r="KGR12" s="236"/>
      <c r="KGS12" s="236"/>
      <c r="KGT12" s="236"/>
      <c r="KGU12" s="236"/>
      <c r="KGV12" s="236"/>
      <c r="KGW12" s="236"/>
      <c r="KGX12" s="236"/>
      <c r="KGY12" s="236"/>
      <c r="KGZ12" s="236"/>
      <c r="KHA12" s="236"/>
      <c r="KHB12" s="236"/>
      <c r="KHC12" s="236"/>
      <c r="KHD12" s="236"/>
      <c r="KHE12" s="236"/>
      <c r="KHF12" s="236"/>
      <c r="KHG12" s="236"/>
      <c r="KHH12" s="236"/>
      <c r="KHI12" s="236"/>
      <c r="KHJ12" s="236"/>
      <c r="KHK12" s="236"/>
      <c r="KHL12" s="236"/>
      <c r="KHM12" s="236"/>
      <c r="KHN12" s="236"/>
      <c r="KHO12" s="236"/>
      <c r="KHP12" s="236"/>
      <c r="KHQ12" s="236"/>
      <c r="KHR12" s="236"/>
      <c r="KHS12" s="236"/>
      <c r="KHT12" s="236"/>
      <c r="KHU12" s="236"/>
      <c r="KHV12" s="236"/>
      <c r="KHW12" s="236"/>
      <c r="KHX12" s="236"/>
      <c r="KHY12" s="236"/>
      <c r="KHZ12" s="236"/>
      <c r="KIA12" s="236"/>
      <c r="KIB12" s="236"/>
      <c r="KIC12" s="236"/>
      <c r="KID12" s="236"/>
      <c r="KIE12" s="236"/>
      <c r="KIF12" s="236"/>
      <c r="KIG12" s="236"/>
      <c r="KIH12" s="236"/>
      <c r="KII12" s="236"/>
      <c r="KIJ12" s="236"/>
      <c r="KIK12" s="236"/>
      <c r="KIL12" s="236"/>
      <c r="KIM12" s="236"/>
      <c r="KIN12" s="236"/>
      <c r="KIO12" s="236"/>
      <c r="KIP12" s="236"/>
      <c r="KIQ12" s="236"/>
      <c r="KIR12" s="236"/>
      <c r="KIS12" s="236"/>
      <c r="KIT12" s="236"/>
      <c r="KIU12" s="236"/>
      <c r="KIV12" s="236"/>
      <c r="KIW12" s="236"/>
      <c r="KIX12" s="236"/>
      <c r="KIY12" s="236"/>
      <c r="KIZ12" s="236"/>
      <c r="KJA12" s="236"/>
      <c r="KJB12" s="236"/>
      <c r="KJC12" s="236"/>
      <c r="KJD12" s="236"/>
      <c r="KJE12" s="236"/>
      <c r="KJF12" s="236"/>
      <c r="KJG12" s="236"/>
      <c r="KJH12" s="236"/>
      <c r="KJI12" s="236"/>
      <c r="KJJ12" s="236"/>
      <c r="KJK12" s="236"/>
      <c r="KJL12" s="236"/>
      <c r="KJM12" s="236"/>
      <c r="KJN12" s="236"/>
      <c r="KJO12" s="236"/>
      <c r="KJP12" s="236"/>
      <c r="KJQ12" s="236"/>
      <c r="KJR12" s="236"/>
      <c r="KJS12" s="236"/>
      <c r="KJT12" s="236"/>
      <c r="KJU12" s="236"/>
      <c r="KJV12" s="236"/>
      <c r="KJW12" s="236"/>
      <c r="KJX12" s="236"/>
      <c r="KJY12" s="236"/>
      <c r="KJZ12" s="236"/>
      <c r="KKA12" s="236"/>
      <c r="KKB12" s="236"/>
      <c r="KKC12" s="236"/>
      <c r="KKD12" s="236"/>
      <c r="KKE12" s="236"/>
      <c r="KKF12" s="236"/>
      <c r="KKG12" s="236"/>
      <c r="KKH12" s="236"/>
      <c r="KKI12" s="236"/>
      <c r="KKJ12" s="236"/>
      <c r="KKK12" s="236"/>
      <c r="KKL12" s="236"/>
      <c r="KKM12" s="236"/>
      <c r="KKN12" s="236"/>
      <c r="KKO12" s="236"/>
      <c r="KKP12" s="236"/>
      <c r="KKQ12" s="236"/>
      <c r="KKR12" s="236"/>
      <c r="KKS12" s="236"/>
      <c r="KKT12" s="236"/>
      <c r="KKU12" s="236"/>
      <c r="KKV12" s="236"/>
      <c r="KKW12" s="236"/>
      <c r="KKX12" s="236"/>
      <c r="KKY12" s="236"/>
      <c r="KKZ12" s="236"/>
      <c r="KLA12" s="236"/>
      <c r="KLB12" s="236"/>
      <c r="KLC12" s="236"/>
      <c r="KLD12" s="236"/>
      <c r="KLE12" s="236"/>
      <c r="KLF12" s="236"/>
      <c r="KLG12" s="236"/>
      <c r="KLH12" s="236"/>
      <c r="KLI12" s="236"/>
      <c r="KLJ12" s="236"/>
      <c r="KLK12" s="236"/>
      <c r="KLL12" s="236"/>
      <c r="KLM12" s="236"/>
      <c r="KLN12" s="236"/>
      <c r="KLO12" s="236"/>
      <c r="KLP12" s="236"/>
      <c r="KLQ12" s="236"/>
      <c r="KLR12" s="236"/>
      <c r="KLS12" s="236"/>
      <c r="KLT12" s="236"/>
      <c r="KLU12" s="236"/>
      <c r="KLV12" s="236"/>
      <c r="KLW12" s="236"/>
      <c r="KLX12" s="236"/>
      <c r="KLY12" s="236"/>
      <c r="KLZ12" s="236"/>
      <c r="KMA12" s="236"/>
      <c r="KMB12" s="236"/>
      <c r="KMC12" s="236"/>
      <c r="KMD12" s="236"/>
      <c r="KME12" s="236"/>
      <c r="KMF12" s="236"/>
      <c r="KMG12" s="236"/>
      <c r="KMH12" s="236"/>
      <c r="KMI12" s="236"/>
      <c r="KMJ12" s="236"/>
      <c r="KMK12" s="236"/>
      <c r="KML12" s="236"/>
      <c r="KMM12" s="236"/>
      <c r="KMN12" s="236"/>
      <c r="KMO12" s="236"/>
      <c r="KMP12" s="236"/>
      <c r="KMQ12" s="236"/>
      <c r="KMR12" s="236"/>
      <c r="KMS12" s="236"/>
      <c r="KMT12" s="236"/>
      <c r="KMU12" s="236"/>
      <c r="KMV12" s="236"/>
      <c r="KMW12" s="236"/>
      <c r="KMX12" s="236"/>
      <c r="KMY12" s="236"/>
      <c r="KMZ12" s="236"/>
      <c r="KNA12" s="236"/>
      <c r="KNB12" s="236"/>
      <c r="KNC12" s="236"/>
      <c r="KND12" s="236"/>
      <c r="KNE12" s="236"/>
      <c r="KNF12" s="236"/>
      <c r="KNG12" s="236"/>
      <c r="KNH12" s="236"/>
      <c r="KNI12" s="236"/>
      <c r="KNJ12" s="236"/>
      <c r="KNK12" s="236"/>
      <c r="KNL12" s="236"/>
      <c r="KNM12" s="236"/>
      <c r="KNN12" s="236"/>
      <c r="KNO12" s="236"/>
      <c r="KNP12" s="236"/>
      <c r="KNQ12" s="236"/>
      <c r="KNR12" s="236"/>
      <c r="KNS12" s="236"/>
      <c r="KNT12" s="236"/>
      <c r="KNU12" s="236"/>
      <c r="KNV12" s="236"/>
      <c r="KNW12" s="236"/>
      <c r="KNX12" s="236"/>
      <c r="KNY12" s="236"/>
      <c r="KNZ12" s="236"/>
      <c r="KOA12" s="236"/>
      <c r="KOB12" s="236"/>
      <c r="KOC12" s="236"/>
      <c r="KOD12" s="236"/>
      <c r="KOE12" s="236"/>
      <c r="KOF12" s="236"/>
      <c r="KOG12" s="236"/>
      <c r="KOH12" s="236"/>
      <c r="KOI12" s="236"/>
      <c r="KOJ12" s="236"/>
      <c r="KOK12" s="236"/>
      <c r="KOL12" s="236"/>
      <c r="KOM12" s="236"/>
      <c r="KON12" s="236"/>
      <c r="KOO12" s="236"/>
      <c r="KOP12" s="236"/>
      <c r="KOQ12" s="236"/>
      <c r="KOR12" s="236"/>
      <c r="KOS12" s="236"/>
      <c r="KOT12" s="236"/>
      <c r="KOU12" s="236"/>
      <c r="KOV12" s="236"/>
      <c r="KOW12" s="236"/>
      <c r="KOX12" s="236"/>
      <c r="KOY12" s="236"/>
      <c r="KOZ12" s="236"/>
      <c r="KPA12" s="236"/>
      <c r="KPB12" s="236"/>
      <c r="KPC12" s="236"/>
      <c r="KPD12" s="236"/>
      <c r="KPE12" s="236"/>
      <c r="KPF12" s="236"/>
      <c r="KPG12" s="236"/>
      <c r="KPH12" s="236"/>
      <c r="KPI12" s="236"/>
      <c r="KPJ12" s="236"/>
      <c r="KPK12" s="236"/>
      <c r="KPL12" s="236"/>
      <c r="KPM12" s="236"/>
      <c r="KPN12" s="236"/>
      <c r="KPO12" s="236"/>
      <c r="KPP12" s="236"/>
      <c r="KPQ12" s="236"/>
      <c r="KPR12" s="236"/>
      <c r="KPS12" s="236"/>
      <c r="KPT12" s="236"/>
      <c r="KPU12" s="236"/>
      <c r="KPV12" s="236"/>
      <c r="KPW12" s="236"/>
      <c r="KPX12" s="236"/>
      <c r="KPY12" s="236"/>
      <c r="KPZ12" s="236"/>
      <c r="KQA12" s="236"/>
      <c r="KQB12" s="236"/>
      <c r="KQC12" s="236"/>
      <c r="KQD12" s="236"/>
      <c r="KQE12" s="236"/>
      <c r="KQF12" s="236"/>
      <c r="KQG12" s="236"/>
      <c r="KQH12" s="236"/>
      <c r="KQI12" s="236"/>
      <c r="KQJ12" s="236"/>
      <c r="KQK12" s="236"/>
      <c r="KQL12" s="236"/>
      <c r="KQM12" s="236"/>
      <c r="KQN12" s="236"/>
      <c r="KQO12" s="236"/>
      <c r="KQP12" s="236"/>
      <c r="KQQ12" s="236"/>
      <c r="KQR12" s="236"/>
      <c r="KQS12" s="236"/>
      <c r="KQT12" s="236"/>
      <c r="KQU12" s="236"/>
      <c r="KQV12" s="236"/>
      <c r="KQW12" s="236"/>
      <c r="KQX12" s="236"/>
      <c r="KQY12" s="236"/>
      <c r="KQZ12" s="236"/>
      <c r="KRA12" s="236"/>
      <c r="KRB12" s="236"/>
      <c r="KRC12" s="236"/>
      <c r="KRD12" s="236"/>
      <c r="KRE12" s="236"/>
      <c r="KRF12" s="236"/>
      <c r="KRG12" s="236"/>
      <c r="KRH12" s="236"/>
      <c r="KRI12" s="236"/>
      <c r="KRJ12" s="236"/>
      <c r="KRK12" s="236"/>
      <c r="KRL12" s="236"/>
      <c r="KRM12" s="236"/>
      <c r="KRN12" s="236"/>
      <c r="KRO12" s="236"/>
      <c r="KRP12" s="236"/>
      <c r="KRQ12" s="236"/>
      <c r="KRR12" s="236"/>
      <c r="KRS12" s="236"/>
      <c r="KRT12" s="236"/>
      <c r="KRU12" s="236"/>
      <c r="KRV12" s="236"/>
      <c r="KRW12" s="236"/>
      <c r="KRX12" s="236"/>
      <c r="KRY12" s="236"/>
      <c r="KRZ12" s="236"/>
      <c r="KSA12" s="236"/>
      <c r="KSB12" s="236"/>
      <c r="KSC12" s="236"/>
      <c r="KSD12" s="236"/>
      <c r="KSE12" s="236"/>
      <c r="KSF12" s="236"/>
      <c r="KSG12" s="236"/>
      <c r="KSH12" s="236"/>
      <c r="KSI12" s="236"/>
      <c r="KSJ12" s="236"/>
      <c r="KSK12" s="236"/>
      <c r="KSL12" s="236"/>
      <c r="KSM12" s="236"/>
      <c r="KSN12" s="236"/>
      <c r="KSO12" s="236"/>
      <c r="KSP12" s="236"/>
      <c r="KSQ12" s="236"/>
      <c r="KSR12" s="236"/>
      <c r="KSS12" s="236"/>
      <c r="KST12" s="236"/>
      <c r="KSU12" s="236"/>
      <c r="KSV12" s="236"/>
      <c r="KSW12" s="236"/>
      <c r="KSX12" s="236"/>
      <c r="KSY12" s="236"/>
      <c r="KSZ12" s="236"/>
      <c r="KTA12" s="236"/>
      <c r="KTB12" s="236"/>
      <c r="KTC12" s="236"/>
      <c r="KTD12" s="236"/>
      <c r="KTE12" s="236"/>
      <c r="KTF12" s="236"/>
      <c r="KTG12" s="236"/>
      <c r="KTH12" s="236"/>
      <c r="KTI12" s="236"/>
      <c r="KTJ12" s="236"/>
      <c r="KTK12" s="236"/>
      <c r="KTL12" s="236"/>
      <c r="KTM12" s="236"/>
      <c r="KTN12" s="236"/>
      <c r="KTO12" s="236"/>
      <c r="KTP12" s="236"/>
      <c r="KTQ12" s="236"/>
      <c r="KTR12" s="236"/>
      <c r="KTS12" s="236"/>
      <c r="KTT12" s="236"/>
      <c r="KTU12" s="236"/>
      <c r="KTV12" s="236"/>
      <c r="KTW12" s="236"/>
      <c r="KTX12" s="236"/>
      <c r="KTY12" s="236"/>
      <c r="KTZ12" s="236"/>
      <c r="KUA12" s="236"/>
      <c r="KUB12" s="236"/>
      <c r="KUC12" s="236"/>
      <c r="KUD12" s="236"/>
      <c r="KUE12" s="236"/>
      <c r="KUF12" s="236"/>
      <c r="KUG12" s="236"/>
      <c r="KUH12" s="236"/>
      <c r="KUI12" s="236"/>
      <c r="KUJ12" s="236"/>
      <c r="KUK12" s="236"/>
      <c r="KUL12" s="236"/>
      <c r="KUM12" s="236"/>
      <c r="KUN12" s="236"/>
      <c r="KUO12" s="236"/>
      <c r="KUP12" s="236"/>
      <c r="KUQ12" s="236"/>
      <c r="KUR12" s="236"/>
      <c r="KUS12" s="236"/>
      <c r="KUT12" s="236"/>
      <c r="KUU12" s="236"/>
      <c r="KUV12" s="236"/>
      <c r="KUW12" s="236"/>
      <c r="KUX12" s="236"/>
      <c r="KUY12" s="236"/>
      <c r="KUZ12" s="236"/>
      <c r="KVA12" s="236"/>
      <c r="KVB12" s="236"/>
      <c r="KVC12" s="236"/>
      <c r="KVD12" s="236"/>
      <c r="KVE12" s="236"/>
      <c r="KVF12" s="236"/>
      <c r="KVG12" s="236"/>
      <c r="KVH12" s="236"/>
      <c r="KVI12" s="236"/>
      <c r="KVJ12" s="236"/>
      <c r="KVK12" s="236"/>
      <c r="KVL12" s="236"/>
      <c r="KVM12" s="236"/>
      <c r="KVN12" s="236"/>
      <c r="KVO12" s="236"/>
      <c r="KVP12" s="236"/>
      <c r="KVQ12" s="236"/>
      <c r="KVR12" s="236"/>
      <c r="KVS12" s="236"/>
      <c r="KVT12" s="236"/>
      <c r="KVU12" s="236"/>
      <c r="KVV12" s="236"/>
      <c r="KVW12" s="236"/>
      <c r="KVX12" s="236"/>
      <c r="KVY12" s="236"/>
      <c r="KVZ12" s="236"/>
      <c r="KWA12" s="236"/>
      <c r="KWB12" s="236"/>
      <c r="KWC12" s="236"/>
      <c r="KWD12" s="236"/>
      <c r="KWE12" s="236"/>
      <c r="KWF12" s="236"/>
      <c r="KWG12" s="236"/>
      <c r="KWH12" s="236"/>
      <c r="KWI12" s="236"/>
      <c r="KWJ12" s="236"/>
      <c r="KWK12" s="236"/>
      <c r="KWL12" s="236"/>
      <c r="KWM12" s="236"/>
      <c r="KWN12" s="236"/>
      <c r="KWO12" s="236"/>
      <c r="KWP12" s="236"/>
      <c r="KWQ12" s="236"/>
      <c r="KWR12" s="236"/>
      <c r="KWS12" s="236"/>
      <c r="KWT12" s="236"/>
      <c r="KWU12" s="236"/>
      <c r="KWV12" s="236"/>
      <c r="KWW12" s="236"/>
      <c r="KWX12" s="236"/>
      <c r="KWY12" s="236"/>
      <c r="KWZ12" s="236"/>
      <c r="KXA12" s="236"/>
      <c r="KXB12" s="236"/>
      <c r="KXC12" s="236"/>
      <c r="KXD12" s="236"/>
      <c r="KXE12" s="236"/>
      <c r="KXF12" s="236"/>
      <c r="KXG12" s="236"/>
      <c r="KXH12" s="236"/>
      <c r="KXI12" s="236"/>
      <c r="KXJ12" s="236"/>
      <c r="KXK12" s="236"/>
      <c r="KXL12" s="236"/>
      <c r="KXM12" s="236"/>
      <c r="KXN12" s="236"/>
      <c r="KXO12" s="236"/>
      <c r="KXP12" s="236"/>
      <c r="KXQ12" s="236"/>
      <c r="KXR12" s="236"/>
      <c r="KXS12" s="236"/>
      <c r="KXT12" s="236"/>
      <c r="KXU12" s="236"/>
      <c r="KXV12" s="236"/>
      <c r="KXW12" s="236"/>
      <c r="KXX12" s="236"/>
      <c r="KXY12" s="236"/>
      <c r="KXZ12" s="236"/>
      <c r="KYA12" s="236"/>
      <c r="KYB12" s="236"/>
      <c r="KYC12" s="236"/>
      <c r="KYD12" s="236"/>
      <c r="KYE12" s="236"/>
      <c r="KYF12" s="236"/>
      <c r="KYG12" s="236"/>
      <c r="KYH12" s="236"/>
      <c r="KYI12" s="236"/>
      <c r="KYJ12" s="236"/>
      <c r="KYK12" s="236"/>
      <c r="KYL12" s="236"/>
      <c r="KYM12" s="236"/>
      <c r="KYN12" s="236"/>
      <c r="KYO12" s="236"/>
      <c r="KYP12" s="236"/>
      <c r="KYQ12" s="236"/>
      <c r="KYR12" s="236"/>
      <c r="KYS12" s="236"/>
      <c r="KYT12" s="236"/>
      <c r="KYU12" s="236"/>
      <c r="KYV12" s="236"/>
      <c r="KYW12" s="236"/>
      <c r="KYX12" s="236"/>
      <c r="KYY12" s="236"/>
      <c r="KYZ12" s="236"/>
      <c r="KZA12" s="236"/>
      <c r="KZB12" s="236"/>
      <c r="KZC12" s="236"/>
      <c r="KZD12" s="236"/>
      <c r="KZE12" s="236"/>
      <c r="KZF12" s="236"/>
      <c r="KZG12" s="236"/>
      <c r="KZH12" s="236"/>
      <c r="KZI12" s="236"/>
      <c r="KZJ12" s="236"/>
      <c r="KZK12" s="236"/>
      <c r="KZL12" s="236"/>
      <c r="KZM12" s="236"/>
      <c r="KZN12" s="236"/>
      <c r="KZO12" s="236"/>
      <c r="KZP12" s="236"/>
      <c r="KZQ12" s="236"/>
      <c r="KZR12" s="236"/>
      <c r="KZS12" s="236"/>
      <c r="KZT12" s="236"/>
      <c r="KZU12" s="236"/>
      <c r="KZV12" s="236"/>
      <c r="KZW12" s="236"/>
      <c r="KZX12" s="236"/>
      <c r="KZY12" s="236"/>
      <c r="KZZ12" s="236"/>
      <c r="LAA12" s="236"/>
      <c r="LAB12" s="236"/>
      <c r="LAC12" s="236"/>
      <c r="LAD12" s="236"/>
      <c r="LAE12" s="236"/>
      <c r="LAF12" s="236"/>
      <c r="LAG12" s="236"/>
      <c r="LAH12" s="236"/>
      <c r="LAI12" s="236"/>
      <c r="LAJ12" s="236"/>
      <c r="LAK12" s="236"/>
      <c r="LAL12" s="236"/>
      <c r="LAM12" s="236"/>
      <c r="LAN12" s="236"/>
      <c r="LAO12" s="236"/>
      <c r="LAP12" s="236"/>
      <c r="LAQ12" s="236"/>
      <c r="LAR12" s="236"/>
      <c r="LAS12" s="236"/>
      <c r="LAT12" s="236"/>
      <c r="LAU12" s="236"/>
      <c r="LAV12" s="236"/>
      <c r="LAW12" s="236"/>
      <c r="LAX12" s="236"/>
      <c r="LAY12" s="236"/>
      <c r="LAZ12" s="236"/>
      <c r="LBA12" s="236"/>
      <c r="LBB12" s="236"/>
      <c r="LBC12" s="236"/>
      <c r="LBD12" s="236"/>
      <c r="LBE12" s="236"/>
      <c r="LBF12" s="236"/>
      <c r="LBG12" s="236"/>
      <c r="LBH12" s="236"/>
      <c r="LBI12" s="236"/>
      <c r="LBJ12" s="236"/>
      <c r="LBK12" s="236"/>
      <c r="LBL12" s="236"/>
      <c r="LBM12" s="236"/>
      <c r="LBN12" s="236"/>
      <c r="LBO12" s="236"/>
      <c r="LBP12" s="236"/>
      <c r="LBQ12" s="236"/>
      <c r="LBR12" s="236"/>
      <c r="LBS12" s="236"/>
      <c r="LBT12" s="236"/>
      <c r="LBU12" s="236"/>
      <c r="LBV12" s="236"/>
      <c r="LBW12" s="236"/>
      <c r="LBX12" s="236"/>
      <c r="LBY12" s="236"/>
      <c r="LBZ12" s="236"/>
      <c r="LCA12" s="236"/>
      <c r="LCB12" s="236"/>
      <c r="LCC12" s="236"/>
      <c r="LCD12" s="236"/>
      <c r="LCE12" s="236"/>
      <c r="LCF12" s="236"/>
      <c r="LCG12" s="236"/>
      <c r="LCH12" s="236"/>
      <c r="LCI12" s="236"/>
      <c r="LCJ12" s="236"/>
      <c r="LCK12" s="236"/>
      <c r="LCL12" s="236"/>
      <c r="LCM12" s="236"/>
      <c r="LCN12" s="236"/>
      <c r="LCO12" s="236"/>
      <c r="LCP12" s="236"/>
      <c r="LCQ12" s="236"/>
      <c r="LCR12" s="236"/>
      <c r="LCS12" s="236"/>
      <c r="LCT12" s="236"/>
      <c r="LCU12" s="236"/>
      <c r="LCV12" s="236"/>
      <c r="LCW12" s="236"/>
      <c r="LCX12" s="236"/>
      <c r="LCY12" s="236"/>
      <c r="LCZ12" s="236"/>
      <c r="LDA12" s="236"/>
      <c r="LDB12" s="236"/>
      <c r="LDC12" s="236"/>
      <c r="LDD12" s="236"/>
      <c r="LDE12" s="236"/>
      <c r="LDF12" s="236"/>
      <c r="LDG12" s="236"/>
      <c r="LDH12" s="236"/>
      <c r="LDI12" s="236"/>
      <c r="LDJ12" s="236"/>
      <c r="LDK12" s="236"/>
      <c r="LDL12" s="236"/>
      <c r="LDM12" s="236"/>
      <c r="LDN12" s="236"/>
      <c r="LDO12" s="236"/>
      <c r="LDP12" s="236"/>
      <c r="LDQ12" s="236"/>
      <c r="LDR12" s="236"/>
      <c r="LDS12" s="236"/>
      <c r="LDT12" s="236"/>
      <c r="LDU12" s="236"/>
      <c r="LDV12" s="236"/>
      <c r="LDW12" s="236"/>
      <c r="LDX12" s="236"/>
      <c r="LDY12" s="236"/>
      <c r="LDZ12" s="236"/>
      <c r="LEA12" s="236"/>
      <c r="LEB12" s="236"/>
      <c r="LEC12" s="236"/>
      <c r="LED12" s="236"/>
      <c r="LEE12" s="236"/>
      <c r="LEF12" s="236"/>
      <c r="LEG12" s="236"/>
      <c r="LEH12" s="236"/>
      <c r="LEI12" s="236"/>
      <c r="LEJ12" s="236"/>
      <c r="LEK12" s="236"/>
      <c r="LEL12" s="236"/>
      <c r="LEM12" s="236"/>
      <c r="LEN12" s="236"/>
      <c r="LEO12" s="236"/>
      <c r="LEP12" s="236"/>
      <c r="LEQ12" s="236"/>
      <c r="LER12" s="236"/>
      <c r="LES12" s="236"/>
      <c r="LET12" s="236"/>
      <c r="LEU12" s="236"/>
      <c r="LEV12" s="236"/>
      <c r="LEW12" s="236"/>
      <c r="LEX12" s="236"/>
      <c r="LEY12" s="236"/>
      <c r="LEZ12" s="236"/>
      <c r="LFA12" s="236"/>
      <c r="LFB12" s="236"/>
      <c r="LFC12" s="236"/>
      <c r="LFD12" s="236"/>
      <c r="LFE12" s="236"/>
      <c r="LFF12" s="236"/>
      <c r="LFG12" s="236"/>
      <c r="LFH12" s="236"/>
      <c r="LFI12" s="236"/>
      <c r="LFJ12" s="236"/>
      <c r="LFK12" s="236"/>
      <c r="LFL12" s="236"/>
      <c r="LFM12" s="236"/>
      <c r="LFN12" s="236"/>
      <c r="LFO12" s="236"/>
      <c r="LFP12" s="236"/>
      <c r="LFQ12" s="236"/>
      <c r="LFR12" s="236"/>
      <c r="LFS12" s="236"/>
      <c r="LFT12" s="236"/>
      <c r="LFU12" s="236"/>
      <c r="LFV12" s="236"/>
      <c r="LFW12" s="236"/>
      <c r="LFX12" s="236"/>
      <c r="LFY12" s="236"/>
      <c r="LFZ12" s="236"/>
      <c r="LGA12" s="236"/>
      <c r="LGB12" s="236"/>
      <c r="LGC12" s="236"/>
      <c r="LGD12" s="236"/>
      <c r="LGE12" s="236"/>
      <c r="LGF12" s="236"/>
      <c r="LGG12" s="236"/>
      <c r="LGH12" s="236"/>
      <c r="LGI12" s="236"/>
      <c r="LGJ12" s="236"/>
      <c r="LGK12" s="236"/>
      <c r="LGL12" s="236"/>
      <c r="LGM12" s="236"/>
      <c r="LGN12" s="236"/>
      <c r="LGO12" s="236"/>
      <c r="LGP12" s="236"/>
      <c r="LGQ12" s="236"/>
      <c r="LGR12" s="236"/>
      <c r="LGS12" s="236"/>
      <c r="LGT12" s="236"/>
      <c r="LGU12" s="236"/>
      <c r="LGV12" s="236"/>
      <c r="LGW12" s="236"/>
      <c r="LGX12" s="236"/>
      <c r="LGY12" s="236"/>
      <c r="LGZ12" s="236"/>
      <c r="LHA12" s="236"/>
      <c r="LHB12" s="236"/>
      <c r="LHC12" s="236"/>
      <c r="LHD12" s="236"/>
      <c r="LHE12" s="236"/>
      <c r="LHF12" s="236"/>
      <c r="LHG12" s="236"/>
      <c r="LHH12" s="236"/>
      <c r="LHI12" s="236"/>
      <c r="LHJ12" s="236"/>
      <c r="LHK12" s="236"/>
      <c r="LHL12" s="236"/>
      <c r="LHM12" s="236"/>
      <c r="LHN12" s="236"/>
      <c r="LHO12" s="236"/>
      <c r="LHP12" s="236"/>
      <c r="LHQ12" s="236"/>
      <c r="LHR12" s="236"/>
      <c r="LHS12" s="236"/>
      <c r="LHT12" s="236"/>
      <c r="LHU12" s="236"/>
      <c r="LHV12" s="236"/>
      <c r="LHW12" s="236"/>
      <c r="LHX12" s="236"/>
      <c r="LHY12" s="236"/>
      <c r="LHZ12" s="236"/>
      <c r="LIA12" s="236"/>
      <c r="LIB12" s="236"/>
      <c r="LIC12" s="236"/>
      <c r="LID12" s="236"/>
      <c r="LIE12" s="236"/>
      <c r="LIF12" s="236"/>
      <c r="LIG12" s="236"/>
      <c r="LIH12" s="236"/>
      <c r="LII12" s="236"/>
      <c r="LIJ12" s="236"/>
      <c r="LIK12" s="236"/>
      <c r="LIL12" s="236"/>
      <c r="LIM12" s="236"/>
      <c r="LIN12" s="236"/>
      <c r="LIO12" s="236"/>
      <c r="LIP12" s="236"/>
      <c r="LIQ12" s="236"/>
      <c r="LIR12" s="236"/>
      <c r="LIS12" s="236"/>
      <c r="LIT12" s="236"/>
      <c r="LIU12" s="236"/>
      <c r="LIV12" s="236"/>
      <c r="LIW12" s="236"/>
      <c r="LIX12" s="236"/>
      <c r="LIY12" s="236"/>
      <c r="LIZ12" s="236"/>
      <c r="LJA12" s="236"/>
      <c r="LJB12" s="236"/>
      <c r="LJC12" s="236"/>
      <c r="LJD12" s="236"/>
      <c r="LJE12" s="236"/>
      <c r="LJF12" s="236"/>
      <c r="LJG12" s="236"/>
      <c r="LJH12" s="236"/>
      <c r="LJI12" s="236"/>
      <c r="LJJ12" s="236"/>
      <c r="LJK12" s="236"/>
      <c r="LJL12" s="236"/>
      <c r="LJM12" s="236"/>
      <c r="LJN12" s="236"/>
      <c r="LJO12" s="236"/>
      <c r="LJP12" s="236"/>
      <c r="LJQ12" s="236"/>
      <c r="LJR12" s="236"/>
      <c r="LJS12" s="236"/>
      <c r="LJT12" s="236"/>
      <c r="LJU12" s="236"/>
      <c r="LJV12" s="236"/>
      <c r="LJW12" s="236"/>
      <c r="LJX12" s="236"/>
      <c r="LJY12" s="236"/>
      <c r="LJZ12" s="236"/>
      <c r="LKA12" s="236"/>
      <c r="LKB12" s="236"/>
      <c r="LKC12" s="236"/>
      <c r="LKD12" s="236"/>
      <c r="LKE12" s="236"/>
      <c r="LKF12" s="236"/>
      <c r="LKG12" s="236"/>
      <c r="LKH12" s="236"/>
      <c r="LKI12" s="236"/>
      <c r="LKJ12" s="236"/>
      <c r="LKK12" s="236"/>
      <c r="LKL12" s="236"/>
      <c r="LKM12" s="236"/>
      <c r="LKN12" s="236"/>
      <c r="LKO12" s="236"/>
      <c r="LKP12" s="236"/>
      <c r="LKQ12" s="236"/>
      <c r="LKR12" s="236"/>
      <c r="LKS12" s="236"/>
      <c r="LKT12" s="236"/>
      <c r="LKU12" s="236"/>
      <c r="LKV12" s="236"/>
      <c r="LKW12" s="236"/>
      <c r="LKX12" s="236"/>
      <c r="LKY12" s="236"/>
      <c r="LKZ12" s="236"/>
      <c r="LLA12" s="236"/>
      <c r="LLB12" s="236"/>
      <c r="LLC12" s="236"/>
      <c r="LLD12" s="236"/>
      <c r="LLE12" s="236"/>
      <c r="LLF12" s="236"/>
      <c r="LLG12" s="236"/>
      <c r="LLH12" s="236"/>
      <c r="LLI12" s="236"/>
      <c r="LLJ12" s="236"/>
      <c r="LLK12" s="236"/>
      <c r="LLL12" s="236"/>
      <c r="LLM12" s="236"/>
      <c r="LLN12" s="236"/>
      <c r="LLO12" s="236"/>
      <c r="LLP12" s="236"/>
      <c r="LLQ12" s="236"/>
      <c r="LLR12" s="236"/>
      <c r="LLS12" s="236"/>
      <c r="LLT12" s="236"/>
      <c r="LLU12" s="236"/>
      <c r="LLV12" s="236"/>
      <c r="LLW12" s="236"/>
      <c r="LLX12" s="236"/>
      <c r="LLY12" s="236"/>
      <c r="LLZ12" s="236"/>
      <c r="LMA12" s="236"/>
      <c r="LMB12" s="236"/>
      <c r="LMC12" s="236"/>
      <c r="LMD12" s="236"/>
      <c r="LME12" s="236"/>
      <c r="LMF12" s="236"/>
      <c r="LMG12" s="236"/>
      <c r="LMH12" s="236"/>
      <c r="LMI12" s="236"/>
      <c r="LMJ12" s="236"/>
      <c r="LMK12" s="236"/>
      <c r="LML12" s="236"/>
      <c r="LMM12" s="236"/>
      <c r="LMN12" s="236"/>
      <c r="LMO12" s="236"/>
      <c r="LMP12" s="236"/>
      <c r="LMQ12" s="236"/>
      <c r="LMR12" s="236"/>
      <c r="LMS12" s="236"/>
      <c r="LMT12" s="236"/>
      <c r="LMU12" s="236"/>
      <c r="LMV12" s="236"/>
      <c r="LMW12" s="236"/>
      <c r="LMX12" s="236"/>
      <c r="LMY12" s="236"/>
      <c r="LMZ12" s="236"/>
      <c r="LNA12" s="236"/>
      <c r="LNB12" s="236"/>
      <c r="LNC12" s="236"/>
      <c r="LND12" s="236"/>
      <c r="LNE12" s="236"/>
      <c r="LNF12" s="236"/>
      <c r="LNG12" s="236"/>
      <c r="LNH12" s="236"/>
      <c r="LNI12" s="236"/>
      <c r="LNJ12" s="236"/>
      <c r="LNK12" s="236"/>
      <c r="LNL12" s="236"/>
      <c r="LNM12" s="236"/>
      <c r="LNN12" s="236"/>
      <c r="LNO12" s="236"/>
      <c r="LNP12" s="236"/>
      <c r="LNQ12" s="236"/>
      <c r="LNR12" s="236"/>
      <c r="LNS12" s="236"/>
      <c r="LNT12" s="236"/>
      <c r="LNU12" s="236"/>
      <c r="LNV12" s="236"/>
      <c r="LNW12" s="236"/>
      <c r="LNX12" s="236"/>
      <c r="LNY12" s="236"/>
      <c r="LNZ12" s="236"/>
      <c r="LOA12" s="236"/>
      <c r="LOB12" s="236"/>
      <c r="LOC12" s="236"/>
      <c r="LOD12" s="236"/>
      <c r="LOE12" s="236"/>
      <c r="LOF12" s="236"/>
      <c r="LOG12" s="236"/>
      <c r="LOH12" s="236"/>
      <c r="LOI12" s="236"/>
      <c r="LOJ12" s="236"/>
      <c r="LOK12" s="236"/>
      <c r="LOL12" s="236"/>
      <c r="LOM12" s="236"/>
      <c r="LON12" s="236"/>
      <c r="LOO12" s="236"/>
      <c r="LOP12" s="236"/>
      <c r="LOQ12" s="236"/>
      <c r="LOR12" s="236"/>
      <c r="LOS12" s="236"/>
      <c r="LOT12" s="236"/>
      <c r="LOU12" s="236"/>
      <c r="LOV12" s="236"/>
      <c r="LOW12" s="236"/>
      <c r="LOX12" s="236"/>
      <c r="LOY12" s="236"/>
      <c r="LOZ12" s="236"/>
      <c r="LPA12" s="236"/>
      <c r="LPB12" s="236"/>
      <c r="LPC12" s="236"/>
      <c r="LPD12" s="236"/>
      <c r="LPE12" s="236"/>
      <c r="LPF12" s="236"/>
      <c r="LPG12" s="236"/>
      <c r="LPH12" s="236"/>
      <c r="LPI12" s="236"/>
      <c r="LPJ12" s="236"/>
      <c r="LPK12" s="236"/>
      <c r="LPL12" s="236"/>
      <c r="LPM12" s="236"/>
      <c r="LPN12" s="236"/>
      <c r="LPO12" s="236"/>
      <c r="LPP12" s="236"/>
      <c r="LPQ12" s="236"/>
      <c r="LPR12" s="236"/>
      <c r="LPS12" s="236"/>
      <c r="LPT12" s="236"/>
      <c r="LPU12" s="236"/>
      <c r="LPV12" s="236"/>
      <c r="LPW12" s="236"/>
      <c r="LPX12" s="236"/>
      <c r="LPY12" s="236"/>
      <c r="LPZ12" s="236"/>
      <c r="LQA12" s="236"/>
      <c r="LQB12" s="236"/>
      <c r="LQC12" s="236"/>
      <c r="LQD12" s="236"/>
      <c r="LQE12" s="236"/>
      <c r="LQF12" s="236"/>
      <c r="LQG12" s="236"/>
      <c r="LQH12" s="236"/>
      <c r="LQI12" s="236"/>
      <c r="LQJ12" s="236"/>
      <c r="LQK12" s="236"/>
      <c r="LQL12" s="236"/>
      <c r="LQM12" s="236"/>
      <c r="LQN12" s="236"/>
      <c r="LQO12" s="236"/>
      <c r="LQP12" s="236"/>
      <c r="LQQ12" s="236"/>
      <c r="LQR12" s="236"/>
      <c r="LQS12" s="236"/>
      <c r="LQT12" s="236"/>
      <c r="LQU12" s="236"/>
      <c r="LQV12" s="236"/>
      <c r="LQW12" s="236"/>
      <c r="LQX12" s="236"/>
      <c r="LQY12" s="236"/>
      <c r="LQZ12" s="236"/>
      <c r="LRA12" s="236"/>
      <c r="LRB12" s="236"/>
      <c r="LRC12" s="236"/>
      <c r="LRD12" s="236"/>
      <c r="LRE12" s="236"/>
      <c r="LRF12" s="236"/>
      <c r="LRG12" s="236"/>
      <c r="LRH12" s="236"/>
      <c r="LRI12" s="236"/>
      <c r="LRJ12" s="236"/>
      <c r="LRK12" s="236"/>
      <c r="LRL12" s="236"/>
      <c r="LRM12" s="236"/>
      <c r="LRN12" s="236"/>
      <c r="LRO12" s="236"/>
      <c r="LRP12" s="236"/>
      <c r="LRQ12" s="236"/>
      <c r="LRR12" s="236"/>
      <c r="LRS12" s="236"/>
      <c r="LRT12" s="236"/>
      <c r="LRU12" s="236"/>
      <c r="LRV12" s="236"/>
      <c r="LRW12" s="236"/>
      <c r="LRX12" s="236"/>
      <c r="LRY12" s="236"/>
      <c r="LRZ12" s="236"/>
      <c r="LSA12" s="236"/>
      <c r="LSB12" s="236"/>
      <c r="LSC12" s="236"/>
      <c r="LSD12" s="236"/>
      <c r="LSE12" s="236"/>
      <c r="LSF12" s="236"/>
      <c r="LSG12" s="236"/>
      <c r="LSH12" s="236"/>
      <c r="LSI12" s="236"/>
      <c r="LSJ12" s="236"/>
      <c r="LSK12" s="236"/>
      <c r="LSL12" s="236"/>
      <c r="LSM12" s="236"/>
      <c r="LSN12" s="236"/>
      <c r="LSO12" s="236"/>
      <c r="LSP12" s="236"/>
      <c r="LSQ12" s="236"/>
      <c r="LSR12" s="236"/>
      <c r="LSS12" s="236"/>
      <c r="LST12" s="236"/>
      <c r="LSU12" s="236"/>
      <c r="LSV12" s="236"/>
      <c r="LSW12" s="236"/>
      <c r="LSX12" s="236"/>
      <c r="LSY12" s="236"/>
      <c r="LSZ12" s="236"/>
      <c r="LTA12" s="236"/>
      <c r="LTB12" s="236"/>
      <c r="LTC12" s="236"/>
      <c r="LTD12" s="236"/>
      <c r="LTE12" s="236"/>
      <c r="LTF12" s="236"/>
      <c r="LTG12" s="236"/>
      <c r="LTH12" s="236"/>
      <c r="LTI12" s="236"/>
      <c r="LTJ12" s="236"/>
      <c r="LTK12" s="236"/>
      <c r="LTL12" s="236"/>
      <c r="LTM12" s="236"/>
      <c r="LTN12" s="236"/>
      <c r="LTO12" s="236"/>
      <c r="LTP12" s="236"/>
      <c r="LTQ12" s="236"/>
      <c r="LTR12" s="236"/>
      <c r="LTS12" s="236"/>
      <c r="LTT12" s="236"/>
      <c r="LTU12" s="236"/>
      <c r="LTV12" s="236"/>
      <c r="LTW12" s="236"/>
      <c r="LTX12" s="236"/>
      <c r="LTY12" s="236"/>
      <c r="LTZ12" s="236"/>
      <c r="LUA12" s="236"/>
      <c r="LUB12" s="236"/>
      <c r="LUC12" s="236"/>
      <c r="LUD12" s="236"/>
      <c r="LUE12" s="236"/>
      <c r="LUF12" s="236"/>
      <c r="LUG12" s="236"/>
      <c r="LUH12" s="236"/>
      <c r="LUI12" s="236"/>
      <c r="LUJ12" s="236"/>
      <c r="LUK12" s="236"/>
      <c r="LUL12" s="236"/>
      <c r="LUM12" s="236"/>
      <c r="LUN12" s="236"/>
      <c r="LUO12" s="236"/>
      <c r="LUP12" s="236"/>
      <c r="LUQ12" s="236"/>
      <c r="LUR12" s="236"/>
      <c r="LUS12" s="236"/>
      <c r="LUT12" s="236"/>
      <c r="LUU12" s="236"/>
      <c r="LUV12" s="236"/>
      <c r="LUW12" s="236"/>
      <c r="LUX12" s="236"/>
      <c r="LUY12" s="236"/>
      <c r="LUZ12" s="236"/>
      <c r="LVA12" s="236"/>
      <c r="LVB12" s="236"/>
      <c r="LVC12" s="236"/>
      <c r="LVD12" s="236"/>
      <c r="LVE12" s="236"/>
      <c r="LVF12" s="236"/>
      <c r="LVG12" s="236"/>
      <c r="LVH12" s="236"/>
      <c r="LVI12" s="236"/>
      <c r="LVJ12" s="236"/>
      <c r="LVK12" s="236"/>
      <c r="LVL12" s="236"/>
      <c r="LVM12" s="236"/>
      <c r="LVN12" s="236"/>
      <c r="LVO12" s="236"/>
      <c r="LVP12" s="236"/>
      <c r="LVQ12" s="236"/>
      <c r="LVR12" s="236"/>
      <c r="LVS12" s="236"/>
      <c r="LVT12" s="236"/>
      <c r="LVU12" s="236"/>
      <c r="LVV12" s="236"/>
      <c r="LVW12" s="236"/>
      <c r="LVX12" s="236"/>
      <c r="LVY12" s="236"/>
      <c r="LVZ12" s="236"/>
      <c r="LWA12" s="236"/>
      <c r="LWB12" s="236"/>
      <c r="LWC12" s="236"/>
      <c r="LWD12" s="236"/>
      <c r="LWE12" s="236"/>
      <c r="LWF12" s="236"/>
      <c r="LWG12" s="236"/>
      <c r="LWH12" s="236"/>
      <c r="LWI12" s="236"/>
      <c r="LWJ12" s="236"/>
      <c r="LWK12" s="236"/>
      <c r="LWL12" s="236"/>
      <c r="LWM12" s="236"/>
      <c r="LWN12" s="236"/>
      <c r="LWO12" s="236"/>
      <c r="LWP12" s="236"/>
      <c r="LWQ12" s="236"/>
      <c r="LWR12" s="236"/>
      <c r="LWS12" s="236"/>
      <c r="LWT12" s="236"/>
      <c r="LWU12" s="236"/>
      <c r="LWV12" s="236"/>
      <c r="LWW12" s="236"/>
      <c r="LWX12" s="236"/>
      <c r="LWY12" s="236"/>
      <c r="LWZ12" s="236"/>
      <c r="LXA12" s="236"/>
      <c r="LXB12" s="236"/>
      <c r="LXC12" s="236"/>
      <c r="LXD12" s="236"/>
      <c r="LXE12" s="236"/>
      <c r="LXF12" s="236"/>
      <c r="LXG12" s="236"/>
      <c r="LXH12" s="236"/>
      <c r="LXI12" s="236"/>
      <c r="LXJ12" s="236"/>
      <c r="LXK12" s="236"/>
      <c r="LXL12" s="236"/>
      <c r="LXM12" s="236"/>
      <c r="LXN12" s="236"/>
      <c r="LXO12" s="236"/>
      <c r="LXP12" s="236"/>
      <c r="LXQ12" s="236"/>
      <c r="LXR12" s="236"/>
      <c r="LXS12" s="236"/>
      <c r="LXT12" s="236"/>
      <c r="LXU12" s="236"/>
      <c r="LXV12" s="236"/>
      <c r="LXW12" s="236"/>
      <c r="LXX12" s="236"/>
      <c r="LXY12" s="236"/>
      <c r="LXZ12" s="236"/>
      <c r="LYA12" s="236"/>
      <c r="LYB12" s="236"/>
      <c r="LYC12" s="236"/>
      <c r="LYD12" s="236"/>
      <c r="LYE12" s="236"/>
      <c r="LYF12" s="236"/>
      <c r="LYG12" s="236"/>
      <c r="LYH12" s="236"/>
      <c r="LYI12" s="236"/>
      <c r="LYJ12" s="236"/>
      <c r="LYK12" s="236"/>
      <c r="LYL12" s="236"/>
      <c r="LYM12" s="236"/>
      <c r="LYN12" s="236"/>
      <c r="LYO12" s="236"/>
      <c r="LYP12" s="236"/>
      <c r="LYQ12" s="236"/>
      <c r="LYR12" s="236"/>
      <c r="LYS12" s="236"/>
      <c r="LYT12" s="236"/>
      <c r="LYU12" s="236"/>
      <c r="LYV12" s="236"/>
      <c r="LYW12" s="236"/>
      <c r="LYX12" s="236"/>
      <c r="LYY12" s="236"/>
      <c r="LYZ12" s="236"/>
      <c r="LZA12" s="236"/>
      <c r="LZB12" s="236"/>
      <c r="LZC12" s="236"/>
      <c r="LZD12" s="236"/>
      <c r="LZE12" s="236"/>
      <c r="LZF12" s="236"/>
      <c r="LZG12" s="236"/>
      <c r="LZH12" s="236"/>
      <c r="LZI12" s="236"/>
      <c r="LZJ12" s="236"/>
      <c r="LZK12" s="236"/>
      <c r="LZL12" s="236"/>
      <c r="LZM12" s="236"/>
      <c r="LZN12" s="236"/>
      <c r="LZO12" s="236"/>
      <c r="LZP12" s="236"/>
      <c r="LZQ12" s="236"/>
      <c r="LZR12" s="236"/>
      <c r="LZS12" s="236"/>
      <c r="LZT12" s="236"/>
      <c r="LZU12" s="236"/>
      <c r="LZV12" s="236"/>
      <c r="LZW12" s="236"/>
      <c r="LZX12" s="236"/>
      <c r="LZY12" s="236"/>
      <c r="LZZ12" s="236"/>
      <c r="MAA12" s="236"/>
      <c r="MAB12" s="236"/>
      <c r="MAC12" s="236"/>
      <c r="MAD12" s="236"/>
      <c r="MAE12" s="236"/>
      <c r="MAF12" s="236"/>
      <c r="MAG12" s="236"/>
      <c r="MAH12" s="236"/>
      <c r="MAI12" s="236"/>
      <c r="MAJ12" s="236"/>
      <c r="MAK12" s="236"/>
      <c r="MAL12" s="236"/>
      <c r="MAM12" s="236"/>
      <c r="MAN12" s="236"/>
      <c r="MAO12" s="236"/>
      <c r="MAP12" s="236"/>
      <c r="MAQ12" s="236"/>
      <c r="MAR12" s="236"/>
      <c r="MAS12" s="236"/>
      <c r="MAT12" s="236"/>
      <c r="MAU12" s="236"/>
      <c r="MAV12" s="236"/>
      <c r="MAW12" s="236"/>
      <c r="MAX12" s="236"/>
      <c r="MAY12" s="236"/>
      <c r="MAZ12" s="236"/>
      <c r="MBA12" s="236"/>
      <c r="MBB12" s="236"/>
      <c r="MBC12" s="236"/>
      <c r="MBD12" s="236"/>
      <c r="MBE12" s="236"/>
      <c r="MBF12" s="236"/>
      <c r="MBG12" s="236"/>
      <c r="MBH12" s="236"/>
      <c r="MBI12" s="236"/>
      <c r="MBJ12" s="236"/>
      <c r="MBK12" s="236"/>
      <c r="MBL12" s="236"/>
      <c r="MBM12" s="236"/>
      <c r="MBN12" s="236"/>
      <c r="MBO12" s="236"/>
      <c r="MBP12" s="236"/>
      <c r="MBQ12" s="236"/>
      <c r="MBR12" s="236"/>
      <c r="MBS12" s="236"/>
      <c r="MBT12" s="236"/>
      <c r="MBU12" s="236"/>
      <c r="MBV12" s="236"/>
      <c r="MBW12" s="236"/>
      <c r="MBX12" s="236"/>
      <c r="MBY12" s="236"/>
      <c r="MBZ12" s="236"/>
      <c r="MCA12" s="236"/>
      <c r="MCB12" s="236"/>
      <c r="MCC12" s="236"/>
      <c r="MCD12" s="236"/>
      <c r="MCE12" s="236"/>
      <c r="MCF12" s="236"/>
      <c r="MCG12" s="236"/>
      <c r="MCH12" s="236"/>
      <c r="MCI12" s="236"/>
      <c r="MCJ12" s="236"/>
      <c r="MCK12" s="236"/>
      <c r="MCL12" s="236"/>
      <c r="MCM12" s="236"/>
      <c r="MCN12" s="236"/>
      <c r="MCO12" s="236"/>
      <c r="MCP12" s="236"/>
      <c r="MCQ12" s="236"/>
      <c r="MCR12" s="236"/>
      <c r="MCS12" s="236"/>
      <c r="MCT12" s="236"/>
      <c r="MCU12" s="236"/>
      <c r="MCV12" s="236"/>
      <c r="MCW12" s="236"/>
      <c r="MCX12" s="236"/>
      <c r="MCY12" s="236"/>
      <c r="MCZ12" s="236"/>
      <c r="MDA12" s="236"/>
      <c r="MDB12" s="236"/>
      <c r="MDC12" s="236"/>
      <c r="MDD12" s="236"/>
      <c r="MDE12" s="236"/>
      <c r="MDF12" s="236"/>
      <c r="MDG12" s="236"/>
      <c r="MDH12" s="236"/>
      <c r="MDI12" s="236"/>
      <c r="MDJ12" s="236"/>
      <c r="MDK12" s="236"/>
      <c r="MDL12" s="236"/>
      <c r="MDM12" s="236"/>
      <c r="MDN12" s="236"/>
      <c r="MDO12" s="236"/>
      <c r="MDP12" s="236"/>
      <c r="MDQ12" s="236"/>
      <c r="MDR12" s="236"/>
      <c r="MDS12" s="236"/>
      <c r="MDT12" s="236"/>
      <c r="MDU12" s="236"/>
      <c r="MDV12" s="236"/>
      <c r="MDW12" s="236"/>
      <c r="MDX12" s="236"/>
      <c r="MDY12" s="236"/>
      <c r="MDZ12" s="236"/>
      <c r="MEA12" s="236"/>
      <c r="MEB12" s="236"/>
      <c r="MEC12" s="236"/>
      <c r="MED12" s="236"/>
      <c r="MEE12" s="236"/>
      <c r="MEF12" s="236"/>
      <c r="MEG12" s="236"/>
      <c r="MEH12" s="236"/>
      <c r="MEI12" s="236"/>
      <c r="MEJ12" s="236"/>
      <c r="MEK12" s="236"/>
      <c r="MEL12" s="236"/>
      <c r="MEM12" s="236"/>
      <c r="MEN12" s="236"/>
      <c r="MEO12" s="236"/>
      <c r="MEP12" s="236"/>
      <c r="MEQ12" s="236"/>
      <c r="MER12" s="236"/>
      <c r="MES12" s="236"/>
      <c r="MET12" s="236"/>
      <c r="MEU12" s="236"/>
      <c r="MEV12" s="236"/>
      <c r="MEW12" s="236"/>
      <c r="MEX12" s="236"/>
      <c r="MEY12" s="236"/>
      <c r="MEZ12" s="236"/>
      <c r="MFA12" s="236"/>
      <c r="MFB12" s="236"/>
      <c r="MFC12" s="236"/>
      <c r="MFD12" s="236"/>
      <c r="MFE12" s="236"/>
      <c r="MFF12" s="236"/>
      <c r="MFG12" s="236"/>
      <c r="MFH12" s="236"/>
      <c r="MFI12" s="236"/>
      <c r="MFJ12" s="236"/>
      <c r="MFK12" s="236"/>
      <c r="MFL12" s="236"/>
      <c r="MFM12" s="236"/>
      <c r="MFN12" s="236"/>
      <c r="MFO12" s="236"/>
      <c r="MFP12" s="236"/>
      <c r="MFQ12" s="236"/>
      <c r="MFR12" s="236"/>
      <c r="MFS12" s="236"/>
      <c r="MFT12" s="236"/>
      <c r="MFU12" s="236"/>
      <c r="MFV12" s="236"/>
      <c r="MFW12" s="236"/>
      <c r="MFX12" s="236"/>
      <c r="MFY12" s="236"/>
      <c r="MFZ12" s="236"/>
      <c r="MGA12" s="236"/>
      <c r="MGB12" s="236"/>
      <c r="MGC12" s="236"/>
      <c r="MGD12" s="236"/>
      <c r="MGE12" s="236"/>
      <c r="MGF12" s="236"/>
      <c r="MGG12" s="236"/>
      <c r="MGH12" s="236"/>
      <c r="MGI12" s="236"/>
      <c r="MGJ12" s="236"/>
      <c r="MGK12" s="236"/>
      <c r="MGL12" s="236"/>
      <c r="MGM12" s="236"/>
      <c r="MGN12" s="236"/>
      <c r="MGO12" s="236"/>
      <c r="MGP12" s="236"/>
      <c r="MGQ12" s="236"/>
      <c r="MGR12" s="236"/>
      <c r="MGS12" s="236"/>
      <c r="MGT12" s="236"/>
      <c r="MGU12" s="236"/>
      <c r="MGV12" s="236"/>
      <c r="MGW12" s="236"/>
      <c r="MGX12" s="236"/>
      <c r="MGY12" s="236"/>
      <c r="MGZ12" s="236"/>
      <c r="MHA12" s="236"/>
      <c r="MHB12" s="236"/>
      <c r="MHC12" s="236"/>
      <c r="MHD12" s="236"/>
      <c r="MHE12" s="236"/>
      <c r="MHF12" s="236"/>
      <c r="MHG12" s="236"/>
      <c r="MHH12" s="236"/>
      <c r="MHI12" s="236"/>
      <c r="MHJ12" s="236"/>
      <c r="MHK12" s="236"/>
      <c r="MHL12" s="236"/>
      <c r="MHM12" s="236"/>
      <c r="MHN12" s="236"/>
      <c r="MHO12" s="236"/>
      <c r="MHP12" s="236"/>
      <c r="MHQ12" s="236"/>
      <c r="MHR12" s="236"/>
      <c r="MHS12" s="236"/>
      <c r="MHT12" s="236"/>
      <c r="MHU12" s="236"/>
      <c r="MHV12" s="236"/>
      <c r="MHW12" s="236"/>
      <c r="MHX12" s="236"/>
      <c r="MHY12" s="236"/>
      <c r="MHZ12" s="236"/>
      <c r="MIA12" s="236"/>
      <c r="MIB12" s="236"/>
      <c r="MIC12" s="236"/>
      <c r="MID12" s="236"/>
      <c r="MIE12" s="236"/>
      <c r="MIF12" s="236"/>
      <c r="MIG12" s="236"/>
      <c r="MIH12" s="236"/>
      <c r="MII12" s="236"/>
      <c r="MIJ12" s="236"/>
      <c r="MIK12" s="236"/>
      <c r="MIL12" s="236"/>
      <c r="MIM12" s="236"/>
      <c r="MIN12" s="236"/>
      <c r="MIO12" s="236"/>
      <c r="MIP12" s="236"/>
      <c r="MIQ12" s="236"/>
      <c r="MIR12" s="236"/>
      <c r="MIS12" s="236"/>
      <c r="MIT12" s="236"/>
      <c r="MIU12" s="236"/>
      <c r="MIV12" s="236"/>
      <c r="MIW12" s="236"/>
      <c r="MIX12" s="236"/>
      <c r="MIY12" s="236"/>
      <c r="MIZ12" s="236"/>
      <c r="MJA12" s="236"/>
      <c r="MJB12" s="236"/>
      <c r="MJC12" s="236"/>
      <c r="MJD12" s="236"/>
      <c r="MJE12" s="236"/>
      <c r="MJF12" s="236"/>
      <c r="MJG12" s="236"/>
      <c r="MJH12" s="236"/>
      <c r="MJI12" s="236"/>
      <c r="MJJ12" s="236"/>
      <c r="MJK12" s="236"/>
      <c r="MJL12" s="236"/>
      <c r="MJM12" s="236"/>
      <c r="MJN12" s="236"/>
      <c r="MJO12" s="236"/>
      <c r="MJP12" s="236"/>
      <c r="MJQ12" s="236"/>
      <c r="MJR12" s="236"/>
      <c r="MJS12" s="236"/>
      <c r="MJT12" s="236"/>
      <c r="MJU12" s="236"/>
      <c r="MJV12" s="236"/>
      <c r="MJW12" s="236"/>
      <c r="MJX12" s="236"/>
      <c r="MJY12" s="236"/>
      <c r="MJZ12" s="236"/>
      <c r="MKA12" s="236"/>
      <c r="MKB12" s="236"/>
      <c r="MKC12" s="236"/>
      <c r="MKD12" s="236"/>
      <c r="MKE12" s="236"/>
      <c r="MKF12" s="236"/>
      <c r="MKG12" s="236"/>
      <c r="MKH12" s="236"/>
      <c r="MKI12" s="236"/>
      <c r="MKJ12" s="236"/>
      <c r="MKK12" s="236"/>
      <c r="MKL12" s="236"/>
      <c r="MKM12" s="236"/>
      <c r="MKN12" s="236"/>
      <c r="MKO12" s="236"/>
      <c r="MKP12" s="236"/>
      <c r="MKQ12" s="236"/>
      <c r="MKR12" s="236"/>
      <c r="MKS12" s="236"/>
      <c r="MKT12" s="236"/>
      <c r="MKU12" s="236"/>
      <c r="MKV12" s="236"/>
      <c r="MKW12" s="236"/>
      <c r="MKX12" s="236"/>
      <c r="MKY12" s="236"/>
      <c r="MKZ12" s="236"/>
      <c r="MLA12" s="236"/>
      <c r="MLB12" s="236"/>
      <c r="MLC12" s="236"/>
      <c r="MLD12" s="236"/>
      <c r="MLE12" s="236"/>
      <c r="MLF12" s="236"/>
      <c r="MLG12" s="236"/>
      <c r="MLH12" s="236"/>
      <c r="MLI12" s="236"/>
      <c r="MLJ12" s="236"/>
      <c r="MLK12" s="236"/>
      <c r="MLL12" s="236"/>
      <c r="MLM12" s="236"/>
      <c r="MLN12" s="236"/>
      <c r="MLO12" s="236"/>
      <c r="MLP12" s="236"/>
      <c r="MLQ12" s="236"/>
      <c r="MLR12" s="236"/>
      <c r="MLS12" s="236"/>
      <c r="MLT12" s="236"/>
      <c r="MLU12" s="236"/>
      <c r="MLV12" s="236"/>
      <c r="MLW12" s="236"/>
      <c r="MLX12" s="236"/>
      <c r="MLY12" s="236"/>
      <c r="MLZ12" s="236"/>
      <c r="MMA12" s="236"/>
      <c r="MMB12" s="236"/>
      <c r="MMC12" s="236"/>
      <c r="MMD12" s="236"/>
      <c r="MME12" s="236"/>
      <c r="MMF12" s="236"/>
      <c r="MMG12" s="236"/>
      <c r="MMH12" s="236"/>
      <c r="MMI12" s="236"/>
      <c r="MMJ12" s="236"/>
      <c r="MMK12" s="236"/>
      <c r="MML12" s="236"/>
      <c r="MMM12" s="236"/>
      <c r="MMN12" s="236"/>
      <c r="MMO12" s="236"/>
      <c r="MMP12" s="236"/>
      <c r="MMQ12" s="236"/>
      <c r="MMR12" s="236"/>
      <c r="MMS12" s="236"/>
      <c r="MMT12" s="236"/>
      <c r="MMU12" s="236"/>
      <c r="MMV12" s="236"/>
      <c r="MMW12" s="236"/>
      <c r="MMX12" s="236"/>
      <c r="MMY12" s="236"/>
      <c r="MMZ12" s="236"/>
      <c r="MNA12" s="236"/>
      <c r="MNB12" s="236"/>
      <c r="MNC12" s="236"/>
      <c r="MND12" s="236"/>
      <c r="MNE12" s="236"/>
      <c r="MNF12" s="236"/>
      <c r="MNG12" s="236"/>
      <c r="MNH12" s="236"/>
      <c r="MNI12" s="236"/>
      <c r="MNJ12" s="236"/>
      <c r="MNK12" s="236"/>
      <c r="MNL12" s="236"/>
      <c r="MNM12" s="236"/>
      <c r="MNN12" s="236"/>
      <c r="MNO12" s="236"/>
      <c r="MNP12" s="236"/>
      <c r="MNQ12" s="236"/>
      <c r="MNR12" s="236"/>
      <c r="MNS12" s="236"/>
      <c r="MNT12" s="236"/>
      <c r="MNU12" s="236"/>
      <c r="MNV12" s="236"/>
      <c r="MNW12" s="236"/>
      <c r="MNX12" s="236"/>
      <c r="MNY12" s="236"/>
      <c r="MNZ12" s="236"/>
      <c r="MOA12" s="236"/>
      <c r="MOB12" s="236"/>
      <c r="MOC12" s="236"/>
      <c r="MOD12" s="236"/>
      <c r="MOE12" s="236"/>
      <c r="MOF12" s="236"/>
      <c r="MOG12" s="236"/>
      <c r="MOH12" s="236"/>
      <c r="MOI12" s="236"/>
      <c r="MOJ12" s="236"/>
      <c r="MOK12" s="236"/>
      <c r="MOL12" s="236"/>
      <c r="MOM12" s="236"/>
      <c r="MON12" s="236"/>
      <c r="MOO12" s="236"/>
      <c r="MOP12" s="236"/>
      <c r="MOQ12" s="236"/>
      <c r="MOR12" s="236"/>
      <c r="MOS12" s="236"/>
      <c r="MOT12" s="236"/>
      <c r="MOU12" s="236"/>
      <c r="MOV12" s="236"/>
      <c r="MOW12" s="236"/>
      <c r="MOX12" s="236"/>
      <c r="MOY12" s="236"/>
      <c r="MOZ12" s="236"/>
      <c r="MPA12" s="236"/>
      <c r="MPB12" s="236"/>
      <c r="MPC12" s="236"/>
      <c r="MPD12" s="236"/>
      <c r="MPE12" s="236"/>
      <c r="MPF12" s="236"/>
      <c r="MPG12" s="236"/>
      <c r="MPH12" s="236"/>
      <c r="MPI12" s="236"/>
      <c r="MPJ12" s="236"/>
      <c r="MPK12" s="236"/>
      <c r="MPL12" s="236"/>
      <c r="MPM12" s="236"/>
      <c r="MPN12" s="236"/>
      <c r="MPO12" s="236"/>
      <c r="MPP12" s="236"/>
      <c r="MPQ12" s="236"/>
      <c r="MPR12" s="236"/>
      <c r="MPS12" s="236"/>
      <c r="MPT12" s="236"/>
      <c r="MPU12" s="236"/>
      <c r="MPV12" s="236"/>
      <c r="MPW12" s="236"/>
      <c r="MPX12" s="236"/>
      <c r="MPY12" s="236"/>
      <c r="MPZ12" s="236"/>
      <c r="MQA12" s="236"/>
      <c r="MQB12" s="236"/>
      <c r="MQC12" s="236"/>
      <c r="MQD12" s="236"/>
      <c r="MQE12" s="236"/>
      <c r="MQF12" s="236"/>
      <c r="MQG12" s="236"/>
      <c r="MQH12" s="236"/>
      <c r="MQI12" s="236"/>
      <c r="MQJ12" s="236"/>
      <c r="MQK12" s="236"/>
      <c r="MQL12" s="236"/>
      <c r="MQM12" s="236"/>
      <c r="MQN12" s="236"/>
      <c r="MQO12" s="236"/>
      <c r="MQP12" s="236"/>
      <c r="MQQ12" s="236"/>
      <c r="MQR12" s="236"/>
      <c r="MQS12" s="236"/>
      <c r="MQT12" s="236"/>
      <c r="MQU12" s="236"/>
      <c r="MQV12" s="236"/>
      <c r="MQW12" s="236"/>
      <c r="MQX12" s="236"/>
      <c r="MQY12" s="236"/>
      <c r="MQZ12" s="236"/>
      <c r="MRA12" s="236"/>
      <c r="MRB12" s="236"/>
      <c r="MRC12" s="236"/>
      <c r="MRD12" s="236"/>
      <c r="MRE12" s="236"/>
      <c r="MRF12" s="236"/>
      <c r="MRG12" s="236"/>
      <c r="MRH12" s="236"/>
      <c r="MRI12" s="236"/>
      <c r="MRJ12" s="236"/>
      <c r="MRK12" s="236"/>
      <c r="MRL12" s="236"/>
      <c r="MRM12" s="236"/>
      <c r="MRN12" s="236"/>
      <c r="MRO12" s="236"/>
      <c r="MRP12" s="236"/>
      <c r="MRQ12" s="236"/>
      <c r="MRR12" s="236"/>
      <c r="MRS12" s="236"/>
      <c r="MRT12" s="236"/>
      <c r="MRU12" s="236"/>
      <c r="MRV12" s="236"/>
      <c r="MRW12" s="236"/>
      <c r="MRX12" s="236"/>
      <c r="MRY12" s="236"/>
      <c r="MRZ12" s="236"/>
      <c r="MSA12" s="236"/>
      <c r="MSB12" s="236"/>
      <c r="MSC12" s="236"/>
      <c r="MSD12" s="236"/>
      <c r="MSE12" s="236"/>
      <c r="MSF12" s="236"/>
      <c r="MSG12" s="236"/>
      <c r="MSH12" s="236"/>
      <c r="MSI12" s="236"/>
      <c r="MSJ12" s="236"/>
      <c r="MSK12" s="236"/>
      <c r="MSL12" s="236"/>
      <c r="MSM12" s="236"/>
      <c r="MSN12" s="236"/>
      <c r="MSO12" s="236"/>
      <c r="MSP12" s="236"/>
      <c r="MSQ12" s="236"/>
      <c r="MSR12" s="236"/>
      <c r="MSS12" s="236"/>
      <c r="MST12" s="236"/>
      <c r="MSU12" s="236"/>
      <c r="MSV12" s="236"/>
      <c r="MSW12" s="236"/>
      <c r="MSX12" s="236"/>
      <c r="MSY12" s="236"/>
      <c r="MSZ12" s="236"/>
      <c r="MTA12" s="236"/>
      <c r="MTB12" s="236"/>
      <c r="MTC12" s="236"/>
      <c r="MTD12" s="236"/>
      <c r="MTE12" s="236"/>
      <c r="MTF12" s="236"/>
      <c r="MTG12" s="236"/>
      <c r="MTH12" s="236"/>
      <c r="MTI12" s="236"/>
      <c r="MTJ12" s="236"/>
      <c r="MTK12" s="236"/>
      <c r="MTL12" s="236"/>
      <c r="MTM12" s="236"/>
      <c r="MTN12" s="236"/>
      <c r="MTO12" s="236"/>
      <c r="MTP12" s="236"/>
      <c r="MTQ12" s="236"/>
      <c r="MTR12" s="236"/>
      <c r="MTS12" s="236"/>
      <c r="MTT12" s="236"/>
      <c r="MTU12" s="236"/>
      <c r="MTV12" s="236"/>
      <c r="MTW12" s="236"/>
      <c r="MTX12" s="236"/>
      <c r="MTY12" s="236"/>
      <c r="MTZ12" s="236"/>
      <c r="MUA12" s="236"/>
      <c r="MUB12" s="236"/>
      <c r="MUC12" s="236"/>
      <c r="MUD12" s="236"/>
      <c r="MUE12" s="236"/>
      <c r="MUF12" s="236"/>
      <c r="MUG12" s="236"/>
      <c r="MUH12" s="236"/>
      <c r="MUI12" s="236"/>
      <c r="MUJ12" s="236"/>
      <c r="MUK12" s="236"/>
      <c r="MUL12" s="236"/>
      <c r="MUM12" s="236"/>
      <c r="MUN12" s="236"/>
      <c r="MUO12" s="236"/>
      <c r="MUP12" s="236"/>
      <c r="MUQ12" s="236"/>
      <c r="MUR12" s="236"/>
      <c r="MUS12" s="236"/>
      <c r="MUT12" s="236"/>
      <c r="MUU12" s="236"/>
      <c r="MUV12" s="236"/>
      <c r="MUW12" s="236"/>
      <c r="MUX12" s="236"/>
      <c r="MUY12" s="236"/>
      <c r="MUZ12" s="236"/>
      <c r="MVA12" s="236"/>
      <c r="MVB12" s="236"/>
      <c r="MVC12" s="236"/>
      <c r="MVD12" s="236"/>
      <c r="MVE12" s="236"/>
      <c r="MVF12" s="236"/>
      <c r="MVG12" s="236"/>
      <c r="MVH12" s="236"/>
      <c r="MVI12" s="236"/>
      <c r="MVJ12" s="236"/>
      <c r="MVK12" s="236"/>
      <c r="MVL12" s="236"/>
      <c r="MVM12" s="236"/>
      <c r="MVN12" s="236"/>
      <c r="MVO12" s="236"/>
      <c r="MVP12" s="236"/>
      <c r="MVQ12" s="236"/>
      <c r="MVR12" s="236"/>
      <c r="MVS12" s="236"/>
      <c r="MVT12" s="236"/>
      <c r="MVU12" s="236"/>
      <c r="MVV12" s="236"/>
      <c r="MVW12" s="236"/>
      <c r="MVX12" s="236"/>
      <c r="MVY12" s="236"/>
      <c r="MVZ12" s="236"/>
      <c r="MWA12" s="236"/>
      <c r="MWB12" s="236"/>
      <c r="MWC12" s="236"/>
      <c r="MWD12" s="236"/>
      <c r="MWE12" s="236"/>
      <c r="MWF12" s="236"/>
      <c r="MWG12" s="236"/>
      <c r="MWH12" s="236"/>
      <c r="MWI12" s="236"/>
      <c r="MWJ12" s="236"/>
      <c r="MWK12" s="236"/>
      <c r="MWL12" s="236"/>
      <c r="MWM12" s="236"/>
      <c r="MWN12" s="236"/>
      <c r="MWO12" s="236"/>
      <c r="MWP12" s="236"/>
      <c r="MWQ12" s="236"/>
      <c r="MWR12" s="236"/>
      <c r="MWS12" s="236"/>
      <c r="MWT12" s="236"/>
      <c r="MWU12" s="236"/>
      <c r="MWV12" s="236"/>
      <c r="MWW12" s="236"/>
      <c r="MWX12" s="236"/>
      <c r="MWY12" s="236"/>
      <c r="MWZ12" s="236"/>
      <c r="MXA12" s="236"/>
      <c r="MXB12" s="236"/>
      <c r="MXC12" s="236"/>
      <c r="MXD12" s="236"/>
      <c r="MXE12" s="236"/>
      <c r="MXF12" s="236"/>
      <c r="MXG12" s="236"/>
      <c r="MXH12" s="236"/>
      <c r="MXI12" s="236"/>
      <c r="MXJ12" s="236"/>
      <c r="MXK12" s="236"/>
      <c r="MXL12" s="236"/>
      <c r="MXM12" s="236"/>
      <c r="MXN12" s="236"/>
      <c r="MXO12" s="236"/>
      <c r="MXP12" s="236"/>
      <c r="MXQ12" s="236"/>
      <c r="MXR12" s="236"/>
      <c r="MXS12" s="236"/>
      <c r="MXT12" s="236"/>
      <c r="MXU12" s="236"/>
      <c r="MXV12" s="236"/>
      <c r="MXW12" s="236"/>
      <c r="MXX12" s="236"/>
      <c r="MXY12" s="236"/>
      <c r="MXZ12" s="236"/>
      <c r="MYA12" s="236"/>
      <c r="MYB12" s="236"/>
      <c r="MYC12" s="236"/>
      <c r="MYD12" s="236"/>
      <c r="MYE12" s="236"/>
      <c r="MYF12" s="236"/>
      <c r="MYG12" s="236"/>
      <c r="MYH12" s="236"/>
      <c r="MYI12" s="236"/>
      <c r="MYJ12" s="236"/>
      <c r="MYK12" s="236"/>
      <c r="MYL12" s="236"/>
      <c r="MYM12" s="236"/>
      <c r="MYN12" s="236"/>
      <c r="MYO12" s="236"/>
      <c r="MYP12" s="236"/>
      <c r="MYQ12" s="236"/>
      <c r="MYR12" s="236"/>
      <c r="MYS12" s="236"/>
      <c r="MYT12" s="236"/>
      <c r="MYU12" s="236"/>
      <c r="MYV12" s="236"/>
      <c r="MYW12" s="236"/>
      <c r="MYX12" s="236"/>
      <c r="MYY12" s="236"/>
      <c r="MYZ12" s="236"/>
      <c r="MZA12" s="236"/>
      <c r="MZB12" s="236"/>
      <c r="MZC12" s="236"/>
      <c r="MZD12" s="236"/>
      <c r="MZE12" s="236"/>
      <c r="MZF12" s="236"/>
      <c r="MZG12" s="236"/>
      <c r="MZH12" s="236"/>
      <c r="MZI12" s="236"/>
      <c r="MZJ12" s="236"/>
      <c r="MZK12" s="236"/>
      <c r="MZL12" s="236"/>
      <c r="MZM12" s="236"/>
      <c r="MZN12" s="236"/>
      <c r="MZO12" s="236"/>
      <c r="MZP12" s="236"/>
      <c r="MZQ12" s="236"/>
      <c r="MZR12" s="236"/>
      <c r="MZS12" s="236"/>
      <c r="MZT12" s="236"/>
      <c r="MZU12" s="236"/>
      <c r="MZV12" s="236"/>
      <c r="MZW12" s="236"/>
      <c r="MZX12" s="236"/>
      <c r="MZY12" s="236"/>
      <c r="MZZ12" s="236"/>
      <c r="NAA12" s="236"/>
      <c r="NAB12" s="236"/>
      <c r="NAC12" s="236"/>
      <c r="NAD12" s="236"/>
      <c r="NAE12" s="236"/>
      <c r="NAF12" s="236"/>
      <c r="NAG12" s="236"/>
      <c r="NAH12" s="236"/>
      <c r="NAI12" s="236"/>
      <c r="NAJ12" s="236"/>
      <c r="NAK12" s="236"/>
      <c r="NAL12" s="236"/>
      <c r="NAM12" s="236"/>
      <c r="NAN12" s="236"/>
      <c r="NAO12" s="236"/>
      <c r="NAP12" s="236"/>
      <c r="NAQ12" s="236"/>
      <c r="NAR12" s="236"/>
      <c r="NAS12" s="236"/>
      <c r="NAT12" s="236"/>
      <c r="NAU12" s="236"/>
      <c r="NAV12" s="236"/>
      <c r="NAW12" s="236"/>
      <c r="NAX12" s="236"/>
      <c r="NAY12" s="236"/>
      <c r="NAZ12" s="236"/>
      <c r="NBA12" s="236"/>
      <c r="NBB12" s="236"/>
      <c r="NBC12" s="236"/>
      <c r="NBD12" s="236"/>
      <c r="NBE12" s="236"/>
      <c r="NBF12" s="236"/>
      <c r="NBG12" s="236"/>
      <c r="NBH12" s="236"/>
      <c r="NBI12" s="236"/>
      <c r="NBJ12" s="236"/>
      <c r="NBK12" s="236"/>
      <c r="NBL12" s="236"/>
      <c r="NBM12" s="236"/>
      <c r="NBN12" s="236"/>
      <c r="NBO12" s="236"/>
      <c r="NBP12" s="236"/>
      <c r="NBQ12" s="236"/>
      <c r="NBR12" s="236"/>
      <c r="NBS12" s="236"/>
      <c r="NBT12" s="236"/>
      <c r="NBU12" s="236"/>
      <c r="NBV12" s="236"/>
      <c r="NBW12" s="236"/>
      <c r="NBX12" s="236"/>
      <c r="NBY12" s="236"/>
      <c r="NBZ12" s="236"/>
      <c r="NCA12" s="236"/>
      <c r="NCB12" s="236"/>
      <c r="NCC12" s="236"/>
      <c r="NCD12" s="236"/>
      <c r="NCE12" s="236"/>
      <c r="NCF12" s="236"/>
      <c r="NCG12" s="236"/>
      <c r="NCH12" s="236"/>
      <c r="NCI12" s="236"/>
      <c r="NCJ12" s="236"/>
      <c r="NCK12" s="236"/>
      <c r="NCL12" s="236"/>
      <c r="NCM12" s="236"/>
      <c r="NCN12" s="236"/>
      <c r="NCO12" s="236"/>
      <c r="NCP12" s="236"/>
      <c r="NCQ12" s="236"/>
      <c r="NCR12" s="236"/>
      <c r="NCS12" s="236"/>
      <c r="NCT12" s="236"/>
      <c r="NCU12" s="236"/>
      <c r="NCV12" s="236"/>
      <c r="NCW12" s="236"/>
      <c r="NCX12" s="236"/>
      <c r="NCY12" s="236"/>
      <c r="NCZ12" s="236"/>
      <c r="NDA12" s="236"/>
      <c r="NDB12" s="236"/>
      <c r="NDC12" s="236"/>
      <c r="NDD12" s="236"/>
      <c r="NDE12" s="236"/>
      <c r="NDF12" s="236"/>
      <c r="NDG12" s="236"/>
      <c r="NDH12" s="236"/>
      <c r="NDI12" s="236"/>
      <c r="NDJ12" s="236"/>
      <c r="NDK12" s="236"/>
      <c r="NDL12" s="236"/>
      <c r="NDM12" s="236"/>
      <c r="NDN12" s="236"/>
      <c r="NDO12" s="236"/>
      <c r="NDP12" s="236"/>
      <c r="NDQ12" s="236"/>
      <c r="NDR12" s="236"/>
      <c r="NDS12" s="236"/>
      <c r="NDT12" s="236"/>
      <c r="NDU12" s="236"/>
      <c r="NDV12" s="236"/>
      <c r="NDW12" s="236"/>
      <c r="NDX12" s="236"/>
      <c r="NDY12" s="236"/>
      <c r="NDZ12" s="236"/>
      <c r="NEA12" s="236"/>
      <c r="NEB12" s="236"/>
      <c r="NEC12" s="236"/>
      <c r="NED12" s="236"/>
      <c r="NEE12" s="236"/>
      <c r="NEF12" s="236"/>
      <c r="NEG12" s="236"/>
      <c r="NEH12" s="236"/>
      <c r="NEI12" s="236"/>
      <c r="NEJ12" s="236"/>
      <c r="NEK12" s="236"/>
      <c r="NEL12" s="236"/>
      <c r="NEM12" s="236"/>
      <c r="NEN12" s="236"/>
      <c r="NEO12" s="236"/>
      <c r="NEP12" s="236"/>
      <c r="NEQ12" s="236"/>
      <c r="NER12" s="236"/>
      <c r="NES12" s="236"/>
      <c r="NET12" s="236"/>
      <c r="NEU12" s="236"/>
      <c r="NEV12" s="236"/>
      <c r="NEW12" s="236"/>
      <c r="NEX12" s="236"/>
      <c r="NEY12" s="236"/>
      <c r="NEZ12" s="236"/>
      <c r="NFA12" s="236"/>
      <c r="NFB12" s="236"/>
      <c r="NFC12" s="236"/>
      <c r="NFD12" s="236"/>
      <c r="NFE12" s="236"/>
      <c r="NFF12" s="236"/>
      <c r="NFG12" s="236"/>
      <c r="NFH12" s="236"/>
      <c r="NFI12" s="236"/>
      <c r="NFJ12" s="236"/>
      <c r="NFK12" s="236"/>
      <c r="NFL12" s="236"/>
      <c r="NFM12" s="236"/>
      <c r="NFN12" s="236"/>
      <c r="NFO12" s="236"/>
      <c r="NFP12" s="236"/>
      <c r="NFQ12" s="236"/>
      <c r="NFR12" s="236"/>
      <c r="NFS12" s="236"/>
      <c r="NFT12" s="236"/>
      <c r="NFU12" s="236"/>
      <c r="NFV12" s="236"/>
      <c r="NFW12" s="236"/>
      <c r="NFX12" s="236"/>
      <c r="NFY12" s="236"/>
      <c r="NFZ12" s="236"/>
      <c r="NGA12" s="236"/>
      <c r="NGB12" s="236"/>
      <c r="NGC12" s="236"/>
      <c r="NGD12" s="236"/>
      <c r="NGE12" s="236"/>
      <c r="NGF12" s="236"/>
      <c r="NGG12" s="236"/>
      <c r="NGH12" s="236"/>
      <c r="NGI12" s="236"/>
      <c r="NGJ12" s="236"/>
      <c r="NGK12" s="236"/>
      <c r="NGL12" s="236"/>
      <c r="NGM12" s="236"/>
      <c r="NGN12" s="236"/>
      <c r="NGO12" s="236"/>
      <c r="NGP12" s="236"/>
      <c r="NGQ12" s="236"/>
      <c r="NGR12" s="236"/>
      <c r="NGS12" s="236"/>
      <c r="NGT12" s="236"/>
      <c r="NGU12" s="236"/>
      <c r="NGV12" s="236"/>
      <c r="NGW12" s="236"/>
      <c r="NGX12" s="236"/>
      <c r="NGY12" s="236"/>
      <c r="NGZ12" s="236"/>
      <c r="NHA12" s="236"/>
      <c r="NHB12" s="236"/>
      <c r="NHC12" s="236"/>
      <c r="NHD12" s="236"/>
      <c r="NHE12" s="236"/>
      <c r="NHF12" s="236"/>
      <c r="NHG12" s="236"/>
      <c r="NHH12" s="236"/>
      <c r="NHI12" s="236"/>
      <c r="NHJ12" s="236"/>
      <c r="NHK12" s="236"/>
      <c r="NHL12" s="236"/>
      <c r="NHM12" s="236"/>
      <c r="NHN12" s="236"/>
      <c r="NHO12" s="236"/>
      <c r="NHP12" s="236"/>
      <c r="NHQ12" s="236"/>
      <c r="NHR12" s="236"/>
      <c r="NHS12" s="236"/>
      <c r="NHT12" s="236"/>
      <c r="NHU12" s="236"/>
      <c r="NHV12" s="236"/>
      <c r="NHW12" s="236"/>
      <c r="NHX12" s="236"/>
      <c r="NHY12" s="236"/>
      <c r="NHZ12" s="236"/>
      <c r="NIA12" s="236"/>
      <c r="NIB12" s="236"/>
      <c r="NIC12" s="236"/>
      <c r="NID12" s="236"/>
      <c r="NIE12" s="236"/>
      <c r="NIF12" s="236"/>
      <c r="NIG12" s="236"/>
      <c r="NIH12" s="236"/>
      <c r="NII12" s="236"/>
      <c r="NIJ12" s="236"/>
      <c r="NIK12" s="236"/>
      <c r="NIL12" s="236"/>
      <c r="NIM12" s="236"/>
      <c r="NIN12" s="236"/>
      <c r="NIO12" s="236"/>
      <c r="NIP12" s="236"/>
      <c r="NIQ12" s="236"/>
      <c r="NIR12" s="236"/>
      <c r="NIS12" s="236"/>
      <c r="NIT12" s="236"/>
      <c r="NIU12" s="236"/>
      <c r="NIV12" s="236"/>
      <c r="NIW12" s="236"/>
      <c r="NIX12" s="236"/>
      <c r="NIY12" s="236"/>
      <c r="NIZ12" s="236"/>
      <c r="NJA12" s="236"/>
      <c r="NJB12" s="236"/>
      <c r="NJC12" s="236"/>
      <c r="NJD12" s="236"/>
      <c r="NJE12" s="236"/>
      <c r="NJF12" s="236"/>
      <c r="NJG12" s="236"/>
      <c r="NJH12" s="236"/>
      <c r="NJI12" s="236"/>
      <c r="NJJ12" s="236"/>
      <c r="NJK12" s="236"/>
      <c r="NJL12" s="236"/>
      <c r="NJM12" s="236"/>
      <c r="NJN12" s="236"/>
      <c r="NJO12" s="236"/>
      <c r="NJP12" s="236"/>
      <c r="NJQ12" s="236"/>
      <c r="NJR12" s="236"/>
      <c r="NJS12" s="236"/>
      <c r="NJT12" s="236"/>
      <c r="NJU12" s="236"/>
      <c r="NJV12" s="236"/>
      <c r="NJW12" s="236"/>
      <c r="NJX12" s="236"/>
      <c r="NJY12" s="236"/>
      <c r="NJZ12" s="236"/>
      <c r="NKA12" s="236"/>
      <c r="NKB12" s="236"/>
      <c r="NKC12" s="236"/>
      <c r="NKD12" s="236"/>
      <c r="NKE12" s="236"/>
      <c r="NKF12" s="236"/>
      <c r="NKG12" s="236"/>
      <c r="NKH12" s="236"/>
      <c r="NKI12" s="236"/>
      <c r="NKJ12" s="236"/>
      <c r="NKK12" s="236"/>
      <c r="NKL12" s="236"/>
      <c r="NKM12" s="236"/>
      <c r="NKN12" s="236"/>
      <c r="NKO12" s="236"/>
      <c r="NKP12" s="236"/>
      <c r="NKQ12" s="236"/>
      <c r="NKR12" s="236"/>
      <c r="NKS12" s="236"/>
      <c r="NKT12" s="236"/>
      <c r="NKU12" s="236"/>
      <c r="NKV12" s="236"/>
      <c r="NKW12" s="236"/>
      <c r="NKX12" s="236"/>
      <c r="NKY12" s="236"/>
      <c r="NKZ12" s="236"/>
      <c r="NLA12" s="236"/>
      <c r="NLB12" s="236"/>
      <c r="NLC12" s="236"/>
      <c r="NLD12" s="236"/>
      <c r="NLE12" s="236"/>
      <c r="NLF12" s="236"/>
      <c r="NLG12" s="236"/>
      <c r="NLH12" s="236"/>
      <c r="NLI12" s="236"/>
      <c r="NLJ12" s="236"/>
      <c r="NLK12" s="236"/>
      <c r="NLL12" s="236"/>
      <c r="NLM12" s="236"/>
      <c r="NLN12" s="236"/>
      <c r="NLO12" s="236"/>
      <c r="NLP12" s="236"/>
      <c r="NLQ12" s="236"/>
      <c r="NLR12" s="236"/>
      <c r="NLS12" s="236"/>
      <c r="NLT12" s="236"/>
      <c r="NLU12" s="236"/>
      <c r="NLV12" s="236"/>
      <c r="NLW12" s="236"/>
      <c r="NLX12" s="236"/>
      <c r="NLY12" s="236"/>
      <c r="NLZ12" s="236"/>
      <c r="NMA12" s="236"/>
      <c r="NMB12" s="236"/>
      <c r="NMC12" s="236"/>
      <c r="NMD12" s="236"/>
      <c r="NME12" s="236"/>
      <c r="NMF12" s="236"/>
      <c r="NMG12" s="236"/>
      <c r="NMH12" s="236"/>
      <c r="NMI12" s="236"/>
      <c r="NMJ12" s="236"/>
      <c r="NMK12" s="236"/>
      <c r="NML12" s="236"/>
      <c r="NMM12" s="236"/>
      <c r="NMN12" s="236"/>
      <c r="NMO12" s="236"/>
      <c r="NMP12" s="236"/>
      <c r="NMQ12" s="236"/>
      <c r="NMR12" s="236"/>
      <c r="NMS12" s="236"/>
      <c r="NMT12" s="236"/>
      <c r="NMU12" s="236"/>
      <c r="NMV12" s="236"/>
      <c r="NMW12" s="236"/>
      <c r="NMX12" s="236"/>
      <c r="NMY12" s="236"/>
      <c r="NMZ12" s="236"/>
      <c r="NNA12" s="236"/>
      <c r="NNB12" s="236"/>
      <c r="NNC12" s="236"/>
      <c r="NND12" s="236"/>
      <c r="NNE12" s="236"/>
      <c r="NNF12" s="236"/>
      <c r="NNG12" s="236"/>
      <c r="NNH12" s="236"/>
      <c r="NNI12" s="236"/>
      <c r="NNJ12" s="236"/>
      <c r="NNK12" s="236"/>
      <c r="NNL12" s="236"/>
      <c r="NNM12" s="236"/>
      <c r="NNN12" s="236"/>
      <c r="NNO12" s="236"/>
      <c r="NNP12" s="236"/>
      <c r="NNQ12" s="236"/>
      <c r="NNR12" s="236"/>
      <c r="NNS12" s="236"/>
      <c r="NNT12" s="236"/>
      <c r="NNU12" s="236"/>
      <c r="NNV12" s="236"/>
      <c r="NNW12" s="236"/>
      <c r="NNX12" s="236"/>
      <c r="NNY12" s="236"/>
      <c r="NNZ12" s="236"/>
      <c r="NOA12" s="236"/>
      <c r="NOB12" s="236"/>
      <c r="NOC12" s="236"/>
      <c r="NOD12" s="236"/>
      <c r="NOE12" s="236"/>
      <c r="NOF12" s="236"/>
      <c r="NOG12" s="236"/>
      <c r="NOH12" s="236"/>
      <c r="NOI12" s="236"/>
      <c r="NOJ12" s="236"/>
      <c r="NOK12" s="236"/>
      <c r="NOL12" s="236"/>
      <c r="NOM12" s="236"/>
      <c r="NON12" s="236"/>
      <c r="NOO12" s="236"/>
      <c r="NOP12" s="236"/>
      <c r="NOQ12" s="236"/>
      <c r="NOR12" s="236"/>
      <c r="NOS12" s="236"/>
      <c r="NOT12" s="236"/>
      <c r="NOU12" s="236"/>
      <c r="NOV12" s="236"/>
      <c r="NOW12" s="236"/>
      <c r="NOX12" s="236"/>
      <c r="NOY12" s="236"/>
      <c r="NOZ12" s="236"/>
      <c r="NPA12" s="236"/>
      <c r="NPB12" s="236"/>
      <c r="NPC12" s="236"/>
      <c r="NPD12" s="236"/>
      <c r="NPE12" s="236"/>
      <c r="NPF12" s="236"/>
      <c r="NPG12" s="236"/>
      <c r="NPH12" s="236"/>
      <c r="NPI12" s="236"/>
      <c r="NPJ12" s="236"/>
      <c r="NPK12" s="236"/>
      <c r="NPL12" s="236"/>
      <c r="NPM12" s="236"/>
      <c r="NPN12" s="236"/>
      <c r="NPO12" s="236"/>
      <c r="NPP12" s="236"/>
      <c r="NPQ12" s="236"/>
      <c r="NPR12" s="236"/>
      <c r="NPS12" s="236"/>
      <c r="NPT12" s="236"/>
      <c r="NPU12" s="236"/>
      <c r="NPV12" s="236"/>
      <c r="NPW12" s="236"/>
      <c r="NPX12" s="236"/>
      <c r="NPY12" s="236"/>
      <c r="NPZ12" s="236"/>
      <c r="NQA12" s="236"/>
      <c r="NQB12" s="236"/>
      <c r="NQC12" s="236"/>
      <c r="NQD12" s="236"/>
      <c r="NQE12" s="236"/>
      <c r="NQF12" s="236"/>
      <c r="NQG12" s="236"/>
      <c r="NQH12" s="236"/>
      <c r="NQI12" s="236"/>
      <c r="NQJ12" s="236"/>
      <c r="NQK12" s="236"/>
      <c r="NQL12" s="236"/>
      <c r="NQM12" s="236"/>
      <c r="NQN12" s="236"/>
      <c r="NQO12" s="236"/>
      <c r="NQP12" s="236"/>
      <c r="NQQ12" s="236"/>
      <c r="NQR12" s="236"/>
      <c r="NQS12" s="236"/>
      <c r="NQT12" s="236"/>
      <c r="NQU12" s="236"/>
      <c r="NQV12" s="236"/>
      <c r="NQW12" s="236"/>
      <c r="NQX12" s="236"/>
      <c r="NQY12" s="236"/>
      <c r="NQZ12" s="236"/>
      <c r="NRA12" s="236"/>
      <c r="NRB12" s="236"/>
      <c r="NRC12" s="236"/>
      <c r="NRD12" s="236"/>
      <c r="NRE12" s="236"/>
      <c r="NRF12" s="236"/>
      <c r="NRG12" s="236"/>
      <c r="NRH12" s="236"/>
      <c r="NRI12" s="236"/>
      <c r="NRJ12" s="236"/>
      <c r="NRK12" s="236"/>
      <c r="NRL12" s="236"/>
      <c r="NRM12" s="236"/>
      <c r="NRN12" s="236"/>
      <c r="NRO12" s="236"/>
      <c r="NRP12" s="236"/>
      <c r="NRQ12" s="236"/>
      <c r="NRR12" s="236"/>
      <c r="NRS12" s="236"/>
      <c r="NRT12" s="236"/>
      <c r="NRU12" s="236"/>
      <c r="NRV12" s="236"/>
      <c r="NRW12" s="236"/>
      <c r="NRX12" s="236"/>
      <c r="NRY12" s="236"/>
      <c r="NRZ12" s="236"/>
      <c r="NSA12" s="236"/>
      <c r="NSB12" s="236"/>
      <c r="NSC12" s="236"/>
      <c r="NSD12" s="236"/>
      <c r="NSE12" s="236"/>
      <c r="NSF12" s="236"/>
      <c r="NSG12" s="236"/>
      <c r="NSH12" s="236"/>
      <c r="NSI12" s="236"/>
      <c r="NSJ12" s="236"/>
      <c r="NSK12" s="236"/>
      <c r="NSL12" s="236"/>
      <c r="NSM12" s="236"/>
      <c r="NSN12" s="236"/>
      <c r="NSO12" s="236"/>
      <c r="NSP12" s="236"/>
      <c r="NSQ12" s="236"/>
      <c r="NSR12" s="236"/>
      <c r="NSS12" s="236"/>
      <c r="NST12" s="236"/>
      <c r="NSU12" s="236"/>
      <c r="NSV12" s="236"/>
      <c r="NSW12" s="236"/>
      <c r="NSX12" s="236"/>
      <c r="NSY12" s="236"/>
      <c r="NSZ12" s="236"/>
      <c r="NTA12" s="236"/>
      <c r="NTB12" s="236"/>
      <c r="NTC12" s="236"/>
      <c r="NTD12" s="236"/>
      <c r="NTE12" s="236"/>
      <c r="NTF12" s="236"/>
      <c r="NTG12" s="236"/>
      <c r="NTH12" s="236"/>
      <c r="NTI12" s="236"/>
      <c r="NTJ12" s="236"/>
      <c r="NTK12" s="236"/>
      <c r="NTL12" s="236"/>
      <c r="NTM12" s="236"/>
      <c r="NTN12" s="236"/>
      <c r="NTO12" s="236"/>
      <c r="NTP12" s="236"/>
      <c r="NTQ12" s="236"/>
      <c r="NTR12" s="236"/>
      <c r="NTS12" s="236"/>
      <c r="NTT12" s="236"/>
      <c r="NTU12" s="236"/>
      <c r="NTV12" s="236"/>
      <c r="NTW12" s="236"/>
      <c r="NTX12" s="236"/>
      <c r="NTY12" s="236"/>
      <c r="NTZ12" s="236"/>
      <c r="NUA12" s="236"/>
      <c r="NUB12" s="236"/>
      <c r="NUC12" s="236"/>
      <c r="NUD12" s="236"/>
      <c r="NUE12" s="236"/>
      <c r="NUF12" s="236"/>
      <c r="NUG12" s="236"/>
      <c r="NUH12" s="236"/>
      <c r="NUI12" s="236"/>
      <c r="NUJ12" s="236"/>
      <c r="NUK12" s="236"/>
      <c r="NUL12" s="236"/>
      <c r="NUM12" s="236"/>
      <c r="NUN12" s="236"/>
      <c r="NUO12" s="236"/>
      <c r="NUP12" s="236"/>
      <c r="NUQ12" s="236"/>
      <c r="NUR12" s="236"/>
      <c r="NUS12" s="236"/>
      <c r="NUT12" s="236"/>
      <c r="NUU12" s="236"/>
      <c r="NUV12" s="236"/>
      <c r="NUW12" s="236"/>
      <c r="NUX12" s="236"/>
      <c r="NUY12" s="236"/>
      <c r="NUZ12" s="236"/>
      <c r="NVA12" s="236"/>
      <c r="NVB12" s="236"/>
      <c r="NVC12" s="236"/>
      <c r="NVD12" s="236"/>
      <c r="NVE12" s="236"/>
      <c r="NVF12" s="236"/>
      <c r="NVG12" s="236"/>
      <c r="NVH12" s="236"/>
      <c r="NVI12" s="236"/>
      <c r="NVJ12" s="236"/>
      <c r="NVK12" s="236"/>
      <c r="NVL12" s="236"/>
      <c r="NVM12" s="236"/>
      <c r="NVN12" s="236"/>
      <c r="NVO12" s="236"/>
      <c r="NVP12" s="236"/>
      <c r="NVQ12" s="236"/>
      <c r="NVR12" s="236"/>
      <c r="NVS12" s="236"/>
      <c r="NVT12" s="236"/>
      <c r="NVU12" s="236"/>
      <c r="NVV12" s="236"/>
      <c r="NVW12" s="236"/>
      <c r="NVX12" s="236"/>
      <c r="NVY12" s="236"/>
      <c r="NVZ12" s="236"/>
      <c r="NWA12" s="236"/>
      <c r="NWB12" s="236"/>
      <c r="NWC12" s="236"/>
      <c r="NWD12" s="236"/>
      <c r="NWE12" s="236"/>
      <c r="NWF12" s="236"/>
      <c r="NWG12" s="236"/>
      <c r="NWH12" s="236"/>
      <c r="NWI12" s="236"/>
      <c r="NWJ12" s="236"/>
      <c r="NWK12" s="236"/>
      <c r="NWL12" s="236"/>
      <c r="NWM12" s="236"/>
      <c r="NWN12" s="236"/>
      <c r="NWO12" s="236"/>
      <c r="NWP12" s="236"/>
      <c r="NWQ12" s="236"/>
      <c r="NWR12" s="236"/>
      <c r="NWS12" s="236"/>
      <c r="NWT12" s="236"/>
      <c r="NWU12" s="236"/>
      <c r="NWV12" s="236"/>
      <c r="NWW12" s="236"/>
      <c r="NWX12" s="236"/>
      <c r="NWY12" s="236"/>
      <c r="NWZ12" s="236"/>
      <c r="NXA12" s="236"/>
      <c r="NXB12" s="236"/>
      <c r="NXC12" s="236"/>
      <c r="NXD12" s="236"/>
      <c r="NXE12" s="236"/>
      <c r="NXF12" s="236"/>
      <c r="NXG12" s="236"/>
      <c r="NXH12" s="236"/>
      <c r="NXI12" s="236"/>
      <c r="NXJ12" s="236"/>
      <c r="NXK12" s="236"/>
      <c r="NXL12" s="236"/>
      <c r="NXM12" s="236"/>
      <c r="NXN12" s="236"/>
      <c r="NXO12" s="236"/>
      <c r="NXP12" s="236"/>
      <c r="NXQ12" s="236"/>
      <c r="NXR12" s="236"/>
      <c r="NXS12" s="236"/>
      <c r="NXT12" s="236"/>
      <c r="NXU12" s="236"/>
      <c r="NXV12" s="236"/>
      <c r="NXW12" s="236"/>
      <c r="NXX12" s="236"/>
      <c r="NXY12" s="236"/>
      <c r="NXZ12" s="236"/>
      <c r="NYA12" s="236"/>
      <c r="NYB12" s="236"/>
      <c r="NYC12" s="236"/>
      <c r="NYD12" s="236"/>
      <c r="NYE12" s="236"/>
      <c r="NYF12" s="236"/>
      <c r="NYG12" s="236"/>
      <c r="NYH12" s="236"/>
      <c r="NYI12" s="236"/>
      <c r="NYJ12" s="236"/>
      <c r="NYK12" s="236"/>
      <c r="NYL12" s="236"/>
      <c r="NYM12" s="236"/>
      <c r="NYN12" s="236"/>
      <c r="NYO12" s="236"/>
      <c r="NYP12" s="236"/>
      <c r="NYQ12" s="236"/>
      <c r="NYR12" s="236"/>
      <c r="NYS12" s="236"/>
      <c r="NYT12" s="236"/>
      <c r="NYU12" s="236"/>
      <c r="NYV12" s="236"/>
      <c r="NYW12" s="236"/>
      <c r="NYX12" s="236"/>
      <c r="NYY12" s="236"/>
      <c r="NYZ12" s="236"/>
      <c r="NZA12" s="236"/>
      <c r="NZB12" s="236"/>
      <c r="NZC12" s="236"/>
      <c r="NZD12" s="236"/>
      <c r="NZE12" s="236"/>
      <c r="NZF12" s="236"/>
      <c r="NZG12" s="236"/>
      <c r="NZH12" s="236"/>
      <c r="NZI12" s="236"/>
      <c r="NZJ12" s="236"/>
      <c r="NZK12" s="236"/>
      <c r="NZL12" s="236"/>
      <c r="NZM12" s="236"/>
      <c r="NZN12" s="236"/>
      <c r="NZO12" s="236"/>
      <c r="NZP12" s="236"/>
      <c r="NZQ12" s="236"/>
      <c r="NZR12" s="236"/>
      <c r="NZS12" s="236"/>
      <c r="NZT12" s="236"/>
      <c r="NZU12" s="236"/>
      <c r="NZV12" s="236"/>
      <c r="NZW12" s="236"/>
      <c r="NZX12" s="236"/>
      <c r="NZY12" s="236"/>
      <c r="NZZ12" s="236"/>
      <c r="OAA12" s="236"/>
      <c r="OAB12" s="236"/>
      <c r="OAC12" s="236"/>
      <c r="OAD12" s="236"/>
      <c r="OAE12" s="236"/>
      <c r="OAF12" s="236"/>
      <c r="OAG12" s="236"/>
      <c r="OAH12" s="236"/>
      <c r="OAI12" s="236"/>
      <c r="OAJ12" s="236"/>
      <c r="OAK12" s="236"/>
      <c r="OAL12" s="236"/>
      <c r="OAM12" s="236"/>
      <c r="OAN12" s="236"/>
      <c r="OAO12" s="236"/>
      <c r="OAP12" s="236"/>
      <c r="OAQ12" s="236"/>
      <c r="OAR12" s="236"/>
      <c r="OAS12" s="236"/>
      <c r="OAT12" s="236"/>
      <c r="OAU12" s="236"/>
      <c r="OAV12" s="236"/>
      <c r="OAW12" s="236"/>
      <c r="OAX12" s="236"/>
      <c r="OAY12" s="236"/>
      <c r="OAZ12" s="236"/>
      <c r="OBA12" s="236"/>
      <c r="OBB12" s="236"/>
      <c r="OBC12" s="236"/>
      <c r="OBD12" s="236"/>
      <c r="OBE12" s="236"/>
      <c r="OBF12" s="236"/>
      <c r="OBG12" s="236"/>
      <c r="OBH12" s="236"/>
      <c r="OBI12" s="236"/>
      <c r="OBJ12" s="236"/>
      <c r="OBK12" s="236"/>
      <c r="OBL12" s="236"/>
      <c r="OBM12" s="236"/>
      <c r="OBN12" s="236"/>
      <c r="OBO12" s="236"/>
      <c r="OBP12" s="236"/>
      <c r="OBQ12" s="236"/>
      <c r="OBR12" s="236"/>
      <c r="OBS12" s="236"/>
      <c r="OBT12" s="236"/>
      <c r="OBU12" s="236"/>
      <c r="OBV12" s="236"/>
      <c r="OBW12" s="236"/>
      <c r="OBX12" s="236"/>
      <c r="OBY12" s="236"/>
      <c r="OBZ12" s="236"/>
      <c r="OCA12" s="236"/>
      <c r="OCB12" s="236"/>
      <c r="OCC12" s="236"/>
      <c r="OCD12" s="236"/>
      <c r="OCE12" s="236"/>
      <c r="OCF12" s="236"/>
      <c r="OCG12" s="236"/>
      <c r="OCH12" s="236"/>
      <c r="OCI12" s="236"/>
      <c r="OCJ12" s="236"/>
      <c r="OCK12" s="236"/>
      <c r="OCL12" s="236"/>
      <c r="OCM12" s="236"/>
      <c r="OCN12" s="236"/>
      <c r="OCO12" s="236"/>
      <c r="OCP12" s="236"/>
      <c r="OCQ12" s="236"/>
      <c r="OCR12" s="236"/>
      <c r="OCS12" s="236"/>
      <c r="OCT12" s="236"/>
      <c r="OCU12" s="236"/>
      <c r="OCV12" s="236"/>
      <c r="OCW12" s="236"/>
      <c r="OCX12" s="236"/>
      <c r="OCY12" s="236"/>
      <c r="OCZ12" s="236"/>
      <c r="ODA12" s="236"/>
      <c r="ODB12" s="236"/>
      <c r="ODC12" s="236"/>
      <c r="ODD12" s="236"/>
      <c r="ODE12" s="236"/>
      <c r="ODF12" s="236"/>
      <c r="ODG12" s="236"/>
      <c r="ODH12" s="236"/>
      <c r="ODI12" s="236"/>
      <c r="ODJ12" s="236"/>
      <c r="ODK12" s="236"/>
      <c r="ODL12" s="236"/>
      <c r="ODM12" s="236"/>
      <c r="ODN12" s="236"/>
      <c r="ODO12" s="236"/>
      <c r="ODP12" s="236"/>
      <c r="ODQ12" s="236"/>
      <c r="ODR12" s="236"/>
      <c r="ODS12" s="236"/>
      <c r="ODT12" s="236"/>
      <c r="ODU12" s="236"/>
      <c r="ODV12" s="236"/>
      <c r="ODW12" s="236"/>
      <c r="ODX12" s="236"/>
      <c r="ODY12" s="236"/>
      <c r="ODZ12" s="236"/>
      <c r="OEA12" s="236"/>
      <c r="OEB12" s="236"/>
      <c r="OEC12" s="236"/>
      <c r="OED12" s="236"/>
      <c r="OEE12" s="236"/>
      <c r="OEF12" s="236"/>
      <c r="OEG12" s="236"/>
      <c r="OEH12" s="236"/>
      <c r="OEI12" s="236"/>
      <c r="OEJ12" s="236"/>
      <c r="OEK12" s="236"/>
      <c r="OEL12" s="236"/>
      <c r="OEM12" s="236"/>
      <c r="OEN12" s="236"/>
      <c r="OEO12" s="236"/>
      <c r="OEP12" s="236"/>
      <c r="OEQ12" s="236"/>
      <c r="OER12" s="236"/>
      <c r="OES12" s="236"/>
      <c r="OET12" s="236"/>
      <c r="OEU12" s="236"/>
      <c r="OEV12" s="236"/>
      <c r="OEW12" s="236"/>
      <c r="OEX12" s="236"/>
      <c r="OEY12" s="236"/>
      <c r="OEZ12" s="236"/>
      <c r="OFA12" s="236"/>
      <c r="OFB12" s="236"/>
      <c r="OFC12" s="236"/>
      <c r="OFD12" s="236"/>
      <c r="OFE12" s="236"/>
      <c r="OFF12" s="236"/>
      <c r="OFG12" s="236"/>
      <c r="OFH12" s="236"/>
      <c r="OFI12" s="236"/>
      <c r="OFJ12" s="236"/>
      <c r="OFK12" s="236"/>
      <c r="OFL12" s="236"/>
      <c r="OFM12" s="236"/>
      <c r="OFN12" s="236"/>
      <c r="OFO12" s="236"/>
      <c r="OFP12" s="236"/>
      <c r="OFQ12" s="236"/>
      <c r="OFR12" s="236"/>
      <c r="OFS12" s="236"/>
      <c r="OFT12" s="236"/>
      <c r="OFU12" s="236"/>
      <c r="OFV12" s="236"/>
      <c r="OFW12" s="236"/>
      <c r="OFX12" s="236"/>
      <c r="OFY12" s="236"/>
      <c r="OFZ12" s="236"/>
      <c r="OGA12" s="236"/>
      <c r="OGB12" s="236"/>
      <c r="OGC12" s="236"/>
      <c r="OGD12" s="236"/>
      <c r="OGE12" s="236"/>
      <c r="OGF12" s="236"/>
      <c r="OGG12" s="236"/>
      <c r="OGH12" s="236"/>
      <c r="OGI12" s="236"/>
      <c r="OGJ12" s="236"/>
      <c r="OGK12" s="236"/>
      <c r="OGL12" s="236"/>
      <c r="OGM12" s="236"/>
      <c r="OGN12" s="236"/>
      <c r="OGO12" s="236"/>
      <c r="OGP12" s="236"/>
      <c r="OGQ12" s="236"/>
      <c r="OGR12" s="236"/>
      <c r="OGS12" s="236"/>
      <c r="OGT12" s="236"/>
      <c r="OGU12" s="236"/>
      <c r="OGV12" s="236"/>
      <c r="OGW12" s="236"/>
      <c r="OGX12" s="236"/>
      <c r="OGY12" s="236"/>
      <c r="OGZ12" s="236"/>
      <c r="OHA12" s="236"/>
      <c r="OHB12" s="236"/>
      <c r="OHC12" s="236"/>
      <c r="OHD12" s="236"/>
      <c r="OHE12" s="236"/>
      <c r="OHF12" s="236"/>
      <c r="OHG12" s="236"/>
      <c r="OHH12" s="236"/>
      <c r="OHI12" s="236"/>
      <c r="OHJ12" s="236"/>
      <c r="OHK12" s="236"/>
      <c r="OHL12" s="236"/>
      <c r="OHM12" s="236"/>
      <c r="OHN12" s="236"/>
      <c r="OHO12" s="236"/>
      <c r="OHP12" s="236"/>
      <c r="OHQ12" s="236"/>
      <c r="OHR12" s="236"/>
      <c r="OHS12" s="236"/>
      <c r="OHT12" s="236"/>
      <c r="OHU12" s="236"/>
      <c r="OHV12" s="236"/>
      <c r="OHW12" s="236"/>
      <c r="OHX12" s="236"/>
      <c r="OHY12" s="236"/>
      <c r="OHZ12" s="236"/>
      <c r="OIA12" s="236"/>
      <c r="OIB12" s="236"/>
      <c r="OIC12" s="236"/>
      <c r="OID12" s="236"/>
      <c r="OIE12" s="236"/>
      <c r="OIF12" s="236"/>
      <c r="OIG12" s="236"/>
      <c r="OIH12" s="236"/>
      <c r="OII12" s="236"/>
      <c r="OIJ12" s="236"/>
      <c r="OIK12" s="236"/>
      <c r="OIL12" s="236"/>
      <c r="OIM12" s="236"/>
      <c r="OIN12" s="236"/>
      <c r="OIO12" s="236"/>
      <c r="OIP12" s="236"/>
      <c r="OIQ12" s="236"/>
      <c r="OIR12" s="236"/>
      <c r="OIS12" s="236"/>
      <c r="OIT12" s="236"/>
      <c r="OIU12" s="236"/>
      <c r="OIV12" s="236"/>
      <c r="OIW12" s="236"/>
      <c r="OIX12" s="236"/>
      <c r="OIY12" s="236"/>
      <c r="OIZ12" s="236"/>
      <c r="OJA12" s="236"/>
      <c r="OJB12" s="236"/>
      <c r="OJC12" s="236"/>
      <c r="OJD12" s="236"/>
      <c r="OJE12" s="236"/>
      <c r="OJF12" s="236"/>
      <c r="OJG12" s="236"/>
      <c r="OJH12" s="236"/>
      <c r="OJI12" s="236"/>
      <c r="OJJ12" s="236"/>
      <c r="OJK12" s="236"/>
      <c r="OJL12" s="236"/>
      <c r="OJM12" s="236"/>
      <c r="OJN12" s="236"/>
      <c r="OJO12" s="236"/>
      <c r="OJP12" s="236"/>
      <c r="OJQ12" s="236"/>
      <c r="OJR12" s="236"/>
      <c r="OJS12" s="236"/>
      <c r="OJT12" s="236"/>
      <c r="OJU12" s="236"/>
      <c r="OJV12" s="236"/>
      <c r="OJW12" s="236"/>
      <c r="OJX12" s="236"/>
      <c r="OJY12" s="236"/>
      <c r="OJZ12" s="236"/>
      <c r="OKA12" s="236"/>
      <c r="OKB12" s="236"/>
      <c r="OKC12" s="236"/>
      <c r="OKD12" s="236"/>
      <c r="OKE12" s="236"/>
      <c r="OKF12" s="236"/>
      <c r="OKG12" s="236"/>
      <c r="OKH12" s="236"/>
      <c r="OKI12" s="236"/>
      <c r="OKJ12" s="236"/>
      <c r="OKK12" s="236"/>
      <c r="OKL12" s="236"/>
      <c r="OKM12" s="236"/>
      <c r="OKN12" s="236"/>
      <c r="OKO12" s="236"/>
      <c r="OKP12" s="236"/>
      <c r="OKQ12" s="236"/>
      <c r="OKR12" s="236"/>
      <c r="OKS12" s="236"/>
      <c r="OKT12" s="236"/>
      <c r="OKU12" s="236"/>
      <c r="OKV12" s="236"/>
      <c r="OKW12" s="236"/>
      <c r="OKX12" s="236"/>
      <c r="OKY12" s="236"/>
      <c r="OKZ12" s="236"/>
      <c r="OLA12" s="236"/>
      <c r="OLB12" s="236"/>
      <c r="OLC12" s="236"/>
      <c r="OLD12" s="236"/>
      <c r="OLE12" s="236"/>
      <c r="OLF12" s="236"/>
      <c r="OLG12" s="236"/>
      <c r="OLH12" s="236"/>
      <c r="OLI12" s="236"/>
      <c r="OLJ12" s="236"/>
      <c r="OLK12" s="236"/>
      <c r="OLL12" s="236"/>
      <c r="OLM12" s="236"/>
      <c r="OLN12" s="236"/>
      <c r="OLO12" s="236"/>
      <c r="OLP12" s="236"/>
      <c r="OLQ12" s="236"/>
      <c r="OLR12" s="236"/>
      <c r="OLS12" s="236"/>
      <c r="OLT12" s="236"/>
      <c r="OLU12" s="236"/>
      <c r="OLV12" s="236"/>
      <c r="OLW12" s="236"/>
      <c r="OLX12" s="236"/>
      <c r="OLY12" s="236"/>
      <c r="OLZ12" s="236"/>
      <c r="OMA12" s="236"/>
      <c r="OMB12" s="236"/>
      <c r="OMC12" s="236"/>
      <c r="OMD12" s="236"/>
      <c r="OME12" s="236"/>
      <c r="OMF12" s="236"/>
      <c r="OMG12" s="236"/>
      <c r="OMH12" s="236"/>
      <c r="OMI12" s="236"/>
      <c r="OMJ12" s="236"/>
      <c r="OMK12" s="236"/>
      <c r="OML12" s="236"/>
      <c r="OMM12" s="236"/>
      <c r="OMN12" s="236"/>
      <c r="OMO12" s="236"/>
      <c r="OMP12" s="236"/>
      <c r="OMQ12" s="236"/>
      <c r="OMR12" s="236"/>
      <c r="OMS12" s="236"/>
      <c r="OMT12" s="236"/>
      <c r="OMU12" s="236"/>
      <c r="OMV12" s="236"/>
      <c r="OMW12" s="236"/>
      <c r="OMX12" s="236"/>
      <c r="OMY12" s="236"/>
      <c r="OMZ12" s="236"/>
      <c r="ONA12" s="236"/>
      <c r="ONB12" s="236"/>
      <c r="ONC12" s="236"/>
      <c r="OND12" s="236"/>
      <c r="ONE12" s="236"/>
      <c r="ONF12" s="236"/>
      <c r="ONG12" s="236"/>
      <c r="ONH12" s="236"/>
      <c r="ONI12" s="236"/>
      <c r="ONJ12" s="236"/>
      <c r="ONK12" s="236"/>
      <c r="ONL12" s="236"/>
      <c r="ONM12" s="236"/>
      <c r="ONN12" s="236"/>
      <c r="ONO12" s="236"/>
      <c r="ONP12" s="236"/>
      <c r="ONQ12" s="236"/>
      <c r="ONR12" s="236"/>
      <c r="ONS12" s="236"/>
      <c r="ONT12" s="236"/>
      <c r="ONU12" s="236"/>
      <c r="ONV12" s="236"/>
      <c r="ONW12" s="236"/>
      <c r="ONX12" s="236"/>
      <c r="ONY12" s="236"/>
      <c r="ONZ12" s="236"/>
      <c r="OOA12" s="236"/>
      <c r="OOB12" s="236"/>
      <c r="OOC12" s="236"/>
      <c r="OOD12" s="236"/>
      <c r="OOE12" s="236"/>
      <c r="OOF12" s="236"/>
      <c r="OOG12" s="236"/>
      <c r="OOH12" s="236"/>
      <c r="OOI12" s="236"/>
      <c r="OOJ12" s="236"/>
      <c r="OOK12" s="236"/>
      <c r="OOL12" s="236"/>
      <c r="OOM12" s="236"/>
      <c r="OON12" s="236"/>
      <c r="OOO12" s="236"/>
      <c r="OOP12" s="236"/>
      <c r="OOQ12" s="236"/>
      <c r="OOR12" s="236"/>
      <c r="OOS12" s="236"/>
      <c r="OOT12" s="236"/>
      <c r="OOU12" s="236"/>
      <c r="OOV12" s="236"/>
      <c r="OOW12" s="236"/>
      <c r="OOX12" s="236"/>
      <c r="OOY12" s="236"/>
      <c r="OOZ12" s="236"/>
      <c r="OPA12" s="236"/>
      <c r="OPB12" s="236"/>
      <c r="OPC12" s="236"/>
      <c r="OPD12" s="236"/>
      <c r="OPE12" s="236"/>
      <c r="OPF12" s="236"/>
      <c r="OPG12" s="236"/>
      <c r="OPH12" s="236"/>
      <c r="OPI12" s="236"/>
      <c r="OPJ12" s="236"/>
      <c r="OPK12" s="236"/>
      <c r="OPL12" s="236"/>
      <c r="OPM12" s="236"/>
      <c r="OPN12" s="236"/>
      <c r="OPO12" s="236"/>
      <c r="OPP12" s="236"/>
      <c r="OPQ12" s="236"/>
      <c r="OPR12" s="236"/>
      <c r="OPS12" s="236"/>
      <c r="OPT12" s="236"/>
      <c r="OPU12" s="236"/>
      <c r="OPV12" s="236"/>
      <c r="OPW12" s="236"/>
      <c r="OPX12" s="236"/>
      <c r="OPY12" s="236"/>
      <c r="OPZ12" s="236"/>
      <c r="OQA12" s="236"/>
      <c r="OQB12" s="236"/>
      <c r="OQC12" s="236"/>
      <c r="OQD12" s="236"/>
      <c r="OQE12" s="236"/>
      <c r="OQF12" s="236"/>
      <c r="OQG12" s="236"/>
      <c r="OQH12" s="236"/>
      <c r="OQI12" s="236"/>
      <c r="OQJ12" s="236"/>
      <c r="OQK12" s="236"/>
      <c r="OQL12" s="236"/>
      <c r="OQM12" s="236"/>
      <c r="OQN12" s="236"/>
      <c r="OQO12" s="236"/>
      <c r="OQP12" s="236"/>
      <c r="OQQ12" s="236"/>
      <c r="OQR12" s="236"/>
      <c r="OQS12" s="236"/>
      <c r="OQT12" s="236"/>
      <c r="OQU12" s="236"/>
      <c r="OQV12" s="236"/>
      <c r="OQW12" s="236"/>
      <c r="OQX12" s="236"/>
      <c r="OQY12" s="236"/>
      <c r="OQZ12" s="236"/>
      <c r="ORA12" s="236"/>
      <c r="ORB12" s="236"/>
      <c r="ORC12" s="236"/>
      <c r="ORD12" s="236"/>
      <c r="ORE12" s="236"/>
      <c r="ORF12" s="236"/>
      <c r="ORG12" s="236"/>
      <c r="ORH12" s="236"/>
      <c r="ORI12" s="236"/>
      <c r="ORJ12" s="236"/>
      <c r="ORK12" s="236"/>
      <c r="ORL12" s="236"/>
      <c r="ORM12" s="236"/>
      <c r="ORN12" s="236"/>
      <c r="ORO12" s="236"/>
      <c r="ORP12" s="236"/>
      <c r="ORQ12" s="236"/>
      <c r="ORR12" s="236"/>
      <c r="ORS12" s="236"/>
      <c r="ORT12" s="236"/>
      <c r="ORU12" s="236"/>
      <c r="ORV12" s="236"/>
      <c r="ORW12" s="236"/>
      <c r="ORX12" s="236"/>
      <c r="ORY12" s="236"/>
      <c r="ORZ12" s="236"/>
      <c r="OSA12" s="236"/>
      <c r="OSB12" s="236"/>
      <c r="OSC12" s="236"/>
      <c r="OSD12" s="236"/>
      <c r="OSE12" s="236"/>
      <c r="OSF12" s="236"/>
      <c r="OSG12" s="236"/>
      <c r="OSH12" s="236"/>
      <c r="OSI12" s="236"/>
      <c r="OSJ12" s="236"/>
      <c r="OSK12" s="236"/>
      <c r="OSL12" s="236"/>
      <c r="OSM12" s="236"/>
      <c r="OSN12" s="236"/>
      <c r="OSO12" s="236"/>
      <c r="OSP12" s="236"/>
      <c r="OSQ12" s="236"/>
      <c r="OSR12" s="236"/>
      <c r="OSS12" s="236"/>
      <c r="OST12" s="236"/>
      <c r="OSU12" s="236"/>
      <c r="OSV12" s="236"/>
      <c r="OSW12" s="236"/>
      <c r="OSX12" s="236"/>
      <c r="OSY12" s="236"/>
      <c r="OSZ12" s="236"/>
      <c r="OTA12" s="236"/>
      <c r="OTB12" s="236"/>
      <c r="OTC12" s="236"/>
      <c r="OTD12" s="236"/>
      <c r="OTE12" s="236"/>
      <c r="OTF12" s="236"/>
      <c r="OTG12" s="236"/>
      <c r="OTH12" s="236"/>
      <c r="OTI12" s="236"/>
      <c r="OTJ12" s="236"/>
      <c r="OTK12" s="236"/>
      <c r="OTL12" s="236"/>
      <c r="OTM12" s="236"/>
      <c r="OTN12" s="236"/>
      <c r="OTO12" s="236"/>
      <c r="OTP12" s="236"/>
      <c r="OTQ12" s="236"/>
      <c r="OTR12" s="236"/>
      <c r="OTS12" s="236"/>
      <c r="OTT12" s="236"/>
      <c r="OTU12" s="236"/>
      <c r="OTV12" s="236"/>
      <c r="OTW12" s="236"/>
      <c r="OTX12" s="236"/>
      <c r="OTY12" s="236"/>
      <c r="OTZ12" s="236"/>
      <c r="OUA12" s="236"/>
      <c r="OUB12" s="236"/>
      <c r="OUC12" s="236"/>
      <c r="OUD12" s="236"/>
      <c r="OUE12" s="236"/>
      <c r="OUF12" s="236"/>
      <c r="OUG12" s="236"/>
      <c r="OUH12" s="236"/>
      <c r="OUI12" s="236"/>
      <c r="OUJ12" s="236"/>
      <c r="OUK12" s="236"/>
      <c r="OUL12" s="236"/>
      <c r="OUM12" s="236"/>
      <c r="OUN12" s="236"/>
      <c r="OUO12" s="236"/>
      <c r="OUP12" s="236"/>
      <c r="OUQ12" s="236"/>
      <c r="OUR12" s="236"/>
      <c r="OUS12" s="236"/>
      <c r="OUT12" s="236"/>
      <c r="OUU12" s="236"/>
      <c r="OUV12" s="236"/>
      <c r="OUW12" s="236"/>
      <c r="OUX12" s="236"/>
      <c r="OUY12" s="236"/>
      <c r="OUZ12" s="236"/>
      <c r="OVA12" s="236"/>
      <c r="OVB12" s="236"/>
      <c r="OVC12" s="236"/>
      <c r="OVD12" s="236"/>
      <c r="OVE12" s="236"/>
      <c r="OVF12" s="236"/>
      <c r="OVG12" s="236"/>
      <c r="OVH12" s="236"/>
      <c r="OVI12" s="236"/>
      <c r="OVJ12" s="236"/>
      <c r="OVK12" s="236"/>
      <c r="OVL12" s="236"/>
      <c r="OVM12" s="236"/>
      <c r="OVN12" s="236"/>
      <c r="OVO12" s="236"/>
      <c r="OVP12" s="236"/>
      <c r="OVQ12" s="236"/>
      <c r="OVR12" s="236"/>
      <c r="OVS12" s="236"/>
      <c r="OVT12" s="236"/>
      <c r="OVU12" s="236"/>
      <c r="OVV12" s="236"/>
      <c r="OVW12" s="236"/>
      <c r="OVX12" s="236"/>
      <c r="OVY12" s="236"/>
      <c r="OVZ12" s="236"/>
      <c r="OWA12" s="236"/>
      <c r="OWB12" s="236"/>
      <c r="OWC12" s="236"/>
      <c r="OWD12" s="236"/>
      <c r="OWE12" s="236"/>
      <c r="OWF12" s="236"/>
      <c r="OWG12" s="236"/>
      <c r="OWH12" s="236"/>
      <c r="OWI12" s="236"/>
      <c r="OWJ12" s="236"/>
      <c r="OWK12" s="236"/>
      <c r="OWL12" s="236"/>
      <c r="OWM12" s="236"/>
      <c r="OWN12" s="236"/>
      <c r="OWO12" s="236"/>
      <c r="OWP12" s="236"/>
      <c r="OWQ12" s="236"/>
      <c r="OWR12" s="236"/>
      <c r="OWS12" s="236"/>
      <c r="OWT12" s="236"/>
      <c r="OWU12" s="236"/>
      <c r="OWV12" s="236"/>
      <c r="OWW12" s="236"/>
      <c r="OWX12" s="236"/>
      <c r="OWY12" s="236"/>
      <c r="OWZ12" s="236"/>
      <c r="OXA12" s="236"/>
      <c r="OXB12" s="236"/>
      <c r="OXC12" s="236"/>
      <c r="OXD12" s="236"/>
      <c r="OXE12" s="236"/>
      <c r="OXF12" s="236"/>
      <c r="OXG12" s="236"/>
      <c r="OXH12" s="236"/>
      <c r="OXI12" s="236"/>
      <c r="OXJ12" s="236"/>
      <c r="OXK12" s="236"/>
      <c r="OXL12" s="236"/>
      <c r="OXM12" s="236"/>
      <c r="OXN12" s="236"/>
      <c r="OXO12" s="236"/>
      <c r="OXP12" s="236"/>
      <c r="OXQ12" s="236"/>
      <c r="OXR12" s="236"/>
      <c r="OXS12" s="236"/>
      <c r="OXT12" s="236"/>
      <c r="OXU12" s="236"/>
      <c r="OXV12" s="236"/>
      <c r="OXW12" s="236"/>
      <c r="OXX12" s="236"/>
      <c r="OXY12" s="236"/>
      <c r="OXZ12" s="236"/>
      <c r="OYA12" s="236"/>
      <c r="OYB12" s="236"/>
      <c r="OYC12" s="236"/>
      <c r="OYD12" s="236"/>
      <c r="OYE12" s="236"/>
      <c r="OYF12" s="236"/>
      <c r="OYG12" s="236"/>
      <c r="OYH12" s="236"/>
      <c r="OYI12" s="236"/>
      <c r="OYJ12" s="236"/>
      <c r="OYK12" s="236"/>
      <c r="OYL12" s="236"/>
      <c r="OYM12" s="236"/>
      <c r="OYN12" s="236"/>
      <c r="OYO12" s="236"/>
      <c r="OYP12" s="236"/>
      <c r="OYQ12" s="236"/>
      <c r="OYR12" s="236"/>
      <c r="OYS12" s="236"/>
      <c r="OYT12" s="236"/>
      <c r="OYU12" s="236"/>
      <c r="OYV12" s="236"/>
      <c r="OYW12" s="236"/>
      <c r="OYX12" s="236"/>
      <c r="OYY12" s="236"/>
      <c r="OYZ12" s="236"/>
      <c r="OZA12" s="236"/>
      <c r="OZB12" s="236"/>
      <c r="OZC12" s="236"/>
      <c r="OZD12" s="236"/>
      <c r="OZE12" s="236"/>
      <c r="OZF12" s="236"/>
      <c r="OZG12" s="236"/>
      <c r="OZH12" s="236"/>
      <c r="OZI12" s="236"/>
      <c r="OZJ12" s="236"/>
      <c r="OZK12" s="236"/>
      <c r="OZL12" s="236"/>
      <c r="OZM12" s="236"/>
      <c r="OZN12" s="236"/>
      <c r="OZO12" s="236"/>
      <c r="OZP12" s="236"/>
      <c r="OZQ12" s="236"/>
      <c r="OZR12" s="236"/>
      <c r="OZS12" s="236"/>
      <c r="OZT12" s="236"/>
      <c r="OZU12" s="236"/>
      <c r="OZV12" s="236"/>
      <c r="OZW12" s="236"/>
      <c r="OZX12" s="236"/>
      <c r="OZY12" s="236"/>
      <c r="OZZ12" s="236"/>
      <c r="PAA12" s="236"/>
      <c r="PAB12" s="236"/>
      <c r="PAC12" s="236"/>
      <c r="PAD12" s="236"/>
      <c r="PAE12" s="236"/>
      <c r="PAF12" s="236"/>
      <c r="PAG12" s="236"/>
      <c r="PAH12" s="236"/>
      <c r="PAI12" s="236"/>
      <c r="PAJ12" s="236"/>
      <c r="PAK12" s="236"/>
      <c r="PAL12" s="236"/>
      <c r="PAM12" s="236"/>
      <c r="PAN12" s="236"/>
      <c r="PAO12" s="236"/>
      <c r="PAP12" s="236"/>
      <c r="PAQ12" s="236"/>
      <c r="PAR12" s="236"/>
      <c r="PAS12" s="236"/>
      <c r="PAT12" s="236"/>
      <c r="PAU12" s="236"/>
      <c r="PAV12" s="236"/>
      <c r="PAW12" s="236"/>
      <c r="PAX12" s="236"/>
      <c r="PAY12" s="236"/>
      <c r="PAZ12" s="236"/>
      <c r="PBA12" s="236"/>
      <c r="PBB12" s="236"/>
      <c r="PBC12" s="236"/>
      <c r="PBD12" s="236"/>
      <c r="PBE12" s="236"/>
      <c r="PBF12" s="236"/>
      <c r="PBG12" s="236"/>
      <c r="PBH12" s="236"/>
      <c r="PBI12" s="236"/>
      <c r="PBJ12" s="236"/>
      <c r="PBK12" s="236"/>
      <c r="PBL12" s="236"/>
      <c r="PBM12" s="236"/>
      <c r="PBN12" s="236"/>
      <c r="PBO12" s="236"/>
      <c r="PBP12" s="236"/>
      <c r="PBQ12" s="236"/>
      <c r="PBR12" s="236"/>
      <c r="PBS12" s="236"/>
      <c r="PBT12" s="236"/>
      <c r="PBU12" s="236"/>
      <c r="PBV12" s="236"/>
      <c r="PBW12" s="236"/>
      <c r="PBX12" s="236"/>
      <c r="PBY12" s="236"/>
      <c r="PBZ12" s="236"/>
      <c r="PCA12" s="236"/>
      <c r="PCB12" s="236"/>
      <c r="PCC12" s="236"/>
      <c r="PCD12" s="236"/>
      <c r="PCE12" s="236"/>
      <c r="PCF12" s="236"/>
      <c r="PCG12" s="236"/>
      <c r="PCH12" s="236"/>
      <c r="PCI12" s="236"/>
      <c r="PCJ12" s="236"/>
      <c r="PCK12" s="236"/>
      <c r="PCL12" s="236"/>
      <c r="PCM12" s="236"/>
      <c r="PCN12" s="236"/>
      <c r="PCO12" s="236"/>
      <c r="PCP12" s="236"/>
      <c r="PCQ12" s="236"/>
      <c r="PCR12" s="236"/>
      <c r="PCS12" s="236"/>
      <c r="PCT12" s="236"/>
      <c r="PCU12" s="236"/>
      <c r="PCV12" s="236"/>
      <c r="PCW12" s="236"/>
      <c r="PCX12" s="236"/>
      <c r="PCY12" s="236"/>
      <c r="PCZ12" s="236"/>
      <c r="PDA12" s="236"/>
      <c r="PDB12" s="236"/>
      <c r="PDC12" s="236"/>
      <c r="PDD12" s="236"/>
      <c r="PDE12" s="236"/>
      <c r="PDF12" s="236"/>
      <c r="PDG12" s="236"/>
      <c r="PDH12" s="236"/>
      <c r="PDI12" s="236"/>
      <c r="PDJ12" s="236"/>
      <c r="PDK12" s="236"/>
      <c r="PDL12" s="236"/>
      <c r="PDM12" s="236"/>
      <c r="PDN12" s="236"/>
      <c r="PDO12" s="236"/>
      <c r="PDP12" s="236"/>
      <c r="PDQ12" s="236"/>
      <c r="PDR12" s="236"/>
      <c r="PDS12" s="236"/>
      <c r="PDT12" s="236"/>
      <c r="PDU12" s="236"/>
      <c r="PDV12" s="236"/>
      <c r="PDW12" s="236"/>
      <c r="PDX12" s="236"/>
      <c r="PDY12" s="236"/>
      <c r="PDZ12" s="236"/>
      <c r="PEA12" s="236"/>
      <c r="PEB12" s="236"/>
      <c r="PEC12" s="236"/>
      <c r="PED12" s="236"/>
      <c r="PEE12" s="236"/>
      <c r="PEF12" s="236"/>
      <c r="PEG12" s="236"/>
      <c r="PEH12" s="236"/>
      <c r="PEI12" s="236"/>
      <c r="PEJ12" s="236"/>
      <c r="PEK12" s="236"/>
      <c r="PEL12" s="236"/>
      <c r="PEM12" s="236"/>
      <c r="PEN12" s="236"/>
      <c r="PEO12" s="236"/>
      <c r="PEP12" s="236"/>
      <c r="PEQ12" s="236"/>
      <c r="PER12" s="236"/>
      <c r="PES12" s="236"/>
      <c r="PET12" s="236"/>
      <c r="PEU12" s="236"/>
      <c r="PEV12" s="236"/>
      <c r="PEW12" s="236"/>
      <c r="PEX12" s="236"/>
      <c r="PEY12" s="236"/>
      <c r="PEZ12" s="236"/>
      <c r="PFA12" s="236"/>
      <c r="PFB12" s="236"/>
      <c r="PFC12" s="236"/>
      <c r="PFD12" s="236"/>
      <c r="PFE12" s="236"/>
      <c r="PFF12" s="236"/>
      <c r="PFG12" s="236"/>
      <c r="PFH12" s="236"/>
      <c r="PFI12" s="236"/>
      <c r="PFJ12" s="236"/>
      <c r="PFK12" s="236"/>
      <c r="PFL12" s="236"/>
      <c r="PFM12" s="236"/>
      <c r="PFN12" s="236"/>
      <c r="PFO12" s="236"/>
      <c r="PFP12" s="236"/>
      <c r="PFQ12" s="236"/>
      <c r="PFR12" s="236"/>
      <c r="PFS12" s="236"/>
      <c r="PFT12" s="236"/>
      <c r="PFU12" s="236"/>
      <c r="PFV12" s="236"/>
      <c r="PFW12" s="236"/>
      <c r="PFX12" s="236"/>
      <c r="PFY12" s="236"/>
      <c r="PFZ12" s="236"/>
      <c r="PGA12" s="236"/>
      <c r="PGB12" s="236"/>
      <c r="PGC12" s="236"/>
      <c r="PGD12" s="236"/>
      <c r="PGE12" s="236"/>
      <c r="PGF12" s="236"/>
      <c r="PGG12" s="236"/>
      <c r="PGH12" s="236"/>
      <c r="PGI12" s="236"/>
      <c r="PGJ12" s="236"/>
      <c r="PGK12" s="236"/>
      <c r="PGL12" s="236"/>
      <c r="PGM12" s="236"/>
      <c r="PGN12" s="236"/>
      <c r="PGO12" s="236"/>
      <c r="PGP12" s="236"/>
      <c r="PGQ12" s="236"/>
      <c r="PGR12" s="236"/>
      <c r="PGS12" s="236"/>
      <c r="PGT12" s="236"/>
      <c r="PGU12" s="236"/>
      <c r="PGV12" s="236"/>
      <c r="PGW12" s="236"/>
      <c r="PGX12" s="236"/>
      <c r="PGY12" s="236"/>
      <c r="PGZ12" s="236"/>
      <c r="PHA12" s="236"/>
      <c r="PHB12" s="236"/>
      <c r="PHC12" s="236"/>
      <c r="PHD12" s="236"/>
      <c r="PHE12" s="236"/>
      <c r="PHF12" s="236"/>
      <c r="PHG12" s="236"/>
      <c r="PHH12" s="236"/>
      <c r="PHI12" s="236"/>
      <c r="PHJ12" s="236"/>
      <c r="PHK12" s="236"/>
      <c r="PHL12" s="236"/>
      <c r="PHM12" s="236"/>
      <c r="PHN12" s="236"/>
      <c r="PHO12" s="236"/>
      <c r="PHP12" s="236"/>
      <c r="PHQ12" s="236"/>
      <c r="PHR12" s="236"/>
      <c r="PHS12" s="236"/>
      <c r="PHT12" s="236"/>
      <c r="PHU12" s="236"/>
      <c r="PHV12" s="236"/>
      <c r="PHW12" s="236"/>
      <c r="PHX12" s="236"/>
      <c r="PHY12" s="236"/>
      <c r="PHZ12" s="236"/>
      <c r="PIA12" s="236"/>
      <c r="PIB12" s="236"/>
      <c r="PIC12" s="236"/>
      <c r="PID12" s="236"/>
      <c r="PIE12" s="236"/>
      <c r="PIF12" s="236"/>
      <c r="PIG12" s="236"/>
      <c r="PIH12" s="236"/>
      <c r="PII12" s="236"/>
      <c r="PIJ12" s="236"/>
      <c r="PIK12" s="236"/>
      <c r="PIL12" s="236"/>
      <c r="PIM12" s="236"/>
      <c r="PIN12" s="236"/>
      <c r="PIO12" s="236"/>
      <c r="PIP12" s="236"/>
      <c r="PIQ12" s="236"/>
      <c r="PIR12" s="236"/>
      <c r="PIS12" s="236"/>
      <c r="PIT12" s="236"/>
      <c r="PIU12" s="236"/>
      <c r="PIV12" s="236"/>
      <c r="PIW12" s="236"/>
      <c r="PIX12" s="236"/>
      <c r="PIY12" s="236"/>
      <c r="PIZ12" s="236"/>
      <c r="PJA12" s="236"/>
      <c r="PJB12" s="236"/>
      <c r="PJC12" s="236"/>
      <c r="PJD12" s="236"/>
      <c r="PJE12" s="236"/>
      <c r="PJF12" s="236"/>
      <c r="PJG12" s="236"/>
      <c r="PJH12" s="236"/>
      <c r="PJI12" s="236"/>
      <c r="PJJ12" s="236"/>
      <c r="PJK12" s="236"/>
      <c r="PJL12" s="236"/>
      <c r="PJM12" s="236"/>
      <c r="PJN12" s="236"/>
      <c r="PJO12" s="236"/>
      <c r="PJP12" s="236"/>
      <c r="PJQ12" s="236"/>
      <c r="PJR12" s="236"/>
      <c r="PJS12" s="236"/>
      <c r="PJT12" s="236"/>
      <c r="PJU12" s="236"/>
      <c r="PJV12" s="236"/>
      <c r="PJW12" s="236"/>
      <c r="PJX12" s="236"/>
      <c r="PJY12" s="236"/>
      <c r="PJZ12" s="236"/>
      <c r="PKA12" s="236"/>
      <c r="PKB12" s="236"/>
      <c r="PKC12" s="236"/>
      <c r="PKD12" s="236"/>
      <c r="PKE12" s="236"/>
      <c r="PKF12" s="236"/>
      <c r="PKG12" s="236"/>
      <c r="PKH12" s="236"/>
      <c r="PKI12" s="236"/>
      <c r="PKJ12" s="236"/>
      <c r="PKK12" s="236"/>
      <c r="PKL12" s="236"/>
      <c r="PKM12" s="236"/>
      <c r="PKN12" s="236"/>
      <c r="PKO12" s="236"/>
      <c r="PKP12" s="236"/>
      <c r="PKQ12" s="236"/>
      <c r="PKR12" s="236"/>
      <c r="PKS12" s="236"/>
      <c r="PKT12" s="236"/>
      <c r="PKU12" s="236"/>
      <c r="PKV12" s="236"/>
      <c r="PKW12" s="236"/>
      <c r="PKX12" s="236"/>
      <c r="PKY12" s="236"/>
      <c r="PKZ12" s="236"/>
      <c r="PLA12" s="236"/>
      <c r="PLB12" s="236"/>
      <c r="PLC12" s="236"/>
      <c r="PLD12" s="236"/>
      <c r="PLE12" s="236"/>
      <c r="PLF12" s="236"/>
      <c r="PLG12" s="236"/>
      <c r="PLH12" s="236"/>
      <c r="PLI12" s="236"/>
      <c r="PLJ12" s="236"/>
      <c r="PLK12" s="236"/>
      <c r="PLL12" s="236"/>
      <c r="PLM12" s="236"/>
      <c r="PLN12" s="236"/>
      <c r="PLO12" s="236"/>
      <c r="PLP12" s="236"/>
      <c r="PLQ12" s="236"/>
      <c r="PLR12" s="236"/>
      <c r="PLS12" s="236"/>
      <c r="PLT12" s="236"/>
      <c r="PLU12" s="236"/>
      <c r="PLV12" s="236"/>
      <c r="PLW12" s="236"/>
      <c r="PLX12" s="236"/>
      <c r="PLY12" s="236"/>
      <c r="PLZ12" s="236"/>
      <c r="PMA12" s="236"/>
      <c r="PMB12" s="236"/>
      <c r="PMC12" s="236"/>
      <c r="PMD12" s="236"/>
      <c r="PME12" s="236"/>
      <c r="PMF12" s="236"/>
      <c r="PMG12" s="236"/>
      <c r="PMH12" s="236"/>
      <c r="PMI12" s="236"/>
      <c r="PMJ12" s="236"/>
      <c r="PMK12" s="236"/>
      <c r="PML12" s="236"/>
      <c r="PMM12" s="236"/>
      <c r="PMN12" s="236"/>
      <c r="PMO12" s="236"/>
      <c r="PMP12" s="236"/>
      <c r="PMQ12" s="236"/>
      <c r="PMR12" s="236"/>
      <c r="PMS12" s="236"/>
      <c r="PMT12" s="236"/>
      <c r="PMU12" s="236"/>
      <c r="PMV12" s="236"/>
      <c r="PMW12" s="236"/>
      <c r="PMX12" s="236"/>
      <c r="PMY12" s="236"/>
      <c r="PMZ12" s="236"/>
      <c r="PNA12" s="236"/>
      <c r="PNB12" s="236"/>
      <c r="PNC12" s="236"/>
      <c r="PND12" s="236"/>
      <c r="PNE12" s="236"/>
      <c r="PNF12" s="236"/>
      <c r="PNG12" s="236"/>
      <c r="PNH12" s="236"/>
      <c r="PNI12" s="236"/>
      <c r="PNJ12" s="236"/>
      <c r="PNK12" s="236"/>
      <c r="PNL12" s="236"/>
      <c r="PNM12" s="236"/>
      <c r="PNN12" s="236"/>
      <c r="PNO12" s="236"/>
      <c r="PNP12" s="236"/>
      <c r="PNQ12" s="236"/>
      <c r="PNR12" s="236"/>
      <c r="PNS12" s="236"/>
      <c r="PNT12" s="236"/>
      <c r="PNU12" s="236"/>
      <c r="PNV12" s="236"/>
      <c r="PNW12" s="236"/>
      <c r="PNX12" s="236"/>
      <c r="PNY12" s="236"/>
      <c r="PNZ12" s="236"/>
      <c r="POA12" s="236"/>
      <c r="POB12" s="236"/>
      <c r="POC12" s="236"/>
      <c r="POD12" s="236"/>
      <c r="POE12" s="236"/>
      <c r="POF12" s="236"/>
      <c r="POG12" s="236"/>
      <c r="POH12" s="236"/>
      <c r="POI12" s="236"/>
      <c r="POJ12" s="236"/>
      <c r="POK12" s="236"/>
      <c r="POL12" s="236"/>
      <c r="POM12" s="236"/>
      <c r="PON12" s="236"/>
      <c r="POO12" s="236"/>
      <c r="POP12" s="236"/>
      <c r="POQ12" s="236"/>
      <c r="POR12" s="236"/>
      <c r="POS12" s="236"/>
      <c r="POT12" s="236"/>
      <c r="POU12" s="236"/>
      <c r="POV12" s="236"/>
      <c r="POW12" s="236"/>
      <c r="POX12" s="236"/>
      <c r="POY12" s="236"/>
      <c r="POZ12" s="236"/>
      <c r="PPA12" s="236"/>
      <c r="PPB12" s="236"/>
      <c r="PPC12" s="236"/>
      <c r="PPD12" s="236"/>
      <c r="PPE12" s="236"/>
      <c r="PPF12" s="236"/>
      <c r="PPG12" s="236"/>
      <c r="PPH12" s="236"/>
      <c r="PPI12" s="236"/>
      <c r="PPJ12" s="236"/>
      <c r="PPK12" s="236"/>
      <c r="PPL12" s="236"/>
      <c r="PPM12" s="236"/>
      <c r="PPN12" s="236"/>
      <c r="PPO12" s="236"/>
      <c r="PPP12" s="236"/>
      <c r="PPQ12" s="236"/>
      <c r="PPR12" s="236"/>
      <c r="PPS12" s="236"/>
      <c r="PPT12" s="236"/>
      <c r="PPU12" s="236"/>
      <c r="PPV12" s="236"/>
      <c r="PPW12" s="236"/>
      <c r="PPX12" s="236"/>
      <c r="PPY12" s="236"/>
      <c r="PPZ12" s="236"/>
      <c r="PQA12" s="236"/>
      <c r="PQB12" s="236"/>
      <c r="PQC12" s="236"/>
      <c r="PQD12" s="236"/>
      <c r="PQE12" s="236"/>
      <c r="PQF12" s="236"/>
      <c r="PQG12" s="236"/>
      <c r="PQH12" s="236"/>
      <c r="PQI12" s="236"/>
      <c r="PQJ12" s="236"/>
      <c r="PQK12" s="236"/>
      <c r="PQL12" s="236"/>
      <c r="PQM12" s="236"/>
      <c r="PQN12" s="236"/>
      <c r="PQO12" s="236"/>
      <c r="PQP12" s="236"/>
      <c r="PQQ12" s="236"/>
      <c r="PQR12" s="236"/>
      <c r="PQS12" s="236"/>
      <c r="PQT12" s="236"/>
      <c r="PQU12" s="236"/>
      <c r="PQV12" s="236"/>
      <c r="PQW12" s="236"/>
      <c r="PQX12" s="236"/>
      <c r="PQY12" s="236"/>
      <c r="PQZ12" s="236"/>
      <c r="PRA12" s="236"/>
      <c r="PRB12" s="236"/>
      <c r="PRC12" s="236"/>
      <c r="PRD12" s="236"/>
      <c r="PRE12" s="236"/>
      <c r="PRF12" s="236"/>
      <c r="PRG12" s="236"/>
      <c r="PRH12" s="236"/>
      <c r="PRI12" s="236"/>
      <c r="PRJ12" s="236"/>
      <c r="PRK12" s="236"/>
      <c r="PRL12" s="236"/>
      <c r="PRM12" s="236"/>
      <c r="PRN12" s="236"/>
      <c r="PRO12" s="236"/>
      <c r="PRP12" s="236"/>
      <c r="PRQ12" s="236"/>
      <c r="PRR12" s="236"/>
      <c r="PRS12" s="236"/>
      <c r="PRT12" s="236"/>
      <c r="PRU12" s="236"/>
      <c r="PRV12" s="236"/>
      <c r="PRW12" s="236"/>
      <c r="PRX12" s="236"/>
      <c r="PRY12" s="236"/>
      <c r="PRZ12" s="236"/>
      <c r="PSA12" s="236"/>
      <c r="PSB12" s="236"/>
      <c r="PSC12" s="236"/>
      <c r="PSD12" s="236"/>
      <c r="PSE12" s="236"/>
      <c r="PSF12" s="236"/>
      <c r="PSG12" s="236"/>
      <c r="PSH12" s="236"/>
      <c r="PSI12" s="236"/>
      <c r="PSJ12" s="236"/>
      <c r="PSK12" s="236"/>
      <c r="PSL12" s="236"/>
      <c r="PSM12" s="236"/>
      <c r="PSN12" s="236"/>
      <c r="PSO12" s="236"/>
      <c r="PSP12" s="236"/>
      <c r="PSQ12" s="236"/>
      <c r="PSR12" s="236"/>
      <c r="PSS12" s="236"/>
      <c r="PST12" s="236"/>
      <c r="PSU12" s="236"/>
      <c r="PSV12" s="236"/>
      <c r="PSW12" s="236"/>
      <c r="PSX12" s="236"/>
      <c r="PSY12" s="236"/>
      <c r="PSZ12" s="236"/>
      <c r="PTA12" s="236"/>
      <c r="PTB12" s="236"/>
      <c r="PTC12" s="236"/>
      <c r="PTD12" s="236"/>
      <c r="PTE12" s="236"/>
      <c r="PTF12" s="236"/>
      <c r="PTG12" s="236"/>
      <c r="PTH12" s="236"/>
      <c r="PTI12" s="236"/>
      <c r="PTJ12" s="236"/>
      <c r="PTK12" s="236"/>
      <c r="PTL12" s="236"/>
      <c r="PTM12" s="236"/>
      <c r="PTN12" s="236"/>
      <c r="PTO12" s="236"/>
      <c r="PTP12" s="236"/>
      <c r="PTQ12" s="236"/>
      <c r="PTR12" s="236"/>
      <c r="PTS12" s="236"/>
      <c r="PTT12" s="236"/>
      <c r="PTU12" s="236"/>
      <c r="PTV12" s="236"/>
      <c r="PTW12" s="236"/>
      <c r="PTX12" s="236"/>
      <c r="PTY12" s="236"/>
      <c r="PTZ12" s="236"/>
      <c r="PUA12" s="236"/>
      <c r="PUB12" s="236"/>
      <c r="PUC12" s="236"/>
      <c r="PUD12" s="236"/>
      <c r="PUE12" s="236"/>
      <c r="PUF12" s="236"/>
      <c r="PUG12" s="236"/>
      <c r="PUH12" s="236"/>
      <c r="PUI12" s="236"/>
      <c r="PUJ12" s="236"/>
      <c r="PUK12" s="236"/>
      <c r="PUL12" s="236"/>
      <c r="PUM12" s="236"/>
      <c r="PUN12" s="236"/>
      <c r="PUO12" s="236"/>
      <c r="PUP12" s="236"/>
      <c r="PUQ12" s="236"/>
      <c r="PUR12" s="236"/>
      <c r="PUS12" s="236"/>
      <c r="PUT12" s="236"/>
      <c r="PUU12" s="236"/>
      <c r="PUV12" s="236"/>
      <c r="PUW12" s="236"/>
      <c r="PUX12" s="236"/>
      <c r="PUY12" s="236"/>
      <c r="PUZ12" s="236"/>
      <c r="PVA12" s="236"/>
      <c r="PVB12" s="236"/>
      <c r="PVC12" s="236"/>
      <c r="PVD12" s="236"/>
      <c r="PVE12" s="236"/>
      <c r="PVF12" s="236"/>
      <c r="PVG12" s="236"/>
      <c r="PVH12" s="236"/>
      <c r="PVI12" s="236"/>
      <c r="PVJ12" s="236"/>
      <c r="PVK12" s="236"/>
      <c r="PVL12" s="236"/>
      <c r="PVM12" s="236"/>
      <c r="PVN12" s="236"/>
      <c r="PVO12" s="236"/>
      <c r="PVP12" s="236"/>
      <c r="PVQ12" s="236"/>
      <c r="PVR12" s="236"/>
      <c r="PVS12" s="236"/>
      <c r="PVT12" s="236"/>
      <c r="PVU12" s="236"/>
      <c r="PVV12" s="236"/>
      <c r="PVW12" s="236"/>
      <c r="PVX12" s="236"/>
      <c r="PVY12" s="236"/>
      <c r="PVZ12" s="236"/>
      <c r="PWA12" s="236"/>
      <c r="PWB12" s="236"/>
      <c r="PWC12" s="236"/>
      <c r="PWD12" s="236"/>
      <c r="PWE12" s="236"/>
      <c r="PWF12" s="236"/>
      <c r="PWG12" s="236"/>
      <c r="PWH12" s="236"/>
      <c r="PWI12" s="236"/>
      <c r="PWJ12" s="236"/>
      <c r="PWK12" s="236"/>
      <c r="PWL12" s="236"/>
      <c r="PWM12" s="236"/>
      <c r="PWN12" s="236"/>
      <c r="PWO12" s="236"/>
      <c r="PWP12" s="236"/>
      <c r="PWQ12" s="236"/>
      <c r="PWR12" s="236"/>
      <c r="PWS12" s="236"/>
      <c r="PWT12" s="236"/>
      <c r="PWU12" s="236"/>
      <c r="PWV12" s="236"/>
      <c r="PWW12" s="236"/>
      <c r="PWX12" s="236"/>
      <c r="PWY12" s="236"/>
      <c r="PWZ12" s="236"/>
      <c r="PXA12" s="236"/>
      <c r="PXB12" s="236"/>
      <c r="PXC12" s="236"/>
      <c r="PXD12" s="236"/>
      <c r="PXE12" s="236"/>
      <c r="PXF12" s="236"/>
      <c r="PXG12" s="236"/>
      <c r="PXH12" s="236"/>
      <c r="PXI12" s="236"/>
      <c r="PXJ12" s="236"/>
      <c r="PXK12" s="236"/>
      <c r="PXL12" s="236"/>
      <c r="PXM12" s="236"/>
      <c r="PXN12" s="236"/>
      <c r="PXO12" s="236"/>
      <c r="PXP12" s="236"/>
      <c r="PXQ12" s="236"/>
      <c r="PXR12" s="236"/>
      <c r="PXS12" s="236"/>
      <c r="PXT12" s="236"/>
      <c r="PXU12" s="236"/>
      <c r="PXV12" s="236"/>
      <c r="PXW12" s="236"/>
      <c r="PXX12" s="236"/>
      <c r="PXY12" s="236"/>
      <c r="PXZ12" s="236"/>
      <c r="PYA12" s="236"/>
      <c r="PYB12" s="236"/>
      <c r="PYC12" s="236"/>
      <c r="PYD12" s="236"/>
      <c r="PYE12" s="236"/>
      <c r="PYF12" s="236"/>
      <c r="PYG12" s="236"/>
      <c r="PYH12" s="236"/>
      <c r="PYI12" s="236"/>
      <c r="PYJ12" s="236"/>
      <c r="PYK12" s="236"/>
      <c r="PYL12" s="236"/>
      <c r="PYM12" s="236"/>
      <c r="PYN12" s="236"/>
      <c r="PYO12" s="236"/>
      <c r="PYP12" s="236"/>
      <c r="PYQ12" s="236"/>
      <c r="PYR12" s="236"/>
      <c r="PYS12" s="236"/>
      <c r="PYT12" s="236"/>
      <c r="PYU12" s="236"/>
      <c r="PYV12" s="236"/>
      <c r="PYW12" s="236"/>
      <c r="PYX12" s="236"/>
      <c r="PYY12" s="236"/>
      <c r="PYZ12" s="236"/>
      <c r="PZA12" s="236"/>
      <c r="PZB12" s="236"/>
      <c r="PZC12" s="236"/>
      <c r="PZD12" s="236"/>
      <c r="PZE12" s="236"/>
      <c r="PZF12" s="236"/>
      <c r="PZG12" s="236"/>
      <c r="PZH12" s="236"/>
      <c r="PZI12" s="236"/>
      <c r="PZJ12" s="236"/>
      <c r="PZK12" s="236"/>
      <c r="PZL12" s="236"/>
      <c r="PZM12" s="236"/>
      <c r="PZN12" s="236"/>
      <c r="PZO12" s="236"/>
      <c r="PZP12" s="236"/>
      <c r="PZQ12" s="236"/>
      <c r="PZR12" s="236"/>
      <c r="PZS12" s="236"/>
      <c r="PZT12" s="236"/>
      <c r="PZU12" s="236"/>
      <c r="PZV12" s="236"/>
      <c r="PZW12" s="236"/>
      <c r="PZX12" s="236"/>
      <c r="PZY12" s="236"/>
      <c r="PZZ12" s="236"/>
      <c r="QAA12" s="236"/>
      <c r="QAB12" s="236"/>
      <c r="QAC12" s="236"/>
      <c r="QAD12" s="236"/>
      <c r="QAE12" s="236"/>
      <c r="QAF12" s="236"/>
      <c r="QAG12" s="236"/>
      <c r="QAH12" s="236"/>
      <c r="QAI12" s="236"/>
      <c r="QAJ12" s="236"/>
      <c r="QAK12" s="236"/>
      <c r="QAL12" s="236"/>
      <c r="QAM12" s="236"/>
      <c r="QAN12" s="236"/>
      <c r="QAO12" s="236"/>
      <c r="QAP12" s="236"/>
      <c r="QAQ12" s="236"/>
      <c r="QAR12" s="236"/>
      <c r="QAS12" s="236"/>
      <c r="QAT12" s="236"/>
      <c r="QAU12" s="236"/>
      <c r="QAV12" s="236"/>
      <c r="QAW12" s="236"/>
      <c r="QAX12" s="236"/>
      <c r="QAY12" s="236"/>
      <c r="QAZ12" s="236"/>
      <c r="QBA12" s="236"/>
      <c r="QBB12" s="236"/>
      <c r="QBC12" s="236"/>
      <c r="QBD12" s="236"/>
      <c r="QBE12" s="236"/>
      <c r="QBF12" s="236"/>
      <c r="QBG12" s="236"/>
      <c r="QBH12" s="236"/>
      <c r="QBI12" s="236"/>
      <c r="QBJ12" s="236"/>
      <c r="QBK12" s="236"/>
      <c r="QBL12" s="236"/>
      <c r="QBM12" s="236"/>
      <c r="QBN12" s="236"/>
      <c r="QBO12" s="236"/>
      <c r="QBP12" s="236"/>
      <c r="QBQ12" s="236"/>
      <c r="QBR12" s="236"/>
      <c r="QBS12" s="236"/>
      <c r="QBT12" s="236"/>
      <c r="QBU12" s="236"/>
      <c r="QBV12" s="236"/>
      <c r="QBW12" s="236"/>
      <c r="QBX12" s="236"/>
      <c r="QBY12" s="236"/>
      <c r="QBZ12" s="236"/>
      <c r="QCA12" s="236"/>
      <c r="QCB12" s="236"/>
      <c r="QCC12" s="236"/>
      <c r="QCD12" s="236"/>
      <c r="QCE12" s="236"/>
      <c r="QCF12" s="236"/>
      <c r="QCG12" s="236"/>
      <c r="QCH12" s="236"/>
      <c r="QCI12" s="236"/>
      <c r="QCJ12" s="236"/>
      <c r="QCK12" s="236"/>
      <c r="QCL12" s="236"/>
      <c r="QCM12" s="236"/>
      <c r="QCN12" s="236"/>
      <c r="QCO12" s="236"/>
      <c r="QCP12" s="236"/>
      <c r="QCQ12" s="236"/>
      <c r="QCR12" s="236"/>
      <c r="QCS12" s="236"/>
      <c r="QCT12" s="236"/>
      <c r="QCU12" s="236"/>
      <c r="QCV12" s="236"/>
      <c r="QCW12" s="236"/>
      <c r="QCX12" s="236"/>
      <c r="QCY12" s="236"/>
      <c r="QCZ12" s="236"/>
      <c r="QDA12" s="236"/>
      <c r="QDB12" s="236"/>
      <c r="QDC12" s="236"/>
      <c r="QDD12" s="236"/>
      <c r="QDE12" s="236"/>
      <c r="QDF12" s="236"/>
      <c r="QDG12" s="236"/>
      <c r="QDH12" s="236"/>
      <c r="QDI12" s="236"/>
      <c r="QDJ12" s="236"/>
      <c r="QDK12" s="236"/>
      <c r="QDL12" s="236"/>
      <c r="QDM12" s="236"/>
      <c r="QDN12" s="236"/>
      <c r="QDO12" s="236"/>
      <c r="QDP12" s="236"/>
      <c r="QDQ12" s="236"/>
      <c r="QDR12" s="236"/>
      <c r="QDS12" s="236"/>
      <c r="QDT12" s="236"/>
      <c r="QDU12" s="236"/>
      <c r="QDV12" s="236"/>
      <c r="QDW12" s="236"/>
      <c r="QDX12" s="236"/>
      <c r="QDY12" s="236"/>
      <c r="QDZ12" s="236"/>
      <c r="QEA12" s="236"/>
      <c r="QEB12" s="236"/>
      <c r="QEC12" s="236"/>
      <c r="QED12" s="236"/>
      <c r="QEE12" s="236"/>
      <c r="QEF12" s="236"/>
      <c r="QEG12" s="236"/>
      <c r="QEH12" s="236"/>
      <c r="QEI12" s="236"/>
      <c r="QEJ12" s="236"/>
      <c r="QEK12" s="236"/>
      <c r="QEL12" s="236"/>
      <c r="QEM12" s="236"/>
      <c r="QEN12" s="236"/>
      <c r="QEO12" s="236"/>
      <c r="QEP12" s="236"/>
      <c r="QEQ12" s="236"/>
      <c r="QER12" s="236"/>
      <c r="QES12" s="236"/>
      <c r="QET12" s="236"/>
      <c r="QEU12" s="236"/>
      <c r="QEV12" s="236"/>
      <c r="QEW12" s="236"/>
      <c r="QEX12" s="236"/>
      <c r="QEY12" s="236"/>
      <c r="QEZ12" s="236"/>
      <c r="QFA12" s="236"/>
      <c r="QFB12" s="236"/>
      <c r="QFC12" s="236"/>
      <c r="QFD12" s="236"/>
      <c r="QFE12" s="236"/>
      <c r="QFF12" s="236"/>
      <c r="QFG12" s="236"/>
      <c r="QFH12" s="236"/>
      <c r="QFI12" s="236"/>
      <c r="QFJ12" s="236"/>
      <c r="QFK12" s="236"/>
      <c r="QFL12" s="236"/>
      <c r="QFM12" s="236"/>
      <c r="QFN12" s="236"/>
      <c r="QFO12" s="236"/>
      <c r="QFP12" s="236"/>
      <c r="QFQ12" s="236"/>
      <c r="QFR12" s="236"/>
      <c r="QFS12" s="236"/>
      <c r="QFT12" s="236"/>
      <c r="QFU12" s="236"/>
      <c r="QFV12" s="236"/>
      <c r="QFW12" s="236"/>
      <c r="QFX12" s="236"/>
      <c r="QFY12" s="236"/>
      <c r="QFZ12" s="236"/>
      <c r="QGA12" s="236"/>
      <c r="QGB12" s="236"/>
      <c r="QGC12" s="236"/>
      <c r="QGD12" s="236"/>
      <c r="QGE12" s="236"/>
      <c r="QGF12" s="236"/>
      <c r="QGG12" s="236"/>
      <c r="QGH12" s="236"/>
      <c r="QGI12" s="236"/>
      <c r="QGJ12" s="236"/>
      <c r="QGK12" s="236"/>
      <c r="QGL12" s="236"/>
      <c r="QGM12" s="236"/>
      <c r="QGN12" s="236"/>
      <c r="QGO12" s="236"/>
      <c r="QGP12" s="236"/>
      <c r="QGQ12" s="236"/>
      <c r="QGR12" s="236"/>
      <c r="QGS12" s="236"/>
      <c r="QGT12" s="236"/>
      <c r="QGU12" s="236"/>
      <c r="QGV12" s="236"/>
      <c r="QGW12" s="236"/>
      <c r="QGX12" s="236"/>
      <c r="QGY12" s="236"/>
      <c r="QGZ12" s="236"/>
      <c r="QHA12" s="236"/>
      <c r="QHB12" s="236"/>
      <c r="QHC12" s="236"/>
      <c r="QHD12" s="236"/>
      <c r="QHE12" s="236"/>
      <c r="QHF12" s="236"/>
      <c r="QHG12" s="236"/>
      <c r="QHH12" s="236"/>
      <c r="QHI12" s="236"/>
      <c r="QHJ12" s="236"/>
      <c r="QHK12" s="236"/>
      <c r="QHL12" s="236"/>
      <c r="QHM12" s="236"/>
      <c r="QHN12" s="236"/>
      <c r="QHO12" s="236"/>
      <c r="QHP12" s="236"/>
      <c r="QHQ12" s="236"/>
      <c r="QHR12" s="236"/>
      <c r="QHS12" s="236"/>
      <c r="QHT12" s="236"/>
      <c r="QHU12" s="236"/>
      <c r="QHV12" s="236"/>
      <c r="QHW12" s="236"/>
      <c r="QHX12" s="236"/>
      <c r="QHY12" s="236"/>
      <c r="QHZ12" s="236"/>
      <c r="QIA12" s="236"/>
      <c r="QIB12" s="236"/>
      <c r="QIC12" s="236"/>
      <c r="QID12" s="236"/>
      <c r="QIE12" s="236"/>
      <c r="QIF12" s="236"/>
      <c r="QIG12" s="236"/>
      <c r="QIH12" s="236"/>
      <c r="QII12" s="236"/>
      <c r="QIJ12" s="236"/>
      <c r="QIK12" s="236"/>
      <c r="QIL12" s="236"/>
      <c r="QIM12" s="236"/>
      <c r="QIN12" s="236"/>
      <c r="QIO12" s="236"/>
      <c r="QIP12" s="236"/>
      <c r="QIQ12" s="236"/>
      <c r="QIR12" s="236"/>
      <c r="QIS12" s="236"/>
      <c r="QIT12" s="236"/>
      <c r="QIU12" s="236"/>
      <c r="QIV12" s="236"/>
      <c r="QIW12" s="236"/>
      <c r="QIX12" s="236"/>
      <c r="QIY12" s="236"/>
      <c r="QIZ12" s="236"/>
      <c r="QJA12" s="236"/>
      <c r="QJB12" s="236"/>
      <c r="QJC12" s="236"/>
      <c r="QJD12" s="236"/>
      <c r="QJE12" s="236"/>
      <c r="QJF12" s="236"/>
      <c r="QJG12" s="236"/>
      <c r="QJH12" s="236"/>
      <c r="QJI12" s="236"/>
      <c r="QJJ12" s="236"/>
      <c r="QJK12" s="236"/>
      <c r="QJL12" s="236"/>
      <c r="QJM12" s="236"/>
      <c r="QJN12" s="236"/>
      <c r="QJO12" s="236"/>
      <c r="QJP12" s="236"/>
      <c r="QJQ12" s="236"/>
      <c r="QJR12" s="236"/>
      <c r="QJS12" s="236"/>
      <c r="QJT12" s="236"/>
      <c r="QJU12" s="236"/>
      <c r="QJV12" s="236"/>
      <c r="QJW12" s="236"/>
      <c r="QJX12" s="236"/>
      <c r="QJY12" s="236"/>
      <c r="QJZ12" s="236"/>
      <c r="QKA12" s="236"/>
      <c r="QKB12" s="236"/>
      <c r="QKC12" s="236"/>
      <c r="QKD12" s="236"/>
      <c r="QKE12" s="236"/>
      <c r="QKF12" s="236"/>
      <c r="QKG12" s="236"/>
      <c r="QKH12" s="236"/>
      <c r="QKI12" s="236"/>
      <c r="QKJ12" s="236"/>
      <c r="QKK12" s="236"/>
      <c r="QKL12" s="236"/>
      <c r="QKM12" s="236"/>
      <c r="QKN12" s="236"/>
      <c r="QKO12" s="236"/>
      <c r="QKP12" s="236"/>
      <c r="QKQ12" s="236"/>
      <c r="QKR12" s="236"/>
      <c r="QKS12" s="236"/>
      <c r="QKT12" s="236"/>
      <c r="QKU12" s="236"/>
      <c r="QKV12" s="236"/>
      <c r="QKW12" s="236"/>
      <c r="QKX12" s="236"/>
      <c r="QKY12" s="236"/>
      <c r="QKZ12" s="236"/>
      <c r="QLA12" s="236"/>
      <c r="QLB12" s="236"/>
      <c r="QLC12" s="236"/>
      <c r="QLD12" s="236"/>
      <c r="QLE12" s="236"/>
      <c r="QLF12" s="236"/>
      <c r="QLG12" s="236"/>
      <c r="QLH12" s="236"/>
      <c r="QLI12" s="236"/>
      <c r="QLJ12" s="236"/>
      <c r="QLK12" s="236"/>
      <c r="QLL12" s="236"/>
      <c r="QLM12" s="236"/>
      <c r="QLN12" s="236"/>
      <c r="QLO12" s="236"/>
      <c r="QLP12" s="236"/>
      <c r="QLQ12" s="236"/>
      <c r="QLR12" s="236"/>
      <c r="QLS12" s="236"/>
      <c r="QLT12" s="236"/>
      <c r="QLU12" s="236"/>
      <c r="QLV12" s="236"/>
      <c r="QLW12" s="236"/>
      <c r="QLX12" s="236"/>
      <c r="QLY12" s="236"/>
      <c r="QLZ12" s="236"/>
      <c r="QMA12" s="236"/>
      <c r="QMB12" s="236"/>
      <c r="QMC12" s="236"/>
      <c r="QMD12" s="236"/>
      <c r="QME12" s="236"/>
      <c r="QMF12" s="236"/>
      <c r="QMG12" s="236"/>
      <c r="QMH12" s="236"/>
      <c r="QMI12" s="236"/>
      <c r="QMJ12" s="236"/>
      <c r="QMK12" s="236"/>
      <c r="QML12" s="236"/>
      <c r="QMM12" s="236"/>
      <c r="QMN12" s="236"/>
      <c r="QMO12" s="236"/>
      <c r="QMP12" s="236"/>
      <c r="QMQ12" s="236"/>
      <c r="QMR12" s="236"/>
      <c r="QMS12" s="236"/>
      <c r="QMT12" s="236"/>
      <c r="QMU12" s="236"/>
      <c r="QMV12" s="236"/>
      <c r="QMW12" s="236"/>
      <c r="QMX12" s="236"/>
      <c r="QMY12" s="236"/>
      <c r="QMZ12" s="236"/>
      <c r="QNA12" s="236"/>
      <c r="QNB12" s="236"/>
      <c r="QNC12" s="236"/>
      <c r="QND12" s="236"/>
      <c r="QNE12" s="236"/>
      <c r="QNF12" s="236"/>
      <c r="QNG12" s="236"/>
      <c r="QNH12" s="236"/>
      <c r="QNI12" s="236"/>
      <c r="QNJ12" s="236"/>
      <c r="QNK12" s="236"/>
      <c r="QNL12" s="236"/>
      <c r="QNM12" s="236"/>
      <c r="QNN12" s="236"/>
      <c r="QNO12" s="236"/>
      <c r="QNP12" s="236"/>
      <c r="QNQ12" s="236"/>
      <c r="QNR12" s="236"/>
      <c r="QNS12" s="236"/>
      <c r="QNT12" s="236"/>
      <c r="QNU12" s="236"/>
      <c r="QNV12" s="236"/>
      <c r="QNW12" s="236"/>
      <c r="QNX12" s="236"/>
      <c r="QNY12" s="236"/>
      <c r="QNZ12" s="236"/>
      <c r="QOA12" s="236"/>
      <c r="QOB12" s="236"/>
      <c r="QOC12" s="236"/>
      <c r="QOD12" s="236"/>
      <c r="QOE12" s="236"/>
      <c r="QOF12" s="236"/>
      <c r="QOG12" s="236"/>
      <c r="QOH12" s="236"/>
      <c r="QOI12" s="236"/>
      <c r="QOJ12" s="236"/>
      <c r="QOK12" s="236"/>
      <c r="QOL12" s="236"/>
      <c r="QOM12" s="236"/>
      <c r="QON12" s="236"/>
      <c r="QOO12" s="236"/>
      <c r="QOP12" s="236"/>
      <c r="QOQ12" s="236"/>
      <c r="QOR12" s="236"/>
      <c r="QOS12" s="236"/>
      <c r="QOT12" s="236"/>
      <c r="QOU12" s="236"/>
      <c r="QOV12" s="236"/>
      <c r="QOW12" s="236"/>
      <c r="QOX12" s="236"/>
      <c r="QOY12" s="236"/>
      <c r="QOZ12" s="236"/>
      <c r="QPA12" s="236"/>
      <c r="QPB12" s="236"/>
      <c r="QPC12" s="236"/>
      <c r="QPD12" s="236"/>
      <c r="QPE12" s="236"/>
      <c r="QPF12" s="236"/>
      <c r="QPG12" s="236"/>
      <c r="QPH12" s="236"/>
      <c r="QPI12" s="236"/>
      <c r="QPJ12" s="236"/>
      <c r="QPK12" s="236"/>
      <c r="QPL12" s="236"/>
      <c r="QPM12" s="236"/>
      <c r="QPN12" s="236"/>
      <c r="QPO12" s="236"/>
      <c r="QPP12" s="236"/>
      <c r="QPQ12" s="236"/>
      <c r="QPR12" s="236"/>
      <c r="QPS12" s="236"/>
      <c r="QPT12" s="236"/>
      <c r="QPU12" s="236"/>
      <c r="QPV12" s="236"/>
      <c r="QPW12" s="236"/>
      <c r="QPX12" s="236"/>
      <c r="QPY12" s="236"/>
      <c r="QPZ12" s="236"/>
      <c r="QQA12" s="236"/>
      <c r="QQB12" s="236"/>
      <c r="QQC12" s="236"/>
      <c r="QQD12" s="236"/>
      <c r="QQE12" s="236"/>
      <c r="QQF12" s="236"/>
      <c r="QQG12" s="236"/>
      <c r="QQH12" s="236"/>
      <c r="QQI12" s="236"/>
      <c r="QQJ12" s="236"/>
      <c r="QQK12" s="236"/>
      <c r="QQL12" s="236"/>
      <c r="QQM12" s="236"/>
      <c r="QQN12" s="236"/>
      <c r="QQO12" s="236"/>
      <c r="QQP12" s="236"/>
      <c r="QQQ12" s="236"/>
      <c r="QQR12" s="236"/>
      <c r="QQS12" s="236"/>
      <c r="QQT12" s="236"/>
      <c r="QQU12" s="236"/>
      <c r="QQV12" s="236"/>
      <c r="QQW12" s="236"/>
      <c r="QQX12" s="236"/>
      <c r="QQY12" s="236"/>
      <c r="QQZ12" s="236"/>
      <c r="QRA12" s="236"/>
      <c r="QRB12" s="236"/>
      <c r="QRC12" s="236"/>
      <c r="QRD12" s="236"/>
      <c r="QRE12" s="236"/>
      <c r="QRF12" s="236"/>
      <c r="QRG12" s="236"/>
      <c r="QRH12" s="236"/>
      <c r="QRI12" s="236"/>
      <c r="QRJ12" s="236"/>
      <c r="QRK12" s="236"/>
      <c r="QRL12" s="236"/>
      <c r="QRM12" s="236"/>
      <c r="QRN12" s="236"/>
      <c r="QRO12" s="236"/>
      <c r="QRP12" s="236"/>
      <c r="QRQ12" s="236"/>
      <c r="QRR12" s="236"/>
      <c r="QRS12" s="236"/>
      <c r="QRT12" s="236"/>
      <c r="QRU12" s="236"/>
      <c r="QRV12" s="236"/>
      <c r="QRW12" s="236"/>
      <c r="QRX12" s="236"/>
      <c r="QRY12" s="236"/>
      <c r="QRZ12" s="236"/>
      <c r="QSA12" s="236"/>
      <c r="QSB12" s="236"/>
      <c r="QSC12" s="236"/>
      <c r="QSD12" s="236"/>
      <c r="QSE12" s="236"/>
      <c r="QSF12" s="236"/>
      <c r="QSG12" s="236"/>
      <c r="QSH12" s="236"/>
      <c r="QSI12" s="236"/>
      <c r="QSJ12" s="236"/>
      <c r="QSK12" s="236"/>
      <c r="QSL12" s="236"/>
      <c r="QSM12" s="236"/>
      <c r="QSN12" s="236"/>
      <c r="QSO12" s="236"/>
      <c r="QSP12" s="236"/>
      <c r="QSQ12" s="236"/>
      <c r="QSR12" s="236"/>
      <c r="QSS12" s="236"/>
      <c r="QST12" s="236"/>
      <c r="QSU12" s="236"/>
      <c r="QSV12" s="236"/>
      <c r="QSW12" s="236"/>
      <c r="QSX12" s="236"/>
      <c r="QSY12" s="236"/>
      <c r="QSZ12" s="236"/>
      <c r="QTA12" s="236"/>
      <c r="QTB12" s="236"/>
      <c r="QTC12" s="236"/>
      <c r="QTD12" s="236"/>
      <c r="QTE12" s="236"/>
      <c r="QTF12" s="236"/>
      <c r="QTG12" s="236"/>
      <c r="QTH12" s="236"/>
      <c r="QTI12" s="236"/>
      <c r="QTJ12" s="236"/>
      <c r="QTK12" s="236"/>
      <c r="QTL12" s="236"/>
      <c r="QTM12" s="236"/>
      <c r="QTN12" s="236"/>
      <c r="QTO12" s="236"/>
      <c r="QTP12" s="236"/>
      <c r="QTQ12" s="236"/>
      <c r="QTR12" s="236"/>
      <c r="QTS12" s="236"/>
      <c r="QTT12" s="236"/>
      <c r="QTU12" s="236"/>
      <c r="QTV12" s="236"/>
      <c r="QTW12" s="236"/>
      <c r="QTX12" s="236"/>
      <c r="QTY12" s="236"/>
      <c r="QTZ12" s="236"/>
      <c r="QUA12" s="236"/>
      <c r="QUB12" s="236"/>
      <c r="QUC12" s="236"/>
      <c r="QUD12" s="236"/>
      <c r="QUE12" s="236"/>
      <c r="QUF12" s="236"/>
      <c r="QUG12" s="236"/>
      <c r="QUH12" s="236"/>
      <c r="QUI12" s="236"/>
      <c r="QUJ12" s="236"/>
      <c r="QUK12" s="236"/>
      <c r="QUL12" s="236"/>
      <c r="QUM12" s="236"/>
      <c r="QUN12" s="236"/>
      <c r="QUO12" s="236"/>
      <c r="QUP12" s="236"/>
      <c r="QUQ12" s="236"/>
      <c r="QUR12" s="236"/>
      <c r="QUS12" s="236"/>
      <c r="QUT12" s="236"/>
      <c r="QUU12" s="236"/>
      <c r="QUV12" s="236"/>
      <c r="QUW12" s="236"/>
      <c r="QUX12" s="236"/>
      <c r="QUY12" s="236"/>
      <c r="QUZ12" s="236"/>
      <c r="QVA12" s="236"/>
      <c r="QVB12" s="236"/>
      <c r="QVC12" s="236"/>
      <c r="QVD12" s="236"/>
      <c r="QVE12" s="236"/>
      <c r="QVF12" s="236"/>
      <c r="QVG12" s="236"/>
      <c r="QVH12" s="236"/>
      <c r="QVI12" s="236"/>
      <c r="QVJ12" s="236"/>
      <c r="QVK12" s="236"/>
      <c r="QVL12" s="236"/>
      <c r="QVM12" s="236"/>
      <c r="QVN12" s="236"/>
      <c r="QVO12" s="236"/>
      <c r="QVP12" s="236"/>
      <c r="QVQ12" s="236"/>
      <c r="QVR12" s="236"/>
      <c r="QVS12" s="236"/>
      <c r="QVT12" s="236"/>
      <c r="QVU12" s="236"/>
      <c r="QVV12" s="236"/>
      <c r="QVW12" s="236"/>
      <c r="QVX12" s="236"/>
      <c r="QVY12" s="236"/>
      <c r="QVZ12" s="236"/>
      <c r="QWA12" s="236"/>
      <c r="QWB12" s="236"/>
      <c r="QWC12" s="236"/>
      <c r="QWD12" s="236"/>
      <c r="QWE12" s="236"/>
      <c r="QWF12" s="236"/>
      <c r="QWG12" s="236"/>
      <c r="QWH12" s="236"/>
      <c r="QWI12" s="236"/>
      <c r="QWJ12" s="236"/>
      <c r="QWK12" s="236"/>
      <c r="QWL12" s="236"/>
      <c r="QWM12" s="236"/>
      <c r="QWN12" s="236"/>
      <c r="QWO12" s="236"/>
      <c r="QWP12" s="236"/>
      <c r="QWQ12" s="236"/>
      <c r="QWR12" s="236"/>
      <c r="QWS12" s="236"/>
      <c r="QWT12" s="236"/>
      <c r="QWU12" s="236"/>
      <c r="QWV12" s="236"/>
      <c r="QWW12" s="236"/>
      <c r="QWX12" s="236"/>
      <c r="QWY12" s="236"/>
      <c r="QWZ12" s="236"/>
      <c r="QXA12" s="236"/>
      <c r="QXB12" s="236"/>
      <c r="QXC12" s="236"/>
      <c r="QXD12" s="236"/>
      <c r="QXE12" s="236"/>
      <c r="QXF12" s="236"/>
      <c r="QXG12" s="236"/>
      <c r="QXH12" s="236"/>
      <c r="QXI12" s="236"/>
      <c r="QXJ12" s="236"/>
      <c r="QXK12" s="236"/>
      <c r="QXL12" s="236"/>
      <c r="QXM12" s="236"/>
      <c r="QXN12" s="236"/>
      <c r="QXO12" s="236"/>
      <c r="QXP12" s="236"/>
      <c r="QXQ12" s="236"/>
      <c r="QXR12" s="236"/>
      <c r="QXS12" s="236"/>
      <c r="QXT12" s="236"/>
      <c r="QXU12" s="236"/>
      <c r="QXV12" s="236"/>
      <c r="QXW12" s="236"/>
      <c r="QXX12" s="236"/>
      <c r="QXY12" s="236"/>
      <c r="QXZ12" s="236"/>
      <c r="QYA12" s="236"/>
      <c r="QYB12" s="236"/>
      <c r="QYC12" s="236"/>
      <c r="QYD12" s="236"/>
      <c r="QYE12" s="236"/>
      <c r="QYF12" s="236"/>
      <c r="QYG12" s="236"/>
      <c r="QYH12" s="236"/>
      <c r="QYI12" s="236"/>
      <c r="QYJ12" s="236"/>
      <c r="QYK12" s="236"/>
      <c r="QYL12" s="236"/>
      <c r="QYM12" s="236"/>
      <c r="QYN12" s="236"/>
      <c r="QYO12" s="236"/>
      <c r="QYP12" s="236"/>
      <c r="QYQ12" s="236"/>
      <c r="QYR12" s="236"/>
      <c r="QYS12" s="236"/>
      <c r="QYT12" s="236"/>
      <c r="QYU12" s="236"/>
      <c r="QYV12" s="236"/>
      <c r="QYW12" s="236"/>
      <c r="QYX12" s="236"/>
      <c r="QYY12" s="236"/>
      <c r="QYZ12" s="236"/>
      <c r="QZA12" s="236"/>
      <c r="QZB12" s="236"/>
      <c r="QZC12" s="236"/>
      <c r="QZD12" s="236"/>
      <c r="QZE12" s="236"/>
      <c r="QZF12" s="236"/>
      <c r="QZG12" s="236"/>
      <c r="QZH12" s="236"/>
      <c r="QZI12" s="236"/>
      <c r="QZJ12" s="236"/>
      <c r="QZK12" s="236"/>
      <c r="QZL12" s="236"/>
      <c r="QZM12" s="236"/>
      <c r="QZN12" s="236"/>
      <c r="QZO12" s="236"/>
      <c r="QZP12" s="236"/>
      <c r="QZQ12" s="236"/>
      <c r="QZR12" s="236"/>
      <c r="QZS12" s="236"/>
      <c r="QZT12" s="236"/>
      <c r="QZU12" s="236"/>
      <c r="QZV12" s="236"/>
      <c r="QZW12" s="236"/>
      <c r="QZX12" s="236"/>
      <c r="QZY12" s="236"/>
      <c r="QZZ12" s="236"/>
      <c r="RAA12" s="236"/>
      <c r="RAB12" s="236"/>
      <c r="RAC12" s="236"/>
      <c r="RAD12" s="236"/>
      <c r="RAE12" s="236"/>
      <c r="RAF12" s="236"/>
      <c r="RAG12" s="236"/>
      <c r="RAH12" s="236"/>
      <c r="RAI12" s="236"/>
      <c r="RAJ12" s="236"/>
      <c r="RAK12" s="236"/>
      <c r="RAL12" s="236"/>
      <c r="RAM12" s="236"/>
      <c r="RAN12" s="236"/>
      <c r="RAO12" s="236"/>
      <c r="RAP12" s="236"/>
      <c r="RAQ12" s="236"/>
      <c r="RAR12" s="236"/>
      <c r="RAS12" s="236"/>
      <c r="RAT12" s="236"/>
      <c r="RAU12" s="236"/>
      <c r="RAV12" s="236"/>
      <c r="RAW12" s="236"/>
      <c r="RAX12" s="236"/>
      <c r="RAY12" s="236"/>
      <c r="RAZ12" s="236"/>
      <c r="RBA12" s="236"/>
      <c r="RBB12" s="236"/>
      <c r="RBC12" s="236"/>
      <c r="RBD12" s="236"/>
      <c r="RBE12" s="236"/>
      <c r="RBF12" s="236"/>
      <c r="RBG12" s="236"/>
      <c r="RBH12" s="236"/>
      <c r="RBI12" s="236"/>
      <c r="RBJ12" s="236"/>
      <c r="RBK12" s="236"/>
      <c r="RBL12" s="236"/>
      <c r="RBM12" s="236"/>
      <c r="RBN12" s="236"/>
      <c r="RBO12" s="236"/>
      <c r="RBP12" s="236"/>
      <c r="RBQ12" s="236"/>
      <c r="RBR12" s="236"/>
      <c r="RBS12" s="236"/>
      <c r="RBT12" s="236"/>
      <c r="RBU12" s="236"/>
      <c r="RBV12" s="236"/>
      <c r="RBW12" s="236"/>
      <c r="RBX12" s="236"/>
      <c r="RBY12" s="236"/>
      <c r="RBZ12" s="236"/>
      <c r="RCA12" s="236"/>
      <c r="RCB12" s="236"/>
      <c r="RCC12" s="236"/>
      <c r="RCD12" s="236"/>
      <c r="RCE12" s="236"/>
      <c r="RCF12" s="236"/>
      <c r="RCG12" s="236"/>
      <c r="RCH12" s="236"/>
      <c r="RCI12" s="236"/>
      <c r="RCJ12" s="236"/>
      <c r="RCK12" s="236"/>
      <c r="RCL12" s="236"/>
      <c r="RCM12" s="236"/>
      <c r="RCN12" s="236"/>
      <c r="RCO12" s="236"/>
      <c r="RCP12" s="236"/>
      <c r="RCQ12" s="236"/>
      <c r="RCR12" s="236"/>
      <c r="RCS12" s="236"/>
      <c r="RCT12" s="236"/>
      <c r="RCU12" s="236"/>
      <c r="RCV12" s="236"/>
      <c r="RCW12" s="236"/>
      <c r="RCX12" s="236"/>
      <c r="RCY12" s="236"/>
      <c r="RCZ12" s="236"/>
      <c r="RDA12" s="236"/>
      <c r="RDB12" s="236"/>
      <c r="RDC12" s="236"/>
      <c r="RDD12" s="236"/>
      <c r="RDE12" s="236"/>
      <c r="RDF12" s="236"/>
      <c r="RDG12" s="236"/>
      <c r="RDH12" s="236"/>
      <c r="RDI12" s="236"/>
      <c r="RDJ12" s="236"/>
      <c r="RDK12" s="236"/>
      <c r="RDL12" s="236"/>
      <c r="RDM12" s="236"/>
      <c r="RDN12" s="236"/>
      <c r="RDO12" s="236"/>
      <c r="RDP12" s="236"/>
      <c r="RDQ12" s="236"/>
      <c r="RDR12" s="236"/>
      <c r="RDS12" s="236"/>
      <c r="RDT12" s="236"/>
      <c r="RDU12" s="236"/>
      <c r="RDV12" s="236"/>
      <c r="RDW12" s="236"/>
      <c r="RDX12" s="236"/>
      <c r="RDY12" s="236"/>
      <c r="RDZ12" s="236"/>
      <c r="REA12" s="236"/>
      <c r="REB12" s="236"/>
      <c r="REC12" s="236"/>
      <c r="RED12" s="236"/>
      <c r="REE12" s="236"/>
      <c r="REF12" s="236"/>
      <c r="REG12" s="236"/>
      <c r="REH12" s="236"/>
      <c r="REI12" s="236"/>
      <c r="REJ12" s="236"/>
      <c r="REK12" s="236"/>
      <c r="REL12" s="236"/>
      <c r="REM12" s="236"/>
      <c r="REN12" s="236"/>
      <c r="REO12" s="236"/>
      <c r="REP12" s="236"/>
      <c r="REQ12" s="236"/>
      <c r="RER12" s="236"/>
      <c r="RES12" s="236"/>
      <c r="RET12" s="236"/>
      <c r="REU12" s="236"/>
      <c r="REV12" s="236"/>
      <c r="REW12" s="236"/>
      <c r="REX12" s="236"/>
      <c r="REY12" s="236"/>
      <c r="REZ12" s="236"/>
      <c r="RFA12" s="236"/>
      <c r="RFB12" s="236"/>
      <c r="RFC12" s="236"/>
      <c r="RFD12" s="236"/>
      <c r="RFE12" s="236"/>
      <c r="RFF12" s="236"/>
      <c r="RFG12" s="236"/>
      <c r="RFH12" s="236"/>
      <c r="RFI12" s="236"/>
      <c r="RFJ12" s="236"/>
      <c r="RFK12" s="236"/>
      <c r="RFL12" s="236"/>
      <c r="RFM12" s="236"/>
      <c r="RFN12" s="236"/>
      <c r="RFO12" s="236"/>
      <c r="RFP12" s="236"/>
      <c r="RFQ12" s="236"/>
      <c r="RFR12" s="236"/>
      <c r="RFS12" s="236"/>
      <c r="RFT12" s="236"/>
      <c r="RFU12" s="236"/>
      <c r="RFV12" s="236"/>
      <c r="RFW12" s="236"/>
      <c r="RFX12" s="236"/>
      <c r="RFY12" s="236"/>
      <c r="RFZ12" s="236"/>
      <c r="RGA12" s="236"/>
      <c r="RGB12" s="236"/>
      <c r="RGC12" s="236"/>
      <c r="RGD12" s="236"/>
      <c r="RGE12" s="236"/>
      <c r="RGF12" s="236"/>
      <c r="RGG12" s="236"/>
      <c r="RGH12" s="236"/>
      <c r="RGI12" s="236"/>
      <c r="RGJ12" s="236"/>
      <c r="RGK12" s="236"/>
      <c r="RGL12" s="236"/>
      <c r="RGM12" s="236"/>
      <c r="RGN12" s="236"/>
      <c r="RGO12" s="236"/>
      <c r="RGP12" s="236"/>
      <c r="RGQ12" s="236"/>
      <c r="RGR12" s="236"/>
      <c r="RGS12" s="236"/>
      <c r="RGT12" s="236"/>
      <c r="RGU12" s="236"/>
      <c r="RGV12" s="236"/>
      <c r="RGW12" s="236"/>
      <c r="RGX12" s="236"/>
      <c r="RGY12" s="236"/>
      <c r="RGZ12" s="236"/>
      <c r="RHA12" s="236"/>
      <c r="RHB12" s="236"/>
      <c r="RHC12" s="236"/>
      <c r="RHD12" s="236"/>
      <c r="RHE12" s="236"/>
      <c r="RHF12" s="236"/>
      <c r="RHG12" s="236"/>
      <c r="RHH12" s="236"/>
      <c r="RHI12" s="236"/>
      <c r="RHJ12" s="236"/>
      <c r="RHK12" s="236"/>
      <c r="RHL12" s="236"/>
      <c r="RHM12" s="236"/>
      <c r="RHN12" s="236"/>
      <c r="RHO12" s="236"/>
      <c r="RHP12" s="236"/>
      <c r="RHQ12" s="236"/>
      <c r="RHR12" s="236"/>
      <c r="RHS12" s="236"/>
      <c r="RHT12" s="236"/>
      <c r="RHU12" s="236"/>
      <c r="RHV12" s="236"/>
      <c r="RHW12" s="236"/>
      <c r="RHX12" s="236"/>
      <c r="RHY12" s="236"/>
      <c r="RHZ12" s="236"/>
      <c r="RIA12" s="236"/>
      <c r="RIB12" s="236"/>
      <c r="RIC12" s="236"/>
      <c r="RID12" s="236"/>
      <c r="RIE12" s="236"/>
      <c r="RIF12" s="236"/>
      <c r="RIG12" s="236"/>
      <c r="RIH12" s="236"/>
      <c r="RII12" s="236"/>
      <c r="RIJ12" s="236"/>
      <c r="RIK12" s="236"/>
      <c r="RIL12" s="236"/>
      <c r="RIM12" s="236"/>
      <c r="RIN12" s="236"/>
      <c r="RIO12" s="236"/>
      <c r="RIP12" s="236"/>
      <c r="RIQ12" s="236"/>
      <c r="RIR12" s="236"/>
      <c r="RIS12" s="236"/>
      <c r="RIT12" s="236"/>
      <c r="RIU12" s="236"/>
      <c r="RIV12" s="236"/>
      <c r="RIW12" s="236"/>
      <c r="RIX12" s="236"/>
      <c r="RIY12" s="236"/>
      <c r="RIZ12" s="236"/>
      <c r="RJA12" s="236"/>
      <c r="RJB12" s="236"/>
      <c r="RJC12" s="236"/>
      <c r="RJD12" s="236"/>
      <c r="RJE12" s="236"/>
      <c r="RJF12" s="236"/>
      <c r="RJG12" s="236"/>
      <c r="RJH12" s="236"/>
      <c r="RJI12" s="236"/>
      <c r="RJJ12" s="236"/>
      <c r="RJK12" s="236"/>
      <c r="RJL12" s="236"/>
      <c r="RJM12" s="236"/>
      <c r="RJN12" s="236"/>
      <c r="RJO12" s="236"/>
      <c r="RJP12" s="236"/>
      <c r="RJQ12" s="236"/>
      <c r="RJR12" s="236"/>
      <c r="RJS12" s="236"/>
      <c r="RJT12" s="236"/>
      <c r="RJU12" s="236"/>
      <c r="RJV12" s="236"/>
      <c r="RJW12" s="236"/>
      <c r="RJX12" s="236"/>
      <c r="RJY12" s="236"/>
      <c r="RJZ12" s="236"/>
      <c r="RKA12" s="236"/>
      <c r="RKB12" s="236"/>
      <c r="RKC12" s="236"/>
      <c r="RKD12" s="236"/>
      <c r="RKE12" s="236"/>
      <c r="RKF12" s="236"/>
      <c r="RKG12" s="236"/>
      <c r="RKH12" s="236"/>
      <c r="RKI12" s="236"/>
      <c r="RKJ12" s="236"/>
      <c r="RKK12" s="236"/>
      <c r="RKL12" s="236"/>
      <c r="RKM12" s="236"/>
      <c r="RKN12" s="236"/>
      <c r="RKO12" s="236"/>
      <c r="RKP12" s="236"/>
      <c r="RKQ12" s="236"/>
      <c r="RKR12" s="236"/>
      <c r="RKS12" s="236"/>
      <c r="RKT12" s="236"/>
      <c r="RKU12" s="236"/>
      <c r="RKV12" s="236"/>
      <c r="RKW12" s="236"/>
      <c r="RKX12" s="236"/>
      <c r="RKY12" s="236"/>
      <c r="RKZ12" s="236"/>
      <c r="RLA12" s="236"/>
      <c r="RLB12" s="236"/>
      <c r="RLC12" s="236"/>
      <c r="RLD12" s="236"/>
      <c r="RLE12" s="236"/>
      <c r="RLF12" s="236"/>
      <c r="RLG12" s="236"/>
      <c r="RLH12" s="236"/>
      <c r="RLI12" s="236"/>
      <c r="RLJ12" s="236"/>
      <c r="RLK12" s="236"/>
      <c r="RLL12" s="236"/>
      <c r="RLM12" s="236"/>
      <c r="RLN12" s="236"/>
      <c r="RLO12" s="236"/>
      <c r="RLP12" s="236"/>
      <c r="RLQ12" s="236"/>
      <c r="RLR12" s="236"/>
      <c r="RLS12" s="236"/>
      <c r="RLT12" s="236"/>
      <c r="RLU12" s="236"/>
      <c r="RLV12" s="236"/>
      <c r="RLW12" s="236"/>
      <c r="RLX12" s="236"/>
      <c r="RLY12" s="236"/>
      <c r="RLZ12" s="236"/>
      <c r="RMA12" s="236"/>
      <c r="RMB12" s="236"/>
      <c r="RMC12" s="236"/>
      <c r="RMD12" s="236"/>
      <c r="RME12" s="236"/>
      <c r="RMF12" s="236"/>
      <c r="RMG12" s="236"/>
      <c r="RMH12" s="236"/>
      <c r="RMI12" s="236"/>
      <c r="RMJ12" s="236"/>
      <c r="RMK12" s="236"/>
      <c r="RML12" s="236"/>
      <c r="RMM12" s="236"/>
      <c r="RMN12" s="236"/>
      <c r="RMO12" s="236"/>
      <c r="RMP12" s="236"/>
      <c r="RMQ12" s="236"/>
      <c r="RMR12" s="236"/>
      <c r="RMS12" s="236"/>
      <c r="RMT12" s="236"/>
      <c r="RMU12" s="236"/>
      <c r="RMV12" s="236"/>
      <c r="RMW12" s="236"/>
      <c r="RMX12" s="236"/>
      <c r="RMY12" s="236"/>
      <c r="RMZ12" s="236"/>
      <c r="RNA12" s="236"/>
      <c r="RNB12" s="236"/>
      <c r="RNC12" s="236"/>
      <c r="RND12" s="236"/>
      <c r="RNE12" s="236"/>
      <c r="RNF12" s="236"/>
      <c r="RNG12" s="236"/>
      <c r="RNH12" s="236"/>
      <c r="RNI12" s="236"/>
      <c r="RNJ12" s="236"/>
      <c r="RNK12" s="236"/>
      <c r="RNL12" s="236"/>
      <c r="RNM12" s="236"/>
      <c r="RNN12" s="236"/>
      <c r="RNO12" s="236"/>
      <c r="RNP12" s="236"/>
      <c r="RNQ12" s="236"/>
      <c r="RNR12" s="236"/>
      <c r="RNS12" s="236"/>
      <c r="RNT12" s="236"/>
      <c r="RNU12" s="236"/>
      <c r="RNV12" s="236"/>
      <c r="RNW12" s="236"/>
      <c r="RNX12" s="236"/>
      <c r="RNY12" s="236"/>
      <c r="RNZ12" s="236"/>
      <c r="ROA12" s="236"/>
      <c r="ROB12" s="236"/>
      <c r="ROC12" s="236"/>
      <c r="ROD12" s="236"/>
      <c r="ROE12" s="236"/>
      <c r="ROF12" s="236"/>
      <c r="ROG12" s="236"/>
      <c r="ROH12" s="236"/>
      <c r="ROI12" s="236"/>
      <c r="ROJ12" s="236"/>
      <c r="ROK12" s="236"/>
      <c r="ROL12" s="236"/>
      <c r="ROM12" s="236"/>
      <c r="RON12" s="236"/>
      <c r="ROO12" s="236"/>
      <c r="ROP12" s="236"/>
      <c r="ROQ12" s="236"/>
      <c r="ROR12" s="236"/>
      <c r="ROS12" s="236"/>
      <c r="ROT12" s="236"/>
      <c r="ROU12" s="236"/>
      <c r="ROV12" s="236"/>
      <c r="ROW12" s="236"/>
      <c r="ROX12" s="236"/>
      <c r="ROY12" s="236"/>
      <c r="ROZ12" s="236"/>
      <c r="RPA12" s="236"/>
      <c r="RPB12" s="236"/>
      <c r="RPC12" s="236"/>
      <c r="RPD12" s="236"/>
      <c r="RPE12" s="236"/>
      <c r="RPF12" s="236"/>
      <c r="RPG12" s="236"/>
      <c r="RPH12" s="236"/>
      <c r="RPI12" s="236"/>
      <c r="RPJ12" s="236"/>
      <c r="RPK12" s="236"/>
      <c r="RPL12" s="236"/>
      <c r="RPM12" s="236"/>
      <c r="RPN12" s="236"/>
      <c r="RPO12" s="236"/>
      <c r="RPP12" s="236"/>
      <c r="RPQ12" s="236"/>
      <c r="RPR12" s="236"/>
      <c r="RPS12" s="236"/>
      <c r="RPT12" s="236"/>
      <c r="RPU12" s="236"/>
      <c r="RPV12" s="236"/>
      <c r="RPW12" s="236"/>
      <c r="RPX12" s="236"/>
      <c r="RPY12" s="236"/>
      <c r="RPZ12" s="236"/>
      <c r="RQA12" s="236"/>
      <c r="RQB12" s="236"/>
      <c r="RQC12" s="236"/>
      <c r="RQD12" s="236"/>
      <c r="RQE12" s="236"/>
      <c r="RQF12" s="236"/>
      <c r="RQG12" s="236"/>
      <c r="RQH12" s="236"/>
      <c r="RQI12" s="236"/>
      <c r="RQJ12" s="236"/>
      <c r="RQK12" s="236"/>
      <c r="RQL12" s="236"/>
      <c r="RQM12" s="236"/>
      <c r="RQN12" s="236"/>
      <c r="RQO12" s="236"/>
      <c r="RQP12" s="236"/>
      <c r="RQQ12" s="236"/>
      <c r="RQR12" s="236"/>
      <c r="RQS12" s="236"/>
      <c r="RQT12" s="236"/>
      <c r="RQU12" s="236"/>
      <c r="RQV12" s="236"/>
      <c r="RQW12" s="236"/>
      <c r="RQX12" s="236"/>
      <c r="RQY12" s="236"/>
      <c r="RQZ12" s="236"/>
      <c r="RRA12" s="236"/>
      <c r="RRB12" s="236"/>
      <c r="RRC12" s="236"/>
      <c r="RRD12" s="236"/>
      <c r="RRE12" s="236"/>
      <c r="RRF12" s="236"/>
      <c r="RRG12" s="236"/>
      <c r="RRH12" s="236"/>
      <c r="RRI12" s="236"/>
      <c r="RRJ12" s="236"/>
      <c r="RRK12" s="236"/>
      <c r="RRL12" s="236"/>
      <c r="RRM12" s="236"/>
      <c r="RRN12" s="236"/>
      <c r="RRO12" s="236"/>
      <c r="RRP12" s="236"/>
      <c r="RRQ12" s="236"/>
      <c r="RRR12" s="236"/>
      <c r="RRS12" s="236"/>
      <c r="RRT12" s="236"/>
      <c r="RRU12" s="236"/>
      <c r="RRV12" s="236"/>
      <c r="RRW12" s="236"/>
      <c r="RRX12" s="236"/>
      <c r="RRY12" s="236"/>
      <c r="RRZ12" s="236"/>
      <c r="RSA12" s="236"/>
      <c r="RSB12" s="236"/>
      <c r="RSC12" s="236"/>
      <c r="RSD12" s="236"/>
      <c r="RSE12" s="236"/>
      <c r="RSF12" s="236"/>
      <c r="RSG12" s="236"/>
      <c r="RSH12" s="236"/>
      <c r="RSI12" s="236"/>
      <c r="RSJ12" s="236"/>
      <c r="RSK12" s="236"/>
      <c r="RSL12" s="236"/>
      <c r="RSM12" s="236"/>
      <c r="RSN12" s="236"/>
      <c r="RSO12" s="236"/>
      <c r="RSP12" s="236"/>
      <c r="RSQ12" s="236"/>
      <c r="RSR12" s="236"/>
      <c r="RSS12" s="236"/>
      <c r="RST12" s="236"/>
      <c r="RSU12" s="236"/>
      <c r="RSV12" s="236"/>
      <c r="RSW12" s="236"/>
      <c r="RSX12" s="236"/>
      <c r="RSY12" s="236"/>
      <c r="RSZ12" s="236"/>
      <c r="RTA12" s="236"/>
      <c r="RTB12" s="236"/>
      <c r="RTC12" s="236"/>
      <c r="RTD12" s="236"/>
      <c r="RTE12" s="236"/>
      <c r="RTF12" s="236"/>
      <c r="RTG12" s="236"/>
      <c r="RTH12" s="236"/>
      <c r="RTI12" s="236"/>
      <c r="RTJ12" s="236"/>
      <c r="RTK12" s="236"/>
      <c r="RTL12" s="236"/>
      <c r="RTM12" s="236"/>
      <c r="RTN12" s="236"/>
      <c r="RTO12" s="236"/>
      <c r="RTP12" s="236"/>
      <c r="RTQ12" s="236"/>
      <c r="RTR12" s="236"/>
      <c r="RTS12" s="236"/>
      <c r="RTT12" s="236"/>
      <c r="RTU12" s="236"/>
      <c r="RTV12" s="236"/>
      <c r="RTW12" s="236"/>
      <c r="RTX12" s="236"/>
      <c r="RTY12" s="236"/>
      <c r="RTZ12" s="236"/>
      <c r="RUA12" s="236"/>
      <c r="RUB12" s="236"/>
      <c r="RUC12" s="236"/>
      <c r="RUD12" s="236"/>
      <c r="RUE12" s="236"/>
      <c r="RUF12" s="236"/>
      <c r="RUG12" s="236"/>
      <c r="RUH12" s="236"/>
      <c r="RUI12" s="236"/>
      <c r="RUJ12" s="236"/>
      <c r="RUK12" s="236"/>
      <c r="RUL12" s="236"/>
      <c r="RUM12" s="236"/>
      <c r="RUN12" s="236"/>
      <c r="RUO12" s="236"/>
      <c r="RUP12" s="236"/>
      <c r="RUQ12" s="236"/>
      <c r="RUR12" s="236"/>
      <c r="RUS12" s="236"/>
      <c r="RUT12" s="236"/>
      <c r="RUU12" s="236"/>
      <c r="RUV12" s="236"/>
      <c r="RUW12" s="236"/>
      <c r="RUX12" s="236"/>
      <c r="RUY12" s="236"/>
      <c r="RUZ12" s="236"/>
      <c r="RVA12" s="236"/>
      <c r="RVB12" s="236"/>
      <c r="RVC12" s="236"/>
      <c r="RVD12" s="236"/>
      <c r="RVE12" s="236"/>
      <c r="RVF12" s="236"/>
      <c r="RVG12" s="236"/>
      <c r="RVH12" s="236"/>
      <c r="RVI12" s="236"/>
      <c r="RVJ12" s="236"/>
      <c r="RVK12" s="236"/>
      <c r="RVL12" s="236"/>
      <c r="RVM12" s="236"/>
      <c r="RVN12" s="236"/>
      <c r="RVO12" s="236"/>
      <c r="RVP12" s="236"/>
      <c r="RVQ12" s="236"/>
      <c r="RVR12" s="236"/>
      <c r="RVS12" s="236"/>
      <c r="RVT12" s="236"/>
      <c r="RVU12" s="236"/>
      <c r="RVV12" s="236"/>
      <c r="RVW12" s="236"/>
      <c r="RVX12" s="236"/>
      <c r="RVY12" s="236"/>
      <c r="RVZ12" s="236"/>
      <c r="RWA12" s="236"/>
      <c r="RWB12" s="236"/>
      <c r="RWC12" s="236"/>
      <c r="RWD12" s="236"/>
      <c r="RWE12" s="236"/>
      <c r="RWF12" s="236"/>
      <c r="RWG12" s="236"/>
      <c r="RWH12" s="236"/>
      <c r="RWI12" s="236"/>
      <c r="RWJ12" s="236"/>
      <c r="RWK12" s="236"/>
      <c r="RWL12" s="236"/>
      <c r="RWM12" s="236"/>
      <c r="RWN12" s="236"/>
      <c r="RWO12" s="236"/>
      <c r="RWP12" s="236"/>
      <c r="RWQ12" s="236"/>
      <c r="RWR12" s="236"/>
      <c r="RWS12" s="236"/>
      <c r="RWT12" s="236"/>
      <c r="RWU12" s="236"/>
      <c r="RWV12" s="236"/>
      <c r="RWW12" s="236"/>
      <c r="RWX12" s="236"/>
      <c r="RWY12" s="236"/>
      <c r="RWZ12" s="236"/>
      <c r="RXA12" s="236"/>
      <c r="RXB12" s="236"/>
      <c r="RXC12" s="236"/>
      <c r="RXD12" s="236"/>
      <c r="RXE12" s="236"/>
      <c r="RXF12" s="236"/>
      <c r="RXG12" s="236"/>
      <c r="RXH12" s="236"/>
      <c r="RXI12" s="236"/>
      <c r="RXJ12" s="236"/>
      <c r="RXK12" s="236"/>
      <c r="RXL12" s="236"/>
      <c r="RXM12" s="236"/>
      <c r="RXN12" s="236"/>
      <c r="RXO12" s="236"/>
      <c r="RXP12" s="236"/>
      <c r="RXQ12" s="236"/>
      <c r="RXR12" s="236"/>
      <c r="RXS12" s="236"/>
      <c r="RXT12" s="236"/>
      <c r="RXU12" s="236"/>
      <c r="RXV12" s="236"/>
      <c r="RXW12" s="236"/>
      <c r="RXX12" s="236"/>
      <c r="RXY12" s="236"/>
      <c r="RXZ12" s="236"/>
      <c r="RYA12" s="236"/>
      <c r="RYB12" s="236"/>
      <c r="RYC12" s="236"/>
      <c r="RYD12" s="236"/>
      <c r="RYE12" s="236"/>
      <c r="RYF12" s="236"/>
      <c r="RYG12" s="236"/>
      <c r="RYH12" s="236"/>
      <c r="RYI12" s="236"/>
      <c r="RYJ12" s="236"/>
      <c r="RYK12" s="236"/>
      <c r="RYL12" s="236"/>
      <c r="RYM12" s="236"/>
      <c r="RYN12" s="236"/>
      <c r="RYO12" s="236"/>
      <c r="RYP12" s="236"/>
      <c r="RYQ12" s="236"/>
      <c r="RYR12" s="236"/>
      <c r="RYS12" s="236"/>
      <c r="RYT12" s="236"/>
      <c r="RYU12" s="236"/>
      <c r="RYV12" s="236"/>
      <c r="RYW12" s="236"/>
      <c r="RYX12" s="236"/>
      <c r="RYY12" s="236"/>
      <c r="RYZ12" s="236"/>
      <c r="RZA12" s="236"/>
      <c r="RZB12" s="236"/>
      <c r="RZC12" s="236"/>
      <c r="RZD12" s="236"/>
      <c r="RZE12" s="236"/>
      <c r="RZF12" s="236"/>
      <c r="RZG12" s="236"/>
      <c r="RZH12" s="236"/>
      <c r="RZI12" s="236"/>
      <c r="RZJ12" s="236"/>
      <c r="RZK12" s="236"/>
      <c r="RZL12" s="236"/>
      <c r="RZM12" s="236"/>
      <c r="RZN12" s="236"/>
      <c r="RZO12" s="236"/>
      <c r="RZP12" s="236"/>
      <c r="RZQ12" s="236"/>
      <c r="RZR12" s="236"/>
      <c r="RZS12" s="236"/>
      <c r="RZT12" s="236"/>
      <c r="RZU12" s="236"/>
      <c r="RZV12" s="236"/>
      <c r="RZW12" s="236"/>
      <c r="RZX12" s="236"/>
      <c r="RZY12" s="236"/>
      <c r="RZZ12" s="236"/>
      <c r="SAA12" s="236"/>
      <c r="SAB12" s="236"/>
      <c r="SAC12" s="236"/>
      <c r="SAD12" s="236"/>
      <c r="SAE12" s="236"/>
      <c r="SAF12" s="236"/>
      <c r="SAG12" s="236"/>
      <c r="SAH12" s="236"/>
      <c r="SAI12" s="236"/>
      <c r="SAJ12" s="236"/>
      <c r="SAK12" s="236"/>
      <c r="SAL12" s="236"/>
      <c r="SAM12" s="236"/>
      <c r="SAN12" s="236"/>
      <c r="SAO12" s="236"/>
      <c r="SAP12" s="236"/>
      <c r="SAQ12" s="236"/>
      <c r="SAR12" s="236"/>
      <c r="SAS12" s="236"/>
      <c r="SAT12" s="236"/>
      <c r="SAU12" s="236"/>
      <c r="SAV12" s="236"/>
      <c r="SAW12" s="236"/>
      <c r="SAX12" s="236"/>
      <c r="SAY12" s="236"/>
      <c r="SAZ12" s="236"/>
      <c r="SBA12" s="236"/>
      <c r="SBB12" s="236"/>
      <c r="SBC12" s="236"/>
      <c r="SBD12" s="236"/>
      <c r="SBE12" s="236"/>
      <c r="SBF12" s="236"/>
      <c r="SBG12" s="236"/>
      <c r="SBH12" s="236"/>
      <c r="SBI12" s="236"/>
      <c r="SBJ12" s="236"/>
      <c r="SBK12" s="236"/>
      <c r="SBL12" s="236"/>
      <c r="SBM12" s="236"/>
      <c r="SBN12" s="236"/>
      <c r="SBO12" s="236"/>
      <c r="SBP12" s="236"/>
      <c r="SBQ12" s="236"/>
      <c r="SBR12" s="236"/>
      <c r="SBS12" s="236"/>
      <c r="SBT12" s="236"/>
      <c r="SBU12" s="236"/>
      <c r="SBV12" s="236"/>
      <c r="SBW12" s="236"/>
      <c r="SBX12" s="236"/>
      <c r="SBY12" s="236"/>
      <c r="SBZ12" s="236"/>
      <c r="SCA12" s="236"/>
      <c r="SCB12" s="236"/>
      <c r="SCC12" s="236"/>
      <c r="SCD12" s="236"/>
      <c r="SCE12" s="236"/>
      <c r="SCF12" s="236"/>
      <c r="SCG12" s="236"/>
      <c r="SCH12" s="236"/>
      <c r="SCI12" s="236"/>
      <c r="SCJ12" s="236"/>
      <c r="SCK12" s="236"/>
      <c r="SCL12" s="236"/>
      <c r="SCM12" s="236"/>
      <c r="SCN12" s="236"/>
      <c r="SCO12" s="236"/>
      <c r="SCP12" s="236"/>
      <c r="SCQ12" s="236"/>
      <c r="SCR12" s="236"/>
      <c r="SCS12" s="236"/>
      <c r="SCT12" s="236"/>
      <c r="SCU12" s="236"/>
      <c r="SCV12" s="236"/>
      <c r="SCW12" s="236"/>
      <c r="SCX12" s="236"/>
      <c r="SCY12" s="236"/>
      <c r="SCZ12" s="236"/>
      <c r="SDA12" s="236"/>
      <c r="SDB12" s="236"/>
      <c r="SDC12" s="236"/>
      <c r="SDD12" s="236"/>
      <c r="SDE12" s="236"/>
      <c r="SDF12" s="236"/>
      <c r="SDG12" s="236"/>
      <c r="SDH12" s="236"/>
      <c r="SDI12" s="236"/>
      <c r="SDJ12" s="236"/>
      <c r="SDK12" s="236"/>
      <c r="SDL12" s="236"/>
      <c r="SDM12" s="236"/>
      <c r="SDN12" s="236"/>
      <c r="SDO12" s="236"/>
      <c r="SDP12" s="236"/>
      <c r="SDQ12" s="236"/>
      <c r="SDR12" s="236"/>
      <c r="SDS12" s="236"/>
      <c r="SDT12" s="236"/>
      <c r="SDU12" s="236"/>
      <c r="SDV12" s="236"/>
      <c r="SDW12" s="236"/>
      <c r="SDX12" s="236"/>
      <c r="SDY12" s="236"/>
      <c r="SDZ12" s="236"/>
      <c r="SEA12" s="236"/>
      <c r="SEB12" s="236"/>
      <c r="SEC12" s="236"/>
      <c r="SED12" s="236"/>
      <c r="SEE12" s="236"/>
      <c r="SEF12" s="236"/>
      <c r="SEG12" s="236"/>
      <c r="SEH12" s="236"/>
      <c r="SEI12" s="236"/>
      <c r="SEJ12" s="236"/>
      <c r="SEK12" s="236"/>
      <c r="SEL12" s="236"/>
      <c r="SEM12" s="236"/>
      <c r="SEN12" s="236"/>
      <c r="SEO12" s="236"/>
      <c r="SEP12" s="236"/>
      <c r="SEQ12" s="236"/>
      <c r="SER12" s="236"/>
      <c r="SES12" s="236"/>
      <c r="SET12" s="236"/>
      <c r="SEU12" s="236"/>
      <c r="SEV12" s="236"/>
      <c r="SEW12" s="236"/>
      <c r="SEX12" s="236"/>
      <c r="SEY12" s="236"/>
      <c r="SEZ12" s="236"/>
      <c r="SFA12" s="236"/>
      <c r="SFB12" s="236"/>
      <c r="SFC12" s="236"/>
      <c r="SFD12" s="236"/>
      <c r="SFE12" s="236"/>
      <c r="SFF12" s="236"/>
      <c r="SFG12" s="236"/>
      <c r="SFH12" s="236"/>
      <c r="SFI12" s="236"/>
      <c r="SFJ12" s="236"/>
      <c r="SFK12" s="236"/>
      <c r="SFL12" s="236"/>
      <c r="SFM12" s="236"/>
      <c r="SFN12" s="236"/>
      <c r="SFO12" s="236"/>
      <c r="SFP12" s="236"/>
      <c r="SFQ12" s="236"/>
      <c r="SFR12" s="236"/>
      <c r="SFS12" s="236"/>
      <c r="SFT12" s="236"/>
      <c r="SFU12" s="236"/>
      <c r="SFV12" s="236"/>
      <c r="SFW12" s="236"/>
      <c r="SFX12" s="236"/>
      <c r="SFY12" s="236"/>
      <c r="SFZ12" s="236"/>
      <c r="SGA12" s="236"/>
      <c r="SGB12" s="236"/>
      <c r="SGC12" s="236"/>
      <c r="SGD12" s="236"/>
      <c r="SGE12" s="236"/>
      <c r="SGF12" s="236"/>
      <c r="SGG12" s="236"/>
      <c r="SGH12" s="236"/>
      <c r="SGI12" s="236"/>
      <c r="SGJ12" s="236"/>
      <c r="SGK12" s="236"/>
      <c r="SGL12" s="236"/>
      <c r="SGM12" s="236"/>
      <c r="SGN12" s="236"/>
      <c r="SGO12" s="236"/>
      <c r="SGP12" s="236"/>
      <c r="SGQ12" s="236"/>
      <c r="SGR12" s="236"/>
      <c r="SGS12" s="236"/>
      <c r="SGT12" s="236"/>
      <c r="SGU12" s="236"/>
      <c r="SGV12" s="236"/>
      <c r="SGW12" s="236"/>
      <c r="SGX12" s="236"/>
      <c r="SGY12" s="236"/>
      <c r="SGZ12" s="236"/>
      <c r="SHA12" s="236"/>
      <c r="SHB12" s="236"/>
      <c r="SHC12" s="236"/>
      <c r="SHD12" s="236"/>
      <c r="SHE12" s="236"/>
      <c r="SHF12" s="236"/>
      <c r="SHG12" s="236"/>
      <c r="SHH12" s="236"/>
      <c r="SHI12" s="236"/>
      <c r="SHJ12" s="236"/>
      <c r="SHK12" s="236"/>
      <c r="SHL12" s="236"/>
      <c r="SHM12" s="236"/>
      <c r="SHN12" s="236"/>
      <c r="SHO12" s="236"/>
      <c r="SHP12" s="236"/>
      <c r="SHQ12" s="236"/>
      <c r="SHR12" s="236"/>
      <c r="SHS12" s="236"/>
      <c r="SHT12" s="236"/>
      <c r="SHU12" s="236"/>
      <c r="SHV12" s="236"/>
      <c r="SHW12" s="236"/>
      <c r="SHX12" s="236"/>
      <c r="SHY12" s="236"/>
      <c r="SHZ12" s="236"/>
      <c r="SIA12" s="236"/>
      <c r="SIB12" s="236"/>
      <c r="SIC12" s="236"/>
      <c r="SID12" s="236"/>
      <c r="SIE12" s="236"/>
      <c r="SIF12" s="236"/>
      <c r="SIG12" s="236"/>
      <c r="SIH12" s="236"/>
      <c r="SII12" s="236"/>
      <c r="SIJ12" s="236"/>
      <c r="SIK12" s="236"/>
      <c r="SIL12" s="236"/>
      <c r="SIM12" s="236"/>
      <c r="SIN12" s="236"/>
      <c r="SIO12" s="236"/>
      <c r="SIP12" s="236"/>
      <c r="SIQ12" s="236"/>
      <c r="SIR12" s="236"/>
      <c r="SIS12" s="236"/>
      <c r="SIT12" s="236"/>
      <c r="SIU12" s="236"/>
      <c r="SIV12" s="236"/>
      <c r="SIW12" s="236"/>
      <c r="SIX12" s="236"/>
      <c r="SIY12" s="236"/>
      <c r="SIZ12" s="236"/>
      <c r="SJA12" s="236"/>
      <c r="SJB12" s="236"/>
      <c r="SJC12" s="236"/>
      <c r="SJD12" s="236"/>
      <c r="SJE12" s="236"/>
      <c r="SJF12" s="236"/>
      <c r="SJG12" s="236"/>
      <c r="SJH12" s="236"/>
      <c r="SJI12" s="236"/>
      <c r="SJJ12" s="236"/>
      <c r="SJK12" s="236"/>
      <c r="SJL12" s="236"/>
      <c r="SJM12" s="236"/>
      <c r="SJN12" s="236"/>
      <c r="SJO12" s="236"/>
      <c r="SJP12" s="236"/>
      <c r="SJQ12" s="236"/>
      <c r="SJR12" s="236"/>
      <c r="SJS12" s="236"/>
      <c r="SJT12" s="236"/>
      <c r="SJU12" s="236"/>
      <c r="SJV12" s="236"/>
      <c r="SJW12" s="236"/>
      <c r="SJX12" s="236"/>
      <c r="SJY12" s="236"/>
      <c r="SJZ12" s="236"/>
      <c r="SKA12" s="236"/>
      <c r="SKB12" s="236"/>
      <c r="SKC12" s="236"/>
      <c r="SKD12" s="236"/>
      <c r="SKE12" s="236"/>
      <c r="SKF12" s="236"/>
      <c r="SKG12" s="236"/>
      <c r="SKH12" s="236"/>
      <c r="SKI12" s="236"/>
      <c r="SKJ12" s="236"/>
      <c r="SKK12" s="236"/>
      <c r="SKL12" s="236"/>
      <c r="SKM12" s="236"/>
      <c r="SKN12" s="236"/>
      <c r="SKO12" s="236"/>
      <c r="SKP12" s="236"/>
      <c r="SKQ12" s="236"/>
      <c r="SKR12" s="236"/>
      <c r="SKS12" s="236"/>
      <c r="SKT12" s="236"/>
      <c r="SKU12" s="236"/>
      <c r="SKV12" s="236"/>
      <c r="SKW12" s="236"/>
      <c r="SKX12" s="236"/>
      <c r="SKY12" s="236"/>
      <c r="SKZ12" s="236"/>
      <c r="SLA12" s="236"/>
      <c r="SLB12" s="236"/>
      <c r="SLC12" s="236"/>
      <c r="SLD12" s="236"/>
      <c r="SLE12" s="236"/>
      <c r="SLF12" s="236"/>
      <c r="SLG12" s="236"/>
      <c r="SLH12" s="236"/>
      <c r="SLI12" s="236"/>
      <c r="SLJ12" s="236"/>
      <c r="SLK12" s="236"/>
      <c r="SLL12" s="236"/>
      <c r="SLM12" s="236"/>
      <c r="SLN12" s="236"/>
      <c r="SLO12" s="236"/>
      <c r="SLP12" s="236"/>
      <c r="SLQ12" s="236"/>
      <c r="SLR12" s="236"/>
      <c r="SLS12" s="236"/>
      <c r="SLT12" s="236"/>
      <c r="SLU12" s="236"/>
      <c r="SLV12" s="236"/>
      <c r="SLW12" s="236"/>
      <c r="SLX12" s="236"/>
      <c r="SLY12" s="236"/>
      <c r="SLZ12" s="236"/>
      <c r="SMA12" s="236"/>
      <c r="SMB12" s="236"/>
      <c r="SMC12" s="236"/>
      <c r="SMD12" s="236"/>
      <c r="SME12" s="236"/>
      <c r="SMF12" s="236"/>
      <c r="SMG12" s="236"/>
      <c r="SMH12" s="236"/>
      <c r="SMI12" s="236"/>
      <c r="SMJ12" s="236"/>
      <c r="SMK12" s="236"/>
      <c r="SML12" s="236"/>
      <c r="SMM12" s="236"/>
      <c r="SMN12" s="236"/>
      <c r="SMO12" s="236"/>
      <c r="SMP12" s="236"/>
      <c r="SMQ12" s="236"/>
      <c r="SMR12" s="236"/>
      <c r="SMS12" s="236"/>
      <c r="SMT12" s="236"/>
      <c r="SMU12" s="236"/>
      <c r="SMV12" s="236"/>
      <c r="SMW12" s="236"/>
      <c r="SMX12" s="236"/>
      <c r="SMY12" s="236"/>
      <c r="SMZ12" s="236"/>
      <c r="SNA12" s="236"/>
      <c r="SNB12" s="236"/>
      <c r="SNC12" s="236"/>
      <c r="SND12" s="236"/>
      <c r="SNE12" s="236"/>
      <c r="SNF12" s="236"/>
      <c r="SNG12" s="236"/>
      <c r="SNH12" s="236"/>
      <c r="SNI12" s="236"/>
      <c r="SNJ12" s="236"/>
      <c r="SNK12" s="236"/>
      <c r="SNL12" s="236"/>
      <c r="SNM12" s="236"/>
      <c r="SNN12" s="236"/>
      <c r="SNO12" s="236"/>
      <c r="SNP12" s="236"/>
      <c r="SNQ12" s="236"/>
      <c r="SNR12" s="236"/>
      <c r="SNS12" s="236"/>
      <c r="SNT12" s="236"/>
      <c r="SNU12" s="236"/>
      <c r="SNV12" s="236"/>
      <c r="SNW12" s="236"/>
      <c r="SNX12" s="236"/>
      <c r="SNY12" s="236"/>
      <c r="SNZ12" s="236"/>
      <c r="SOA12" s="236"/>
      <c r="SOB12" s="236"/>
      <c r="SOC12" s="236"/>
      <c r="SOD12" s="236"/>
      <c r="SOE12" s="236"/>
      <c r="SOF12" s="236"/>
      <c r="SOG12" s="236"/>
      <c r="SOH12" s="236"/>
      <c r="SOI12" s="236"/>
      <c r="SOJ12" s="236"/>
      <c r="SOK12" s="236"/>
      <c r="SOL12" s="236"/>
      <c r="SOM12" s="236"/>
      <c r="SON12" s="236"/>
      <c r="SOO12" s="236"/>
      <c r="SOP12" s="236"/>
      <c r="SOQ12" s="236"/>
      <c r="SOR12" s="236"/>
      <c r="SOS12" s="236"/>
      <c r="SOT12" s="236"/>
      <c r="SOU12" s="236"/>
      <c r="SOV12" s="236"/>
      <c r="SOW12" s="236"/>
      <c r="SOX12" s="236"/>
      <c r="SOY12" s="236"/>
      <c r="SOZ12" s="236"/>
      <c r="SPA12" s="236"/>
      <c r="SPB12" s="236"/>
      <c r="SPC12" s="236"/>
      <c r="SPD12" s="236"/>
      <c r="SPE12" s="236"/>
      <c r="SPF12" s="236"/>
      <c r="SPG12" s="236"/>
      <c r="SPH12" s="236"/>
      <c r="SPI12" s="236"/>
      <c r="SPJ12" s="236"/>
      <c r="SPK12" s="236"/>
      <c r="SPL12" s="236"/>
      <c r="SPM12" s="236"/>
      <c r="SPN12" s="236"/>
      <c r="SPO12" s="236"/>
      <c r="SPP12" s="236"/>
      <c r="SPQ12" s="236"/>
      <c r="SPR12" s="236"/>
      <c r="SPS12" s="236"/>
      <c r="SPT12" s="236"/>
      <c r="SPU12" s="236"/>
      <c r="SPV12" s="236"/>
      <c r="SPW12" s="236"/>
      <c r="SPX12" s="236"/>
      <c r="SPY12" s="236"/>
      <c r="SPZ12" s="236"/>
      <c r="SQA12" s="236"/>
      <c r="SQB12" s="236"/>
      <c r="SQC12" s="236"/>
      <c r="SQD12" s="236"/>
      <c r="SQE12" s="236"/>
      <c r="SQF12" s="236"/>
      <c r="SQG12" s="236"/>
      <c r="SQH12" s="236"/>
      <c r="SQI12" s="236"/>
      <c r="SQJ12" s="236"/>
      <c r="SQK12" s="236"/>
      <c r="SQL12" s="236"/>
      <c r="SQM12" s="236"/>
      <c r="SQN12" s="236"/>
      <c r="SQO12" s="236"/>
      <c r="SQP12" s="236"/>
      <c r="SQQ12" s="236"/>
      <c r="SQR12" s="236"/>
      <c r="SQS12" s="236"/>
      <c r="SQT12" s="236"/>
      <c r="SQU12" s="236"/>
      <c r="SQV12" s="236"/>
      <c r="SQW12" s="236"/>
      <c r="SQX12" s="236"/>
      <c r="SQY12" s="236"/>
      <c r="SQZ12" s="236"/>
      <c r="SRA12" s="236"/>
      <c r="SRB12" s="236"/>
      <c r="SRC12" s="236"/>
      <c r="SRD12" s="236"/>
      <c r="SRE12" s="236"/>
      <c r="SRF12" s="236"/>
      <c r="SRG12" s="236"/>
      <c r="SRH12" s="236"/>
      <c r="SRI12" s="236"/>
      <c r="SRJ12" s="236"/>
      <c r="SRK12" s="236"/>
      <c r="SRL12" s="236"/>
      <c r="SRM12" s="236"/>
      <c r="SRN12" s="236"/>
      <c r="SRO12" s="236"/>
      <c r="SRP12" s="236"/>
      <c r="SRQ12" s="236"/>
      <c r="SRR12" s="236"/>
      <c r="SRS12" s="236"/>
      <c r="SRT12" s="236"/>
      <c r="SRU12" s="236"/>
      <c r="SRV12" s="236"/>
      <c r="SRW12" s="236"/>
      <c r="SRX12" s="236"/>
      <c r="SRY12" s="236"/>
      <c r="SRZ12" s="236"/>
      <c r="SSA12" s="236"/>
      <c r="SSB12" s="236"/>
      <c r="SSC12" s="236"/>
      <c r="SSD12" s="236"/>
      <c r="SSE12" s="236"/>
      <c r="SSF12" s="236"/>
      <c r="SSG12" s="236"/>
      <c r="SSH12" s="236"/>
      <c r="SSI12" s="236"/>
      <c r="SSJ12" s="236"/>
      <c r="SSK12" s="236"/>
      <c r="SSL12" s="236"/>
      <c r="SSM12" s="236"/>
      <c r="SSN12" s="236"/>
      <c r="SSO12" s="236"/>
      <c r="SSP12" s="236"/>
      <c r="SSQ12" s="236"/>
      <c r="SSR12" s="236"/>
      <c r="SSS12" s="236"/>
      <c r="SST12" s="236"/>
      <c r="SSU12" s="236"/>
      <c r="SSV12" s="236"/>
      <c r="SSW12" s="236"/>
      <c r="SSX12" s="236"/>
      <c r="SSY12" s="236"/>
      <c r="SSZ12" s="236"/>
      <c r="STA12" s="236"/>
      <c r="STB12" s="236"/>
      <c r="STC12" s="236"/>
      <c r="STD12" s="236"/>
      <c r="STE12" s="236"/>
      <c r="STF12" s="236"/>
      <c r="STG12" s="236"/>
      <c r="STH12" s="236"/>
      <c r="STI12" s="236"/>
      <c r="STJ12" s="236"/>
      <c r="STK12" s="236"/>
      <c r="STL12" s="236"/>
      <c r="STM12" s="236"/>
      <c r="STN12" s="236"/>
      <c r="STO12" s="236"/>
      <c r="STP12" s="236"/>
      <c r="STQ12" s="236"/>
      <c r="STR12" s="236"/>
      <c r="STS12" s="236"/>
      <c r="STT12" s="236"/>
      <c r="STU12" s="236"/>
      <c r="STV12" s="236"/>
      <c r="STW12" s="236"/>
      <c r="STX12" s="236"/>
      <c r="STY12" s="236"/>
      <c r="STZ12" s="236"/>
      <c r="SUA12" s="236"/>
      <c r="SUB12" s="236"/>
      <c r="SUC12" s="236"/>
      <c r="SUD12" s="236"/>
      <c r="SUE12" s="236"/>
      <c r="SUF12" s="236"/>
      <c r="SUG12" s="236"/>
      <c r="SUH12" s="236"/>
      <c r="SUI12" s="236"/>
      <c r="SUJ12" s="236"/>
      <c r="SUK12" s="236"/>
      <c r="SUL12" s="236"/>
      <c r="SUM12" s="236"/>
      <c r="SUN12" s="236"/>
      <c r="SUO12" s="236"/>
      <c r="SUP12" s="236"/>
      <c r="SUQ12" s="236"/>
      <c r="SUR12" s="236"/>
      <c r="SUS12" s="236"/>
      <c r="SUT12" s="236"/>
      <c r="SUU12" s="236"/>
      <c r="SUV12" s="236"/>
      <c r="SUW12" s="236"/>
      <c r="SUX12" s="236"/>
      <c r="SUY12" s="236"/>
      <c r="SUZ12" s="236"/>
      <c r="SVA12" s="236"/>
      <c r="SVB12" s="236"/>
      <c r="SVC12" s="236"/>
      <c r="SVD12" s="236"/>
      <c r="SVE12" s="236"/>
      <c r="SVF12" s="236"/>
      <c r="SVG12" s="236"/>
      <c r="SVH12" s="236"/>
      <c r="SVI12" s="236"/>
      <c r="SVJ12" s="236"/>
      <c r="SVK12" s="236"/>
      <c r="SVL12" s="236"/>
      <c r="SVM12" s="236"/>
      <c r="SVN12" s="236"/>
      <c r="SVO12" s="236"/>
      <c r="SVP12" s="236"/>
      <c r="SVQ12" s="236"/>
      <c r="SVR12" s="236"/>
      <c r="SVS12" s="236"/>
      <c r="SVT12" s="236"/>
      <c r="SVU12" s="236"/>
      <c r="SVV12" s="236"/>
      <c r="SVW12" s="236"/>
      <c r="SVX12" s="236"/>
      <c r="SVY12" s="236"/>
      <c r="SVZ12" s="236"/>
      <c r="SWA12" s="236"/>
      <c r="SWB12" s="236"/>
      <c r="SWC12" s="236"/>
      <c r="SWD12" s="236"/>
      <c r="SWE12" s="236"/>
      <c r="SWF12" s="236"/>
      <c r="SWG12" s="236"/>
      <c r="SWH12" s="236"/>
      <c r="SWI12" s="236"/>
      <c r="SWJ12" s="236"/>
      <c r="SWK12" s="236"/>
      <c r="SWL12" s="236"/>
      <c r="SWM12" s="236"/>
      <c r="SWN12" s="236"/>
      <c r="SWO12" s="236"/>
      <c r="SWP12" s="236"/>
      <c r="SWQ12" s="236"/>
      <c r="SWR12" s="236"/>
      <c r="SWS12" s="236"/>
      <c r="SWT12" s="236"/>
      <c r="SWU12" s="236"/>
      <c r="SWV12" s="236"/>
      <c r="SWW12" s="236"/>
      <c r="SWX12" s="236"/>
      <c r="SWY12" s="236"/>
      <c r="SWZ12" s="236"/>
      <c r="SXA12" s="236"/>
      <c r="SXB12" s="236"/>
      <c r="SXC12" s="236"/>
      <c r="SXD12" s="236"/>
      <c r="SXE12" s="236"/>
      <c r="SXF12" s="236"/>
      <c r="SXG12" s="236"/>
      <c r="SXH12" s="236"/>
      <c r="SXI12" s="236"/>
      <c r="SXJ12" s="236"/>
      <c r="SXK12" s="236"/>
      <c r="SXL12" s="236"/>
      <c r="SXM12" s="236"/>
      <c r="SXN12" s="236"/>
      <c r="SXO12" s="236"/>
      <c r="SXP12" s="236"/>
      <c r="SXQ12" s="236"/>
      <c r="SXR12" s="236"/>
      <c r="SXS12" s="236"/>
      <c r="SXT12" s="236"/>
      <c r="SXU12" s="236"/>
      <c r="SXV12" s="236"/>
      <c r="SXW12" s="236"/>
      <c r="SXX12" s="236"/>
      <c r="SXY12" s="236"/>
      <c r="SXZ12" s="236"/>
      <c r="SYA12" s="236"/>
      <c r="SYB12" s="236"/>
      <c r="SYC12" s="236"/>
      <c r="SYD12" s="236"/>
      <c r="SYE12" s="236"/>
      <c r="SYF12" s="236"/>
      <c r="SYG12" s="236"/>
      <c r="SYH12" s="236"/>
      <c r="SYI12" s="236"/>
      <c r="SYJ12" s="236"/>
      <c r="SYK12" s="236"/>
      <c r="SYL12" s="236"/>
      <c r="SYM12" s="236"/>
      <c r="SYN12" s="236"/>
      <c r="SYO12" s="236"/>
      <c r="SYP12" s="236"/>
      <c r="SYQ12" s="236"/>
      <c r="SYR12" s="236"/>
      <c r="SYS12" s="236"/>
      <c r="SYT12" s="236"/>
      <c r="SYU12" s="236"/>
      <c r="SYV12" s="236"/>
      <c r="SYW12" s="236"/>
      <c r="SYX12" s="236"/>
      <c r="SYY12" s="236"/>
      <c r="SYZ12" s="236"/>
      <c r="SZA12" s="236"/>
      <c r="SZB12" s="236"/>
      <c r="SZC12" s="236"/>
      <c r="SZD12" s="236"/>
      <c r="SZE12" s="236"/>
      <c r="SZF12" s="236"/>
      <c r="SZG12" s="236"/>
      <c r="SZH12" s="236"/>
      <c r="SZI12" s="236"/>
      <c r="SZJ12" s="236"/>
      <c r="SZK12" s="236"/>
      <c r="SZL12" s="236"/>
      <c r="SZM12" s="236"/>
      <c r="SZN12" s="236"/>
      <c r="SZO12" s="236"/>
      <c r="SZP12" s="236"/>
      <c r="SZQ12" s="236"/>
      <c r="SZR12" s="236"/>
      <c r="SZS12" s="236"/>
      <c r="SZT12" s="236"/>
      <c r="SZU12" s="236"/>
      <c r="SZV12" s="236"/>
      <c r="SZW12" s="236"/>
      <c r="SZX12" s="236"/>
      <c r="SZY12" s="236"/>
      <c r="SZZ12" s="236"/>
      <c r="TAA12" s="236"/>
      <c r="TAB12" s="236"/>
      <c r="TAC12" s="236"/>
      <c r="TAD12" s="236"/>
      <c r="TAE12" s="236"/>
      <c r="TAF12" s="236"/>
      <c r="TAG12" s="236"/>
      <c r="TAH12" s="236"/>
      <c r="TAI12" s="236"/>
      <c r="TAJ12" s="236"/>
      <c r="TAK12" s="236"/>
      <c r="TAL12" s="236"/>
      <c r="TAM12" s="236"/>
      <c r="TAN12" s="236"/>
      <c r="TAO12" s="236"/>
      <c r="TAP12" s="236"/>
      <c r="TAQ12" s="236"/>
      <c r="TAR12" s="236"/>
      <c r="TAS12" s="236"/>
      <c r="TAT12" s="236"/>
      <c r="TAU12" s="236"/>
      <c r="TAV12" s="236"/>
      <c r="TAW12" s="236"/>
      <c r="TAX12" s="236"/>
      <c r="TAY12" s="236"/>
      <c r="TAZ12" s="236"/>
      <c r="TBA12" s="236"/>
      <c r="TBB12" s="236"/>
      <c r="TBC12" s="236"/>
      <c r="TBD12" s="236"/>
      <c r="TBE12" s="236"/>
      <c r="TBF12" s="236"/>
      <c r="TBG12" s="236"/>
      <c r="TBH12" s="236"/>
      <c r="TBI12" s="236"/>
      <c r="TBJ12" s="236"/>
      <c r="TBK12" s="236"/>
      <c r="TBL12" s="236"/>
      <c r="TBM12" s="236"/>
      <c r="TBN12" s="236"/>
      <c r="TBO12" s="236"/>
      <c r="TBP12" s="236"/>
      <c r="TBQ12" s="236"/>
      <c r="TBR12" s="236"/>
      <c r="TBS12" s="236"/>
      <c r="TBT12" s="236"/>
      <c r="TBU12" s="236"/>
      <c r="TBV12" s="236"/>
      <c r="TBW12" s="236"/>
      <c r="TBX12" s="236"/>
      <c r="TBY12" s="236"/>
      <c r="TBZ12" s="236"/>
      <c r="TCA12" s="236"/>
      <c r="TCB12" s="236"/>
      <c r="TCC12" s="236"/>
      <c r="TCD12" s="236"/>
      <c r="TCE12" s="236"/>
      <c r="TCF12" s="236"/>
      <c r="TCG12" s="236"/>
      <c r="TCH12" s="236"/>
      <c r="TCI12" s="236"/>
      <c r="TCJ12" s="236"/>
      <c r="TCK12" s="236"/>
      <c r="TCL12" s="236"/>
      <c r="TCM12" s="236"/>
      <c r="TCN12" s="236"/>
      <c r="TCO12" s="236"/>
      <c r="TCP12" s="236"/>
      <c r="TCQ12" s="236"/>
      <c r="TCR12" s="236"/>
      <c r="TCS12" s="236"/>
      <c r="TCT12" s="236"/>
      <c r="TCU12" s="236"/>
      <c r="TCV12" s="236"/>
      <c r="TCW12" s="236"/>
      <c r="TCX12" s="236"/>
      <c r="TCY12" s="236"/>
      <c r="TCZ12" s="236"/>
      <c r="TDA12" s="236"/>
      <c r="TDB12" s="236"/>
      <c r="TDC12" s="236"/>
      <c r="TDD12" s="236"/>
      <c r="TDE12" s="236"/>
      <c r="TDF12" s="236"/>
      <c r="TDG12" s="236"/>
      <c r="TDH12" s="236"/>
      <c r="TDI12" s="236"/>
      <c r="TDJ12" s="236"/>
      <c r="TDK12" s="236"/>
      <c r="TDL12" s="236"/>
      <c r="TDM12" s="236"/>
      <c r="TDN12" s="236"/>
      <c r="TDO12" s="236"/>
      <c r="TDP12" s="236"/>
      <c r="TDQ12" s="236"/>
      <c r="TDR12" s="236"/>
      <c r="TDS12" s="236"/>
      <c r="TDT12" s="236"/>
      <c r="TDU12" s="236"/>
      <c r="TDV12" s="236"/>
      <c r="TDW12" s="236"/>
      <c r="TDX12" s="236"/>
      <c r="TDY12" s="236"/>
      <c r="TDZ12" s="236"/>
      <c r="TEA12" s="236"/>
      <c r="TEB12" s="236"/>
      <c r="TEC12" s="236"/>
      <c r="TED12" s="236"/>
      <c r="TEE12" s="236"/>
      <c r="TEF12" s="236"/>
      <c r="TEG12" s="236"/>
      <c r="TEH12" s="236"/>
      <c r="TEI12" s="236"/>
      <c r="TEJ12" s="236"/>
      <c r="TEK12" s="236"/>
      <c r="TEL12" s="236"/>
      <c r="TEM12" s="236"/>
      <c r="TEN12" s="236"/>
      <c r="TEO12" s="236"/>
      <c r="TEP12" s="236"/>
      <c r="TEQ12" s="236"/>
      <c r="TER12" s="236"/>
      <c r="TES12" s="236"/>
      <c r="TET12" s="236"/>
      <c r="TEU12" s="236"/>
      <c r="TEV12" s="236"/>
      <c r="TEW12" s="236"/>
      <c r="TEX12" s="236"/>
      <c r="TEY12" s="236"/>
      <c r="TEZ12" s="236"/>
      <c r="TFA12" s="236"/>
      <c r="TFB12" s="236"/>
      <c r="TFC12" s="236"/>
      <c r="TFD12" s="236"/>
      <c r="TFE12" s="236"/>
      <c r="TFF12" s="236"/>
      <c r="TFG12" s="236"/>
      <c r="TFH12" s="236"/>
      <c r="TFI12" s="236"/>
      <c r="TFJ12" s="236"/>
      <c r="TFK12" s="236"/>
      <c r="TFL12" s="236"/>
      <c r="TFM12" s="236"/>
      <c r="TFN12" s="236"/>
      <c r="TFO12" s="236"/>
      <c r="TFP12" s="236"/>
      <c r="TFQ12" s="236"/>
      <c r="TFR12" s="236"/>
      <c r="TFS12" s="236"/>
      <c r="TFT12" s="236"/>
      <c r="TFU12" s="236"/>
      <c r="TFV12" s="236"/>
      <c r="TFW12" s="236"/>
      <c r="TFX12" s="236"/>
      <c r="TFY12" s="236"/>
      <c r="TFZ12" s="236"/>
      <c r="TGA12" s="236"/>
      <c r="TGB12" s="236"/>
      <c r="TGC12" s="236"/>
      <c r="TGD12" s="236"/>
      <c r="TGE12" s="236"/>
      <c r="TGF12" s="236"/>
      <c r="TGG12" s="236"/>
      <c r="TGH12" s="236"/>
      <c r="TGI12" s="236"/>
      <c r="TGJ12" s="236"/>
      <c r="TGK12" s="236"/>
      <c r="TGL12" s="236"/>
      <c r="TGM12" s="236"/>
      <c r="TGN12" s="236"/>
      <c r="TGO12" s="236"/>
      <c r="TGP12" s="236"/>
      <c r="TGQ12" s="236"/>
      <c r="TGR12" s="236"/>
      <c r="TGS12" s="236"/>
      <c r="TGT12" s="236"/>
      <c r="TGU12" s="236"/>
      <c r="TGV12" s="236"/>
      <c r="TGW12" s="236"/>
      <c r="TGX12" s="236"/>
      <c r="TGY12" s="236"/>
      <c r="TGZ12" s="236"/>
      <c r="THA12" s="236"/>
      <c r="THB12" s="236"/>
      <c r="THC12" s="236"/>
      <c r="THD12" s="236"/>
      <c r="THE12" s="236"/>
      <c r="THF12" s="236"/>
      <c r="THG12" s="236"/>
      <c r="THH12" s="236"/>
      <c r="THI12" s="236"/>
      <c r="THJ12" s="236"/>
      <c r="THK12" s="236"/>
      <c r="THL12" s="236"/>
      <c r="THM12" s="236"/>
      <c r="THN12" s="236"/>
      <c r="THO12" s="236"/>
      <c r="THP12" s="236"/>
      <c r="THQ12" s="236"/>
      <c r="THR12" s="236"/>
      <c r="THS12" s="236"/>
      <c r="THT12" s="236"/>
      <c r="THU12" s="236"/>
      <c r="THV12" s="236"/>
      <c r="THW12" s="236"/>
      <c r="THX12" s="236"/>
      <c r="THY12" s="236"/>
      <c r="THZ12" s="236"/>
      <c r="TIA12" s="236"/>
      <c r="TIB12" s="236"/>
      <c r="TIC12" s="236"/>
      <c r="TID12" s="236"/>
      <c r="TIE12" s="236"/>
      <c r="TIF12" s="236"/>
      <c r="TIG12" s="236"/>
      <c r="TIH12" s="236"/>
      <c r="TII12" s="236"/>
      <c r="TIJ12" s="236"/>
      <c r="TIK12" s="236"/>
      <c r="TIL12" s="236"/>
      <c r="TIM12" s="236"/>
      <c r="TIN12" s="236"/>
      <c r="TIO12" s="236"/>
      <c r="TIP12" s="236"/>
      <c r="TIQ12" s="236"/>
      <c r="TIR12" s="236"/>
      <c r="TIS12" s="236"/>
      <c r="TIT12" s="236"/>
      <c r="TIU12" s="236"/>
      <c r="TIV12" s="236"/>
      <c r="TIW12" s="236"/>
      <c r="TIX12" s="236"/>
      <c r="TIY12" s="236"/>
      <c r="TIZ12" s="236"/>
      <c r="TJA12" s="236"/>
      <c r="TJB12" s="236"/>
      <c r="TJC12" s="236"/>
      <c r="TJD12" s="236"/>
      <c r="TJE12" s="236"/>
      <c r="TJF12" s="236"/>
      <c r="TJG12" s="236"/>
      <c r="TJH12" s="236"/>
      <c r="TJI12" s="236"/>
      <c r="TJJ12" s="236"/>
      <c r="TJK12" s="236"/>
      <c r="TJL12" s="236"/>
      <c r="TJM12" s="236"/>
      <c r="TJN12" s="236"/>
      <c r="TJO12" s="236"/>
      <c r="TJP12" s="236"/>
      <c r="TJQ12" s="236"/>
      <c r="TJR12" s="236"/>
      <c r="TJS12" s="236"/>
      <c r="TJT12" s="236"/>
      <c r="TJU12" s="236"/>
      <c r="TJV12" s="236"/>
      <c r="TJW12" s="236"/>
      <c r="TJX12" s="236"/>
      <c r="TJY12" s="236"/>
      <c r="TJZ12" s="236"/>
      <c r="TKA12" s="236"/>
      <c r="TKB12" s="236"/>
      <c r="TKC12" s="236"/>
      <c r="TKD12" s="236"/>
      <c r="TKE12" s="236"/>
      <c r="TKF12" s="236"/>
      <c r="TKG12" s="236"/>
      <c r="TKH12" s="236"/>
      <c r="TKI12" s="236"/>
      <c r="TKJ12" s="236"/>
      <c r="TKK12" s="236"/>
      <c r="TKL12" s="236"/>
      <c r="TKM12" s="236"/>
      <c r="TKN12" s="236"/>
      <c r="TKO12" s="236"/>
      <c r="TKP12" s="236"/>
      <c r="TKQ12" s="236"/>
      <c r="TKR12" s="236"/>
      <c r="TKS12" s="236"/>
      <c r="TKT12" s="236"/>
      <c r="TKU12" s="236"/>
      <c r="TKV12" s="236"/>
      <c r="TKW12" s="236"/>
      <c r="TKX12" s="236"/>
      <c r="TKY12" s="236"/>
      <c r="TKZ12" s="236"/>
      <c r="TLA12" s="236"/>
      <c r="TLB12" s="236"/>
      <c r="TLC12" s="236"/>
      <c r="TLD12" s="236"/>
      <c r="TLE12" s="236"/>
      <c r="TLF12" s="236"/>
      <c r="TLG12" s="236"/>
      <c r="TLH12" s="236"/>
      <c r="TLI12" s="236"/>
      <c r="TLJ12" s="236"/>
      <c r="TLK12" s="236"/>
      <c r="TLL12" s="236"/>
      <c r="TLM12" s="236"/>
      <c r="TLN12" s="236"/>
      <c r="TLO12" s="236"/>
      <c r="TLP12" s="236"/>
      <c r="TLQ12" s="236"/>
      <c r="TLR12" s="236"/>
      <c r="TLS12" s="236"/>
      <c r="TLT12" s="236"/>
      <c r="TLU12" s="236"/>
      <c r="TLV12" s="236"/>
      <c r="TLW12" s="236"/>
      <c r="TLX12" s="236"/>
      <c r="TLY12" s="236"/>
      <c r="TLZ12" s="236"/>
      <c r="TMA12" s="236"/>
      <c r="TMB12" s="236"/>
      <c r="TMC12" s="236"/>
      <c r="TMD12" s="236"/>
      <c r="TME12" s="236"/>
      <c r="TMF12" s="236"/>
      <c r="TMG12" s="236"/>
      <c r="TMH12" s="236"/>
      <c r="TMI12" s="236"/>
      <c r="TMJ12" s="236"/>
      <c r="TMK12" s="236"/>
      <c r="TML12" s="236"/>
      <c r="TMM12" s="236"/>
      <c r="TMN12" s="236"/>
      <c r="TMO12" s="236"/>
      <c r="TMP12" s="236"/>
      <c r="TMQ12" s="236"/>
      <c r="TMR12" s="236"/>
      <c r="TMS12" s="236"/>
      <c r="TMT12" s="236"/>
      <c r="TMU12" s="236"/>
      <c r="TMV12" s="236"/>
      <c r="TMW12" s="236"/>
      <c r="TMX12" s="236"/>
      <c r="TMY12" s="236"/>
      <c r="TMZ12" s="236"/>
      <c r="TNA12" s="236"/>
      <c r="TNB12" s="236"/>
      <c r="TNC12" s="236"/>
      <c r="TND12" s="236"/>
      <c r="TNE12" s="236"/>
      <c r="TNF12" s="236"/>
      <c r="TNG12" s="236"/>
      <c r="TNH12" s="236"/>
      <c r="TNI12" s="236"/>
      <c r="TNJ12" s="236"/>
      <c r="TNK12" s="236"/>
      <c r="TNL12" s="236"/>
      <c r="TNM12" s="236"/>
      <c r="TNN12" s="236"/>
      <c r="TNO12" s="236"/>
      <c r="TNP12" s="236"/>
      <c r="TNQ12" s="236"/>
      <c r="TNR12" s="236"/>
      <c r="TNS12" s="236"/>
      <c r="TNT12" s="236"/>
      <c r="TNU12" s="236"/>
      <c r="TNV12" s="236"/>
      <c r="TNW12" s="236"/>
      <c r="TNX12" s="236"/>
      <c r="TNY12" s="236"/>
      <c r="TNZ12" s="236"/>
      <c r="TOA12" s="236"/>
      <c r="TOB12" s="236"/>
      <c r="TOC12" s="236"/>
      <c r="TOD12" s="236"/>
      <c r="TOE12" s="236"/>
      <c r="TOF12" s="236"/>
      <c r="TOG12" s="236"/>
      <c r="TOH12" s="236"/>
      <c r="TOI12" s="236"/>
      <c r="TOJ12" s="236"/>
      <c r="TOK12" s="236"/>
      <c r="TOL12" s="236"/>
      <c r="TOM12" s="236"/>
      <c r="TON12" s="236"/>
      <c r="TOO12" s="236"/>
      <c r="TOP12" s="236"/>
      <c r="TOQ12" s="236"/>
      <c r="TOR12" s="236"/>
      <c r="TOS12" s="236"/>
      <c r="TOT12" s="236"/>
      <c r="TOU12" s="236"/>
      <c r="TOV12" s="236"/>
      <c r="TOW12" s="236"/>
      <c r="TOX12" s="236"/>
      <c r="TOY12" s="236"/>
      <c r="TOZ12" s="236"/>
      <c r="TPA12" s="236"/>
      <c r="TPB12" s="236"/>
      <c r="TPC12" s="236"/>
      <c r="TPD12" s="236"/>
      <c r="TPE12" s="236"/>
      <c r="TPF12" s="236"/>
      <c r="TPG12" s="236"/>
      <c r="TPH12" s="236"/>
      <c r="TPI12" s="236"/>
      <c r="TPJ12" s="236"/>
      <c r="TPK12" s="236"/>
      <c r="TPL12" s="236"/>
      <c r="TPM12" s="236"/>
      <c r="TPN12" s="236"/>
      <c r="TPO12" s="236"/>
      <c r="TPP12" s="236"/>
      <c r="TPQ12" s="236"/>
      <c r="TPR12" s="236"/>
      <c r="TPS12" s="236"/>
      <c r="TPT12" s="236"/>
      <c r="TPU12" s="236"/>
      <c r="TPV12" s="236"/>
      <c r="TPW12" s="236"/>
      <c r="TPX12" s="236"/>
      <c r="TPY12" s="236"/>
      <c r="TPZ12" s="236"/>
      <c r="TQA12" s="236"/>
      <c r="TQB12" s="236"/>
      <c r="TQC12" s="236"/>
      <c r="TQD12" s="236"/>
      <c r="TQE12" s="236"/>
      <c r="TQF12" s="236"/>
      <c r="TQG12" s="236"/>
      <c r="TQH12" s="236"/>
      <c r="TQI12" s="236"/>
      <c r="TQJ12" s="236"/>
      <c r="TQK12" s="236"/>
      <c r="TQL12" s="236"/>
      <c r="TQM12" s="236"/>
      <c r="TQN12" s="236"/>
      <c r="TQO12" s="236"/>
      <c r="TQP12" s="236"/>
      <c r="TQQ12" s="236"/>
      <c r="TQR12" s="236"/>
      <c r="TQS12" s="236"/>
      <c r="TQT12" s="236"/>
      <c r="TQU12" s="236"/>
      <c r="TQV12" s="236"/>
      <c r="TQW12" s="236"/>
      <c r="TQX12" s="236"/>
      <c r="TQY12" s="236"/>
      <c r="TQZ12" s="236"/>
      <c r="TRA12" s="236"/>
      <c r="TRB12" s="236"/>
      <c r="TRC12" s="236"/>
      <c r="TRD12" s="236"/>
      <c r="TRE12" s="236"/>
      <c r="TRF12" s="236"/>
      <c r="TRG12" s="236"/>
      <c r="TRH12" s="236"/>
      <c r="TRI12" s="236"/>
      <c r="TRJ12" s="236"/>
      <c r="TRK12" s="236"/>
      <c r="TRL12" s="236"/>
      <c r="TRM12" s="236"/>
      <c r="TRN12" s="236"/>
      <c r="TRO12" s="236"/>
      <c r="TRP12" s="236"/>
      <c r="TRQ12" s="236"/>
      <c r="TRR12" s="236"/>
      <c r="TRS12" s="236"/>
      <c r="TRT12" s="236"/>
      <c r="TRU12" s="236"/>
      <c r="TRV12" s="236"/>
      <c r="TRW12" s="236"/>
      <c r="TRX12" s="236"/>
      <c r="TRY12" s="236"/>
      <c r="TRZ12" s="236"/>
      <c r="TSA12" s="236"/>
      <c r="TSB12" s="236"/>
      <c r="TSC12" s="236"/>
      <c r="TSD12" s="236"/>
      <c r="TSE12" s="236"/>
      <c r="TSF12" s="236"/>
      <c r="TSG12" s="236"/>
      <c r="TSH12" s="236"/>
      <c r="TSI12" s="236"/>
      <c r="TSJ12" s="236"/>
      <c r="TSK12" s="236"/>
      <c r="TSL12" s="236"/>
      <c r="TSM12" s="236"/>
      <c r="TSN12" s="236"/>
      <c r="TSO12" s="236"/>
      <c r="TSP12" s="236"/>
      <c r="TSQ12" s="236"/>
      <c r="TSR12" s="236"/>
      <c r="TSS12" s="236"/>
      <c r="TST12" s="236"/>
      <c r="TSU12" s="236"/>
      <c r="TSV12" s="236"/>
      <c r="TSW12" s="236"/>
      <c r="TSX12" s="236"/>
      <c r="TSY12" s="236"/>
      <c r="TSZ12" s="236"/>
      <c r="TTA12" s="236"/>
      <c r="TTB12" s="236"/>
      <c r="TTC12" s="236"/>
      <c r="TTD12" s="236"/>
      <c r="TTE12" s="236"/>
      <c r="TTF12" s="236"/>
      <c r="TTG12" s="236"/>
      <c r="TTH12" s="236"/>
      <c r="TTI12" s="236"/>
      <c r="TTJ12" s="236"/>
      <c r="TTK12" s="236"/>
      <c r="TTL12" s="236"/>
      <c r="TTM12" s="236"/>
      <c r="TTN12" s="236"/>
      <c r="TTO12" s="236"/>
      <c r="TTP12" s="236"/>
      <c r="TTQ12" s="236"/>
      <c r="TTR12" s="236"/>
      <c r="TTS12" s="236"/>
      <c r="TTT12" s="236"/>
      <c r="TTU12" s="236"/>
      <c r="TTV12" s="236"/>
      <c r="TTW12" s="236"/>
      <c r="TTX12" s="236"/>
      <c r="TTY12" s="236"/>
      <c r="TTZ12" s="236"/>
      <c r="TUA12" s="236"/>
      <c r="TUB12" s="236"/>
      <c r="TUC12" s="236"/>
      <c r="TUD12" s="236"/>
      <c r="TUE12" s="236"/>
      <c r="TUF12" s="236"/>
      <c r="TUG12" s="236"/>
      <c r="TUH12" s="236"/>
      <c r="TUI12" s="236"/>
      <c r="TUJ12" s="236"/>
      <c r="TUK12" s="236"/>
      <c r="TUL12" s="236"/>
      <c r="TUM12" s="236"/>
      <c r="TUN12" s="236"/>
      <c r="TUO12" s="236"/>
      <c r="TUP12" s="236"/>
      <c r="TUQ12" s="236"/>
      <c r="TUR12" s="236"/>
      <c r="TUS12" s="236"/>
      <c r="TUT12" s="236"/>
      <c r="TUU12" s="236"/>
      <c r="TUV12" s="236"/>
      <c r="TUW12" s="236"/>
      <c r="TUX12" s="236"/>
      <c r="TUY12" s="236"/>
      <c r="TUZ12" s="236"/>
      <c r="TVA12" s="236"/>
      <c r="TVB12" s="236"/>
      <c r="TVC12" s="236"/>
      <c r="TVD12" s="236"/>
      <c r="TVE12" s="236"/>
      <c r="TVF12" s="236"/>
      <c r="TVG12" s="236"/>
      <c r="TVH12" s="236"/>
      <c r="TVI12" s="236"/>
      <c r="TVJ12" s="236"/>
      <c r="TVK12" s="236"/>
      <c r="TVL12" s="236"/>
      <c r="TVM12" s="236"/>
      <c r="TVN12" s="236"/>
      <c r="TVO12" s="236"/>
      <c r="TVP12" s="236"/>
      <c r="TVQ12" s="236"/>
      <c r="TVR12" s="236"/>
      <c r="TVS12" s="236"/>
      <c r="TVT12" s="236"/>
      <c r="TVU12" s="236"/>
      <c r="TVV12" s="236"/>
      <c r="TVW12" s="236"/>
      <c r="TVX12" s="236"/>
      <c r="TVY12" s="236"/>
      <c r="TVZ12" s="236"/>
      <c r="TWA12" s="236"/>
      <c r="TWB12" s="236"/>
      <c r="TWC12" s="236"/>
      <c r="TWD12" s="236"/>
      <c r="TWE12" s="236"/>
      <c r="TWF12" s="236"/>
      <c r="TWG12" s="236"/>
      <c r="TWH12" s="236"/>
      <c r="TWI12" s="236"/>
      <c r="TWJ12" s="236"/>
      <c r="TWK12" s="236"/>
      <c r="TWL12" s="236"/>
      <c r="TWM12" s="236"/>
      <c r="TWN12" s="236"/>
      <c r="TWO12" s="236"/>
      <c r="TWP12" s="236"/>
      <c r="TWQ12" s="236"/>
      <c r="TWR12" s="236"/>
      <c r="TWS12" s="236"/>
      <c r="TWT12" s="236"/>
      <c r="TWU12" s="236"/>
      <c r="TWV12" s="236"/>
      <c r="TWW12" s="236"/>
      <c r="TWX12" s="236"/>
      <c r="TWY12" s="236"/>
      <c r="TWZ12" s="236"/>
      <c r="TXA12" s="236"/>
      <c r="TXB12" s="236"/>
      <c r="TXC12" s="236"/>
      <c r="TXD12" s="236"/>
      <c r="TXE12" s="236"/>
      <c r="TXF12" s="236"/>
      <c r="TXG12" s="236"/>
      <c r="TXH12" s="236"/>
      <c r="TXI12" s="236"/>
      <c r="TXJ12" s="236"/>
      <c r="TXK12" s="236"/>
      <c r="TXL12" s="236"/>
      <c r="TXM12" s="236"/>
      <c r="TXN12" s="236"/>
      <c r="TXO12" s="236"/>
      <c r="TXP12" s="236"/>
      <c r="TXQ12" s="236"/>
      <c r="TXR12" s="236"/>
      <c r="TXS12" s="236"/>
      <c r="TXT12" s="236"/>
      <c r="TXU12" s="236"/>
      <c r="TXV12" s="236"/>
      <c r="TXW12" s="236"/>
      <c r="TXX12" s="236"/>
      <c r="TXY12" s="236"/>
      <c r="TXZ12" s="236"/>
      <c r="TYA12" s="236"/>
      <c r="TYB12" s="236"/>
      <c r="TYC12" s="236"/>
      <c r="TYD12" s="236"/>
      <c r="TYE12" s="236"/>
      <c r="TYF12" s="236"/>
      <c r="TYG12" s="236"/>
      <c r="TYH12" s="236"/>
      <c r="TYI12" s="236"/>
      <c r="TYJ12" s="236"/>
      <c r="TYK12" s="236"/>
      <c r="TYL12" s="236"/>
      <c r="TYM12" s="236"/>
      <c r="TYN12" s="236"/>
      <c r="TYO12" s="236"/>
      <c r="TYP12" s="236"/>
      <c r="TYQ12" s="236"/>
      <c r="TYR12" s="236"/>
      <c r="TYS12" s="236"/>
      <c r="TYT12" s="236"/>
      <c r="TYU12" s="236"/>
      <c r="TYV12" s="236"/>
      <c r="TYW12" s="236"/>
      <c r="TYX12" s="236"/>
      <c r="TYY12" s="236"/>
      <c r="TYZ12" s="236"/>
      <c r="TZA12" s="236"/>
      <c r="TZB12" s="236"/>
      <c r="TZC12" s="236"/>
      <c r="TZD12" s="236"/>
      <c r="TZE12" s="236"/>
      <c r="TZF12" s="236"/>
      <c r="TZG12" s="236"/>
      <c r="TZH12" s="236"/>
      <c r="TZI12" s="236"/>
      <c r="TZJ12" s="236"/>
      <c r="TZK12" s="236"/>
      <c r="TZL12" s="236"/>
      <c r="TZM12" s="236"/>
      <c r="TZN12" s="236"/>
      <c r="TZO12" s="236"/>
      <c r="TZP12" s="236"/>
      <c r="TZQ12" s="236"/>
      <c r="TZR12" s="236"/>
      <c r="TZS12" s="236"/>
      <c r="TZT12" s="236"/>
      <c r="TZU12" s="236"/>
      <c r="TZV12" s="236"/>
      <c r="TZW12" s="236"/>
      <c r="TZX12" s="236"/>
      <c r="TZY12" s="236"/>
      <c r="TZZ12" s="236"/>
      <c r="UAA12" s="236"/>
      <c r="UAB12" s="236"/>
      <c r="UAC12" s="236"/>
      <c r="UAD12" s="236"/>
      <c r="UAE12" s="236"/>
      <c r="UAF12" s="236"/>
      <c r="UAG12" s="236"/>
      <c r="UAH12" s="236"/>
      <c r="UAI12" s="236"/>
      <c r="UAJ12" s="236"/>
      <c r="UAK12" s="236"/>
      <c r="UAL12" s="236"/>
      <c r="UAM12" s="236"/>
      <c r="UAN12" s="236"/>
      <c r="UAO12" s="236"/>
      <c r="UAP12" s="236"/>
      <c r="UAQ12" s="236"/>
      <c r="UAR12" s="236"/>
      <c r="UAS12" s="236"/>
      <c r="UAT12" s="236"/>
      <c r="UAU12" s="236"/>
      <c r="UAV12" s="236"/>
      <c r="UAW12" s="236"/>
      <c r="UAX12" s="236"/>
      <c r="UAY12" s="236"/>
      <c r="UAZ12" s="236"/>
      <c r="UBA12" s="236"/>
      <c r="UBB12" s="236"/>
      <c r="UBC12" s="236"/>
      <c r="UBD12" s="236"/>
      <c r="UBE12" s="236"/>
      <c r="UBF12" s="236"/>
      <c r="UBG12" s="236"/>
      <c r="UBH12" s="236"/>
      <c r="UBI12" s="236"/>
      <c r="UBJ12" s="236"/>
      <c r="UBK12" s="236"/>
      <c r="UBL12" s="236"/>
      <c r="UBM12" s="236"/>
      <c r="UBN12" s="236"/>
      <c r="UBO12" s="236"/>
      <c r="UBP12" s="236"/>
      <c r="UBQ12" s="236"/>
      <c r="UBR12" s="236"/>
      <c r="UBS12" s="236"/>
      <c r="UBT12" s="236"/>
      <c r="UBU12" s="236"/>
      <c r="UBV12" s="236"/>
      <c r="UBW12" s="236"/>
      <c r="UBX12" s="236"/>
      <c r="UBY12" s="236"/>
      <c r="UBZ12" s="236"/>
      <c r="UCA12" s="236"/>
      <c r="UCB12" s="236"/>
      <c r="UCC12" s="236"/>
      <c r="UCD12" s="236"/>
      <c r="UCE12" s="236"/>
      <c r="UCF12" s="236"/>
      <c r="UCG12" s="236"/>
      <c r="UCH12" s="236"/>
      <c r="UCI12" s="236"/>
      <c r="UCJ12" s="236"/>
      <c r="UCK12" s="236"/>
      <c r="UCL12" s="236"/>
      <c r="UCM12" s="236"/>
      <c r="UCN12" s="236"/>
      <c r="UCO12" s="236"/>
      <c r="UCP12" s="236"/>
      <c r="UCQ12" s="236"/>
      <c r="UCR12" s="236"/>
      <c r="UCS12" s="236"/>
      <c r="UCT12" s="236"/>
      <c r="UCU12" s="236"/>
      <c r="UCV12" s="236"/>
      <c r="UCW12" s="236"/>
      <c r="UCX12" s="236"/>
      <c r="UCY12" s="236"/>
      <c r="UCZ12" s="236"/>
      <c r="UDA12" s="236"/>
      <c r="UDB12" s="236"/>
      <c r="UDC12" s="236"/>
      <c r="UDD12" s="236"/>
      <c r="UDE12" s="236"/>
      <c r="UDF12" s="236"/>
      <c r="UDG12" s="236"/>
      <c r="UDH12" s="236"/>
      <c r="UDI12" s="236"/>
      <c r="UDJ12" s="236"/>
      <c r="UDK12" s="236"/>
      <c r="UDL12" s="236"/>
      <c r="UDM12" s="236"/>
      <c r="UDN12" s="236"/>
      <c r="UDO12" s="236"/>
      <c r="UDP12" s="236"/>
      <c r="UDQ12" s="236"/>
      <c r="UDR12" s="236"/>
      <c r="UDS12" s="236"/>
      <c r="UDT12" s="236"/>
      <c r="UDU12" s="236"/>
      <c r="UDV12" s="236"/>
      <c r="UDW12" s="236"/>
      <c r="UDX12" s="236"/>
      <c r="UDY12" s="236"/>
      <c r="UDZ12" s="236"/>
      <c r="UEA12" s="236"/>
      <c r="UEB12" s="236"/>
      <c r="UEC12" s="236"/>
      <c r="UED12" s="236"/>
      <c r="UEE12" s="236"/>
      <c r="UEF12" s="236"/>
      <c r="UEG12" s="236"/>
      <c r="UEH12" s="236"/>
      <c r="UEI12" s="236"/>
      <c r="UEJ12" s="236"/>
      <c r="UEK12" s="236"/>
      <c r="UEL12" s="236"/>
      <c r="UEM12" s="236"/>
      <c r="UEN12" s="236"/>
      <c r="UEO12" s="236"/>
      <c r="UEP12" s="236"/>
      <c r="UEQ12" s="236"/>
      <c r="UER12" s="236"/>
      <c r="UES12" s="236"/>
      <c r="UET12" s="236"/>
      <c r="UEU12" s="236"/>
      <c r="UEV12" s="236"/>
      <c r="UEW12" s="236"/>
      <c r="UEX12" s="236"/>
      <c r="UEY12" s="236"/>
      <c r="UEZ12" s="236"/>
      <c r="UFA12" s="236"/>
      <c r="UFB12" s="236"/>
      <c r="UFC12" s="236"/>
      <c r="UFD12" s="236"/>
      <c r="UFE12" s="236"/>
      <c r="UFF12" s="236"/>
      <c r="UFG12" s="236"/>
      <c r="UFH12" s="236"/>
      <c r="UFI12" s="236"/>
      <c r="UFJ12" s="236"/>
      <c r="UFK12" s="236"/>
      <c r="UFL12" s="236"/>
      <c r="UFM12" s="236"/>
      <c r="UFN12" s="236"/>
      <c r="UFO12" s="236"/>
      <c r="UFP12" s="236"/>
      <c r="UFQ12" s="236"/>
      <c r="UFR12" s="236"/>
      <c r="UFS12" s="236"/>
      <c r="UFT12" s="236"/>
      <c r="UFU12" s="236"/>
      <c r="UFV12" s="236"/>
      <c r="UFW12" s="236"/>
      <c r="UFX12" s="236"/>
      <c r="UFY12" s="236"/>
      <c r="UFZ12" s="236"/>
      <c r="UGA12" s="236"/>
      <c r="UGB12" s="236"/>
      <c r="UGC12" s="236"/>
      <c r="UGD12" s="236"/>
      <c r="UGE12" s="236"/>
      <c r="UGF12" s="236"/>
      <c r="UGG12" s="236"/>
      <c r="UGH12" s="236"/>
      <c r="UGI12" s="236"/>
      <c r="UGJ12" s="236"/>
      <c r="UGK12" s="236"/>
      <c r="UGL12" s="236"/>
      <c r="UGM12" s="236"/>
      <c r="UGN12" s="236"/>
      <c r="UGO12" s="236"/>
      <c r="UGP12" s="236"/>
      <c r="UGQ12" s="236"/>
      <c r="UGR12" s="236"/>
      <c r="UGS12" s="236"/>
      <c r="UGT12" s="236"/>
      <c r="UGU12" s="236"/>
      <c r="UGV12" s="236"/>
      <c r="UGW12" s="236"/>
      <c r="UGX12" s="236"/>
      <c r="UGY12" s="236"/>
      <c r="UGZ12" s="236"/>
      <c r="UHA12" s="236"/>
      <c r="UHB12" s="236"/>
      <c r="UHC12" s="236"/>
      <c r="UHD12" s="236"/>
      <c r="UHE12" s="236"/>
      <c r="UHF12" s="236"/>
      <c r="UHG12" s="236"/>
      <c r="UHH12" s="236"/>
      <c r="UHI12" s="236"/>
      <c r="UHJ12" s="236"/>
      <c r="UHK12" s="236"/>
      <c r="UHL12" s="236"/>
      <c r="UHM12" s="236"/>
      <c r="UHN12" s="236"/>
      <c r="UHO12" s="236"/>
      <c r="UHP12" s="236"/>
      <c r="UHQ12" s="236"/>
      <c r="UHR12" s="236"/>
      <c r="UHS12" s="236"/>
      <c r="UHT12" s="236"/>
      <c r="UHU12" s="236"/>
      <c r="UHV12" s="236"/>
      <c r="UHW12" s="236"/>
      <c r="UHX12" s="236"/>
      <c r="UHY12" s="236"/>
      <c r="UHZ12" s="236"/>
      <c r="UIA12" s="236"/>
      <c r="UIB12" s="236"/>
      <c r="UIC12" s="236"/>
      <c r="UID12" s="236"/>
      <c r="UIE12" s="236"/>
      <c r="UIF12" s="236"/>
      <c r="UIG12" s="236"/>
      <c r="UIH12" s="236"/>
      <c r="UII12" s="236"/>
      <c r="UIJ12" s="236"/>
      <c r="UIK12" s="236"/>
      <c r="UIL12" s="236"/>
      <c r="UIM12" s="236"/>
      <c r="UIN12" s="236"/>
      <c r="UIO12" s="236"/>
      <c r="UIP12" s="236"/>
      <c r="UIQ12" s="236"/>
      <c r="UIR12" s="236"/>
      <c r="UIS12" s="236"/>
      <c r="UIT12" s="236"/>
      <c r="UIU12" s="236"/>
      <c r="UIV12" s="236"/>
      <c r="UIW12" s="236"/>
      <c r="UIX12" s="236"/>
      <c r="UIY12" s="236"/>
      <c r="UIZ12" s="236"/>
      <c r="UJA12" s="236"/>
      <c r="UJB12" s="236"/>
      <c r="UJC12" s="236"/>
      <c r="UJD12" s="236"/>
      <c r="UJE12" s="236"/>
      <c r="UJF12" s="236"/>
      <c r="UJG12" s="236"/>
      <c r="UJH12" s="236"/>
      <c r="UJI12" s="236"/>
      <c r="UJJ12" s="236"/>
      <c r="UJK12" s="236"/>
      <c r="UJL12" s="236"/>
      <c r="UJM12" s="236"/>
      <c r="UJN12" s="236"/>
      <c r="UJO12" s="236"/>
      <c r="UJP12" s="236"/>
      <c r="UJQ12" s="236"/>
      <c r="UJR12" s="236"/>
      <c r="UJS12" s="236"/>
      <c r="UJT12" s="236"/>
      <c r="UJU12" s="236"/>
      <c r="UJV12" s="236"/>
      <c r="UJW12" s="236"/>
      <c r="UJX12" s="236"/>
      <c r="UJY12" s="236"/>
      <c r="UJZ12" s="236"/>
      <c r="UKA12" s="236"/>
      <c r="UKB12" s="236"/>
      <c r="UKC12" s="236"/>
      <c r="UKD12" s="236"/>
      <c r="UKE12" s="236"/>
      <c r="UKF12" s="236"/>
      <c r="UKG12" s="236"/>
      <c r="UKH12" s="236"/>
      <c r="UKI12" s="236"/>
      <c r="UKJ12" s="236"/>
      <c r="UKK12" s="236"/>
      <c r="UKL12" s="236"/>
      <c r="UKM12" s="236"/>
      <c r="UKN12" s="236"/>
      <c r="UKO12" s="236"/>
      <c r="UKP12" s="236"/>
      <c r="UKQ12" s="236"/>
      <c r="UKR12" s="236"/>
      <c r="UKS12" s="236"/>
      <c r="UKT12" s="236"/>
      <c r="UKU12" s="236"/>
      <c r="UKV12" s="236"/>
      <c r="UKW12" s="236"/>
      <c r="UKX12" s="236"/>
      <c r="UKY12" s="236"/>
      <c r="UKZ12" s="236"/>
      <c r="ULA12" s="236"/>
      <c r="ULB12" s="236"/>
      <c r="ULC12" s="236"/>
      <c r="ULD12" s="236"/>
      <c r="ULE12" s="236"/>
      <c r="ULF12" s="236"/>
      <c r="ULG12" s="236"/>
      <c r="ULH12" s="236"/>
      <c r="ULI12" s="236"/>
      <c r="ULJ12" s="236"/>
      <c r="ULK12" s="236"/>
      <c r="ULL12" s="236"/>
      <c r="ULM12" s="236"/>
      <c r="ULN12" s="236"/>
      <c r="ULO12" s="236"/>
      <c r="ULP12" s="236"/>
      <c r="ULQ12" s="236"/>
      <c r="ULR12" s="236"/>
      <c r="ULS12" s="236"/>
      <c r="ULT12" s="236"/>
      <c r="ULU12" s="236"/>
      <c r="ULV12" s="236"/>
      <c r="ULW12" s="236"/>
      <c r="ULX12" s="236"/>
      <c r="ULY12" s="236"/>
      <c r="ULZ12" s="236"/>
      <c r="UMA12" s="236"/>
      <c r="UMB12" s="236"/>
      <c r="UMC12" s="236"/>
      <c r="UMD12" s="236"/>
      <c r="UME12" s="236"/>
      <c r="UMF12" s="236"/>
      <c r="UMG12" s="236"/>
      <c r="UMH12" s="236"/>
      <c r="UMI12" s="236"/>
      <c r="UMJ12" s="236"/>
      <c r="UMK12" s="236"/>
      <c r="UML12" s="236"/>
      <c r="UMM12" s="236"/>
      <c r="UMN12" s="236"/>
      <c r="UMO12" s="236"/>
      <c r="UMP12" s="236"/>
      <c r="UMQ12" s="236"/>
      <c r="UMR12" s="236"/>
      <c r="UMS12" s="236"/>
      <c r="UMT12" s="236"/>
      <c r="UMU12" s="236"/>
      <c r="UMV12" s="236"/>
      <c r="UMW12" s="236"/>
      <c r="UMX12" s="236"/>
      <c r="UMY12" s="236"/>
      <c r="UMZ12" s="236"/>
      <c r="UNA12" s="236"/>
      <c r="UNB12" s="236"/>
      <c r="UNC12" s="236"/>
      <c r="UND12" s="236"/>
      <c r="UNE12" s="236"/>
      <c r="UNF12" s="236"/>
      <c r="UNG12" s="236"/>
      <c r="UNH12" s="236"/>
      <c r="UNI12" s="236"/>
      <c r="UNJ12" s="236"/>
      <c r="UNK12" s="236"/>
      <c r="UNL12" s="236"/>
      <c r="UNM12" s="236"/>
      <c r="UNN12" s="236"/>
      <c r="UNO12" s="236"/>
      <c r="UNP12" s="236"/>
      <c r="UNQ12" s="236"/>
      <c r="UNR12" s="236"/>
      <c r="UNS12" s="236"/>
      <c r="UNT12" s="236"/>
      <c r="UNU12" s="236"/>
      <c r="UNV12" s="236"/>
      <c r="UNW12" s="236"/>
      <c r="UNX12" s="236"/>
      <c r="UNY12" s="236"/>
      <c r="UNZ12" s="236"/>
      <c r="UOA12" s="236"/>
      <c r="UOB12" s="236"/>
      <c r="UOC12" s="236"/>
      <c r="UOD12" s="236"/>
      <c r="UOE12" s="236"/>
      <c r="UOF12" s="236"/>
      <c r="UOG12" s="236"/>
      <c r="UOH12" s="236"/>
      <c r="UOI12" s="236"/>
      <c r="UOJ12" s="236"/>
      <c r="UOK12" s="236"/>
      <c r="UOL12" s="236"/>
      <c r="UOM12" s="236"/>
      <c r="UON12" s="236"/>
      <c r="UOO12" s="236"/>
      <c r="UOP12" s="236"/>
      <c r="UOQ12" s="236"/>
      <c r="UOR12" s="236"/>
      <c r="UOS12" s="236"/>
      <c r="UOT12" s="236"/>
      <c r="UOU12" s="236"/>
      <c r="UOV12" s="236"/>
      <c r="UOW12" s="236"/>
      <c r="UOX12" s="236"/>
      <c r="UOY12" s="236"/>
      <c r="UOZ12" s="236"/>
      <c r="UPA12" s="236"/>
      <c r="UPB12" s="236"/>
      <c r="UPC12" s="236"/>
      <c r="UPD12" s="236"/>
      <c r="UPE12" s="236"/>
      <c r="UPF12" s="236"/>
      <c r="UPG12" s="236"/>
      <c r="UPH12" s="236"/>
      <c r="UPI12" s="236"/>
      <c r="UPJ12" s="236"/>
      <c r="UPK12" s="236"/>
      <c r="UPL12" s="236"/>
      <c r="UPM12" s="236"/>
      <c r="UPN12" s="236"/>
      <c r="UPO12" s="236"/>
      <c r="UPP12" s="236"/>
      <c r="UPQ12" s="236"/>
      <c r="UPR12" s="236"/>
      <c r="UPS12" s="236"/>
      <c r="UPT12" s="236"/>
      <c r="UPU12" s="236"/>
      <c r="UPV12" s="236"/>
      <c r="UPW12" s="236"/>
      <c r="UPX12" s="236"/>
      <c r="UPY12" s="236"/>
      <c r="UPZ12" s="236"/>
      <c r="UQA12" s="236"/>
      <c r="UQB12" s="236"/>
      <c r="UQC12" s="236"/>
      <c r="UQD12" s="236"/>
      <c r="UQE12" s="236"/>
      <c r="UQF12" s="236"/>
      <c r="UQG12" s="236"/>
      <c r="UQH12" s="236"/>
      <c r="UQI12" s="236"/>
      <c r="UQJ12" s="236"/>
      <c r="UQK12" s="236"/>
      <c r="UQL12" s="236"/>
      <c r="UQM12" s="236"/>
      <c r="UQN12" s="236"/>
      <c r="UQO12" s="236"/>
      <c r="UQP12" s="236"/>
      <c r="UQQ12" s="236"/>
      <c r="UQR12" s="236"/>
      <c r="UQS12" s="236"/>
      <c r="UQT12" s="236"/>
      <c r="UQU12" s="236"/>
      <c r="UQV12" s="236"/>
      <c r="UQW12" s="236"/>
      <c r="UQX12" s="236"/>
      <c r="UQY12" s="236"/>
      <c r="UQZ12" s="236"/>
      <c r="URA12" s="236"/>
      <c r="URB12" s="236"/>
      <c r="URC12" s="236"/>
      <c r="URD12" s="236"/>
      <c r="URE12" s="236"/>
      <c r="URF12" s="236"/>
      <c r="URG12" s="236"/>
      <c r="URH12" s="236"/>
      <c r="URI12" s="236"/>
      <c r="URJ12" s="236"/>
      <c r="URK12" s="236"/>
      <c r="URL12" s="236"/>
      <c r="URM12" s="236"/>
      <c r="URN12" s="236"/>
      <c r="URO12" s="236"/>
      <c r="URP12" s="236"/>
      <c r="URQ12" s="236"/>
      <c r="URR12" s="236"/>
      <c r="URS12" s="236"/>
      <c r="URT12" s="236"/>
      <c r="URU12" s="236"/>
      <c r="URV12" s="236"/>
      <c r="URW12" s="236"/>
      <c r="URX12" s="236"/>
      <c r="URY12" s="236"/>
      <c r="URZ12" s="236"/>
      <c r="USA12" s="236"/>
      <c r="USB12" s="236"/>
      <c r="USC12" s="236"/>
      <c r="USD12" s="236"/>
      <c r="USE12" s="236"/>
      <c r="USF12" s="236"/>
      <c r="USG12" s="236"/>
      <c r="USH12" s="236"/>
      <c r="USI12" s="236"/>
      <c r="USJ12" s="236"/>
      <c r="USK12" s="236"/>
      <c r="USL12" s="236"/>
      <c r="USM12" s="236"/>
      <c r="USN12" s="236"/>
      <c r="USO12" s="236"/>
      <c r="USP12" s="236"/>
      <c r="USQ12" s="236"/>
      <c r="USR12" s="236"/>
      <c r="USS12" s="236"/>
      <c r="UST12" s="236"/>
      <c r="USU12" s="236"/>
      <c r="USV12" s="236"/>
      <c r="USW12" s="236"/>
      <c r="USX12" s="236"/>
      <c r="USY12" s="236"/>
      <c r="USZ12" s="236"/>
      <c r="UTA12" s="236"/>
      <c r="UTB12" s="236"/>
      <c r="UTC12" s="236"/>
      <c r="UTD12" s="236"/>
      <c r="UTE12" s="236"/>
      <c r="UTF12" s="236"/>
      <c r="UTG12" s="236"/>
      <c r="UTH12" s="236"/>
      <c r="UTI12" s="236"/>
      <c r="UTJ12" s="236"/>
      <c r="UTK12" s="236"/>
      <c r="UTL12" s="236"/>
      <c r="UTM12" s="236"/>
      <c r="UTN12" s="236"/>
      <c r="UTO12" s="236"/>
      <c r="UTP12" s="236"/>
      <c r="UTQ12" s="236"/>
      <c r="UTR12" s="236"/>
      <c r="UTS12" s="236"/>
      <c r="UTT12" s="236"/>
      <c r="UTU12" s="236"/>
      <c r="UTV12" s="236"/>
      <c r="UTW12" s="236"/>
      <c r="UTX12" s="236"/>
      <c r="UTY12" s="236"/>
      <c r="UTZ12" s="236"/>
      <c r="UUA12" s="236"/>
      <c r="UUB12" s="236"/>
      <c r="UUC12" s="236"/>
      <c r="UUD12" s="236"/>
      <c r="UUE12" s="236"/>
      <c r="UUF12" s="236"/>
      <c r="UUG12" s="236"/>
      <c r="UUH12" s="236"/>
      <c r="UUI12" s="236"/>
      <c r="UUJ12" s="236"/>
      <c r="UUK12" s="236"/>
      <c r="UUL12" s="236"/>
      <c r="UUM12" s="236"/>
      <c r="UUN12" s="236"/>
      <c r="UUO12" s="236"/>
      <c r="UUP12" s="236"/>
      <c r="UUQ12" s="236"/>
      <c r="UUR12" s="236"/>
      <c r="UUS12" s="236"/>
      <c r="UUT12" s="236"/>
      <c r="UUU12" s="236"/>
      <c r="UUV12" s="236"/>
      <c r="UUW12" s="236"/>
      <c r="UUX12" s="236"/>
      <c r="UUY12" s="236"/>
      <c r="UUZ12" s="236"/>
      <c r="UVA12" s="236"/>
      <c r="UVB12" s="236"/>
      <c r="UVC12" s="236"/>
      <c r="UVD12" s="236"/>
      <c r="UVE12" s="236"/>
      <c r="UVF12" s="236"/>
      <c r="UVG12" s="236"/>
      <c r="UVH12" s="236"/>
      <c r="UVI12" s="236"/>
      <c r="UVJ12" s="236"/>
      <c r="UVK12" s="236"/>
      <c r="UVL12" s="236"/>
      <c r="UVM12" s="236"/>
      <c r="UVN12" s="236"/>
      <c r="UVO12" s="236"/>
      <c r="UVP12" s="236"/>
      <c r="UVQ12" s="236"/>
      <c r="UVR12" s="236"/>
      <c r="UVS12" s="236"/>
      <c r="UVT12" s="236"/>
      <c r="UVU12" s="236"/>
      <c r="UVV12" s="236"/>
      <c r="UVW12" s="236"/>
      <c r="UVX12" s="236"/>
      <c r="UVY12" s="236"/>
      <c r="UVZ12" s="236"/>
      <c r="UWA12" s="236"/>
      <c r="UWB12" s="236"/>
      <c r="UWC12" s="236"/>
      <c r="UWD12" s="236"/>
      <c r="UWE12" s="236"/>
      <c r="UWF12" s="236"/>
      <c r="UWG12" s="236"/>
      <c r="UWH12" s="236"/>
      <c r="UWI12" s="236"/>
      <c r="UWJ12" s="236"/>
      <c r="UWK12" s="236"/>
      <c r="UWL12" s="236"/>
      <c r="UWM12" s="236"/>
      <c r="UWN12" s="236"/>
      <c r="UWO12" s="236"/>
      <c r="UWP12" s="236"/>
      <c r="UWQ12" s="236"/>
      <c r="UWR12" s="236"/>
      <c r="UWS12" s="236"/>
      <c r="UWT12" s="236"/>
      <c r="UWU12" s="236"/>
      <c r="UWV12" s="236"/>
      <c r="UWW12" s="236"/>
      <c r="UWX12" s="236"/>
      <c r="UWY12" s="236"/>
      <c r="UWZ12" s="236"/>
      <c r="UXA12" s="236"/>
      <c r="UXB12" s="236"/>
      <c r="UXC12" s="236"/>
      <c r="UXD12" s="236"/>
      <c r="UXE12" s="236"/>
      <c r="UXF12" s="236"/>
      <c r="UXG12" s="236"/>
      <c r="UXH12" s="236"/>
      <c r="UXI12" s="236"/>
      <c r="UXJ12" s="236"/>
      <c r="UXK12" s="236"/>
      <c r="UXL12" s="236"/>
      <c r="UXM12" s="236"/>
      <c r="UXN12" s="236"/>
      <c r="UXO12" s="236"/>
      <c r="UXP12" s="236"/>
      <c r="UXQ12" s="236"/>
      <c r="UXR12" s="236"/>
      <c r="UXS12" s="236"/>
      <c r="UXT12" s="236"/>
      <c r="UXU12" s="236"/>
      <c r="UXV12" s="236"/>
      <c r="UXW12" s="236"/>
      <c r="UXX12" s="236"/>
      <c r="UXY12" s="236"/>
      <c r="UXZ12" s="236"/>
      <c r="UYA12" s="236"/>
      <c r="UYB12" s="236"/>
      <c r="UYC12" s="236"/>
      <c r="UYD12" s="236"/>
      <c r="UYE12" s="236"/>
      <c r="UYF12" s="236"/>
      <c r="UYG12" s="236"/>
      <c r="UYH12" s="236"/>
      <c r="UYI12" s="236"/>
      <c r="UYJ12" s="236"/>
      <c r="UYK12" s="236"/>
      <c r="UYL12" s="236"/>
      <c r="UYM12" s="236"/>
      <c r="UYN12" s="236"/>
      <c r="UYO12" s="236"/>
      <c r="UYP12" s="236"/>
      <c r="UYQ12" s="236"/>
      <c r="UYR12" s="236"/>
      <c r="UYS12" s="236"/>
      <c r="UYT12" s="236"/>
      <c r="UYU12" s="236"/>
      <c r="UYV12" s="236"/>
      <c r="UYW12" s="236"/>
      <c r="UYX12" s="236"/>
      <c r="UYY12" s="236"/>
      <c r="UYZ12" s="236"/>
      <c r="UZA12" s="236"/>
      <c r="UZB12" s="236"/>
      <c r="UZC12" s="236"/>
      <c r="UZD12" s="236"/>
      <c r="UZE12" s="236"/>
      <c r="UZF12" s="236"/>
      <c r="UZG12" s="236"/>
      <c r="UZH12" s="236"/>
      <c r="UZI12" s="236"/>
      <c r="UZJ12" s="236"/>
      <c r="UZK12" s="236"/>
      <c r="UZL12" s="236"/>
      <c r="UZM12" s="236"/>
      <c r="UZN12" s="236"/>
      <c r="UZO12" s="236"/>
      <c r="UZP12" s="236"/>
      <c r="UZQ12" s="236"/>
      <c r="UZR12" s="236"/>
      <c r="UZS12" s="236"/>
      <c r="UZT12" s="236"/>
      <c r="UZU12" s="236"/>
      <c r="UZV12" s="236"/>
      <c r="UZW12" s="236"/>
      <c r="UZX12" s="236"/>
      <c r="UZY12" s="236"/>
      <c r="UZZ12" s="236"/>
      <c r="VAA12" s="236"/>
      <c r="VAB12" s="236"/>
      <c r="VAC12" s="236"/>
      <c r="VAD12" s="236"/>
      <c r="VAE12" s="236"/>
      <c r="VAF12" s="236"/>
      <c r="VAG12" s="236"/>
      <c r="VAH12" s="236"/>
      <c r="VAI12" s="236"/>
      <c r="VAJ12" s="236"/>
      <c r="VAK12" s="236"/>
      <c r="VAL12" s="236"/>
      <c r="VAM12" s="236"/>
      <c r="VAN12" s="236"/>
      <c r="VAO12" s="236"/>
      <c r="VAP12" s="236"/>
      <c r="VAQ12" s="236"/>
      <c r="VAR12" s="236"/>
      <c r="VAS12" s="236"/>
      <c r="VAT12" s="236"/>
      <c r="VAU12" s="236"/>
      <c r="VAV12" s="236"/>
      <c r="VAW12" s="236"/>
      <c r="VAX12" s="236"/>
      <c r="VAY12" s="236"/>
      <c r="VAZ12" s="236"/>
      <c r="VBA12" s="236"/>
      <c r="VBB12" s="236"/>
      <c r="VBC12" s="236"/>
      <c r="VBD12" s="236"/>
      <c r="VBE12" s="236"/>
      <c r="VBF12" s="236"/>
      <c r="VBG12" s="236"/>
      <c r="VBH12" s="236"/>
      <c r="VBI12" s="236"/>
      <c r="VBJ12" s="236"/>
      <c r="VBK12" s="236"/>
      <c r="VBL12" s="236"/>
      <c r="VBM12" s="236"/>
      <c r="VBN12" s="236"/>
      <c r="VBO12" s="236"/>
      <c r="VBP12" s="236"/>
      <c r="VBQ12" s="236"/>
      <c r="VBR12" s="236"/>
      <c r="VBS12" s="236"/>
      <c r="VBT12" s="236"/>
      <c r="VBU12" s="236"/>
      <c r="VBV12" s="236"/>
      <c r="VBW12" s="236"/>
      <c r="VBX12" s="236"/>
      <c r="VBY12" s="236"/>
      <c r="VBZ12" s="236"/>
      <c r="VCA12" s="236"/>
      <c r="VCB12" s="236"/>
      <c r="VCC12" s="236"/>
      <c r="VCD12" s="236"/>
      <c r="VCE12" s="236"/>
      <c r="VCF12" s="236"/>
      <c r="VCG12" s="236"/>
      <c r="VCH12" s="236"/>
      <c r="VCI12" s="236"/>
      <c r="VCJ12" s="236"/>
      <c r="VCK12" s="236"/>
      <c r="VCL12" s="236"/>
      <c r="VCM12" s="236"/>
      <c r="VCN12" s="236"/>
      <c r="VCO12" s="236"/>
      <c r="VCP12" s="236"/>
      <c r="VCQ12" s="236"/>
      <c r="VCR12" s="236"/>
      <c r="VCS12" s="236"/>
      <c r="VCT12" s="236"/>
      <c r="VCU12" s="236"/>
      <c r="VCV12" s="236"/>
      <c r="VCW12" s="236"/>
      <c r="VCX12" s="236"/>
      <c r="VCY12" s="236"/>
      <c r="VCZ12" s="236"/>
      <c r="VDA12" s="236"/>
      <c r="VDB12" s="236"/>
      <c r="VDC12" s="236"/>
      <c r="VDD12" s="236"/>
      <c r="VDE12" s="236"/>
      <c r="VDF12" s="236"/>
      <c r="VDG12" s="236"/>
      <c r="VDH12" s="236"/>
      <c r="VDI12" s="236"/>
      <c r="VDJ12" s="236"/>
      <c r="VDK12" s="236"/>
      <c r="VDL12" s="236"/>
      <c r="VDM12" s="236"/>
      <c r="VDN12" s="236"/>
      <c r="VDO12" s="236"/>
      <c r="VDP12" s="236"/>
      <c r="VDQ12" s="236"/>
      <c r="VDR12" s="236"/>
      <c r="VDS12" s="236"/>
      <c r="VDT12" s="236"/>
      <c r="VDU12" s="236"/>
      <c r="VDV12" s="236"/>
      <c r="VDW12" s="236"/>
      <c r="VDX12" s="236"/>
      <c r="VDY12" s="236"/>
      <c r="VDZ12" s="236"/>
      <c r="VEA12" s="236"/>
      <c r="VEB12" s="236"/>
      <c r="VEC12" s="236"/>
      <c r="VED12" s="236"/>
      <c r="VEE12" s="236"/>
      <c r="VEF12" s="236"/>
      <c r="VEG12" s="236"/>
      <c r="VEH12" s="236"/>
      <c r="VEI12" s="236"/>
      <c r="VEJ12" s="236"/>
      <c r="VEK12" s="236"/>
      <c r="VEL12" s="236"/>
      <c r="VEM12" s="236"/>
      <c r="VEN12" s="236"/>
      <c r="VEO12" s="236"/>
      <c r="VEP12" s="236"/>
      <c r="VEQ12" s="236"/>
      <c r="VER12" s="236"/>
      <c r="VES12" s="236"/>
      <c r="VET12" s="236"/>
      <c r="VEU12" s="236"/>
      <c r="VEV12" s="236"/>
      <c r="VEW12" s="236"/>
      <c r="VEX12" s="236"/>
      <c r="VEY12" s="236"/>
      <c r="VEZ12" s="236"/>
      <c r="VFA12" s="236"/>
      <c r="VFB12" s="236"/>
      <c r="VFC12" s="236"/>
      <c r="VFD12" s="236"/>
      <c r="VFE12" s="236"/>
      <c r="VFF12" s="236"/>
      <c r="VFG12" s="236"/>
      <c r="VFH12" s="236"/>
      <c r="VFI12" s="236"/>
      <c r="VFJ12" s="236"/>
      <c r="VFK12" s="236"/>
      <c r="VFL12" s="236"/>
      <c r="VFM12" s="236"/>
      <c r="VFN12" s="236"/>
      <c r="VFO12" s="236"/>
      <c r="VFP12" s="236"/>
      <c r="VFQ12" s="236"/>
      <c r="VFR12" s="236"/>
      <c r="VFS12" s="236"/>
      <c r="VFT12" s="236"/>
      <c r="VFU12" s="236"/>
      <c r="VFV12" s="236"/>
      <c r="VFW12" s="236"/>
      <c r="VFX12" s="236"/>
      <c r="VFY12" s="236"/>
      <c r="VFZ12" s="236"/>
      <c r="VGA12" s="236"/>
      <c r="VGB12" s="236"/>
      <c r="VGC12" s="236"/>
      <c r="VGD12" s="236"/>
      <c r="VGE12" s="236"/>
      <c r="VGF12" s="236"/>
      <c r="VGG12" s="236"/>
      <c r="VGH12" s="236"/>
      <c r="VGI12" s="236"/>
      <c r="VGJ12" s="236"/>
      <c r="VGK12" s="236"/>
      <c r="VGL12" s="236"/>
      <c r="VGM12" s="236"/>
      <c r="VGN12" s="236"/>
      <c r="VGO12" s="236"/>
      <c r="VGP12" s="236"/>
      <c r="VGQ12" s="236"/>
      <c r="VGR12" s="236"/>
      <c r="VGS12" s="236"/>
      <c r="VGT12" s="236"/>
      <c r="VGU12" s="236"/>
      <c r="VGV12" s="236"/>
      <c r="VGW12" s="236"/>
      <c r="VGX12" s="236"/>
      <c r="VGY12" s="236"/>
      <c r="VGZ12" s="236"/>
      <c r="VHA12" s="236"/>
      <c r="VHB12" s="236"/>
      <c r="VHC12" s="236"/>
      <c r="VHD12" s="236"/>
      <c r="VHE12" s="236"/>
      <c r="VHF12" s="236"/>
      <c r="VHG12" s="236"/>
      <c r="VHH12" s="236"/>
      <c r="VHI12" s="236"/>
      <c r="VHJ12" s="236"/>
      <c r="VHK12" s="236"/>
      <c r="VHL12" s="236"/>
      <c r="VHM12" s="236"/>
      <c r="VHN12" s="236"/>
      <c r="VHO12" s="236"/>
      <c r="VHP12" s="236"/>
      <c r="VHQ12" s="236"/>
      <c r="VHR12" s="236"/>
      <c r="VHS12" s="236"/>
      <c r="VHT12" s="236"/>
      <c r="VHU12" s="236"/>
      <c r="VHV12" s="236"/>
      <c r="VHW12" s="236"/>
      <c r="VHX12" s="236"/>
      <c r="VHY12" s="236"/>
      <c r="VHZ12" s="236"/>
      <c r="VIA12" s="236"/>
      <c r="VIB12" s="236"/>
      <c r="VIC12" s="236"/>
      <c r="VID12" s="236"/>
      <c r="VIE12" s="236"/>
      <c r="VIF12" s="236"/>
      <c r="VIG12" s="236"/>
      <c r="VIH12" s="236"/>
      <c r="VII12" s="236"/>
      <c r="VIJ12" s="236"/>
      <c r="VIK12" s="236"/>
      <c r="VIL12" s="236"/>
      <c r="VIM12" s="236"/>
      <c r="VIN12" s="236"/>
      <c r="VIO12" s="236"/>
      <c r="VIP12" s="236"/>
      <c r="VIQ12" s="236"/>
      <c r="VIR12" s="236"/>
      <c r="VIS12" s="236"/>
      <c r="VIT12" s="236"/>
      <c r="VIU12" s="236"/>
      <c r="VIV12" s="236"/>
      <c r="VIW12" s="236"/>
      <c r="VIX12" s="236"/>
      <c r="VIY12" s="236"/>
      <c r="VIZ12" s="236"/>
      <c r="VJA12" s="236"/>
      <c r="VJB12" s="236"/>
      <c r="VJC12" s="236"/>
      <c r="VJD12" s="236"/>
      <c r="VJE12" s="236"/>
      <c r="VJF12" s="236"/>
      <c r="VJG12" s="236"/>
      <c r="VJH12" s="236"/>
      <c r="VJI12" s="236"/>
      <c r="VJJ12" s="236"/>
      <c r="VJK12" s="236"/>
      <c r="VJL12" s="236"/>
      <c r="VJM12" s="236"/>
      <c r="VJN12" s="236"/>
      <c r="VJO12" s="236"/>
      <c r="VJP12" s="236"/>
      <c r="VJQ12" s="236"/>
      <c r="VJR12" s="236"/>
      <c r="VJS12" s="236"/>
      <c r="VJT12" s="236"/>
      <c r="VJU12" s="236"/>
      <c r="VJV12" s="236"/>
      <c r="VJW12" s="236"/>
      <c r="VJX12" s="236"/>
      <c r="VJY12" s="236"/>
      <c r="VJZ12" s="236"/>
      <c r="VKA12" s="236"/>
      <c r="VKB12" s="236"/>
      <c r="VKC12" s="236"/>
      <c r="VKD12" s="236"/>
      <c r="VKE12" s="236"/>
      <c r="VKF12" s="236"/>
      <c r="VKG12" s="236"/>
      <c r="VKH12" s="236"/>
      <c r="VKI12" s="236"/>
      <c r="VKJ12" s="236"/>
      <c r="VKK12" s="236"/>
      <c r="VKL12" s="236"/>
      <c r="VKM12" s="236"/>
      <c r="VKN12" s="236"/>
      <c r="VKO12" s="236"/>
      <c r="VKP12" s="236"/>
      <c r="VKQ12" s="236"/>
      <c r="VKR12" s="236"/>
      <c r="VKS12" s="236"/>
      <c r="VKT12" s="236"/>
      <c r="VKU12" s="236"/>
      <c r="VKV12" s="236"/>
      <c r="VKW12" s="236"/>
      <c r="VKX12" s="236"/>
      <c r="VKY12" s="236"/>
      <c r="VKZ12" s="236"/>
      <c r="VLA12" s="236"/>
      <c r="VLB12" s="236"/>
      <c r="VLC12" s="236"/>
      <c r="VLD12" s="236"/>
      <c r="VLE12" s="236"/>
      <c r="VLF12" s="236"/>
      <c r="VLG12" s="236"/>
      <c r="VLH12" s="236"/>
      <c r="VLI12" s="236"/>
      <c r="VLJ12" s="236"/>
      <c r="VLK12" s="236"/>
      <c r="VLL12" s="236"/>
      <c r="VLM12" s="236"/>
      <c r="VLN12" s="236"/>
      <c r="VLO12" s="236"/>
      <c r="VLP12" s="236"/>
      <c r="VLQ12" s="236"/>
      <c r="VLR12" s="236"/>
      <c r="VLS12" s="236"/>
      <c r="VLT12" s="236"/>
      <c r="VLU12" s="236"/>
      <c r="VLV12" s="236"/>
      <c r="VLW12" s="236"/>
      <c r="VLX12" s="236"/>
      <c r="VLY12" s="236"/>
      <c r="VLZ12" s="236"/>
      <c r="VMA12" s="236"/>
      <c r="VMB12" s="236"/>
      <c r="VMC12" s="236"/>
      <c r="VMD12" s="236"/>
      <c r="VME12" s="236"/>
      <c r="VMF12" s="236"/>
      <c r="VMG12" s="236"/>
      <c r="VMH12" s="236"/>
      <c r="VMI12" s="236"/>
      <c r="VMJ12" s="236"/>
      <c r="VMK12" s="236"/>
      <c r="VML12" s="236"/>
      <c r="VMM12" s="236"/>
      <c r="VMN12" s="236"/>
      <c r="VMO12" s="236"/>
      <c r="VMP12" s="236"/>
      <c r="VMQ12" s="236"/>
      <c r="VMR12" s="236"/>
      <c r="VMS12" s="236"/>
      <c r="VMT12" s="236"/>
      <c r="VMU12" s="236"/>
      <c r="VMV12" s="236"/>
      <c r="VMW12" s="236"/>
      <c r="VMX12" s="236"/>
      <c r="VMY12" s="236"/>
      <c r="VMZ12" s="236"/>
      <c r="VNA12" s="236"/>
      <c r="VNB12" s="236"/>
      <c r="VNC12" s="236"/>
      <c r="VND12" s="236"/>
      <c r="VNE12" s="236"/>
      <c r="VNF12" s="236"/>
      <c r="VNG12" s="236"/>
      <c r="VNH12" s="236"/>
      <c r="VNI12" s="236"/>
      <c r="VNJ12" s="236"/>
      <c r="VNK12" s="236"/>
      <c r="VNL12" s="236"/>
      <c r="VNM12" s="236"/>
      <c r="VNN12" s="236"/>
      <c r="VNO12" s="236"/>
      <c r="VNP12" s="236"/>
      <c r="VNQ12" s="236"/>
      <c r="VNR12" s="236"/>
      <c r="VNS12" s="236"/>
      <c r="VNT12" s="236"/>
      <c r="VNU12" s="236"/>
      <c r="VNV12" s="236"/>
      <c r="VNW12" s="236"/>
      <c r="VNX12" s="236"/>
      <c r="VNY12" s="236"/>
      <c r="VNZ12" s="236"/>
      <c r="VOA12" s="236"/>
      <c r="VOB12" s="236"/>
      <c r="VOC12" s="236"/>
      <c r="VOD12" s="236"/>
      <c r="VOE12" s="236"/>
      <c r="VOF12" s="236"/>
      <c r="VOG12" s="236"/>
      <c r="VOH12" s="236"/>
      <c r="VOI12" s="236"/>
      <c r="VOJ12" s="236"/>
      <c r="VOK12" s="236"/>
      <c r="VOL12" s="236"/>
      <c r="VOM12" s="236"/>
      <c r="VON12" s="236"/>
      <c r="VOO12" s="236"/>
      <c r="VOP12" s="236"/>
      <c r="VOQ12" s="236"/>
      <c r="VOR12" s="236"/>
      <c r="VOS12" s="236"/>
      <c r="VOT12" s="236"/>
      <c r="VOU12" s="236"/>
      <c r="VOV12" s="236"/>
      <c r="VOW12" s="236"/>
      <c r="VOX12" s="236"/>
      <c r="VOY12" s="236"/>
      <c r="VOZ12" s="236"/>
      <c r="VPA12" s="236"/>
      <c r="VPB12" s="236"/>
      <c r="VPC12" s="236"/>
      <c r="VPD12" s="236"/>
      <c r="VPE12" s="236"/>
      <c r="VPF12" s="236"/>
      <c r="VPG12" s="236"/>
      <c r="VPH12" s="236"/>
      <c r="VPI12" s="236"/>
      <c r="VPJ12" s="236"/>
      <c r="VPK12" s="236"/>
      <c r="VPL12" s="236"/>
      <c r="VPM12" s="236"/>
      <c r="VPN12" s="236"/>
      <c r="VPO12" s="236"/>
      <c r="VPP12" s="236"/>
      <c r="VPQ12" s="236"/>
      <c r="VPR12" s="236"/>
      <c r="VPS12" s="236"/>
      <c r="VPT12" s="236"/>
      <c r="VPU12" s="236"/>
      <c r="VPV12" s="236"/>
      <c r="VPW12" s="236"/>
      <c r="VPX12" s="236"/>
      <c r="VPY12" s="236"/>
      <c r="VPZ12" s="236"/>
      <c r="VQA12" s="236"/>
      <c r="VQB12" s="236"/>
      <c r="VQC12" s="236"/>
      <c r="VQD12" s="236"/>
      <c r="VQE12" s="236"/>
      <c r="VQF12" s="236"/>
      <c r="VQG12" s="236"/>
      <c r="VQH12" s="236"/>
      <c r="VQI12" s="236"/>
      <c r="VQJ12" s="236"/>
      <c r="VQK12" s="236"/>
      <c r="VQL12" s="236"/>
      <c r="VQM12" s="236"/>
      <c r="VQN12" s="236"/>
      <c r="VQO12" s="236"/>
      <c r="VQP12" s="236"/>
      <c r="VQQ12" s="236"/>
      <c r="VQR12" s="236"/>
      <c r="VQS12" s="236"/>
      <c r="VQT12" s="236"/>
      <c r="VQU12" s="236"/>
      <c r="VQV12" s="236"/>
      <c r="VQW12" s="236"/>
      <c r="VQX12" s="236"/>
      <c r="VQY12" s="236"/>
      <c r="VQZ12" s="236"/>
      <c r="VRA12" s="236"/>
      <c r="VRB12" s="236"/>
      <c r="VRC12" s="236"/>
      <c r="VRD12" s="236"/>
      <c r="VRE12" s="236"/>
      <c r="VRF12" s="236"/>
      <c r="VRG12" s="236"/>
      <c r="VRH12" s="236"/>
      <c r="VRI12" s="236"/>
      <c r="VRJ12" s="236"/>
      <c r="VRK12" s="236"/>
      <c r="VRL12" s="236"/>
      <c r="VRM12" s="236"/>
      <c r="VRN12" s="236"/>
      <c r="VRO12" s="236"/>
      <c r="VRP12" s="236"/>
      <c r="VRQ12" s="236"/>
      <c r="VRR12" s="236"/>
      <c r="VRS12" s="236"/>
      <c r="VRT12" s="236"/>
      <c r="VRU12" s="236"/>
      <c r="VRV12" s="236"/>
      <c r="VRW12" s="236"/>
      <c r="VRX12" s="236"/>
      <c r="VRY12" s="236"/>
      <c r="VRZ12" s="236"/>
      <c r="VSA12" s="236"/>
      <c r="VSB12" s="236"/>
      <c r="VSC12" s="236"/>
      <c r="VSD12" s="236"/>
      <c r="VSE12" s="236"/>
      <c r="VSF12" s="236"/>
      <c r="VSG12" s="236"/>
      <c r="VSH12" s="236"/>
      <c r="VSI12" s="236"/>
      <c r="VSJ12" s="236"/>
      <c r="VSK12" s="236"/>
      <c r="VSL12" s="236"/>
      <c r="VSM12" s="236"/>
      <c r="VSN12" s="236"/>
      <c r="VSO12" s="236"/>
      <c r="VSP12" s="236"/>
      <c r="VSQ12" s="236"/>
      <c r="VSR12" s="236"/>
      <c r="VSS12" s="236"/>
      <c r="VST12" s="236"/>
      <c r="VSU12" s="236"/>
      <c r="VSV12" s="236"/>
      <c r="VSW12" s="236"/>
      <c r="VSX12" s="236"/>
      <c r="VSY12" s="236"/>
      <c r="VSZ12" s="236"/>
      <c r="VTA12" s="236"/>
      <c r="VTB12" s="236"/>
      <c r="VTC12" s="236"/>
      <c r="VTD12" s="236"/>
      <c r="VTE12" s="236"/>
      <c r="VTF12" s="236"/>
      <c r="VTG12" s="236"/>
      <c r="VTH12" s="236"/>
      <c r="VTI12" s="236"/>
      <c r="VTJ12" s="236"/>
      <c r="VTK12" s="236"/>
      <c r="VTL12" s="236"/>
      <c r="VTM12" s="236"/>
      <c r="VTN12" s="236"/>
      <c r="VTO12" s="236"/>
      <c r="VTP12" s="236"/>
      <c r="VTQ12" s="236"/>
      <c r="VTR12" s="236"/>
      <c r="VTS12" s="236"/>
      <c r="VTT12" s="236"/>
      <c r="VTU12" s="236"/>
      <c r="VTV12" s="236"/>
      <c r="VTW12" s="236"/>
      <c r="VTX12" s="236"/>
      <c r="VTY12" s="236"/>
      <c r="VTZ12" s="236"/>
      <c r="VUA12" s="236"/>
      <c r="VUB12" s="236"/>
      <c r="VUC12" s="236"/>
      <c r="VUD12" s="236"/>
      <c r="VUE12" s="236"/>
      <c r="VUF12" s="236"/>
      <c r="VUG12" s="236"/>
      <c r="VUH12" s="236"/>
      <c r="VUI12" s="236"/>
      <c r="VUJ12" s="236"/>
      <c r="VUK12" s="236"/>
      <c r="VUL12" s="236"/>
      <c r="VUM12" s="236"/>
      <c r="VUN12" s="236"/>
      <c r="VUO12" s="236"/>
      <c r="VUP12" s="236"/>
      <c r="VUQ12" s="236"/>
      <c r="VUR12" s="236"/>
      <c r="VUS12" s="236"/>
      <c r="VUT12" s="236"/>
      <c r="VUU12" s="236"/>
      <c r="VUV12" s="236"/>
      <c r="VUW12" s="236"/>
      <c r="VUX12" s="236"/>
      <c r="VUY12" s="236"/>
      <c r="VUZ12" s="236"/>
      <c r="VVA12" s="236"/>
      <c r="VVB12" s="236"/>
      <c r="VVC12" s="236"/>
      <c r="VVD12" s="236"/>
      <c r="VVE12" s="236"/>
      <c r="VVF12" s="236"/>
      <c r="VVG12" s="236"/>
      <c r="VVH12" s="236"/>
      <c r="VVI12" s="236"/>
      <c r="VVJ12" s="236"/>
      <c r="VVK12" s="236"/>
      <c r="VVL12" s="236"/>
      <c r="VVM12" s="236"/>
      <c r="VVN12" s="236"/>
      <c r="VVO12" s="236"/>
      <c r="VVP12" s="236"/>
      <c r="VVQ12" s="236"/>
      <c r="VVR12" s="236"/>
      <c r="VVS12" s="236"/>
      <c r="VVT12" s="236"/>
      <c r="VVU12" s="236"/>
      <c r="VVV12" s="236"/>
      <c r="VVW12" s="236"/>
      <c r="VVX12" s="236"/>
      <c r="VVY12" s="236"/>
      <c r="VVZ12" s="236"/>
      <c r="VWA12" s="236"/>
      <c r="VWB12" s="236"/>
      <c r="VWC12" s="236"/>
      <c r="VWD12" s="236"/>
      <c r="VWE12" s="236"/>
      <c r="VWF12" s="236"/>
      <c r="VWG12" s="236"/>
      <c r="VWH12" s="236"/>
      <c r="VWI12" s="236"/>
      <c r="VWJ12" s="236"/>
      <c r="VWK12" s="236"/>
      <c r="VWL12" s="236"/>
      <c r="VWM12" s="236"/>
      <c r="VWN12" s="236"/>
      <c r="VWO12" s="236"/>
      <c r="VWP12" s="236"/>
      <c r="VWQ12" s="236"/>
      <c r="VWR12" s="236"/>
      <c r="VWS12" s="236"/>
      <c r="VWT12" s="236"/>
      <c r="VWU12" s="236"/>
      <c r="VWV12" s="236"/>
      <c r="VWW12" s="236"/>
      <c r="VWX12" s="236"/>
      <c r="VWY12" s="236"/>
      <c r="VWZ12" s="236"/>
      <c r="VXA12" s="236"/>
      <c r="VXB12" s="236"/>
      <c r="VXC12" s="236"/>
      <c r="VXD12" s="236"/>
      <c r="VXE12" s="236"/>
      <c r="VXF12" s="236"/>
      <c r="VXG12" s="236"/>
      <c r="VXH12" s="236"/>
      <c r="VXI12" s="236"/>
      <c r="VXJ12" s="236"/>
      <c r="VXK12" s="236"/>
      <c r="VXL12" s="236"/>
      <c r="VXM12" s="236"/>
      <c r="VXN12" s="236"/>
      <c r="VXO12" s="236"/>
      <c r="VXP12" s="236"/>
      <c r="VXQ12" s="236"/>
      <c r="VXR12" s="236"/>
      <c r="VXS12" s="236"/>
      <c r="VXT12" s="236"/>
      <c r="VXU12" s="236"/>
      <c r="VXV12" s="236"/>
      <c r="VXW12" s="236"/>
      <c r="VXX12" s="236"/>
      <c r="VXY12" s="236"/>
      <c r="VXZ12" s="236"/>
      <c r="VYA12" s="236"/>
      <c r="VYB12" s="236"/>
      <c r="VYC12" s="236"/>
      <c r="VYD12" s="236"/>
      <c r="VYE12" s="236"/>
      <c r="VYF12" s="236"/>
      <c r="VYG12" s="236"/>
      <c r="VYH12" s="236"/>
      <c r="VYI12" s="236"/>
      <c r="VYJ12" s="236"/>
      <c r="VYK12" s="236"/>
      <c r="VYL12" s="236"/>
      <c r="VYM12" s="236"/>
      <c r="VYN12" s="236"/>
      <c r="VYO12" s="236"/>
      <c r="VYP12" s="236"/>
      <c r="VYQ12" s="236"/>
      <c r="VYR12" s="236"/>
      <c r="VYS12" s="236"/>
      <c r="VYT12" s="236"/>
      <c r="VYU12" s="236"/>
      <c r="VYV12" s="236"/>
      <c r="VYW12" s="236"/>
      <c r="VYX12" s="236"/>
      <c r="VYY12" s="236"/>
      <c r="VYZ12" s="236"/>
      <c r="VZA12" s="236"/>
      <c r="VZB12" s="236"/>
      <c r="VZC12" s="236"/>
      <c r="VZD12" s="236"/>
      <c r="VZE12" s="236"/>
      <c r="VZF12" s="236"/>
      <c r="VZG12" s="236"/>
      <c r="VZH12" s="236"/>
      <c r="VZI12" s="236"/>
      <c r="VZJ12" s="236"/>
      <c r="VZK12" s="236"/>
      <c r="VZL12" s="236"/>
      <c r="VZM12" s="236"/>
      <c r="VZN12" s="236"/>
      <c r="VZO12" s="236"/>
      <c r="VZP12" s="236"/>
      <c r="VZQ12" s="236"/>
      <c r="VZR12" s="236"/>
      <c r="VZS12" s="236"/>
      <c r="VZT12" s="236"/>
      <c r="VZU12" s="236"/>
      <c r="VZV12" s="236"/>
      <c r="VZW12" s="236"/>
      <c r="VZX12" s="236"/>
      <c r="VZY12" s="236"/>
      <c r="VZZ12" s="236"/>
      <c r="WAA12" s="236"/>
      <c r="WAB12" s="236"/>
      <c r="WAC12" s="236"/>
      <c r="WAD12" s="236"/>
      <c r="WAE12" s="236"/>
      <c r="WAF12" s="236"/>
      <c r="WAG12" s="236"/>
      <c r="WAH12" s="236"/>
      <c r="WAI12" s="236"/>
      <c r="WAJ12" s="236"/>
      <c r="WAK12" s="236"/>
      <c r="WAL12" s="236"/>
      <c r="WAM12" s="236"/>
      <c r="WAN12" s="236"/>
      <c r="WAO12" s="236"/>
      <c r="WAP12" s="236"/>
      <c r="WAQ12" s="236"/>
      <c r="WAR12" s="236"/>
      <c r="WAS12" s="236"/>
      <c r="WAT12" s="236"/>
      <c r="WAU12" s="236"/>
      <c r="WAV12" s="236"/>
      <c r="WAW12" s="236"/>
      <c r="WAX12" s="236"/>
      <c r="WAY12" s="236"/>
      <c r="WAZ12" s="236"/>
      <c r="WBA12" s="236"/>
      <c r="WBB12" s="236"/>
      <c r="WBC12" s="236"/>
      <c r="WBD12" s="236"/>
      <c r="WBE12" s="236"/>
      <c r="WBF12" s="236"/>
      <c r="WBG12" s="236"/>
      <c r="WBH12" s="236"/>
      <c r="WBI12" s="236"/>
      <c r="WBJ12" s="236"/>
      <c r="WBK12" s="236"/>
      <c r="WBL12" s="236"/>
      <c r="WBM12" s="236"/>
      <c r="WBN12" s="236"/>
      <c r="WBO12" s="236"/>
      <c r="WBP12" s="236"/>
      <c r="WBQ12" s="236"/>
      <c r="WBR12" s="236"/>
      <c r="WBS12" s="236"/>
      <c r="WBT12" s="236"/>
      <c r="WBU12" s="236"/>
      <c r="WBV12" s="236"/>
      <c r="WBW12" s="236"/>
      <c r="WBX12" s="236"/>
      <c r="WBY12" s="236"/>
      <c r="WBZ12" s="236"/>
      <c r="WCA12" s="236"/>
      <c r="WCB12" s="236"/>
      <c r="WCC12" s="236"/>
      <c r="WCD12" s="236"/>
      <c r="WCE12" s="236"/>
      <c r="WCF12" s="236"/>
      <c r="WCG12" s="236"/>
      <c r="WCH12" s="236"/>
      <c r="WCI12" s="236"/>
      <c r="WCJ12" s="236"/>
      <c r="WCK12" s="236"/>
      <c r="WCL12" s="236"/>
      <c r="WCM12" s="236"/>
      <c r="WCN12" s="236"/>
      <c r="WCO12" s="236"/>
      <c r="WCP12" s="236"/>
      <c r="WCQ12" s="236"/>
      <c r="WCR12" s="236"/>
      <c r="WCS12" s="236"/>
      <c r="WCT12" s="236"/>
      <c r="WCU12" s="236"/>
      <c r="WCV12" s="236"/>
      <c r="WCW12" s="236"/>
      <c r="WCX12" s="236"/>
      <c r="WCY12" s="236"/>
      <c r="WCZ12" s="236"/>
      <c r="WDA12" s="236"/>
      <c r="WDB12" s="236"/>
      <c r="WDC12" s="236"/>
      <c r="WDD12" s="236"/>
      <c r="WDE12" s="236"/>
      <c r="WDF12" s="236"/>
      <c r="WDG12" s="236"/>
      <c r="WDH12" s="236"/>
      <c r="WDI12" s="236"/>
      <c r="WDJ12" s="236"/>
      <c r="WDK12" s="236"/>
      <c r="WDL12" s="236"/>
      <c r="WDM12" s="236"/>
      <c r="WDN12" s="236"/>
      <c r="WDO12" s="236"/>
      <c r="WDP12" s="236"/>
      <c r="WDQ12" s="236"/>
      <c r="WDR12" s="236"/>
      <c r="WDS12" s="236"/>
      <c r="WDT12" s="236"/>
      <c r="WDU12" s="236"/>
      <c r="WDV12" s="236"/>
      <c r="WDW12" s="236"/>
      <c r="WDX12" s="236"/>
      <c r="WDY12" s="236"/>
      <c r="WDZ12" s="236"/>
      <c r="WEA12" s="236"/>
      <c r="WEB12" s="236"/>
      <c r="WEC12" s="236"/>
      <c r="WED12" s="236"/>
      <c r="WEE12" s="236"/>
      <c r="WEF12" s="236"/>
      <c r="WEG12" s="236"/>
      <c r="WEH12" s="236"/>
      <c r="WEI12" s="236"/>
      <c r="WEJ12" s="236"/>
      <c r="WEK12" s="236"/>
      <c r="WEL12" s="236"/>
      <c r="WEM12" s="236"/>
      <c r="WEN12" s="236"/>
      <c r="WEO12" s="236"/>
      <c r="WEP12" s="236"/>
      <c r="WEQ12" s="236"/>
      <c r="WER12" s="236"/>
      <c r="WES12" s="236"/>
      <c r="WET12" s="236"/>
      <c r="WEU12" s="236"/>
      <c r="WEV12" s="236"/>
      <c r="WEW12" s="236"/>
      <c r="WEX12" s="236"/>
      <c r="WEY12" s="236"/>
      <c r="WEZ12" s="236"/>
      <c r="WFA12" s="236"/>
      <c r="WFB12" s="236"/>
      <c r="WFC12" s="236"/>
      <c r="WFD12" s="236"/>
      <c r="WFE12" s="236"/>
      <c r="WFF12" s="236"/>
      <c r="WFG12" s="236"/>
      <c r="WFH12" s="236"/>
      <c r="WFI12" s="236"/>
      <c r="WFJ12" s="236"/>
      <c r="WFK12" s="236"/>
      <c r="WFL12" s="236"/>
      <c r="WFM12" s="236"/>
      <c r="WFN12" s="236"/>
      <c r="WFO12" s="236"/>
      <c r="WFP12" s="236"/>
      <c r="WFQ12" s="236"/>
      <c r="WFR12" s="236"/>
      <c r="WFS12" s="236"/>
      <c r="WFT12" s="236"/>
      <c r="WFU12" s="236"/>
      <c r="WFV12" s="236"/>
      <c r="WFW12" s="236"/>
      <c r="WFX12" s="236"/>
      <c r="WFY12" s="236"/>
      <c r="WFZ12" s="236"/>
      <c r="WGA12" s="236"/>
      <c r="WGB12" s="236"/>
      <c r="WGC12" s="236"/>
      <c r="WGD12" s="236"/>
      <c r="WGE12" s="236"/>
      <c r="WGF12" s="236"/>
      <c r="WGG12" s="236"/>
      <c r="WGH12" s="236"/>
      <c r="WGI12" s="236"/>
      <c r="WGJ12" s="236"/>
      <c r="WGK12" s="236"/>
      <c r="WGL12" s="236"/>
      <c r="WGM12" s="236"/>
      <c r="WGN12" s="236"/>
      <c r="WGO12" s="236"/>
      <c r="WGP12" s="236"/>
      <c r="WGQ12" s="236"/>
      <c r="WGR12" s="236"/>
      <c r="WGS12" s="236"/>
      <c r="WGT12" s="236"/>
      <c r="WGU12" s="236"/>
      <c r="WGV12" s="236"/>
      <c r="WGW12" s="236"/>
      <c r="WGX12" s="236"/>
      <c r="WGY12" s="236"/>
      <c r="WGZ12" s="236"/>
      <c r="WHA12" s="236"/>
      <c r="WHB12" s="236"/>
      <c r="WHC12" s="236"/>
      <c r="WHD12" s="236"/>
      <c r="WHE12" s="236"/>
      <c r="WHF12" s="236"/>
      <c r="WHG12" s="236"/>
      <c r="WHH12" s="236"/>
      <c r="WHI12" s="236"/>
      <c r="WHJ12" s="236"/>
      <c r="WHK12" s="236"/>
      <c r="WHL12" s="236"/>
      <c r="WHM12" s="236"/>
      <c r="WHN12" s="236"/>
      <c r="WHO12" s="236"/>
      <c r="WHP12" s="236"/>
      <c r="WHQ12" s="236"/>
      <c r="WHR12" s="236"/>
      <c r="WHS12" s="236"/>
      <c r="WHT12" s="236"/>
      <c r="WHU12" s="236"/>
      <c r="WHV12" s="236"/>
      <c r="WHW12" s="236"/>
      <c r="WHX12" s="236"/>
      <c r="WHY12" s="236"/>
      <c r="WHZ12" s="236"/>
      <c r="WIA12" s="236"/>
      <c r="WIB12" s="236"/>
      <c r="WIC12" s="236"/>
      <c r="WID12" s="236"/>
      <c r="WIE12" s="236"/>
      <c r="WIF12" s="236"/>
      <c r="WIG12" s="236"/>
      <c r="WIH12" s="236"/>
      <c r="WII12" s="236"/>
      <c r="WIJ12" s="236"/>
      <c r="WIK12" s="236"/>
      <c r="WIL12" s="236"/>
      <c r="WIM12" s="236"/>
      <c r="WIN12" s="236"/>
      <c r="WIO12" s="236"/>
      <c r="WIP12" s="236"/>
      <c r="WIQ12" s="236"/>
      <c r="WIR12" s="236"/>
      <c r="WIS12" s="236"/>
      <c r="WIT12" s="236"/>
      <c r="WIU12" s="236"/>
      <c r="WIV12" s="236"/>
      <c r="WIW12" s="236"/>
      <c r="WIX12" s="236"/>
      <c r="WIY12" s="236"/>
      <c r="WIZ12" s="236"/>
      <c r="WJA12" s="236"/>
      <c r="WJB12" s="236"/>
      <c r="WJC12" s="236"/>
      <c r="WJD12" s="236"/>
      <c r="WJE12" s="236"/>
      <c r="WJF12" s="236"/>
      <c r="WJG12" s="236"/>
      <c r="WJH12" s="236"/>
      <c r="WJI12" s="236"/>
      <c r="WJJ12" s="236"/>
      <c r="WJK12" s="236"/>
      <c r="WJL12" s="236"/>
      <c r="WJM12" s="236"/>
      <c r="WJN12" s="236"/>
      <c r="WJO12" s="236"/>
      <c r="WJP12" s="236"/>
      <c r="WJQ12" s="236"/>
      <c r="WJR12" s="236"/>
      <c r="WJS12" s="236"/>
      <c r="WJT12" s="236"/>
      <c r="WJU12" s="236"/>
      <c r="WJV12" s="236"/>
      <c r="WJW12" s="236"/>
      <c r="WJX12" s="236"/>
      <c r="WJY12" s="236"/>
      <c r="WJZ12" s="236"/>
      <c r="WKA12" s="236"/>
      <c r="WKB12" s="236"/>
      <c r="WKC12" s="236"/>
      <c r="WKD12" s="236"/>
      <c r="WKE12" s="236"/>
      <c r="WKF12" s="236"/>
      <c r="WKG12" s="236"/>
      <c r="WKH12" s="236"/>
      <c r="WKI12" s="236"/>
      <c r="WKJ12" s="236"/>
      <c r="WKK12" s="236"/>
      <c r="WKL12" s="236"/>
      <c r="WKM12" s="236"/>
      <c r="WKN12" s="236"/>
      <c r="WKO12" s="236"/>
      <c r="WKP12" s="236"/>
      <c r="WKQ12" s="236"/>
      <c r="WKR12" s="236"/>
      <c r="WKS12" s="236"/>
      <c r="WKT12" s="236"/>
      <c r="WKU12" s="236"/>
      <c r="WKV12" s="236"/>
      <c r="WKW12" s="236"/>
      <c r="WKX12" s="236"/>
      <c r="WKY12" s="236"/>
      <c r="WKZ12" s="236"/>
      <c r="WLA12" s="236"/>
      <c r="WLB12" s="236"/>
      <c r="WLC12" s="236"/>
      <c r="WLD12" s="236"/>
      <c r="WLE12" s="236"/>
      <c r="WLF12" s="236"/>
      <c r="WLG12" s="236"/>
      <c r="WLH12" s="236"/>
      <c r="WLI12" s="236"/>
      <c r="WLJ12" s="236"/>
      <c r="WLK12" s="236"/>
      <c r="WLL12" s="236"/>
      <c r="WLM12" s="236"/>
      <c r="WLN12" s="236"/>
      <c r="WLO12" s="236"/>
      <c r="WLP12" s="236"/>
      <c r="WLQ12" s="236"/>
      <c r="WLR12" s="236"/>
      <c r="WLS12" s="236"/>
      <c r="WLT12" s="236"/>
      <c r="WLU12" s="236"/>
      <c r="WLV12" s="236"/>
      <c r="WLW12" s="236"/>
      <c r="WLX12" s="236"/>
      <c r="WLY12" s="236"/>
      <c r="WLZ12" s="236"/>
      <c r="WMA12" s="236"/>
      <c r="WMB12" s="236"/>
      <c r="WMC12" s="236"/>
      <c r="WMD12" s="236"/>
      <c r="WME12" s="236"/>
      <c r="WMF12" s="236"/>
      <c r="WMG12" s="236"/>
      <c r="WMH12" s="236"/>
      <c r="WMI12" s="236"/>
      <c r="WMJ12" s="236"/>
      <c r="WMK12" s="236"/>
      <c r="WML12" s="236"/>
      <c r="WMM12" s="236"/>
      <c r="WMN12" s="236"/>
      <c r="WMO12" s="236"/>
      <c r="WMP12" s="236"/>
      <c r="WMQ12" s="236"/>
      <c r="WMR12" s="236"/>
      <c r="WMS12" s="236"/>
      <c r="WMT12" s="236"/>
      <c r="WMU12" s="236"/>
      <c r="WMV12" s="236"/>
      <c r="WMW12" s="236"/>
      <c r="WMX12" s="236"/>
      <c r="WMY12" s="236"/>
      <c r="WMZ12" s="236"/>
      <c r="WNA12" s="236"/>
      <c r="WNB12" s="236"/>
      <c r="WNC12" s="236"/>
      <c r="WND12" s="236"/>
      <c r="WNE12" s="236"/>
      <c r="WNF12" s="236"/>
      <c r="WNG12" s="236"/>
      <c r="WNH12" s="236"/>
      <c r="WNI12" s="236"/>
      <c r="WNJ12" s="236"/>
      <c r="WNK12" s="236"/>
      <c r="WNL12" s="236"/>
      <c r="WNM12" s="236"/>
      <c r="WNN12" s="236"/>
      <c r="WNO12" s="236"/>
      <c r="WNP12" s="236"/>
      <c r="WNQ12" s="236"/>
      <c r="WNR12" s="236"/>
      <c r="WNS12" s="236"/>
      <c r="WNT12" s="236"/>
      <c r="WNU12" s="236"/>
      <c r="WNV12" s="236"/>
      <c r="WNW12" s="236"/>
      <c r="WNX12" s="236"/>
      <c r="WNY12" s="236"/>
      <c r="WNZ12" s="236"/>
      <c r="WOA12" s="236"/>
      <c r="WOB12" s="236"/>
      <c r="WOC12" s="236"/>
      <c r="WOD12" s="236"/>
      <c r="WOE12" s="236"/>
      <c r="WOF12" s="236"/>
      <c r="WOG12" s="236"/>
      <c r="WOH12" s="236"/>
      <c r="WOI12" s="236"/>
      <c r="WOJ12" s="236"/>
      <c r="WOK12" s="236"/>
      <c r="WOL12" s="236"/>
      <c r="WOM12" s="236"/>
      <c r="WON12" s="236"/>
      <c r="WOO12" s="236"/>
      <c r="WOP12" s="236"/>
      <c r="WOQ12" s="236"/>
      <c r="WOR12" s="236"/>
      <c r="WOS12" s="236"/>
      <c r="WOT12" s="236"/>
      <c r="WOU12" s="236"/>
      <c r="WOV12" s="236"/>
      <c r="WOW12" s="236"/>
      <c r="WOX12" s="236"/>
      <c r="WOY12" s="236"/>
      <c r="WOZ12" s="236"/>
      <c r="WPA12" s="236"/>
      <c r="WPB12" s="236"/>
      <c r="WPC12" s="236"/>
      <c r="WPD12" s="236"/>
      <c r="WPE12" s="236"/>
      <c r="WPF12" s="236"/>
      <c r="WPG12" s="236"/>
      <c r="WPH12" s="236"/>
      <c r="WPI12" s="236"/>
      <c r="WPJ12" s="236"/>
      <c r="WPK12" s="236"/>
      <c r="WPL12" s="236"/>
      <c r="WPM12" s="236"/>
      <c r="WPN12" s="236"/>
      <c r="WPO12" s="236"/>
      <c r="WPP12" s="236"/>
      <c r="WPQ12" s="236"/>
      <c r="WPR12" s="236"/>
      <c r="WPS12" s="236"/>
      <c r="WPT12" s="236"/>
      <c r="WPU12" s="236"/>
      <c r="WPV12" s="236"/>
      <c r="WPW12" s="236"/>
      <c r="WPX12" s="236"/>
      <c r="WPY12" s="236"/>
      <c r="WPZ12" s="236"/>
      <c r="WQA12" s="236"/>
      <c r="WQB12" s="236"/>
      <c r="WQC12" s="236"/>
      <c r="WQD12" s="236"/>
      <c r="WQE12" s="236"/>
      <c r="WQF12" s="236"/>
      <c r="WQG12" s="236"/>
      <c r="WQH12" s="236"/>
      <c r="WQI12" s="236"/>
      <c r="WQJ12" s="236"/>
      <c r="WQK12" s="236"/>
      <c r="WQL12" s="236"/>
      <c r="WQM12" s="236"/>
      <c r="WQN12" s="236"/>
      <c r="WQO12" s="236"/>
      <c r="WQP12" s="236"/>
      <c r="WQQ12" s="236"/>
      <c r="WQR12" s="236"/>
      <c r="WQS12" s="236"/>
      <c r="WQT12" s="236"/>
      <c r="WQU12" s="236"/>
      <c r="WQV12" s="236"/>
      <c r="WQW12" s="236"/>
      <c r="WQX12" s="236"/>
      <c r="WQY12" s="236"/>
      <c r="WQZ12" s="236"/>
      <c r="WRA12" s="236"/>
      <c r="WRB12" s="236"/>
      <c r="WRC12" s="236"/>
      <c r="WRD12" s="236"/>
      <c r="WRE12" s="236"/>
      <c r="WRF12" s="236"/>
      <c r="WRG12" s="236"/>
      <c r="WRH12" s="236"/>
      <c r="WRI12" s="236"/>
      <c r="WRJ12" s="236"/>
      <c r="WRK12" s="236"/>
      <c r="WRL12" s="236"/>
      <c r="WRM12" s="236"/>
      <c r="WRN12" s="236"/>
      <c r="WRO12" s="236"/>
      <c r="WRP12" s="236"/>
      <c r="WRQ12" s="236"/>
      <c r="WRR12" s="236"/>
      <c r="WRS12" s="236"/>
      <c r="WRT12" s="236"/>
      <c r="WRU12" s="236"/>
      <c r="WRV12" s="236"/>
      <c r="WRW12" s="236"/>
      <c r="WRX12" s="236"/>
      <c r="WRY12" s="236"/>
      <c r="WRZ12" s="236"/>
      <c r="WSA12" s="236"/>
      <c r="WSB12" s="236"/>
      <c r="WSC12" s="236"/>
      <c r="WSD12" s="236"/>
      <c r="WSE12" s="236"/>
      <c r="WSF12" s="236"/>
      <c r="WSG12" s="236"/>
      <c r="WSH12" s="236"/>
      <c r="WSI12" s="236"/>
      <c r="WSJ12" s="236"/>
      <c r="WSK12" s="236"/>
      <c r="WSL12" s="236"/>
      <c r="WSM12" s="236"/>
      <c r="WSN12" s="236"/>
      <c r="WSO12" s="236"/>
      <c r="WSP12" s="236"/>
      <c r="WSQ12" s="236"/>
      <c r="WSR12" s="236"/>
      <c r="WSS12" s="236"/>
      <c r="WST12" s="236"/>
      <c r="WSU12" s="236"/>
      <c r="WSV12" s="236"/>
      <c r="WSW12" s="236"/>
      <c r="WSX12" s="236"/>
      <c r="WSY12" s="236"/>
      <c r="WSZ12" s="236"/>
      <c r="WTA12" s="236"/>
      <c r="WTB12" s="236"/>
      <c r="WTC12" s="236"/>
      <c r="WTD12" s="236"/>
      <c r="WTE12" s="236"/>
      <c r="WTF12" s="236"/>
      <c r="WTG12" s="236"/>
      <c r="WTH12" s="236"/>
      <c r="WTI12" s="236"/>
      <c r="WTJ12" s="236"/>
      <c r="WTK12" s="236"/>
      <c r="WTL12" s="236"/>
      <c r="WTM12" s="236"/>
      <c r="WTN12" s="236"/>
      <c r="WTO12" s="236"/>
      <c r="WTP12" s="236"/>
      <c r="WTQ12" s="236"/>
      <c r="WTR12" s="236"/>
      <c r="WTS12" s="236"/>
      <c r="WTT12" s="236"/>
      <c r="WTU12" s="236"/>
      <c r="WTV12" s="236"/>
      <c r="WTW12" s="236"/>
      <c r="WTX12" s="236"/>
      <c r="WTY12" s="236"/>
      <c r="WTZ12" s="236"/>
      <c r="WUA12" s="236"/>
      <c r="WUB12" s="236"/>
      <c r="WUC12" s="236"/>
      <c r="WUD12" s="236"/>
      <c r="WUE12" s="236"/>
      <c r="WUF12" s="236"/>
      <c r="WUG12" s="236"/>
      <c r="WUH12" s="236"/>
      <c r="WUI12" s="236"/>
      <c r="WUJ12" s="236"/>
      <c r="WUK12" s="236"/>
      <c r="WUL12" s="236"/>
      <c r="WUM12" s="236"/>
      <c r="WUN12" s="236"/>
      <c r="WUO12" s="236"/>
      <c r="WUP12" s="236"/>
      <c r="WUQ12" s="236"/>
      <c r="WUR12" s="236"/>
      <c r="WUS12" s="236"/>
      <c r="WUT12" s="236"/>
      <c r="WUU12" s="236"/>
      <c r="WUV12" s="236"/>
      <c r="WUW12" s="236"/>
      <c r="WUX12" s="236"/>
      <c r="WUY12" s="236"/>
      <c r="WUZ12" s="236"/>
      <c r="WVA12" s="236"/>
      <c r="WVB12" s="236"/>
      <c r="WVC12" s="236"/>
      <c r="WVD12" s="236"/>
      <c r="WVE12" s="236"/>
      <c r="WVF12" s="236"/>
      <c r="WVG12" s="236"/>
      <c r="WVH12" s="236"/>
      <c r="WVI12" s="236"/>
      <c r="WVJ12" s="236"/>
      <c r="WVK12" s="236"/>
      <c r="WVL12" s="236"/>
      <c r="WVM12" s="236"/>
      <c r="WVN12" s="236"/>
      <c r="WVO12" s="236"/>
      <c r="WVP12" s="236"/>
      <c r="WVQ12" s="236"/>
      <c r="WVR12" s="236"/>
      <c r="WVS12" s="236"/>
      <c r="WVT12" s="236"/>
      <c r="WVU12" s="236"/>
      <c r="WVV12" s="236"/>
      <c r="WVW12" s="236"/>
      <c r="WVX12" s="236"/>
      <c r="WVY12" s="236"/>
      <c r="WVZ12" s="236"/>
      <c r="WWA12" s="236"/>
      <c r="WWB12" s="236"/>
      <c r="WWC12" s="236"/>
      <c r="WWD12" s="236"/>
      <c r="WWE12" s="236"/>
      <c r="WWF12" s="236"/>
      <c r="WWG12" s="236"/>
      <c r="WWH12" s="236"/>
      <c r="WWI12" s="236"/>
      <c r="WWJ12" s="236"/>
      <c r="WWK12" s="236"/>
      <c r="WWL12" s="236"/>
      <c r="WWM12" s="236"/>
      <c r="WWN12" s="236"/>
      <c r="WWO12" s="236"/>
      <c r="WWP12" s="236"/>
      <c r="WWQ12" s="236"/>
      <c r="WWR12" s="236"/>
      <c r="WWS12" s="236"/>
      <c r="WWT12" s="236"/>
      <c r="WWU12" s="236"/>
      <c r="WWV12" s="236"/>
      <c r="WWW12" s="236"/>
      <c r="WWX12" s="236"/>
      <c r="WWY12" s="236"/>
      <c r="WWZ12" s="236"/>
      <c r="WXA12" s="236"/>
      <c r="WXB12" s="236"/>
      <c r="WXC12" s="236"/>
      <c r="WXD12" s="236"/>
      <c r="WXE12" s="236"/>
      <c r="WXF12" s="236"/>
      <c r="WXG12" s="236"/>
      <c r="WXH12" s="236"/>
      <c r="WXI12" s="236"/>
      <c r="WXJ12" s="236"/>
      <c r="WXK12" s="236"/>
      <c r="WXL12" s="236"/>
      <c r="WXM12" s="236"/>
      <c r="WXN12" s="236"/>
      <c r="WXO12" s="236"/>
      <c r="WXP12" s="236"/>
      <c r="WXQ12" s="236"/>
      <c r="WXR12" s="236"/>
      <c r="WXS12" s="236"/>
      <c r="WXT12" s="236"/>
      <c r="WXU12" s="236"/>
      <c r="WXV12" s="236"/>
      <c r="WXW12" s="236"/>
      <c r="WXX12" s="236"/>
      <c r="WXY12" s="236"/>
      <c r="WXZ12" s="236"/>
      <c r="WYA12" s="236"/>
      <c r="WYB12" s="236"/>
      <c r="WYC12" s="236"/>
      <c r="WYD12" s="236"/>
      <c r="WYE12" s="236"/>
      <c r="WYF12" s="236"/>
      <c r="WYG12" s="236"/>
      <c r="WYH12" s="236"/>
      <c r="WYI12" s="236"/>
      <c r="WYJ12" s="236"/>
      <c r="WYK12" s="236"/>
      <c r="WYL12" s="236"/>
      <c r="WYM12" s="236"/>
      <c r="WYN12" s="236"/>
      <c r="WYO12" s="236"/>
      <c r="WYP12" s="236"/>
      <c r="WYQ12" s="236"/>
      <c r="WYR12" s="236"/>
      <c r="WYS12" s="236"/>
      <c r="WYT12" s="236"/>
      <c r="WYU12" s="236"/>
      <c r="WYV12" s="236"/>
      <c r="WYW12" s="236"/>
      <c r="WYX12" s="236"/>
      <c r="WYY12" s="236"/>
      <c r="WYZ12" s="236"/>
      <c r="WZA12" s="236"/>
      <c r="WZB12" s="236"/>
      <c r="WZC12" s="236"/>
      <c r="WZD12" s="236"/>
      <c r="WZE12" s="236"/>
      <c r="WZF12" s="236"/>
      <c r="WZG12" s="236"/>
      <c r="WZH12" s="236"/>
      <c r="WZI12" s="236"/>
      <c r="WZJ12" s="236"/>
      <c r="WZK12" s="236"/>
      <c r="WZL12" s="236"/>
      <c r="WZM12" s="236"/>
      <c r="WZN12" s="236"/>
      <c r="WZO12" s="236"/>
      <c r="WZP12" s="236"/>
      <c r="WZQ12" s="236"/>
      <c r="WZR12" s="236"/>
      <c r="WZS12" s="236"/>
      <c r="WZT12" s="236"/>
      <c r="WZU12" s="236"/>
      <c r="WZV12" s="236"/>
      <c r="WZW12" s="236"/>
      <c r="WZX12" s="236"/>
      <c r="WZY12" s="236"/>
      <c r="WZZ12" s="236"/>
      <c r="XAA12" s="236"/>
      <c r="XAB12" s="236"/>
      <c r="XAC12" s="236"/>
      <c r="XAD12" s="236"/>
      <c r="XAE12" s="236"/>
      <c r="XAF12" s="236"/>
      <c r="XAG12" s="236"/>
      <c r="XAH12" s="236"/>
      <c r="XAI12" s="236"/>
      <c r="XAJ12" s="236"/>
      <c r="XAK12" s="236"/>
      <c r="XAL12" s="236"/>
      <c r="XAM12" s="236"/>
      <c r="XAN12" s="236"/>
      <c r="XAO12" s="236"/>
      <c r="XAP12" s="236"/>
      <c r="XAQ12" s="236"/>
      <c r="XAR12" s="236"/>
      <c r="XAS12" s="236"/>
      <c r="XAT12" s="236"/>
      <c r="XAU12" s="236"/>
      <c r="XAV12" s="236"/>
      <c r="XAW12" s="236"/>
      <c r="XAX12" s="236"/>
      <c r="XAY12" s="236"/>
      <c r="XAZ12" s="236"/>
      <c r="XBA12" s="236"/>
      <c r="XBB12" s="236"/>
      <c r="XBC12" s="236"/>
      <c r="XBD12" s="236"/>
      <c r="XBE12" s="236"/>
      <c r="XBF12" s="236"/>
      <c r="XBG12" s="236"/>
      <c r="XBH12" s="236"/>
      <c r="XBI12" s="236"/>
      <c r="XBJ12" s="236"/>
      <c r="XBK12" s="236"/>
      <c r="XBL12" s="236"/>
      <c r="XBM12" s="236"/>
      <c r="XBN12" s="236"/>
      <c r="XBO12" s="236"/>
      <c r="XBP12" s="236"/>
      <c r="XBQ12" s="236"/>
      <c r="XBR12" s="236"/>
      <c r="XBS12" s="236"/>
      <c r="XBT12" s="236"/>
      <c r="XBU12" s="236"/>
      <c r="XBV12" s="236"/>
      <c r="XBW12" s="236"/>
      <c r="XBX12" s="236"/>
      <c r="XBY12" s="236"/>
      <c r="XBZ12" s="236"/>
      <c r="XCA12" s="236"/>
      <c r="XCB12" s="236"/>
      <c r="XCC12" s="236"/>
      <c r="XCD12" s="236"/>
      <c r="XCE12" s="236"/>
      <c r="XCF12" s="236"/>
      <c r="XCG12" s="236"/>
      <c r="XCH12" s="236"/>
      <c r="XCI12" s="236"/>
      <c r="XCJ12" s="236"/>
      <c r="XCK12" s="236"/>
      <c r="XCL12" s="236"/>
      <c r="XCM12" s="236"/>
      <c r="XCN12" s="236"/>
      <c r="XCO12" s="236"/>
      <c r="XCP12" s="236"/>
      <c r="XCQ12" s="236"/>
      <c r="XCR12" s="236"/>
      <c r="XCS12" s="236"/>
      <c r="XCT12" s="236"/>
      <c r="XCU12" s="236"/>
      <c r="XCV12" s="236"/>
      <c r="XCW12" s="236"/>
      <c r="XCX12" s="236"/>
      <c r="XCY12" s="236"/>
      <c r="XCZ12" s="236"/>
      <c r="XDA12" s="236"/>
      <c r="XDB12" s="236"/>
      <c r="XDC12" s="236"/>
      <c r="XDD12" s="236"/>
      <c r="XDE12" s="236"/>
      <c r="XDF12" s="236"/>
      <c r="XDG12" s="236"/>
      <c r="XDH12" s="236"/>
      <c r="XDI12" s="236"/>
      <c r="XDJ12" s="236"/>
      <c r="XDK12" s="236"/>
      <c r="XDL12" s="236"/>
      <c r="XDM12" s="236"/>
      <c r="XDN12" s="236"/>
      <c r="XDO12" s="236"/>
      <c r="XDP12" s="236"/>
      <c r="XDQ12" s="236"/>
      <c r="XDR12" s="236"/>
      <c r="XDS12" s="236"/>
      <c r="XDT12" s="236"/>
      <c r="XDU12" s="236"/>
      <c r="XDV12" s="236"/>
      <c r="XDW12" s="236"/>
      <c r="XDX12" s="236"/>
      <c r="XDY12" s="236"/>
      <c r="XDZ12" s="236"/>
      <c r="XEA12" s="236"/>
      <c r="XEB12" s="236"/>
      <c r="XEC12" s="236"/>
      <c r="XED12" s="236"/>
      <c r="XEE12" s="236"/>
      <c r="XEF12" s="236"/>
      <c r="XEG12" s="236"/>
      <c r="XEH12" s="236"/>
      <c r="XEI12" s="236"/>
      <c r="XEJ12" s="236"/>
      <c r="XEK12" s="236"/>
      <c r="XEL12" s="236"/>
      <c r="XEM12" s="236"/>
      <c r="XEN12" s="236"/>
      <c r="XEO12" s="236"/>
      <c r="XEP12" s="236"/>
      <c r="XEQ12" s="236"/>
      <c r="XER12" s="236"/>
      <c r="XES12" s="236"/>
      <c r="XET12" s="236"/>
      <c r="XEU12" s="236"/>
      <c r="XEV12" s="236"/>
      <c r="XEW12" s="236"/>
      <c r="XEX12" s="236"/>
      <c r="XEY12" s="236"/>
      <c r="XEZ12" s="236"/>
      <c r="XFA12" s="236"/>
      <c r="XFB12" s="236"/>
      <c r="XFC12" s="236"/>
      <c r="XFD12" s="236"/>
    </row>
    <row r="13" s="219" customFormat="1" spans="10:16384">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6"/>
      <c r="AS13" s="236"/>
      <c r="AT13" s="236"/>
      <c r="AU13" s="236"/>
      <c r="AV13" s="236"/>
      <c r="AW13" s="236"/>
      <c r="AX13" s="236"/>
      <c r="AY13" s="236"/>
      <c r="AZ13" s="236"/>
      <c r="BA13" s="236"/>
      <c r="BB13" s="236"/>
      <c r="BC13" s="236"/>
      <c r="BD13" s="236"/>
      <c r="BE13" s="236"/>
      <c r="BF13" s="236"/>
      <c r="BG13" s="236"/>
      <c r="BH13" s="236"/>
      <c r="BI13" s="236"/>
      <c r="BJ13" s="236"/>
      <c r="BK13" s="236"/>
      <c r="BL13" s="236"/>
      <c r="BM13" s="236"/>
      <c r="BN13" s="236"/>
      <c r="BO13" s="236"/>
      <c r="BP13" s="236"/>
      <c r="BQ13" s="236"/>
      <c r="BR13" s="236"/>
      <c r="BS13" s="236"/>
      <c r="BT13" s="236"/>
      <c r="BU13" s="236"/>
      <c r="BV13" s="236"/>
      <c r="BW13" s="236"/>
      <c r="BX13" s="236"/>
      <c r="BY13" s="236"/>
      <c r="BZ13" s="236"/>
      <c r="CA13" s="236"/>
      <c r="CB13" s="236"/>
      <c r="CC13" s="236"/>
      <c r="CD13" s="236"/>
      <c r="CE13" s="236"/>
      <c r="CF13" s="236"/>
      <c r="CG13" s="236"/>
      <c r="CH13" s="236"/>
      <c r="CI13" s="236"/>
      <c r="CJ13" s="236"/>
      <c r="CK13" s="236"/>
      <c r="CL13" s="236"/>
      <c r="CM13" s="236"/>
      <c r="CN13" s="236"/>
      <c r="CO13" s="236"/>
      <c r="CP13" s="236"/>
      <c r="CQ13" s="236"/>
      <c r="CR13" s="236"/>
      <c r="CS13" s="236"/>
      <c r="CT13" s="236"/>
      <c r="CU13" s="236"/>
      <c r="CV13" s="236"/>
      <c r="CW13" s="236"/>
      <c r="CX13" s="236"/>
      <c r="CY13" s="236"/>
      <c r="CZ13" s="236"/>
      <c r="DA13" s="236"/>
      <c r="DB13" s="236"/>
      <c r="DC13" s="236"/>
      <c r="DD13" s="236"/>
      <c r="DE13" s="236"/>
      <c r="DF13" s="236"/>
      <c r="DG13" s="236"/>
      <c r="DH13" s="236"/>
      <c r="DI13" s="236"/>
      <c r="DJ13" s="236"/>
      <c r="DK13" s="236"/>
      <c r="DL13" s="236"/>
      <c r="DM13" s="236"/>
      <c r="DN13" s="236"/>
      <c r="DO13" s="236"/>
      <c r="DP13" s="236"/>
      <c r="DQ13" s="236"/>
      <c r="DR13" s="236"/>
      <c r="DS13" s="236"/>
      <c r="DT13" s="236"/>
      <c r="DU13" s="236"/>
      <c r="DV13" s="236"/>
      <c r="DW13" s="236"/>
      <c r="DX13" s="236"/>
      <c r="DY13" s="236"/>
      <c r="DZ13" s="236"/>
      <c r="EA13" s="236"/>
      <c r="EB13" s="236"/>
      <c r="EC13" s="236"/>
      <c r="ED13" s="236"/>
      <c r="EE13" s="236"/>
      <c r="EF13" s="236"/>
      <c r="EG13" s="236"/>
      <c r="EH13" s="236"/>
      <c r="EI13" s="236"/>
      <c r="EJ13" s="236"/>
      <c r="EK13" s="236"/>
      <c r="EL13" s="236"/>
      <c r="EM13" s="236"/>
      <c r="EN13" s="236"/>
      <c r="EO13" s="236"/>
      <c r="EP13" s="236"/>
      <c r="EQ13" s="236"/>
      <c r="ER13" s="236"/>
      <c r="ES13" s="236"/>
      <c r="ET13" s="236"/>
      <c r="EU13" s="236"/>
      <c r="EV13" s="236"/>
      <c r="EW13" s="236"/>
      <c r="EX13" s="236"/>
      <c r="EY13" s="236"/>
      <c r="EZ13" s="236"/>
      <c r="FA13" s="236"/>
      <c r="FB13" s="236"/>
      <c r="FC13" s="236"/>
      <c r="FD13" s="236"/>
      <c r="FE13" s="236"/>
      <c r="FF13" s="236"/>
      <c r="FG13" s="236"/>
      <c r="FH13" s="236"/>
      <c r="FI13" s="236"/>
      <c r="FJ13" s="236"/>
      <c r="FK13" s="236"/>
      <c r="FL13" s="236"/>
      <c r="FM13" s="236"/>
      <c r="FN13" s="236"/>
      <c r="FO13" s="236"/>
      <c r="FP13" s="236"/>
      <c r="FQ13" s="236"/>
      <c r="FR13" s="236"/>
      <c r="FS13" s="236"/>
      <c r="FT13" s="236"/>
      <c r="FU13" s="236"/>
      <c r="FV13" s="236"/>
      <c r="FW13" s="236"/>
      <c r="FX13" s="236"/>
      <c r="FY13" s="236"/>
      <c r="FZ13" s="236"/>
      <c r="GA13" s="236"/>
      <c r="GB13" s="236"/>
      <c r="GC13" s="236"/>
      <c r="GD13" s="236"/>
      <c r="GE13" s="236"/>
      <c r="GF13" s="236"/>
      <c r="GG13" s="236"/>
      <c r="GH13" s="236"/>
      <c r="GI13" s="236"/>
      <c r="GJ13" s="236"/>
      <c r="GK13" s="236"/>
      <c r="GL13" s="236"/>
      <c r="GM13" s="236"/>
      <c r="GN13" s="236"/>
      <c r="GO13" s="236"/>
      <c r="GP13" s="236"/>
      <c r="GQ13" s="236"/>
      <c r="GR13" s="236"/>
      <c r="GS13" s="236"/>
      <c r="GT13" s="236"/>
      <c r="GU13" s="236"/>
      <c r="GV13" s="236"/>
      <c r="GW13" s="236"/>
      <c r="GX13" s="236"/>
      <c r="GY13" s="236"/>
      <c r="GZ13" s="236"/>
      <c r="HA13" s="236"/>
      <c r="HB13" s="236"/>
      <c r="HC13" s="236"/>
      <c r="HD13" s="236"/>
      <c r="HE13" s="236"/>
      <c r="HF13" s="236"/>
      <c r="HG13" s="236"/>
      <c r="HH13" s="236"/>
      <c r="HI13" s="236"/>
      <c r="HJ13" s="236"/>
      <c r="HK13" s="236"/>
      <c r="HL13" s="236"/>
      <c r="HM13" s="236"/>
      <c r="HN13" s="236"/>
      <c r="HO13" s="236"/>
      <c r="HP13" s="236"/>
      <c r="HQ13" s="236"/>
      <c r="HR13" s="236"/>
      <c r="HS13" s="236"/>
      <c r="HT13" s="236"/>
      <c r="HU13" s="236"/>
      <c r="HV13" s="236"/>
      <c r="HW13" s="236"/>
      <c r="HX13" s="236"/>
      <c r="HY13" s="236"/>
      <c r="HZ13" s="236"/>
      <c r="IA13" s="236"/>
      <c r="IB13" s="236"/>
      <c r="IC13" s="236"/>
      <c r="ID13" s="236"/>
      <c r="IE13" s="236"/>
      <c r="IF13" s="236"/>
      <c r="IG13" s="236"/>
      <c r="IH13" s="236"/>
      <c r="II13" s="236"/>
      <c r="IJ13" s="236"/>
      <c r="IK13" s="236"/>
      <c r="IL13" s="236"/>
      <c r="IM13" s="236"/>
      <c r="IN13" s="236"/>
      <c r="IO13" s="236"/>
      <c r="IP13" s="236"/>
      <c r="IQ13" s="236"/>
      <c r="IR13" s="236"/>
      <c r="IS13" s="236"/>
      <c r="IT13" s="236"/>
      <c r="IU13" s="236"/>
      <c r="IV13" s="236"/>
      <c r="IW13" s="236"/>
      <c r="IX13" s="236"/>
      <c r="IY13" s="236"/>
      <c r="IZ13" s="236"/>
      <c r="JA13" s="236"/>
      <c r="JB13" s="236"/>
      <c r="JC13" s="236"/>
      <c r="JD13" s="236"/>
      <c r="JE13" s="236"/>
      <c r="JF13" s="236"/>
      <c r="JG13" s="236"/>
      <c r="JH13" s="236"/>
      <c r="JI13" s="236"/>
      <c r="JJ13" s="236"/>
      <c r="JK13" s="236"/>
      <c r="JL13" s="236"/>
      <c r="JM13" s="236"/>
      <c r="JN13" s="236"/>
      <c r="JO13" s="236"/>
      <c r="JP13" s="236"/>
      <c r="JQ13" s="236"/>
      <c r="JR13" s="236"/>
      <c r="JS13" s="236"/>
      <c r="JT13" s="236"/>
      <c r="JU13" s="236"/>
      <c r="JV13" s="236"/>
      <c r="JW13" s="236"/>
      <c r="JX13" s="236"/>
      <c r="JY13" s="236"/>
      <c r="JZ13" s="236"/>
      <c r="KA13" s="236"/>
      <c r="KB13" s="236"/>
      <c r="KC13" s="236"/>
      <c r="KD13" s="236"/>
      <c r="KE13" s="236"/>
      <c r="KF13" s="236"/>
      <c r="KG13" s="236"/>
      <c r="KH13" s="236"/>
      <c r="KI13" s="236"/>
      <c r="KJ13" s="236"/>
      <c r="KK13" s="236"/>
      <c r="KL13" s="236"/>
      <c r="KM13" s="236"/>
      <c r="KN13" s="236"/>
      <c r="KO13" s="236"/>
      <c r="KP13" s="236"/>
      <c r="KQ13" s="236"/>
      <c r="KR13" s="236"/>
      <c r="KS13" s="236"/>
      <c r="KT13" s="236"/>
      <c r="KU13" s="236"/>
      <c r="KV13" s="236"/>
      <c r="KW13" s="236"/>
      <c r="KX13" s="236"/>
      <c r="KY13" s="236"/>
      <c r="KZ13" s="236"/>
      <c r="LA13" s="236"/>
      <c r="LB13" s="236"/>
      <c r="LC13" s="236"/>
      <c r="LD13" s="236"/>
      <c r="LE13" s="236"/>
      <c r="LF13" s="236"/>
      <c r="LG13" s="236"/>
      <c r="LH13" s="236"/>
      <c r="LI13" s="236"/>
      <c r="LJ13" s="236"/>
      <c r="LK13" s="236"/>
      <c r="LL13" s="236"/>
      <c r="LM13" s="236"/>
      <c r="LN13" s="236"/>
      <c r="LO13" s="236"/>
      <c r="LP13" s="236"/>
      <c r="LQ13" s="236"/>
      <c r="LR13" s="236"/>
      <c r="LS13" s="236"/>
      <c r="LT13" s="236"/>
      <c r="LU13" s="236"/>
      <c r="LV13" s="236"/>
      <c r="LW13" s="236"/>
      <c r="LX13" s="236"/>
      <c r="LY13" s="236"/>
      <c r="LZ13" s="236"/>
      <c r="MA13" s="236"/>
      <c r="MB13" s="236"/>
      <c r="MC13" s="236"/>
      <c r="MD13" s="236"/>
      <c r="ME13" s="236"/>
      <c r="MF13" s="236"/>
      <c r="MG13" s="236"/>
      <c r="MH13" s="236"/>
      <c r="MI13" s="236"/>
      <c r="MJ13" s="236"/>
      <c r="MK13" s="236"/>
      <c r="ML13" s="236"/>
      <c r="MM13" s="236"/>
      <c r="MN13" s="236"/>
      <c r="MO13" s="236"/>
      <c r="MP13" s="236"/>
      <c r="MQ13" s="236"/>
      <c r="MR13" s="236"/>
      <c r="MS13" s="236"/>
      <c r="MT13" s="236"/>
      <c r="MU13" s="236"/>
      <c r="MV13" s="236"/>
      <c r="MW13" s="236"/>
      <c r="MX13" s="236"/>
      <c r="MY13" s="236"/>
      <c r="MZ13" s="236"/>
      <c r="NA13" s="236"/>
      <c r="NB13" s="236"/>
      <c r="NC13" s="236"/>
      <c r="ND13" s="236"/>
      <c r="NE13" s="236"/>
      <c r="NF13" s="236"/>
      <c r="NG13" s="236"/>
      <c r="NH13" s="236"/>
      <c r="NI13" s="236"/>
      <c r="NJ13" s="236"/>
      <c r="NK13" s="236"/>
      <c r="NL13" s="236"/>
      <c r="NM13" s="236"/>
      <c r="NN13" s="236"/>
      <c r="NO13" s="236"/>
      <c r="NP13" s="236"/>
      <c r="NQ13" s="236"/>
      <c r="NR13" s="236"/>
      <c r="NS13" s="236"/>
      <c r="NT13" s="236"/>
      <c r="NU13" s="236"/>
      <c r="NV13" s="236"/>
      <c r="NW13" s="236"/>
      <c r="NX13" s="236"/>
      <c r="NY13" s="236"/>
      <c r="NZ13" s="236"/>
      <c r="OA13" s="236"/>
      <c r="OB13" s="236"/>
      <c r="OC13" s="236"/>
      <c r="OD13" s="236"/>
      <c r="OE13" s="236"/>
      <c r="OF13" s="236"/>
      <c r="OG13" s="236"/>
      <c r="OH13" s="236"/>
      <c r="OI13" s="236"/>
      <c r="OJ13" s="236"/>
      <c r="OK13" s="236"/>
      <c r="OL13" s="236"/>
      <c r="OM13" s="236"/>
      <c r="ON13" s="236"/>
      <c r="OO13" s="236"/>
      <c r="OP13" s="236"/>
      <c r="OQ13" s="236"/>
      <c r="OR13" s="236"/>
      <c r="OS13" s="236"/>
      <c r="OT13" s="236"/>
      <c r="OU13" s="236"/>
      <c r="OV13" s="236"/>
      <c r="OW13" s="236"/>
      <c r="OX13" s="236"/>
      <c r="OY13" s="236"/>
      <c r="OZ13" s="236"/>
      <c r="PA13" s="236"/>
      <c r="PB13" s="236"/>
      <c r="PC13" s="236"/>
      <c r="PD13" s="236"/>
      <c r="PE13" s="236"/>
      <c r="PF13" s="236"/>
      <c r="PG13" s="236"/>
      <c r="PH13" s="236"/>
      <c r="PI13" s="236"/>
      <c r="PJ13" s="236"/>
      <c r="PK13" s="236"/>
      <c r="PL13" s="236"/>
      <c r="PM13" s="236"/>
      <c r="PN13" s="236"/>
      <c r="PO13" s="236"/>
      <c r="PP13" s="236"/>
      <c r="PQ13" s="236"/>
      <c r="PR13" s="236"/>
      <c r="PS13" s="236"/>
      <c r="PT13" s="236"/>
      <c r="PU13" s="236"/>
      <c r="PV13" s="236"/>
      <c r="PW13" s="236"/>
      <c r="PX13" s="236"/>
      <c r="PY13" s="236"/>
      <c r="PZ13" s="236"/>
      <c r="QA13" s="236"/>
      <c r="QB13" s="236"/>
      <c r="QC13" s="236"/>
      <c r="QD13" s="236"/>
      <c r="QE13" s="236"/>
      <c r="QF13" s="236"/>
      <c r="QG13" s="236"/>
      <c r="QH13" s="236"/>
      <c r="QI13" s="236"/>
      <c r="QJ13" s="236"/>
      <c r="QK13" s="236"/>
      <c r="QL13" s="236"/>
      <c r="QM13" s="236"/>
      <c r="QN13" s="236"/>
      <c r="QO13" s="236"/>
      <c r="QP13" s="236"/>
      <c r="QQ13" s="236"/>
      <c r="QR13" s="236"/>
      <c r="QS13" s="236"/>
      <c r="QT13" s="236"/>
      <c r="QU13" s="236"/>
      <c r="QV13" s="236"/>
      <c r="QW13" s="236"/>
      <c r="QX13" s="236"/>
      <c r="QY13" s="236"/>
      <c r="QZ13" s="236"/>
      <c r="RA13" s="236"/>
      <c r="RB13" s="236"/>
      <c r="RC13" s="236"/>
      <c r="RD13" s="236"/>
      <c r="RE13" s="236"/>
      <c r="RF13" s="236"/>
      <c r="RG13" s="236"/>
      <c r="RH13" s="236"/>
      <c r="RI13" s="236"/>
      <c r="RJ13" s="236"/>
      <c r="RK13" s="236"/>
      <c r="RL13" s="236"/>
      <c r="RM13" s="236"/>
      <c r="RN13" s="236"/>
      <c r="RO13" s="236"/>
      <c r="RP13" s="236"/>
      <c r="RQ13" s="236"/>
      <c r="RR13" s="236"/>
      <c r="RS13" s="236"/>
      <c r="RT13" s="236"/>
      <c r="RU13" s="236"/>
      <c r="RV13" s="236"/>
      <c r="RW13" s="236"/>
      <c r="RX13" s="236"/>
      <c r="RY13" s="236"/>
      <c r="RZ13" s="236"/>
      <c r="SA13" s="236"/>
      <c r="SB13" s="236"/>
      <c r="SC13" s="236"/>
      <c r="SD13" s="236"/>
      <c r="SE13" s="236"/>
      <c r="SF13" s="236"/>
      <c r="SG13" s="236"/>
      <c r="SH13" s="236"/>
      <c r="SI13" s="236"/>
      <c r="SJ13" s="236"/>
      <c r="SK13" s="236"/>
      <c r="SL13" s="236"/>
      <c r="SM13" s="236"/>
      <c r="SN13" s="236"/>
      <c r="SO13" s="236"/>
      <c r="SP13" s="236"/>
      <c r="SQ13" s="236"/>
      <c r="SR13" s="236"/>
      <c r="SS13" s="236"/>
      <c r="ST13" s="236"/>
      <c r="SU13" s="236"/>
      <c r="SV13" s="236"/>
      <c r="SW13" s="236"/>
      <c r="SX13" s="236"/>
      <c r="SY13" s="236"/>
      <c r="SZ13" s="236"/>
      <c r="TA13" s="236"/>
      <c r="TB13" s="236"/>
      <c r="TC13" s="236"/>
      <c r="TD13" s="236"/>
      <c r="TE13" s="236"/>
      <c r="TF13" s="236"/>
      <c r="TG13" s="236"/>
      <c r="TH13" s="236"/>
      <c r="TI13" s="236"/>
      <c r="TJ13" s="236"/>
      <c r="TK13" s="236"/>
      <c r="TL13" s="236"/>
      <c r="TM13" s="236"/>
      <c r="TN13" s="236"/>
      <c r="TO13" s="236"/>
      <c r="TP13" s="236"/>
      <c r="TQ13" s="236"/>
      <c r="TR13" s="236"/>
      <c r="TS13" s="236"/>
      <c r="TT13" s="236"/>
      <c r="TU13" s="236"/>
      <c r="TV13" s="236"/>
      <c r="TW13" s="236"/>
      <c r="TX13" s="236"/>
      <c r="TY13" s="236"/>
      <c r="TZ13" s="236"/>
      <c r="UA13" s="236"/>
      <c r="UB13" s="236"/>
      <c r="UC13" s="236"/>
      <c r="UD13" s="236"/>
      <c r="UE13" s="236"/>
      <c r="UF13" s="236"/>
      <c r="UG13" s="236"/>
      <c r="UH13" s="236"/>
      <c r="UI13" s="236"/>
      <c r="UJ13" s="236"/>
      <c r="UK13" s="236"/>
      <c r="UL13" s="236"/>
      <c r="UM13" s="236"/>
      <c r="UN13" s="236"/>
      <c r="UO13" s="236"/>
      <c r="UP13" s="236"/>
      <c r="UQ13" s="236"/>
      <c r="UR13" s="236"/>
      <c r="US13" s="236"/>
      <c r="UT13" s="236"/>
      <c r="UU13" s="236"/>
      <c r="UV13" s="236"/>
      <c r="UW13" s="236"/>
      <c r="UX13" s="236"/>
      <c r="UY13" s="236"/>
      <c r="UZ13" s="236"/>
      <c r="VA13" s="236"/>
      <c r="VB13" s="236"/>
      <c r="VC13" s="236"/>
      <c r="VD13" s="236"/>
      <c r="VE13" s="236"/>
      <c r="VF13" s="236"/>
      <c r="VG13" s="236"/>
      <c r="VH13" s="236"/>
      <c r="VI13" s="236"/>
      <c r="VJ13" s="236"/>
      <c r="VK13" s="236"/>
      <c r="VL13" s="236"/>
      <c r="VM13" s="236"/>
      <c r="VN13" s="236"/>
      <c r="VO13" s="236"/>
      <c r="VP13" s="236"/>
      <c r="VQ13" s="236"/>
      <c r="VR13" s="236"/>
      <c r="VS13" s="236"/>
      <c r="VT13" s="236"/>
      <c r="VU13" s="236"/>
      <c r="VV13" s="236"/>
      <c r="VW13" s="236"/>
      <c r="VX13" s="236"/>
      <c r="VY13" s="236"/>
      <c r="VZ13" s="236"/>
      <c r="WA13" s="236"/>
      <c r="WB13" s="236"/>
      <c r="WC13" s="236"/>
      <c r="WD13" s="236"/>
      <c r="WE13" s="236"/>
      <c r="WF13" s="236"/>
      <c r="WG13" s="236"/>
      <c r="WH13" s="236"/>
      <c r="WI13" s="236"/>
      <c r="WJ13" s="236"/>
      <c r="WK13" s="236"/>
      <c r="WL13" s="236"/>
      <c r="WM13" s="236"/>
      <c r="WN13" s="236"/>
      <c r="WO13" s="236"/>
      <c r="WP13" s="236"/>
      <c r="WQ13" s="236"/>
      <c r="WR13" s="236"/>
      <c r="WS13" s="236"/>
      <c r="WT13" s="236"/>
      <c r="WU13" s="236"/>
      <c r="WV13" s="236"/>
      <c r="WW13" s="236"/>
      <c r="WX13" s="236"/>
      <c r="WY13" s="236"/>
      <c r="WZ13" s="236"/>
      <c r="XA13" s="236"/>
      <c r="XB13" s="236"/>
      <c r="XC13" s="236"/>
      <c r="XD13" s="236"/>
      <c r="XE13" s="236"/>
      <c r="XF13" s="236"/>
      <c r="XG13" s="236"/>
      <c r="XH13" s="236"/>
      <c r="XI13" s="236"/>
      <c r="XJ13" s="236"/>
      <c r="XK13" s="236"/>
      <c r="XL13" s="236"/>
      <c r="XM13" s="236"/>
      <c r="XN13" s="236"/>
      <c r="XO13" s="236"/>
      <c r="XP13" s="236"/>
      <c r="XQ13" s="236"/>
      <c r="XR13" s="236"/>
      <c r="XS13" s="236"/>
      <c r="XT13" s="236"/>
      <c r="XU13" s="236"/>
      <c r="XV13" s="236"/>
      <c r="XW13" s="236"/>
      <c r="XX13" s="236"/>
      <c r="XY13" s="236"/>
      <c r="XZ13" s="236"/>
      <c r="YA13" s="236"/>
      <c r="YB13" s="236"/>
      <c r="YC13" s="236"/>
      <c r="YD13" s="236"/>
      <c r="YE13" s="236"/>
      <c r="YF13" s="236"/>
      <c r="YG13" s="236"/>
      <c r="YH13" s="236"/>
      <c r="YI13" s="236"/>
      <c r="YJ13" s="236"/>
      <c r="YK13" s="236"/>
      <c r="YL13" s="236"/>
      <c r="YM13" s="236"/>
      <c r="YN13" s="236"/>
      <c r="YO13" s="236"/>
      <c r="YP13" s="236"/>
      <c r="YQ13" s="236"/>
      <c r="YR13" s="236"/>
      <c r="YS13" s="236"/>
      <c r="YT13" s="236"/>
      <c r="YU13" s="236"/>
      <c r="YV13" s="236"/>
      <c r="YW13" s="236"/>
      <c r="YX13" s="236"/>
      <c r="YY13" s="236"/>
      <c r="YZ13" s="236"/>
      <c r="ZA13" s="236"/>
      <c r="ZB13" s="236"/>
      <c r="ZC13" s="236"/>
      <c r="ZD13" s="236"/>
      <c r="ZE13" s="236"/>
      <c r="ZF13" s="236"/>
      <c r="ZG13" s="236"/>
      <c r="ZH13" s="236"/>
      <c r="ZI13" s="236"/>
      <c r="ZJ13" s="236"/>
      <c r="ZK13" s="236"/>
      <c r="ZL13" s="236"/>
      <c r="ZM13" s="236"/>
      <c r="ZN13" s="236"/>
      <c r="ZO13" s="236"/>
      <c r="ZP13" s="236"/>
      <c r="ZQ13" s="236"/>
      <c r="ZR13" s="236"/>
      <c r="ZS13" s="236"/>
      <c r="ZT13" s="236"/>
      <c r="ZU13" s="236"/>
      <c r="ZV13" s="236"/>
      <c r="ZW13" s="236"/>
      <c r="ZX13" s="236"/>
      <c r="ZY13" s="236"/>
      <c r="ZZ13" s="236"/>
      <c r="AAA13" s="236"/>
      <c r="AAB13" s="236"/>
      <c r="AAC13" s="236"/>
      <c r="AAD13" s="236"/>
      <c r="AAE13" s="236"/>
      <c r="AAF13" s="236"/>
      <c r="AAG13" s="236"/>
      <c r="AAH13" s="236"/>
      <c r="AAI13" s="236"/>
      <c r="AAJ13" s="236"/>
      <c r="AAK13" s="236"/>
      <c r="AAL13" s="236"/>
      <c r="AAM13" s="236"/>
      <c r="AAN13" s="236"/>
      <c r="AAO13" s="236"/>
      <c r="AAP13" s="236"/>
      <c r="AAQ13" s="236"/>
      <c r="AAR13" s="236"/>
      <c r="AAS13" s="236"/>
      <c r="AAT13" s="236"/>
      <c r="AAU13" s="236"/>
      <c r="AAV13" s="236"/>
      <c r="AAW13" s="236"/>
      <c r="AAX13" s="236"/>
      <c r="AAY13" s="236"/>
      <c r="AAZ13" s="236"/>
      <c r="ABA13" s="236"/>
      <c r="ABB13" s="236"/>
      <c r="ABC13" s="236"/>
      <c r="ABD13" s="236"/>
      <c r="ABE13" s="236"/>
      <c r="ABF13" s="236"/>
      <c r="ABG13" s="236"/>
      <c r="ABH13" s="236"/>
      <c r="ABI13" s="236"/>
      <c r="ABJ13" s="236"/>
      <c r="ABK13" s="236"/>
      <c r="ABL13" s="236"/>
      <c r="ABM13" s="236"/>
      <c r="ABN13" s="236"/>
      <c r="ABO13" s="236"/>
      <c r="ABP13" s="236"/>
      <c r="ABQ13" s="236"/>
      <c r="ABR13" s="236"/>
      <c r="ABS13" s="236"/>
      <c r="ABT13" s="236"/>
      <c r="ABU13" s="236"/>
      <c r="ABV13" s="236"/>
      <c r="ABW13" s="236"/>
      <c r="ABX13" s="236"/>
      <c r="ABY13" s="236"/>
      <c r="ABZ13" s="236"/>
      <c r="ACA13" s="236"/>
      <c r="ACB13" s="236"/>
      <c r="ACC13" s="236"/>
      <c r="ACD13" s="236"/>
      <c r="ACE13" s="236"/>
      <c r="ACF13" s="236"/>
      <c r="ACG13" s="236"/>
      <c r="ACH13" s="236"/>
      <c r="ACI13" s="236"/>
      <c r="ACJ13" s="236"/>
      <c r="ACK13" s="236"/>
      <c r="ACL13" s="236"/>
      <c r="ACM13" s="236"/>
      <c r="ACN13" s="236"/>
      <c r="ACO13" s="236"/>
      <c r="ACP13" s="236"/>
      <c r="ACQ13" s="236"/>
      <c r="ACR13" s="236"/>
      <c r="ACS13" s="236"/>
      <c r="ACT13" s="236"/>
      <c r="ACU13" s="236"/>
      <c r="ACV13" s="236"/>
      <c r="ACW13" s="236"/>
      <c r="ACX13" s="236"/>
      <c r="ACY13" s="236"/>
      <c r="ACZ13" s="236"/>
      <c r="ADA13" s="236"/>
      <c r="ADB13" s="236"/>
      <c r="ADC13" s="236"/>
      <c r="ADD13" s="236"/>
      <c r="ADE13" s="236"/>
      <c r="ADF13" s="236"/>
      <c r="ADG13" s="236"/>
      <c r="ADH13" s="236"/>
      <c r="ADI13" s="236"/>
      <c r="ADJ13" s="236"/>
      <c r="ADK13" s="236"/>
      <c r="ADL13" s="236"/>
      <c r="ADM13" s="236"/>
      <c r="ADN13" s="236"/>
      <c r="ADO13" s="236"/>
      <c r="ADP13" s="236"/>
      <c r="ADQ13" s="236"/>
      <c r="ADR13" s="236"/>
      <c r="ADS13" s="236"/>
      <c r="ADT13" s="236"/>
      <c r="ADU13" s="236"/>
      <c r="ADV13" s="236"/>
      <c r="ADW13" s="236"/>
      <c r="ADX13" s="236"/>
      <c r="ADY13" s="236"/>
      <c r="ADZ13" s="236"/>
      <c r="AEA13" s="236"/>
      <c r="AEB13" s="236"/>
      <c r="AEC13" s="236"/>
      <c r="AED13" s="236"/>
      <c r="AEE13" s="236"/>
      <c r="AEF13" s="236"/>
      <c r="AEG13" s="236"/>
      <c r="AEH13" s="236"/>
      <c r="AEI13" s="236"/>
      <c r="AEJ13" s="236"/>
      <c r="AEK13" s="236"/>
      <c r="AEL13" s="236"/>
      <c r="AEM13" s="236"/>
      <c r="AEN13" s="236"/>
      <c r="AEO13" s="236"/>
      <c r="AEP13" s="236"/>
      <c r="AEQ13" s="236"/>
      <c r="AER13" s="236"/>
      <c r="AES13" s="236"/>
      <c r="AET13" s="236"/>
      <c r="AEU13" s="236"/>
      <c r="AEV13" s="236"/>
      <c r="AEW13" s="236"/>
      <c r="AEX13" s="236"/>
      <c r="AEY13" s="236"/>
      <c r="AEZ13" s="236"/>
      <c r="AFA13" s="236"/>
      <c r="AFB13" s="236"/>
      <c r="AFC13" s="236"/>
      <c r="AFD13" s="236"/>
      <c r="AFE13" s="236"/>
      <c r="AFF13" s="236"/>
      <c r="AFG13" s="236"/>
      <c r="AFH13" s="236"/>
      <c r="AFI13" s="236"/>
      <c r="AFJ13" s="236"/>
      <c r="AFK13" s="236"/>
      <c r="AFL13" s="236"/>
      <c r="AFM13" s="236"/>
      <c r="AFN13" s="236"/>
      <c r="AFO13" s="236"/>
      <c r="AFP13" s="236"/>
      <c r="AFQ13" s="236"/>
      <c r="AFR13" s="236"/>
      <c r="AFS13" s="236"/>
      <c r="AFT13" s="236"/>
      <c r="AFU13" s="236"/>
      <c r="AFV13" s="236"/>
      <c r="AFW13" s="236"/>
      <c r="AFX13" s="236"/>
      <c r="AFY13" s="236"/>
      <c r="AFZ13" s="236"/>
      <c r="AGA13" s="236"/>
      <c r="AGB13" s="236"/>
      <c r="AGC13" s="236"/>
      <c r="AGD13" s="236"/>
      <c r="AGE13" s="236"/>
      <c r="AGF13" s="236"/>
      <c r="AGG13" s="236"/>
      <c r="AGH13" s="236"/>
      <c r="AGI13" s="236"/>
      <c r="AGJ13" s="236"/>
      <c r="AGK13" s="236"/>
      <c r="AGL13" s="236"/>
      <c r="AGM13" s="236"/>
      <c r="AGN13" s="236"/>
      <c r="AGO13" s="236"/>
      <c r="AGP13" s="236"/>
      <c r="AGQ13" s="236"/>
      <c r="AGR13" s="236"/>
      <c r="AGS13" s="236"/>
      <c r="AGT13" s="236"/>
      <c r="AGU13" s="236"/>
      <c r="AGV13" s="236"/>
      <c r="AGW13" s="236"/>
      <c r="AGX13" s="236"/>
      <c r="AGY13" s="236"/>
      <c r="AGZ13" s="236"/>
      <c r="AHA13" s="236"/>
      <c r="AHB13" s="236"/>
      <c r="AHC13" s="236"/>
      <c r="AHD13" s="236"/>
      <c r="AHE13" s="236"/>
      <c r="AHF13" s="236"/>
      <c r="AHG13" s="236"/>
      <c r="AHH13" s="236"/>
      <c r="AHI13" s="236"/>
      <c r="AHJ13" s="236"/>
      <c r="AHK13" s="236"/>
      <c r="AHL13" s="236"/>
      <c r="AHM13" s="236"/>
      <c r="AHN13" s="236"/>
      <c r="AHO13" s="236"/>
      <c r="AHP13" s="236"/>
      <c r="AHQ13" s="236"/>
      <c r="AHR13" s="236"/>
      <c r="AHS13" s="236"/>
      <c r="AHT13" s="236"/>
      <c r="AHU13" s="236"/>
      <c r="AHV13" s="236"/>
      <c r="AHW13" s="236"/>
      <c r="AHX13" s="236"/>
      <c r="AHY13" s="236"/>
      <c r="AHZ13" s="236"/>
      <c r="AIA13" s="236"/>
      <c r="AIB13" s="236"/>
      <c r="AIC13" s="236"/>
      <c r="AID13" s="236"/>
      <c r="AIE13" s="236"/>
      <c r="AIF13" s="236"/>
      <c r="AIG13" s="236"/>
      <c r="AIH13" s="236"/>
      <c r="AII13" s="236"/>
      <c r="AIJ13" s="236"/>
      <c r="AIK13" s="236"/>
      <c r="AIL13" s="236"/>
      <c r="AIM13" s="236"/>
      <c r="AIN13" s="236"/>
      <c r="AIO13" s="236"/>
      <c r="AIP13" s="236"/>
      <c r="AIQ13" s="236"/>
      <c r="AIR13" s="236"/>
      <c r="AIS13" s="236"/>
      <c r="AIT13" s="236"/>
      <c r="AIU13" s="236"/>
      <c r="AIV13" s="236"/>
      <c r="AIW13" s="236"/>
      <c r="AIX13" s="236"/>
      <c r="AIY13" s="236"/>
      <c r="AIZ13" s="236"/>
      <c r="AJA13" s="236"/>
      <c r="AJB13" s="236"/>
      <c r="AJC13" s="236"/>
      <c r="AJD13" s="236"/>
      <c r="AJE13" s="236"/>
      <c r="AJF13" s="236"/>
      <c r="AJG13" s="236"/>
      <c r="AJH13" s="236"/>
      <c r="AJI13" s="236"/>
      <c r="AJJ13" s="236"/>
      <c r="AJK13" s="236"/>
      <c r="AJL13" s="236"/>
      <c r="AJM13" s="236"/>
      <c r="AJN13" s="236"/>
      <c r="AJO13" s="236"/>
      <c r="AJP13" s="236"/>
      <c r="AJQ13" s="236"/>
      <c r="AJR13" s="236"/>
      <c r="AJS13" s="236"/>
      <c r="AJT13" s="236"/>
      <c r="AJU13" s="236"/>
      <c r="AJV13" s="236"/>
      <c r="AJW13" s="236"/>
      <c r="AJX13" s="236"/>
      <c r="AJY13" s="236"/>
      <c r="AJZ13" s="236"/>
      <c r="AKA13" s="236"/>
      <c r="AKB13" s="236"/>
      <c r="AKC13" s="236"/>
      <c r="AKD13" s="236"/>
      <c r="AKE13" s="236"/>
      <c r="AKF13" s="236"/>
      <c r="AKG13" s="236"/>
      <c r="AKH13" s="236"/>
      <c r="AKI13" s="236"/>
      <c r="AKJ13" s="236"/>
      <c r="AKK13" s="236"/>
      <c r="AKL13" s="236"/>
      <c r="AKM13" s="236"/>
      <c r="AKN13" s="236"/>
      <c r="AKO13" s="236"/>
      <c r="AKP13" s="236"/>
      <c r="AKQ13" s="236"/>
      <c r="AKR13" s="236"/>
      <c r="AKS13" s="236"/>
      <c r="AKT13" s="236"/>
      <c r="AKU13" s="236"/>
      <c r="AKV13" s="236"/>
      <c r="AKW13" s="236"/>
      <c r="AKX13" s="236"/>
      <c r="AKY13" s="236"/>
      <c r="AKZ13" s="236"/>
      <c r="ALA13" s="236"/>
      <c r="ALB13" s="236"/>
      <c r="ALC13" s="236"/>
      <c r="ALD13" s="236"/>
      <c r="ALE13" s="236"/>
      <c r="ALF13" s="236"/>
      <c r="ALG13" s="236"/>
      <c r="ALH13" s="236"/>
      <c r="ALI13" s="236"/>
      <c r="ALJ13" s="236"/>
      <c r="ALK13" s="236"/>
      <c r="ALL13" s="236"/>
      <c r="ALM13" s="236"/>
      <c r="ALN13" s="236"/>
      <c r="ALO13" s="236"/>
      <c r="ALP13" s="236"/>
      <c r="ALQ13" s="236"/>
      <c r="ALR13" s="236"/>
      <c r="ALS13" s="236"/>
      <c r="ALT13" s="236"/>
      <c r="ALU13" s="236"/>
      <c r="ALV13" s="236"/>
      <c r="ALW13" s="236"/>
      <c r="ALX13" s="236"/>
      <c r="ALY13" s="236"/>
      <c r="ALZ13" s="236"/>
      <c r="AMA13" s="236"/>
      <c r="AMB13" s="236"/>
      <c r="AMC13" s="236"/>
      <c r="AMD13" s="236"/>
      <c r="AME13" s="236"/>
      <c r="AMF13" s="236"/>
      <c r="AMG13" s="236"/>
      <c r="AMH13" s="236"/>
      <c r="AMI13" s="236"/>
      <c r="AMJ13" s="236"/>
      <c r="AMK13" s="236"/>
      <c r="AML13" s="236"/>
      <c r="AMM13" s="236"/>
      <c r="AMN13" s="236"/>
      <c r="AMO13" s="236"/>
      <c r="AMP13" s="236"/>
      <c r="AMQ13" s="236"/>
      <c r="AMR13" s="236"/>
      <c r="AMS13" s="236"/>
      <c r="AMT13" s="236"/>
      <c r="AMU13" s="236"/>
      <c r="AMV13" s="236"/>
      <c r="AMW13" s="236"/>
      <c r="AMX13" s="236"/>
      <c r="AMY13" s="236"/>
      <c r="AMZ13" s="236"/>
      <c r="ANA13" s="236"/>
      <c r="ANB13" s="236"/>
      <c r="ANC13" s="236"/>
      <c r="AND13" s="236"/>
      <c r="ANE13" s="236"/>
      <c r="ANF13" s="236"/>
      <c r="ANG13" s="236"/>
      <c r="ANH13" s="236"/>
      <c r="ANI13" s="236"/>
      <c r="ANJ13" s="236"/>
      <c r="ANK13" s="236"/>
      <c r="ANL13" s="236"/>
      <c r="ANM13" s="236"/>
      <c r="ANN13" s="236"/>
      <c r="ANO13" s="236"/>
      <c r="ANP13" s="236"/>
      <c r="ANQ13" s="236"/>
      <c r="ANR13" s="236"/>
      <c r="ANS13" s="236"/>
      <c r="ANT13" s="236"/>
      <c r="ANU13" s="236"/>
      <c r="ANV13" s="236"/>
      <c r="ANW13" s="236"/>
      <c r="ANX13" s="236"/>
      <c r="ANY13" s="236"/>
      <c r="ANZ13" s="236"/>
      <c r="AOA13" s="236"/>
      <c r="AOB13" s="236"/>
      <c r="AOC13" s="236"/>
      <c r="AOD13" s="236"/>
      <c r="AOE13" s="236"/>
      <c r="AOF13" s="236"/>
      <c r="AOG13" s="236"/>
      <c r="AOH13" s="236"/>
      <c r="AOI13" s="236"/>
      <c r="AOJ13" s="236"/>
      <c r="AOK13" s="236"/>
      <c r="AOL13" s="236"/>
      <c r="AOM13" s="236"/>
      <c r="AON13" s="236"/>
      <c r="AOO13" s="236"/>
      <c r="AOP13" s="236"/>
      <c r="AOQ13" s="236"/>
      <c r="AOR13" s="236"/>
      <c r="AOS13" s="236"/>
      <c r="AOT13" s="236"/>
      <c r="AOU13" s="236"/>
      <c r="AOV13" s="236"/>
      <c r="AOW13" s="236"/>
      <c r="AOX13" s="236"/>
      <c r="AOY13" s="236"/>
      <c r="AOZ13" s="236"/>
      <c r="APA13" s="236"/>
      <c r="APB13" s="236"/>
      <c r="APC13" s="236"/>
      <c r="APD13" s="236"/>
      <c r="APE13" s="236"/>
      <c r="APF13" s="236"/>
      <c r="APG13" s="236"/>
      <c r="APH13" s="236"/>
      <c r="API13" s="236"/>
      <c r="APJ13" s="236"/>
      <c r="APK13" s="236"/>
      <c r="APL13" s="236"/>
      <c r="APM13" s="236"/>
      <c r="APN13" s="236"/>
      <c r="APO13" s="236"/>
      <c r="APP13" s="236"/>
      <c r="APQ13" s="236"/>
      <c r="APR13" s="236"/>
      <c r="APS13" s="236"/>
      <c r="APT13" s="236"/>
      <c r="APU13" s="236"/>
      <c r="APV13" s="236"/>
      <c r="APW13" s="236"/>
      <c r="APX13" s="236"/>
      <c r="APY13" s="236"/>
      <c r="APZ13" s="236"/>
      <c r="AQA13" s="236"/>
      <c r="AQB13" s="236"/>
      <c r="AQC13" s="236"/>
      <c r="AQD13" s="236"/>
      <c r="AQE13" s="236"/>
      <c r="AQF13" s="236"/>
      <c r="AQG13" s="236"/>
      <c r="AQH13" s="236"/>
      <c r="AQI13" s="236"/>
      <c r="AQJ13" s="236"/>
      <c r="AQK13" s="236"/>
      <c r="AQL13" s="236"/>
      <c r="AQM13" s="236"/>
      <c r="AQN13" s="236"/>
      <c r="AQO13" s="236"/>
      <c r="AQP13" s="236"/>
      <c r="AQQ13" s="236"/>
      <c r="AQR13" s="236"/>
      <c r="AQS13" s="236"/>
      <c r="AQT13" s="236"/>
      <c r="AQU13" s="236"/>
      <c r="AQV13" s="236"/>
      <c r="AQW13" s="236"/>
      <c r="AQX13" s="236"/>
      <c r="AQY13" s="236"/>
      <c r="AQZ13" s="236"/>
      <c r="ARA13" s="236"/>
      <c r="ARB13" s="236"/>
      <c r="ARC13" s="236"/>
      <c r="ARD13" s="236"/>
      <c r="ARE13" s="236"/>
      <c r="ARF13" s="236"/>
      <c r="ARG13" s="236"/>
      <c r="ARH13" s="236"/>
      <c r="ARI13" s="236"/>
      <c r="ARJ13" s="236"/>
      <c r="ARK13" s="236"/>
      <c r="ARL13" s="236"/>
      <c r="ARM13" s="236"/>
      <c r="ARN13" s="236"/>
      <c r="ARO13" s="236"/>
      <c r="ARP13" s="236"/>
      <c r="ARQ13" s="236"/>
      <c r="ARR13" s="236"/>
      <c r="ARS13" s="236"/>
      <c r="ART13" s="236"/>
      <c r="ARU13" s="236"/>
      <c r="ARV13" s="236"/>
      <c r="ARW13" s="236"/>
      <c r="ARX13" s="236"/>
      <c r="ARY13" s="236"/>
      <c r="ARZ13" s="236"/>
      <c r="ASA13" s="236"/>
      <c r="ASB13" s="236"/>
      <c r="ASC13" s="236"/>
      <c r="ASD13" s="236"/>
      <c r="ASE13" s="236"/>
      <c r="ASF13" s="236"/>
      <c r="ASG13" s="236"/>
      <c r="ASH13" s="236"/>
      <c r="ASI13" s="236"/>
      <c r="ASJ13" s="236"/>
      <c r="ASK13" s="236"/>
      <c r="ASL13" s="236"/>
      <c r="ASM13" s="236"/>
      <c r="ASN13" s="236"/>
      <c r="ASO13" s="236"/>
      <c r="ASP13" s="236"/>
      <c r="ASQ13" s="236"/>
      <c r="ASR13" s="236"/>
      <c r="ASS13" s="236"/>
      <c r="AST13" s="236"/>
      <c r="ASU13" s="236"/>
      <c r="ASV13" s="236"/>
      <c r="ASW13" s="236"/>
      <c r="ASX13" s="236"/>
      <c r="ASY13" s="236"/>
      <c r="ASZ13" s="236"/>
      <c r="ATA13" s="236"/>
      <c r="ATB13" s="236"/>
      <c r="ATC13" s="236"/>
      <c r="ATD13" s="236"/>
      <c r="ATE13" s="236"/>
      <c r="ATF13" s="236"/>
      <c r="ATG13" s="236"/>
      <c r="ATH13" s="236"/>
      <c r="ATI13" s="236"/>
      <c r="ATJ13" s="236"/>
      <c r="ATK13" s="236"/>
      <c r="ATL13" s="236"/>
      <c r="ATM13" s="236"/>
      <c r="ATN13" s="236"/>
      <c r="ATO13" s="236"/>
      <c r="ATP13" s="236"/>
      <c r="ATQ13" s="236"/>
      <c r="ATR13" s="236"/>
      <c r="ATS13" s="236"/>
      <c r="ATT13" s="236"/>
      <c r="ATU13" s="236"/>
      <c r="ATV13" s="236"/>
      <c r="ATW13" s="236"/>
      <c r="ATX13" s="236"/>
      <c r="ATY13" s="236"/>
      <c r="ATZ13" s="236"/>
      <c r="AUA13" s="236"/>
      <c r="AUB13" s="236"/>
      <c r="AUC13" s="236"/>
      <c r="AUD13" s="236"/>
      <c r="AUE13" s="236"/>
      <c r="AUF13" s="236"/>
      <c r="AUG13" s="236"/>
      <c r="AUH13" s="236"/>
      <c r="AUI13" s="236"/>
      <c r="AUJ13" s="236"/>
      <c r="AUK13" s="236"/>
      <c r="AUL13" s="236"/>
      <c r="AUM13" s="236"/>
      <c r="AUN13" s="236"/>
      <c r="AUO13" s="236"/>
      <c r="AUP13" s="236"/>
      <c r="AUQ13" s="236"/>
      <c r="AUR13" s="236"/>
      <c r="AUS13" s="236"/>
      <c r="AUT13" s="236"/>
      <c r="AUU13" s="236"/>
      <c r="AUV13" s="236"/>
      <c r="AUW13" s="236"/>
      <c r="AUX13" s="236"/>
      <c r="AUY13" s="236"/>
      <c r="AUZ13" s="236"/>
      <c r="AVA13" s="236"/>
      <c r="AVB13" s="236"/>
      <c r="AVC13" s="236"/>
      <c r="AVD13" s="236"/>
      <c r="AVE13" s="236"/>
      <c r="AVF13" s="236"/>
      <c r="AVG13" s="236"/>
      <c r="AVH13" s="236"/>
      <c r="AVI13" s="236"/>
      <c r="AVJ13" s="236"/>
      <c r="AVK13" s="236"/>
      <c r="AVL13" s="236"/>
      <c r="AVM13" s="236"/>
      <c r="AVN13" s="236"/>
      <c r="AVO13" s="236"/>
      <c r="AVP13" s="236"/>
      <c r="AVQ13" s="236"/>
      <c r="AVR13" s="236"/>
      <c r="AVS13" s="236"/>
      <c r="AVT13" s="236"/>
      <c r="AVU13" s="236"/>
      <c r="AVV13" s="236"/>
      <c r="AVW13" s="236"/>
      <c r="AVX13" s="236"/>
      <c r="AVY13" s="236"/>
      <c r="AVZ13" s="236"/>
      <c r="AWA13" s="236"/>
      <c r="AWB13" s="236"/>
      <c r="AWC13" s="236"/>
      <c r="AWD13" s="236"/>
      <c r="AWE13" s="236"/>
      <c r="AWF13" s="236"/>
      <c r="AWG13" s="236"/>
      <c r="AWH13" s="236"/>
      <c r="AWI13" s="236"/>
      <c r="AWJ13" s="236"/>
      <c r="AWK13" s="236"/>
      <c r="AWL13" s="236"/>
      <c r="AWM13" s="236"/>
      <c r="AWN13" s="236"/>
      <c r="AWO13" s="236"/>
      <c r="AWP13" s="236"/>
      <c r="AWQ13" s="236"/>
      <c r="AWR13" s="236"/>
      <c r="AWS13" s="236"/>
      <c r="AWT13" s="236"/>
      <c r="AWU13" s="236"/>
      <c r="AWV13" s="236"/>
      <c r="AWW13" s="236"/>
      <c r="AWX13" s="236"/>
      <c r="AWY13" s="236"/>
      <c r="AWZ13" s="236"/>
      <c r="AXA13" s="236"/>
      <c r="AXB13" s="236"/>
      <c r="AXC13" s="236"/>
      <c r="AXD13" s="236"/>
      <c r="AXE13" s="236"/>
      <c r="AXF13" s="236"/>
      <c r="AXG13" s="236"/>
      <c r="AXH13" s="236"/>
      <c r="AXI13" s="236"/>
      <c r="AXJ13" s="236"/>
      <c r="AXK13" s="236"/>
      <c r="AXL13" s="236"/>
      <c r="AXM13" s="236"/>
      <c r="AXN13" s="236"/>
      <c r="AXO13" s="236"/>
      <c r="AXP13" s="236"/>
      <c r="AXQ13" s="236"/>
      <c r="AXR13" s="236"/>
      <c r="AXS13" s="236"/>
      <c r="AXT13" s="236"/>
      <c r="AXU13" s="236"/>
      <c r="AXV13" s="236"/>
      <c r="AXW13" s="236"/>
      <c r="AXX13" s="236"/>
      <c r="AXY13" s="236"/>
      <c r="AXZ13" s="236"/>
      <c r="AYA13" s="236"/>
      <c r="AYB13" s="236"/>
      <c r="AYC13" s="236"/>
      <c r="AYD13" s="236"/>
      <c r="AYE13" s="236"/>
      <c r="AYF13" s="236"/>
      <c r="AYG13" s="236"/>
      <c r="AYH13" s="236"/>
      <c r="AYI13" s="236"/>
      <c r="AYJ13" s="236"/>
      <c r="AYK13" s="236"/>
      <c r="AYL13" s="236"/>
      <c r="AYM13" s="236"/>
      <c r="AYN13" s="236"/>
      <c r="AYO13" s="236"/>
      <c r="AYP13" s="236"/>
      <c r="AYQ13" s="236"/>
      <c r="AYR13" s="236"/>
      <c r="AYS13" s="236"/>
      <c r="AYT13" s="236"/>
      <c r="AYU13" s="236"/>
      <c r="AYV13" s="236"/>
      <c r="AYW13" s="236"/>
      <c r="AYX13" s="236"/>
      <c r="AYY13" s="236"/>
      <c r="AYZ13" s="236"/>
      <c r="AZA13" s="236"/>
      <c r="AZB13" s="236"/>
      <c r="AZC13" s="236"/>
      <c r="AZD13" s="236"/>
      <c r="AZE13" s="236"/>
      <c r="AZF13" s="236"/>
      <c r="AZG13" s="236"/>
      <c r="AZH13" s="236"/>
      <c r="AZI13" s="236"/>
      <c r="AZJ13" s="236"/>
      <c r="AZK13" s="236"/>
      <c r="AZL13" s="236"/>
      <c r="AZM13" s="236"/>
      <c r="AZN13" s="236"/>
      <c r="AZO13" s="236"/>
      <c r="AZP13" s="236"/>
      <c r="AZQ13" s="236"/>
      <c r="AZR13" s="236"/>
      <c r="AZS13" s="236"/>
      <c r="AZT13" s="236"/>
      <c r="AZU13" s="236"/>
      <c r="AZV13" s="236"/>
      <c r="AZW13" s="236"/>
      <c r="AZX13" s="236"/>
      <c r="AZY13" s="236"/>
      <c r="AZZ13" s="236"/>
      <c r="BAA13" s="236"/>
      <c r="BAB13" s="236"/>
      <c r="BAC13" s="236"/>
      <c r="BAD13" s="236"/>
      <c r="BAE13" s="236"/>
      <c r="BAF13" s="236"/>
      <c r="BAG13" s="236"/>
      <c r="BAH13" s="236"/>
      <c r="BAI13" s="236"/>
      <c r="BAJ13" s="236"/>
      <c r="BAK13" s="236"/>
      <c r="BAL13" s="236"/>
      <c r="BAM13" s="236"/>
      <c r="BAN13" s="236"/>
      <c r="BAO13" s="236"/>
      <c r="BAP13" s="236"/>
      <c r="BAQ13" s="236"/>
      <c r="BAR13" s="236"/>
      <c r="BAS13" s="236"/>
      <c r="BAT13" s="236"/>
      <c r="BAU13" s="236"/>
      <c r="BAV13" s="236"/>
      <c r="BAW13" s="236"/>
      <c r="BAX13" s="236"/>
      <c r="BAY13" s="236"/>
      <c r="BAZ13" s="236"/>
      <c r="BBA13" s="236"/>
      <c r="BBB13" s="236"/>
      <c r="BBC13" s="236"/>
      <c r="BBD13" s="236"/>
      <c r="BBE13" s="236"/>
      <c r="BBF13" s="236"/>
      <c r="BBG13" s="236"/>
      <c r="BBH13" s="236"/>
      <c r="BBI13" s="236"/>
      <c r="BBJ13" s="236"/>
      <c r="BBK13" s="236"/>
      <c r="BBL13" s="236"/>
      <c r="BBM13" s="236"/>
      <c r="BBN13" s="236"/>
      <c r="BBO13" s="236"/>
      <c r="BBP13" s="236"/>
      <c r="BBQ13" s="236"/>
      <c r="BBR13" s="236"/>
      <c r="BBS13" s="236"/>
      <c r="BBT13" s="236"/>
      <c r="BBU13" s="236"/>
      <c r="BBV13" s="236"/>
      <c r="BBW13" s="236"/>
      <c r="BBX13" s="236"/>
      <c r="BBY13" s="236"/>
      <c r="BBZ13" s="236"/>
      <c r="BCA13" s="236"/>
      <c r="BCB13" s="236"/>
      <c r="BCC13" s="236"/>
      <c r="BCD13" s="236"/>
      <c r="BCE13" s="236"/>
      <c r="BCF13" s="236"/>
      <c r="BCG13" s="236"/>
      <c r="BCH13" s="236"/>
      <c r="BCI13" s="236"/>
      <c r="BCJ13" s="236"/>
      <c r="BCK13" s="236"/>
      <c r="BCL13" s="236"/>
      <c r="BCM13" s="236"/>
      <c r="BCN13" s="236"/>
      <c r="BCO13" s="236"/>
      <c r="BCP13" s="236"/>
      <c r="BCQ13" s="236"/>
      <c r="BCR13" s="236"/>
      <c r="BCS13" s="236"/>
      <c r="BCT13" s="236"/>
      <c r="BCU13" s="236"/>
      <c r="BCV13" s="236"/>
      <c r="BCW13" s="236"/>
      <c r="BCX13" s="236"/>
      <c r="BCY13" s="236"/>
      <c r="BCZ13" s="236"/>
      <c r="BDA13" s="236"/>
      <c r="BDB13" s="236"/>
      <c r="BDC13" s="236"/>
      <c r="BDD13" s="236"/>
      <c r="BDE13" s="236"/>
      <c r="BDF13" s="236"/>
      <c r="BDG13" s="236"/>
      <c r="BDH13" s="236"/>
      <c r="BDI13" s="236"/>
      <c r="BDJ13" s="236"/>
      <c r="BDK13" s="236"/>
      <c r="BDL13" s="236"/>
      <c r="BDM13" s="236"/>
      <c r="BDN13" s="236"/>
      <c r="BDO13" s="236"/>
      <c r="BDP13" s="236"/>
      <c r="BDQ13" s="236"/>
      <c r="BDR13" s="236"/>
      <c r="BDS13" s="236"/>
      <c r="BDT13" s="236"/>
      <c r="BDU13" s="236"/>
      <c r="BDV13" s="236"/>
      <c r="BDW13" s="236"/>
      <c r="BDX13" s="236"/>
      <c r="BDY13" s="236"/>
      <c r="BDZ13" s="236"/>
      <c r="BEA13" s="236"/>
      <c r="BEB13" s="236"/>
      <c r="BEC13" s="236"/>
      <c r="BED13" s="236"/>
      <c r="BEE13" s="236"/>
      <c r="BEF13" s="236"/>
      <c r="BEG13" s="236"/>
      <c r="BEH13" s="236"/>
      <c r="BEI13" s="236"/>
      <c r="BEJ13" s="236"/>
      <c r="BEK13" s="236"/>
      <c r="BEL13" s="236"/>
      <c r="BEM13" s="236"/>
      <c r="BEN13" s="236"/>
      <c r="BEO13" s="236"/>
      <c r="BEP13" s="236"/>
      <c r="BEQ13" s="236"/>
      <c r="BER13" s="236"/>
      <c r="BES13" s="236"/>
      <c r="BET13" s="236"/>
      <c r="BEU13" s="236"/>
      <c r="BEV13" s="236"/>
      <c r="BEW13" s="236"/>
      <c r="BEX13" s="236"/>
      <c r="BEY13" s="236"/>
      <c r="BEZ13" s="236"/>
      <c r="BFA13" s="236"/>
      <c r="BFB13" s="236"/>
      <c r="BFC13" s="236"/>
      <c r="BFD13" s="236"/>
      <c r="BFE13" s="236"/>
      <c r="BFF13" s="236"/>
      <c r="BFG13" s="236"/>
      <c r="BFH13" s="236"/>
      <c r="BFI13" s="236"/>
      <c r="BFJ13" s="236"/>
      <c r="BFK13" s="236"/>
      <c r="BFL13" s="236"/>
      <c r="BFM13" s="236"/>
      <c r="BFN13" s="236"/>
      <c r="BFO13" s="236"/>
      <c r="BFP13" s="236"/>
      <c r="BFQ13" s="236"/>
      <c r="BFR13" s="236"/>
      <c r="BFS13" s="236"/>
      <c r="BFT13" s="236"/>
      <c r="BFU13" s="236"/>
      <c r="BFV13" s="236"/>
      <c r="BFW13" s="236"/>
      <c r="BFX13" s="236"/>
      <c r="BFY13" s="236"/>
      <c r="BFZ13" s="236"/>
      <c r="BGA13" s="236"/>
      <c r="BGB13" s="236"/>
      <c r="BGC13" s="236"/>
      <c r="BGD13" s="236"/>
      <c r="BGE13" s="236"/>
      <c r="BGF13" s="236"/>
      <c r="BGG13" s="236"/>
      <c r="BGH13" s="236"/>
      <c r="BGI13" s="236"/>
      <c r="BGJ13" s="236"/>
      <c r="BGK13" s="236"/>
      <c r="BGL13" s="236"/>
      <c r="BGM13" s="236"/>
      <c r="BGN13" s="236"/>
      <c r="BGO13" s="236"/>
      <c r="BGP13" s="236"/>
      <c r="BGQ13" s="236"/>
      <c r="BGR13" s="236"/>
      <c r="BGS13" s="236"/>
      <c r="BGT13" s="236"/>
      <c r="BGU13" s="236"/>
      <c r="BGV13" s="236"/>
      <c r="BGW13" s="236"/>
      <c r="BGX13" s="236"/>
      <c r="BGY13" s="236"/>
      <c r="BGZ13" s="236"/>
      <c r="BHA13" s="236"/>
      <c r="BHB13" s="236"/>
      <c r="BHC13" s="236"/>
      <c r="BHD13" s="236"/>
      <c r="BHE13" s="236"/>
      <c r="BHF13" s="236"/>
      <c r="BHG13" s="236"/>
      <c r="BHH13" s="236"/>
      <c r="BHI13" s="236"/>
      <c r="BHJ13" s="236"/>
      <c r="BHK13" s="236"/>
      <c r="BHL13" s="236"/>
      <c r="BHM13" s="236"/>
      <c r="BHN13" s="236"/>
      <c r="BHO13" s="236"/>
      <c r="BHP13" s="236"/>
      <c r="BHQ13" s="236"/>
      <c r="BHR13" s="236"/>
      <c r="BHS13" s="236"/>
      <c r="BHT13" s="236"/>
      <c r="BHU13" s="236"/>
      <c r="BHV13" s="236"/>
      <c r="BHW13" s="236"/>
      <c r="BHX13" s="236"/>
      <c r="BHY13" s="236"/>
      <c r="BHZ13" s="236"/>
      <c r="BIA13" s="236"/>
      <c r="BIB13" s="236"/>
      <c r="BIC13" s="236"/>
      <c r="BID13" s="236"/>
      <c r="BIE13" s="236"/>
      <c r="BIF13" s="236"/>
      <c r="BIG13" s="236"/>
      <c r="BIH13" s="236"/>
      <c r="BII13" s="236"/>
      <c r="BIJ13" s="236"/>
      <c r="BIK13" s="236"/>
      <c r="BIL13" s="236"/>
      <c r="BIM13" s="236"/>
      <c r="BIN13" s="236"/>
      <c r="BIO13" s="236"/>
      <c r="BIP13" s="236"/>
      <c r="BIQ13" s="236"/>
      <c r="BIR13" s="236"/>
      <c r="BIS13" s="236"/>
      <c r="BIT13" s="236"/>
      <c r="BIU13" s="236"/>
      <c r="BIV13" s="236"/>
      <c r="BIW13" s="236"/>
      <c r="BIX13" s="236"/>
      <c r="BIY13" s="236"/>
      <c r="BIZ13" s="236"/>
      <c r="BJA13" s="236"/>
      <c r="BJB13" s="236"/>
      <c r="BJC13" s="236"/>
      <c r="BJD13" s="236"/>
      <c r="BJE13" s="236"/>
      <c r="BJF13" s="236"/>
      <c r="BJG13" s="236"/>
      <c r="BJH13" s="236"/>
      <c r="BJI13" s="236"/>
      <c r="BJJ13" s="236"/>
      <c r="BJK13" s="236"/>
      <c r="BJL13" s="236"/>
      <c r="BJM13" s="236"/>
      <c r="BJN13" s="236"/>
      <c r="BJO13" s="236"/>
      <c r="BJP13" s="236"/>
      <c r="BJQ13" s="236"/>
      <c r="BJR13" s="236"/>
      <c r="BJS13" s="236"/>
      <c r="BJT13" s="236"/>
      <c r="BJU13" s="236"/>
      <c r="BJV13" s="236"/>
      <c r="BJW13" s="236"/>
      <c r="BJX13" s="236"/>
      <c r="BJY13" s="236"/>
      <c r="BJZ13" s="236"/>
      <c r="BKA13" s="236"/>
      <c r="BKB13" s="236"/>
      <c r="BKC13" s="236"/>
      <c r="BKD13" s="236"/>
      <c r="BKE13" s="236"/>
      <c r="BKF13" s="236"/>
      <c r="BKG13" s="236"/>
      <c r="BKH13" s="236"/>
      <c r="BKI13" s="236"/>
      <c r="BKJ13" s="236"/>
      <c r="BKK13" s="236"/>
      <c r="BKL13" s="236"/>
      <c r="BKM13" s="236"/>
      <c r="BKN13" s="236"/>
      <c r="BKO13" s="236"/>
      <c r="BKP13" s="236"/>
      <c r="BKQ13" s="236"/>
      <c r="BKR13" s="236"/>
      <c r="BKS13" s="236"/>
      <c r="BKT13" s="236"/>
      <c r="BKU13" s="236"/>
      <c r="BKV13" s="236"/>
      <c r="BKW13" s="236"/>
      <c r="BKX13" s="236"/>
      <c r="BKY13" s="236"/>
      <c r="BKZ13" s="236"/>
      <c r="BLA13" s="236"/>
      <c r="BLB13" s="236"/>
      <c r="BLC13" s="236"/>
      <c r="BLD13" s="236"/>
      <c r="BLE13" s="236"/>
      <c r="BLF13" s="236"/>
      <c r="BLG13" s="236"/>
      <c r="BLH13" s="236"/>
      <c r="BLI13" s="236"/>
      <c r="BLJ13" s="236"/>
      <c r="BLK13" s="236"/>
      <c r="BLL13" s="236"/>
      <c r="BLM13" s="236"/>
      <c r="BLN13" s="236"/>
      <c r="BLO13" s="236"/>
      <c r="BLP13" s="236"/>
      <c r="BLQ13" s="236"/>
      <c r="BLR13" s="236"/>
      <c r="BLS13" s="236"/>
      <c r="BLT13" s="236"/>
      <c r="BLU13" s="236"/>
      <c r="BLV13" s="236"/>
      <c r="BLW13" s="236"/>
      <c r="BLX13" s="236"/>
      <c r="BLY13" s="236"/>
      <c r="BLZ13" s="236"/>
      <c r="BMA13" s="236"/>
      <c r="BMB13" s="236"/>
      <c r="BMC13" s="236"/>
      <c r="BMD13" s="236"/>
      <c r="BME13" s="236"/>
      <c r="BMF13" s="236"/>
      <c r="BMG13" s="236"/>
      <c r="BMH13" s="236"/>
      <c r="BMI13" s="236"/>
      <c r="BMJ13" s="236"/>
      <c r="BMK13" s="236"/>
      <c r="BML13" s="236"/>
      <c r="BMM13" s="236"/>
      <c r="BMN13" s="236"/>
      <c r="BMO13" s="236"/>
      <c r="BMP13" s="236"/>
      <c r="BMQ13" s="236"/>
      <c r="BMR13" s="236"/>
      <c r="BMS13" s="236"/>
      <c r="BMT13" s="236"/>
      <c r="BMU13" s="236"/>
      <c r="BMV13" s="236"/>
      <c r="BMW13" s="236"/>
      <c r="BMX13" s="236"/>
      <c r="BMY13" s="236"/>
      <c r="BMZ13" s="236"/>
      <c r="BNA13" s="236"/>
      <c r="BNB13" s="236"/>
      <c r="BNC13" s="236"/>
      <c r="BND13" s="236"/>
      <c r="BNE13" s="236"/>
      <c r="BNF13" s="236"/>
      <c r="BNG13" s="236"/>
      <c r="BNH13" s="236"/>
      <c r="BNI13" s="236"/>
      <c r="BNJ13" s="236"/>
      <c r="BNK13" s="236"/>
      <c r="BNL13" s="236"/>
      <c r="BNM13" s="236"/>
      <c r="BNN13" s="236"/>
      <c r="BNO13" s="236"/>
      <c r="BNP13" s="236"/>
      <c r="BNQ13" s="236"/>
      <c r="BNR13" s="236"/>
      <c r="BNS13" s="236"/>
      <c r="BNT13" s="236"/>
      <c r="BNU13" s="236"/>
      <c r="BNV13" s="236"/>
      <c r="BNW13" s="236"/>
      <c r="BNX13" s="236"/>
      <c r="BNY13" s="236"/>
      <c r="BNZ13" s="236"/>
      <c r="BOA13" s="236"/>
      <c r="BOB13" s="236"/>
      <c r="BOC13" s="236"/>
      <c r="BOD13" s="236"/>
      <c r="BOE13" s="236"/>
      <c r="BOF13" s="236"/>
      <c r="BOG13" s="236"/>
      <c r="BOH13" s="236"/>
      <c r="BOI13" s="236"/>
      <c r="BOJ13" s="236"/>
      <c r="BOK13" s="236"/>
      <c r="BOL13" s="236"/>
      <c r="BOM13" s="236"/>
      <c r="BON13" s="236"/>
      <c r="BOO13" s="236"/>
      <c r="BOP13" s="236"/>
      <c r="BOQ13" s="236"/>
      <c r="BOR13" s="236"/>
      <c r="BOS13" s="236"/>
      <c r="BOT13" s="236"/>
      <c r="BOU13" s="236"/>
      <c r="BOV13" s="236"/>
      <c r="BOW13" s="236"/>
      <c r="BOX13" s="236"/>
      <c r="BOY13" s="236"/>
      <c r="BOZ13" s="236"/>
      <c r="BPA13" s="236"/>
      <c r="BPB13" s="236"/>
      <c r="BPC13" s="236"/>
      <c r="BPD13" s="236"/>
      <c r="BPE13" s="236"/>
      <c r="BPF13" s="236"/>
      <c r="BPG13" s="236"/>
      <c r="BPH13" s="236"/>
      <c r="BPI13" s="236"/>
      <c r="BPJ13" s="236"/>
      <c r="BPK13" s="236"/>
      <c r="BPL13" s="236"/>
      <c r="BPM13" s="236"/>
      <c r="BPN13" s="236"/>
      <c r="BPO13" s="236"/>
      <c r="BPP13" s="236"/>
      <c r="BPQ13" s="236"/>
      <c r="BPR13" s="236"/>
      <c r="BPS13" s="236"/>
      <c r="BPT13" s="236"/>
      <c r="BPU13" s="236"/>
      <c r="BPV13" s="236"/>
      <c r="BPW13" s="236"/>
      <c r="BPX13" s="236"/>
      <c r="BPY13" s="236"/>
      <c r="BPZ13" s="236"/>
      <c r="BQA13" s="236"/>
      <c r="BQB13" s="236"/>
      <c r="BQC13" s="236"/>
      <c r="BQD13" s="236"/>
      <c r="BQE13" s="236"/>
      <c r="BQF13" s="236"/>
      <c r="BQG13" s="236"/>
      <c r="BQH13" s="236"/>
      <c r="BQI13" s="236"/>
      <c r="BQJ13" s="236"/>
      <c r="BQK13" s="236"/>
      <c r="BQL13" s="236"/>
      <c r="BQM13" s="236"/>
      <c r="BQN13" s="236"/>
      <c r="BQO13" s="236"/>
      <c r="BQP13" s="236"/>
      <c r="BQQ13" s="236"/>
      <c r="BQR13" s="236"/>
      <c r="BQS13" s="236"/>
      <c r="BQT13" s="236"/>
      <c r="BQU13" s="236"/>
      <c r="BQV13" s="236"/>
      <c r="BQW13" s="236"/>
      <c r="BQX13" s="236"/>
      <c r="BQY13" s="236"/>
      <c r="BQZ13" s="236"/>
      <c r="BRA13" s="236"/>
      <c r="BRB13" s="236"/>
      <c r="BRC13" s="236"/>
      <c r="BRD13" s="236"/>
      <c r="BRE13" s="236"/>
      <c r="BRF13" s="236"/>
      <c r="BRG13" s="236"/>
      <c r="BRH13" s="236"/>
      <c r="BRI13" s="236"/>
      <c r="BRJ13" s="236"/>
      <c r="BRK13" s="236"/>
      <c r="BRL13" s="236"/>
      <c r="BRM13" s="236"/>
      <c r="BRN13" s="236"/>
      <c r="BRO13" s="236"/>
      <c r="BRP13" s="236"/>
      <c r="BRQ13" s="236"/>
      <c r="BRR13" s="236"/>
      <c r="BRS13" s="236"/>
      <c r="BRT13" s="236"/>
      <c r="BRU13" s="236"/>
      <c r="BRV13" s="236"/>
      <c r="BRW13" s="236"/>
      <c r="BRX13" s="236"/>
      <c r="BRY13" s="236"/>
      <c r="BRZ13" s="236"/>
      <c r="BSA13" s="236"/>
      <c r="BSB13" s="236"/>
      <c r="BSC13" s="236"/>
      <c r="BSD13" s="236"/>
      <c r="BSE13" s="236"/>
      <c r="BSF13" s="236"/>
      <c r="BSG13" s="236"/>
      <c r="BSH13" s="236"/>
      <c r="BSI13" s="236"/>
      <c r="BSJ13" s="236"/>
      <c r="BSK13" s="236"/>
      <c r="BSL13" s="236"/>
      <c r="BSM13" s="236"/>
      <c r="BSN13" s="236"/>
      <c r="BSO13" s="236"/>
      <c r="BSP13" s="236"/>
      <c r="BSQ13" s="236"/>
      <c r="BSR13" s="236"/>
      <c r="BSS13" s="236"/>
      <c r="BST13" s="236"/>
      <c r="BSU13" s="236"/>
      <c r="BSV13" s="236"/>
      <c r="BSW13" s="236"/>
      <c r="BSX13" s="236"/>
      <c r="BSY13" s="236"/>
      <c r="BSZ13" s="236"/>
      <c r="BTA13" s="236"/>
      <c r="BTB13" s="236"/>
      <c r="BTC13" s="236"/>
      <c r="BTD13" s="236"/>
      <c r="BTE13" s="236"/>
      <c r="BTF13" s="236"/>
      <c r="BTG13" s="236"/>
      <c r="BTH13" s="236"/>
      <c r="BTI13" s="236"/>
      <c r="BTJ13" s="236"/>
      <c r="BTK13" s="236"/>
      <c r="BTL13" s="236"/>
      <c r="BTM13" s="236"/>
      <c r="BTN13" s="236"/>
      <c r="BTO13" s="236"/>
      <c r="BTP13" s="236"/>
      <c r="BTQ13" s="236"/>
      <c r="BTR13" s="236"/>
      <c r="BTS13" s="236"/>
      <c r="BTT13" s="236"/>
      <c r="BTU13" s="236"/>
      <c r="BTV13" s="236"/>
      <c r="BTW13" s="236"/>
      <c r="BTX13" s="236"/>
      <c r="BTY13" s="236"/>
      <c r="BTZ13" s="236"/>
      <c r="BUA13" s="236"/>
      <c r="BUB13" s="236"/>
      <c r="BUC13" s="236"/>
      <c r="BUD13" s="236"/>
      <c r="BUE13" s="236"/>
      <c r="BUF13" s="236"/>
      <c r="BUG13" s="236"/>
      <c r="BUH13" s="236"/>
      <c r="BUI13" s="236"/>
      <c r="BUJ13" s="236"/>
      <c r="BUK13" s="236"/>
      <c r="BUL13" s="236"/>
      <c r="BUM13" s="236"/>
      <c r="BUN13" s="236"/>
      <c r="BUO13" s="236"/>
      <c r="BUP13" s="236"/>
      <c r="BUQ13" s="236"/>
      <c r="BUR13" s="236"/>
      <c r="BUS13" s="236"/>
      <c r="BUT13" s="236"/>
      <c r="BUU13" s="236"/>
      <c r="BUV13" s="236"/>
      <c r="BUW13" s="236"/>
      <c r="BUX13" s="236"/>
      <c r="BUY13" s="236"/>
      <c r="BUZ13" s="236"/>
      <c r="BVA13" s="236"/>
      <c r="BVB13" s="236"/>
      <c r="BVC13" s="236"/>
      <c r="BVD13" s="236"/>
      <c r="BVE13" s="236"/>
      <c r="BVF13" s="236"/>
      <c r="BVG13" s="236"/>
      <c r="BVH13" s="236"/>
      <c r="BVI13" s="236"/>
      <c r="BVJ13" s="236"/>
      <c r="BVK13" s="236"/>
      <c r="BVL13" s="236"/>
      <c r="BVM13" s="236"/>
      <c r="BVN13" s="236"/>
      <c r="BVO13" s="236"/>
      <c r="BVP13" s="236"/>
      <c r="BVQ13" s="236"/>
      <c r="BVR13" s="236"/>
      <c r="BVS13" s="236"/>
      <c r="BVT13" s="236"/>
      <c r="BVU13" s="236"/>
      <c r="BVV13" s="236"/>
      <c r="BVW13" s="236"/>
      <c r="BVX13" s="236"/>
      <c r="BVY13" s="236"/>
      <c r="BVZ13" s="236"/>
      <c r="BWA13" s="236"/>
      <c r="BWB13" s="236"/>
      <c r="BWC13" s="236"/>
      <c r="BWD13" s="236"/>
      <c r="BWE13" s="236"/>
      <c r="BWF13" s="236"/>
      <c r="BWG13" s="236"/>
      <c r="BWH13" s="236"/>
      <c r="BWI13" s="236"/>
      <c r="BWJ13" s="236"/>
      <c r="BWK13" s="236"/>
      <c r="BWL13" s="236"/>
      <c r="BWM13" s="236"/>
      <c r="BWN13" s="236"/>
      <c r="BWO13" s="236"/>
      <c r="BWP13" s="236"/>
      <c r="BWQ13" s="236"/>
      <c r="BWR13" s="236"/>
      <c r="BWS13" s="236"/>
      <c r="BWT13" s="236"/>
      <c r="BWU13" s="236"/>
      <c r="BWV13" s="236"/>
      <c r="BWW13" s="236"/>
      <c r="BWX13" s="236"/>
      <c r="BWY13" s="236"/>
      <c r="BWZ13" s="236"/>
      <c r="BXA13" s="236"/>
      <c r="BXB13" s="236"/>
      <c r="BXC13" s="236"/>
      <c r="BXD13" s="236"/>
      <c r="BXE13" s="236"/>
      <c r="BXF13" s="236"/>
      <c r="BXG13" s="236"/>
      <c r="BXH13" s="236"/>
      <c r="BXI13" s="236"/>
      <c r="BXJ13" s="236"/>
      <c r="BXK13" s="236"/>
      <c r="BXL13" s="236"/>
      <c r="BXM13" s="236"/>
      <c r="BXN13" s="236"/>
      <c r="BXO13" s="236"/>
      <c r="BXP13" s="236"/>
      <c r="BXQ13" s="236"/>
      <c r="BXR13" s="236"/>
      <c r="BXS13" s="236"/>
      <c r="BXT13" s="236"/>
      <c r="BXU13" s="236"/>
      <c r="BXV13" s="236"/>
      <c r="BXW13" s="236"/>
      <c r="BXX13" s="236"/>
      <c r="BXY13" s="236"/>
      <c r="BXZ13" s="236"/>
      <c r="BYA13" s="236"/>
      <c r="BYB13" s="236"/>
      <c r="BYC13" s="236"/>
      <c r="BYD13" s="236"/>
      <c r="BYE13" s="236"/>
      <c r="BYF13" s="236"/>
      <c r="BYG13" s="236"/>
      <c r="BYH13" s="236"/>
      <c r="BYI13" s="236"/>
      <c r="BYJ13" s="236"/>
      <c r="BYK13" s="236"/>
      <c r="BYL13" s="236"/>
      <c r="BYM13" s="236"/>
      <c r="BYN13" s="236"/>
      <c r="BYO13" s="236"/>
      <c r="BYP13" s="236"/>
      <c r="BYQ13" s="236"/>
      <c r="BYR13" s="236"/>
      <c r="BYS13" s="236"/>
      <c r="BYT13" s="236"/>
      <c r="BYU13" s="236"/>
      <c r="BYV13" s="236"/>
      <c r="BYW13" s="236"/>
      <c r="BYX13" s="236"/>
      <c r="BYY13" s="236"/>
      <c r="BYZ13" s="236"/>
      <c r="BZA13" s="236"/>
      <c r="BZB13" s="236"/>
      <c r="BZC13" s="236"/>
      <c r="BZD13" s="236"/>
      <c r="BZE13" s="236"/>
      <c r="BZF13" s="236"/>
      <c r="BZG13" s="236"/>
      <c r="BZH13" s="236"/>
      <c r="BZI13" s="236"/>
      <c r="BZJ13" s="236"/>
      <c r="BZK13" s="236"/>
      <c r="BZL13" s="236"/>
      <c r="BZM13" s="236"/>
      <c r="BZN13" s="236"/>
      <c r="BZO13" s="236"/>
      <c r="BZP13" s="236"/>
      <c r="BZQ13" s="236"/>
      <c r="BZR13" s="236"/>
      <c r="BZS13" s="236"/>
      <c r="BZT13" s="236"/>
      <c r="BZU13" s="236"/>
      <c r="BZV13" s="236"/>
      <c r="BZW13" s="236"/>
      <c r="BZX13" s="236"/>
      <c r="BZY13" s="236"/>
      <c r="BZZ13" s="236"/>
      <c r="CAA13" s="236"/>
      <c r="CAB13" s="236"/>
      <c r="CAC13" s="236"/>
      <c r="CAD13" s="236"/>
      <c r="CAE13" s="236"/>
      <c r="CAF13" s="236"/>
      <c r="CAG13" s="236"/>
      <c r="CAH13" s="236"/>
      <c r="CAI13" s="236"/>
      <c r="CAJ13" s="236"/>
      <c r="CAK13" s="236"/>
      <c r="CAL13" s="236"/>
      <c r="CAM13" s="236"/>
      <c r="CAN13" s="236"/>
      <c r="CAO13" s="236"/>
      <c r="CAP13" s="236"/>
      <c r="CAQ13" s="236"/>
      <c r="CAR13" s="236"/>
      <c r="CAS13" s="236"/>
      <c r="CAT13" s="236"/>
      <c r="CAU13" s="236"/>
      <c r="CAV13" s="236"/>
      <c r="CAW13" s="236"/>
      <c r="CAX13" s="236"/>
      <c r="CAY13" s="236"/>
      <c r="CAZ13" s="236"/>
      <c r="CBA13" s="236"/>
      <c r="CBB13" s="236"/>
      <c r="CBC13" s="236"/>
      <c r="CBD13" s="236"/>
      <c r="CBE13" s="236"/>
      <c r="CBF13" s="236"/>
      <c r="CBG13" s="236"/>
      <c r="CBH13" s="236"/>
      <c r="CBI13" s="236"/>
      <c r="CBJ13" s="236"/>
      <c r="CBK13" s="236"/>
      <c r="CBL13" s="236"/>
      <c r="CBM13" s="236"/>
      <c r="CBN13" s="236"/>
      <c r="CBO13" s="236"/>
      <c r="CBP13" s="236"/>
      <c r="CBQ13" s="236"/>
      <c r="CBR13" s="236"/>
      <c r="CBS13" s="236"/>
      <c r="CBT13" s="236"/>
      <c r="CBU13" s="236"/>
      <c r="CBV13" s="236"/>
      <c r="CBW13" s="236"/>
      <c r="CBX13" s="236"/>
      <c r="CBY13" s="236"/>
      <c r="CBZ13" s="236"/>
      <c r="CCA13" s="236"/>
      <c r="CCB13" s="236"/>
      <c r="CCC13" s="236"/>
      <c r="CCD13" s="236"/>
      <c r="CCE13" s="236"/>
      <c r="CCF13" s="236"/>
      <c r="CCG13" s="236"/>
      <c r="CCH13" s="236"/>
      <c r="CCI13" s="236"/>
      <c r="CCJ13" s="236"/>
      <c r="CCK13" s="236"/>
      <c r="CCL13" s="236"/>
      <c r="CCM13" s="236"/>
      <c r="CCN13" s="236"/>
      <c r="CCO13" s="236"/>
      <c r="CCP13" s="236"/>
      <c r="CCQ13" s="236"/>
      <c r="CCR13" s="236"/>
      <c r="CCS13" s="236"/>
      <c r="CCT13" s="236"/>
      <c r="CCU13" s="236"/>
      <c r="CCV13" s="236"/>
      <c r="CCW13" s="236"/>
      <c r="CCX13" s="236"/>
      <c r="CCY13" s="236"/>
      <c r="CCZ13" s="236"/>
      <c r="CDA13" s="236"/>
      <c r="CDB13" s="236"/>
      <c r="CDC13" s="236"/>
      <c r="CDD13" s="236"/>
      <c r="CDE13" s="236"/>
      <c r="CDF13" s="236"/>
      <c r="CDG13" s="236"/>
      <c r="CDH13" s="236"/>
      <c r="CDI13" s="236"/>
      <c r="CDJ13" s="236"/>
      <c r="CDK13" s="236"/>
      <c r="CDL13" s="236"/>
      <c r="CDM13" s="236"/>
      <c r="CDN13" s="236"/>
      <c r="CDO13" s="236"/>
      <c r="CDP13" s="236"/>
      <c r="CDQ13" s="236"/>
      <c r="CDR13" s="236"/>
      <c r="CDS13" s="236"/>
      <c r="CDT13" s="236"/>
      <c r="CDU13" s="236"/>
      <c r="CDV13" s="236"/>
      <c r="CDW13" s="236"/>
      <c r="CDX13" s="236"/>
      <c r="CDY13" s="236"/>
      <c r="CDZ13" s="236"/>
      <c r="CEA13" s="236"/>
      <c r="CEB13" s="236"/>
      <c r="CEC13" s="236"/>
      <c r="CED13" s="236"/>
      <c r="CEE13" s="236"/>
      <c r="CEF13" s="236"/>
      <c r="CEG13" s="236"/>
      <c r="CEH13" s="236"/>
      <c r="CEI13" s="236"/>
      <c r="CEJ13" s="236"/>
      <c r="CEK13" s="236"/>
      <c r="CEL13" s="236"/>
      <c r="CEM13" s="236"/>
      <c r="CEN13" s="236"/>
      <c r="CEO13" s="236"/>
      <c r="CEP13" s="236"/>
      <c r="CEQ13" s="236"/>
      <c r="CER13" s="236"/>
      <c r="CES13" s="236"/>
      <c r="CET13" s="236"/>
      <c r="CEU13" s="236"/>
      <c r="CEV13" s="236"/>
      <c r="CEW13" s="236"/>
      <c r="CEX13" s="236"/>
      <c r="CEY13" s="236"/>
      <c r="CEZ13" s="236"/>
      <c r="CFA13" s="236"/>
      <c r="CFB13" s="236"/>
      <c r="CFC13" s="236"/>
      <c r="CFD13" s="236"/>
      <c r="CFE13" s="236"/>
      <c r="CFF13" s="236"/>
      <c r="CFG13" s="236"/>
      <c r="CFH13" s="236"/>
      <c r="CFI13" s="236"/>
      <c r="CFJ13" s="236"/>
      <c r="CFK13" s="236"/>
      <c r="CFL13" s="236"/>
      <c r="CFM13" s="236"/>
      <c r="CFN13" s="236"/>
      <c r="CFO13" s="236"/>
      <c r="CFP13" s="236"/>
      <c r="CFQ13" s="236"/>
      <c r="CFR13" s="236"/>
      <c r="CFS13" s="236"/>
      <c r="CFT13" s="236"/>
      <c r="CFU13" s="236"/>
      <c r="CFV13" s="236"/>
      <c r="CFW13" s="236"/>
      <c r="CFX13" s="236"/>
      <c r="CFY13" s="236"/>
      <c r="CFZ13" s="236"/>
      <c r="CGA13" s="236"/>
      <c r="CGB13" s="236"/>
      <c r="CGC13" s="236"/>
      <c r="CGD13" s="236"/>
      <c r="CGE13" s="236"/>
      <c r="CGF13" s="236"/>
      <c r="CGG13" s="236"/>
      <c r="CGH13" s="236"/>
      <c r="CGI13" s="236"/>
      <c r="CGJ13" s="236"/>
      <c r="CGK13" s="236"/>
      <c r="CGL13" s="236"/>
      <c r="CGM13" s="236"/>
      <c r="CGN13" s="236"/>
      <c r="CGO13" s="236"/>
      <c r="CGP13" s="236"/>
      <c r="CGQ13" s="236"/>
      <c r="CGR13" s="236"/>
      <c r="CGS13" s="236"/>
      <c r="CGT13" s="236"/>
      <c r="CGU13" s="236"/>
      <c r="CGV13" s="236"/>
      <c r="CGW13" s="236"/>
      <c r="CGX13" s="236"/>
      <c r="CGY13" s="236"/>
      <c r="CGZ13" s="236"/>
      <c r="CHA13" s="236"/>
      <c r="CHB13" s="236"/>
      <c r="CHC13" s="236"/>
      <c r="CHD13" s="236"/>
      <c r="CHE13" s="236"/>
      <c r="CHF13" s="236"/>
      <c r="CHG13" s="236"/>
      <c r="CHH13" s="236"/>
      <c r="CHI13" s="236"/>
      <c r="CHJ13" s="236"/>
      <c r="CHK13" s="236"/>
      <c r="CHL13" s="236"/>
      <c r="CHM13" s="236"/>
      <c r="CHN13" s="236"/>
      <c r="CHO13" s="236"/>
      <c r="CHP13" s="236"/>
      <c r="CHQ13" s="236"/>
      <c r="CHR13" s="236"/>
      <c r="CHS13" s="236"/>
      <c r="CHT13" s="236"/>
      <c r="CHU13" s="236"/>
      <c r="CHV13" s="236"/>
      <c r="CHW13" s="236"/>
      <c r="CHX13" s="236"/>
      <c r="CHY13" s="236"/>
      <c r="CHZ13" s="236"/>
      <c r="CIA13" s="236"/>
      <c r="CIB13" s="236"/>
      <c r="CIC13" s="236"/>
      <c r="CID13" s="236"/>
      <c r="CIE13" s="236"/>
      <c r="CIF13" s="236"/>
      <c r="CIG13" s="236"/>
      <c r="CIH13" s="236"/>
      <c r="CII13" s="236"/>
      <c r="CIJ13" s="236"/>
      <c r="CIK13" s="236"/>
      <c r="CIL13" s="236"/>
      <c r="CIM13" s="236"/>
      <c r="CIN13" s="236"/>
      <c r="CIO13" s="236"/>
      <c r="CIP13" s="236"/>
      <c r="CIQ13" s="236"/>
      <c r="CIR13" s="236"/>
      <c r="CIS13" s="236"/>
      <c r="CIT13" s="236"/>
      <c r="CIU13" s="236"/>
      <c r="CIV13" s="236"/>
      <c r="CIW13" s="236"/>
      <c r="CIX13" s="236"/>
      <c r="CIY13" s="236"/>
      <c r="CIZ13" s="236"/>
      <c r="CJA13" s="236"/>
      <c r="CJB13" s="236"/>
      <c r="CJC13" s="236"/>
      <c r="CJD13" s="236"/>
      <c r="CJE13" s="236"/>
      <c r="CJF13" s="236"/>
      <c r="CJG13" s="236"/>
      <c r="CJH13" s="236"/>
      <c r="CJI13" s="236"/>
      <c r="CJJ13" s="236"/>
      <c r="CJK13" s="236"/>
      <c r="CJL13" s="236"/>
      <c r="CJM13" s="236"/>
      <c r="CJN13" s="236"/>
      <c r="CJO13" s="236"/>
      <c r="CJP13" s="236"/>
      <c r="CJQ13" s="236"/>
      <c r="CJR13" s="236"/>
      <c r="CJS13" s="236"/>
      <c r="CJT13" s="236"/>
      <c r="CJU13" s="236"/>
      <c r="CJV13" s="236"/>
      <c r="CJW13" s="236"/>
      <c r="CJX13" s="236"/>
      <c r="CJY13" s="236"/>
      <c r="CJZ13" s="236"/>
      <c r="CKA13" s="236"/>
      <c r="CKB13" s="236"/>
      <c r="CKC13" s="236"/>
      <c r="CKD13" s="236"/>
      <c r="CKE13" s="236"/>
      <c r="CKF13" s="236"/>
      <c r="CKG13" s="236"/>
      <c r="CKH13" s="236"/>
      <c r="CKI13" s="236"/>
      <c r="CKJ13" s="236"/>
      <c r="CKK13" s="236"/>
      <c r="CKL13" s="236"/>
      <c r="CKM13" s="236"/>
      <c r="CKN13" s="236"/>
      <c r="CKO13" s="236"/>
      <c r="CKP13" s="236"/>
      <c r="CKQ13" s="236"/>
      <c r="CKR13" s="236"/>
      <c r="CKS13" s="236"/>
      <c r="CKT13" s="236"/>
      <c r="CKU13" s="236"/>
      <c r="CKV13" s="236"/>
      <c r="CKW13" s="236"/>
      <c r="CKX13" s="236"/>
      <c r="CKY13" s="236"/>
      <c r="CKZ13" s="236"/>
      <c r="CLA13" s="236"/>
      <c r="CLB13" s="236"/>
      <c r="CLC13" s="236"/>
      <c r="CLD13" s="236"/>
      <c r="CLE13" s="236"/>
      <c r="CLF13" s="236"/>
      <c r="CLG13" s="236"/>
      <c r="CLH13" s="236"/>
      <c r="CLI13" s="236"/>
      <c r="CLJ13" s="236"/>
      <c r="CLK13" s="236"/>
      <c r="CLL13" s="236"/>
      <c r="CLM13" s="236"/>
      <c r="CLN13" s="236"/>
      <c r="CLO13" s="236"/>
      <c r="CLP13" s="236"/>
      <c r="CLQ13" s="236"/>
      <c r="CLR13" s="236"/>
      <c r="CLS13" s="236"/>
      <c r="CLT13" s="236"/>
      <c r="CLU13" s="236"/>
      <c r="CLV13" s="236"/>
      <c r="CLW13" s="236"/>
      <c r="CLX13" s="236"/>
      <c r="CLY13" s="236"/>
      <c r="CLZ13" s="236"/>
      <c r="CMA13" s="236"/>
      <c r="CMB13" s="236"/>
      <c r="CMC13" s="236"/>
      <c r="CMD13" s="236"/>
      <c r="CME13" s="236"/>
      <c r="CMF13" s="236"/>
      <c r="CMG13" s="236"/>
      <c r="CMH13" s="236"/>
      <c r="CMI13" s="236"/>
      <c r="CMJ13" s="236"/>
      <c r="CMK13" s="236"/>
      <c r="CML13" s="236"/>
      <c r="CMM13" s="236"/>
      <c r="CMN13" s="236"/>
      <c r="CMO13" s="236"/>
      <c r="CMP13" s="236"/>
      <c r="CMQ13" s="236"/>
      <c r="CMR13" s="236"/>
      <c r="CMS13" s="236"/>
      <c r="CMT13" s="236"/>
      <c r="CMU13" s="236"/>
      <c r="CMV13" s="236"/>
      <c r="CMW13" s="236"/>
      <c r="CMX13" s="236"/>
      <c r="CMY13" s="236"/>
      <c r="CMZ13" s="236"/>
      <c r="CNA13" s="236"/>
      <c r="CNB13" s="236"/>
      <c r="CNC13" s="236"/>
      <c r="CND13" s="236"/>
      <c r="CNE13" s="236"/>
      <c r="CNF13" s="236"/>
      <c r="CNG13" s="236"/>
      <c r="CNH13" s="236"/>
      <c r="CNI13" s="236"/>
      <c r="CNJ13" s="236"/>
      <c r="CNK13" s="236"/>
      <c r="CNL13" s="236"/>
      <c r="CNM13" s="236"/>
      <c r="CNN13" s="236"/>
      <c r="CNO13" s="236"/>
      <c r="CNP13" s="236"/>
      <c r="CNQ13" s="236"/>
      <c r="CNR13" s="236"/>
      <c r="CNS13" s="236"/>
      <c r="CNT13" s="236"/>
      <c r="CNU13" s="236"/>
      <c r="CNV13" s="236"/>
      <c r="CNW13" s="236"/>
      <c r="CNX13" s="236"/>
      <c r="CNY13" s="236"/>
      <c r="CNZ13" s="236"/>
      <c r="COA13" s="236"/>
      <c r="COB13" s="236"/>
      <c r="COC13" s="236"/>
      <c r="COD13" s="236"/>
      <c r="COE13" s="236"/>
      <c r="COF13" s="236"/>
      <c r="COG13" s="236"/>
      <c r="COH13" s="236"/>
      <c r="COI13" s="236"/>
      <c r="COJ13" s="236"/>
      <c r="COK13" s="236"/>
      <c r="COL13" s="236"/>
      <c r="COM13" s="236"/>
      <c r="CON13" s="236"/>
      <c r="COO13" s="236"/>
      <c r="COP13" s="236"/>
      <c r="COQ13" s="236"/>
      <c r="COR13" s="236"/>
      <c r="COS13" s="236"/>
      <c r="COT13" s="236"/>
      <c r="COU13" s="236"/>
      <c r="COV13" s="236"/>
      <c r="COW13" s="236"/>
      <c r="COX13" s="236"/>
      <c r="COY13" s="236"/>
      <c r="COZ13" s="236"/>
      <c r="CPA13" s="236"/>
      <c r="CPB13" s="236"/>
      <c r="CPC13" s="236"/>
      <c r="CPD13" s="236"/>
      <c r="CPE13" s="236"/>
      <c r="CPF13" s="236"/>
      <c r="CPG13" s="236"/>
      <c r="CPH13" s="236"/>
      <c r="CPI13" s="236"/>
      <c r="CPJ13" s="236"/>
      <c r="CPK13" s="236"/>
      <c r="CPL13" s="236"/>
      <c r="CPM13" s="236"/>
      <c r="CPN13" s="236"/>
      <c r="CPO13" s="236"/>
      <c r="CPP13" s="236"/>
      <c r="CPQ13" s="236"/>
      <c r="CPR13" s="236"/>
      <c r="CPS13" s="236"/>
      <c r="CPT13" s="236"/>
      <c r="CPU13" s="236"/>
      <c r="CPV13" s="236"/>
      <c r="CPW13" s="236"/>
      <c r="CPX13" s="236"/>
      <c r="CPY13" s="236"/>
      <c r="CPZ13" s="236"/>
      <c r="CQA13" s="236"/>
      <c r="CQB13" s="236"/>
      <c r="CQC13" s="236"/>
      <c r="CQD13" s="236"/>
      <c r="CQE13" s="236"/>
      <c r="CQF13" s="236"/>
      <c r="CQG13" s="236"/>
      <c r="CQH13" s="236"/>
      <c r="CQI13" s="236"/>
      <c r="CQJ13" s="236"/>
      <c r="CQK13" s="236"/>
      <c r="CQL13" s="236"/>
      <c r="CQM13" s="236"/>
      <c r="CQN13" s="236"/>
      <c r="CQO13" s="236"/>
      <c r="CQP13" s="236"/>
      <c r="CQQ13" s="236"/>
      <c r="CQR13" s="236"/>
      <c r="CQS13" s="236"/>
      <c r="CQT13" s="236"/>
      <c r="CQU13" s="236"/>
      <c r="CQV13" s="236"/>
      <c r="CQW13" s="236"/>
      <c r="CQX13" s="236"/>
      <c r="CQY13" s="236"/>
      <c r="CQZ13" s="236"/>
      <c r="CRA13" s="236"/>
      <c r="CRB13" s="236"/>
      <c r="CRC13" s="236"/>
      <c r="CRD13" s="236"/>
      <c r="CRE13" s="236"/>
      <c r="CRF13" s="236"/>
      <c r="CRG13" s="236"/>
      <c r="CRH13" s="236"/>
      <c r="CRI13" s="236"/>
      <c r="CRJ13" s="236"/>
      <c r="CRK13" s="236"/>
      <c r="CRL13" s="236"/>
      <c r="CRM13" s="236"/>
      <c r="CRN13" s="236"/>
      <c r="CRO13" s="236"/>
      <c r="CRP13" s="236"/>
      <c r="CRQ13" s="236"/>
      <c r="CRR13" s="236"/>
      <c r="CRS13" s="236"/>
      <c r="CRT13" s="236"/>
      <c r="CRU13" s="236"/>
      <c r="CRV13" s="236"/>
      <c r="CRW13" s="236"/>
      <c r="CRX13" s="236"/>
      <c r="CRY13" s="236"/>
      <c r="CRZ13" s="236"/>
      <c r="CSA13" s="236"/>
      <c r="CSB13" s="236"/>
      <c r="CSC13" s="236"/>
      <c r="CSD13" s="236"/>
      <c r="CSE13" s="236"/>
      <c r="CSF13" s="236"/>
      <c r="CSG13" s="236"/>
      <c r="CSH13" s="236"/>
      <c r="CSI13" s="236"/>
      <c r="CSJ13" s="236"/>
      <c r="CSK13" s="236"/>
      <c r="CSL13" s="236"/>
      <c r="CSM13" s="236"/>
      <c r="CSN13" s="236"/>
      <c r="CSO13" s="236"/>
      <c r="CSP13" s="236"/>
      <c r="CSQ13" s="236"/>
      <c r="CSR13" s="236"/>
      <c r="CSS13" s="236"/>
      <c r="CST13" s="236"/>
      <c r="CSU13" s="236"/>
      <c r="CSV13" s="236"/>
      <c r="CSW13" s="236"/>
      <c r="CSX13" s="236"/>
      <c r="CSY13" s="236"/>
      <c r="CSZ13" s="236"/>
      <c r="CTA13" s="236"/>
      <c r="CTB13" s="236"/>
      <c r="CTC13" s="236"/>
      <c r="CTD13" s="236"/>
      <c r="CTE13" s="236"/>
      <c r="CTF13" s="236"/>
      <c r="CTG13" s="236"/>
      <c r="CTH13" s="236"/>
      <c r="CTI13" s="236"/>
      <c r="CTJ13" s="236"/>
      <c r="CTK13" s="236"/>
      <c r="CTL13" s="236"/>
      <c r="CTM13" s="236"/>
      <c r="CTN13" s="236"/>
      <c r="CTO13" s="236"/>
      <c r="CTP13" s="236"/>
      <c r="CTQ13" s="236"/>
      <c r="CTR13" s="236"/>
      <c r="CTS13" s="236"/>
      <c r="CTT13" s="236"/>
      <c r="CTU13" s="236"/>
      <c r="CTV13" s="236"/>
      <c r="CTW13" s="236"/>
      <c r="CTX13" s="236"/>
      <c r="CTY13" s="236"/>
      <c r="CTZ13" s="236"/>
      <c r="CUA13" s="236"/>
      <c r="CUB13" s="236"/>
      <c r="CUC13" s="236"/>
      <c r="CUD13" s="236"/>
      <c r="CUE13" s="236"/>
      <c r="CUF13" s="236"/>
      <c r="CUG13" s="236"/>
      <c r="CUH13" s="236"/>
      <c r="CUI13" s="236"/>
      <c r="CUJ13" s="236"/>
      <c r="CUK13" s="236"/>
      <c r="CUL13" s="236"/>
      <c r="CUM13" s="236"/>
      <c r="CUN13" s="236"/>
      <c r="CUO13" s="236"/>
      <c r="CUP13" s="236"/>
      <c r="CUQ13" s="236"/>
      <c r="CUR13" s="236"/>
      <c r="CUS13" s="236"/>
      <c r="CUT13" s="236"/>
      <c r="CUU13" s="236"/>
      <c r="CUV13" s="236"/>
      <c r="CUW13" s="236"/>
      <c r="CUX13" s="236"/>
      <c r="CUY13" s="236"/>
      <c r="CUZ13" s="236"/>
      <c r="CVA13" s="236"/>
      <c r="CVB13" s="236"/>
      <c r="CVC13" s="236"/>
      <c r="CVD13" s="236"/>
      <c r="CVE13" s="236"/>
      <c r="CVF13" s="236"/>
      <c r="CVG13" s="236"/>
      <c r="CVH13" s="236"/>
      <c r="CVI13" s="236"/>
      <c r="CVJ13" s="236"/>
      <c r="CVK13" s="236"/>
      <c r="CVL13" s="236"/>
      <c r="CVM13" s="236"/>
      <c r="CVN13" s="236"/>
      <c r="CVO13" s="236"/>
      <c r="CVP13" s="236"/>
      <c r="CVQ13" s="236"/>
      <c r="CVR13" s="236"/>
      <c r="CVS13" s="236"/>
      <c r="CVT13" s="236"/>
      <c r="CVU13" s="236"/>
      <c r="CVV13" s="236"/>
      <c r="CVW13" s="236"/>
      <c r="CVX13" s="236"/>
      <c r="CVY13" s="236"/>
      <c r="CVZ13" s="236"/>
      <c r="CWA13" s="236"/>
      <c r="CWB13" s="236"/>
      <c r="CWC13" s="236"/>
      <c r="CWD13" s="236"/>
      <c r="CWE13" s="236"/>
      <c r="CWF13" s="236"/>
      <c r="CWG13" s="236"/>
      <c r="CWH13" s="236"/>
      <c r="CWI13" s="236"/>
      <c r="CWJ13" s="236"/>
      <c r="CWK13" s="236"/>
      <c r="CWL13" s="236"/>
      <c r="CWM13" s="236"/>
      <c r="CWN13" s="236"/>
      <c r="CWO13" s="236"/>
      <c r="CWP13" s="236"/>
      <c r="CWQ13" s="236"/>
      <c r="CWR13" s="236"/>
      <c r="CWS13" s="236"/>
      <c r="CWT13" s="236"/>
      <c r="CWU13" s="236"/>
      <c r="CWV13" s="236"/>
      <c r="CWW13" s="236"/>
      <c r="CWX13" s="236"/>
      <c r="CWY13" s="236"/>
      <c r="CWZ13" s="236"/>
      <c r="CXA13" s="236"/>
      <c r="CXB13" s="236"/>
      <c r="CXC13" s="236"/>
      <c r="CXD13" s="236"/>
      <c r="CXE13" s="236"/>
      <c r="CXF13" s="236"/>
      <c r="CXG13" s="236"/>
      <c r="CXH13" s="236"/>
      <c r="CXI13" s="236"/>
      <c r="CXJ13" s="236"/>
      <c r="CXK13" s="236"/>
      <c r="CXL13" s="236"/>
      <c r="CXM13" s="236"/>
      <c r="CXN13" s="236"/>
      <c r="CXO13" s="236"/>
      <c r="CXP13" s="236"/>
      <c r="CXQ13" s="236"/>
      <c r="CXR13" s="236"/>
      <c r="CXS13" s="236"/>
      <c r="CXT13" s="236"/>
      <c r="CXU13" s="236"/>
      <c r="CXV13" s="236"/>
      <c r="CXW13" s="236"/>
      <c r="CXX13" s="236"/>
      <c r="CXY13" s="236"/>
      <c r="CXZ13" s="236"/>
      <c r="CYA13" s="236"/>
      <c r="CYB13" s="236"/>
      <c r="CYC13" s="236"/>
      <c r="CYD13" s="236"/>
      <c r="CYE13" s="236"/>
      <c r="CYF13" s="236"/>
      <c r="CYG13" s="236"/>
      <c r="CYH13" s="236"/>
      <c r="CYI13" s="236"/>
      <c r="CYJ13" s="236"/>
      <c r="CYK13" s="236"/>
      <c r="CYL13" s="236"/>
      <c r="CYM13" s="236"/>
      <c r="CYN13" s="236"/>
      <c r="CYO13" s="236"/>
      <c r="CYP13" s="236"/>
      <c r="CYQ13" s="236"/>
      <c r="CYR13" s="236"/>
      <c r="CYS13" s="236"/>
      <c r="CYT13" s="236"/>
      <c r="CYU13" s="236"/>
      <c r="CYV13" s="236"/>
      <c r="CYW13" s="236"/>
      <c r="CYX13" s="236"/>
      <c r="CYY13" s="236"/>
      <c r="CYZ13" s="236"/>
      <c r="CZA13" s="236"/>
      <c r="CZB13" s="236"/>
      <c r="CZC13" s="236"/>
      <c r="CZD13" s="236"/>
      <c r="CZE13" s="236"/>
      <c r="CZF13" s="236"/>
      <c r="CZG13" s="236"/>
      <c r="CZH13" s="236"/>
      <c r="CZI13" s="236"/>
      <c r="CZJ13" s="236"/>
      <c r="CZK13" s="236"/>
      <c r="CZL13" s="236"/>
      <c r="CZM13" s="236"/>
      <c r="CZN13" s="236"/>
      <c r="CZO13" s="236"/>
      <c r="CZP13" s="236"/>
      <c r="CZQ13" s="236"/>
      <c r="CZR13" s="236"/>
      <c r="CZS13" s="236"/>
      <c r="CZT13" s="236"/>
      <c r="CZU13" s="236"/>
      <c r="CZV13" s="236"/>
      <c r="CZW13" s="236"/>
      <c r="CZX13" s="236"/>
      <c r="CZY13" s="236"/>
      <c r="CZZ13" s="236"/>
      <c r="DAA13" s="236"/>
      <c r="DAB13" s="236"/>
      <c r="DAC13" s="236"/>
      <c r="DAD13" s="236"/>
      <c r="DAE13" s="236"/>
      <c r="DAF13" s="236"/>
      <c r="DAG13" s="236"/>
      <c r="DAH13" s="236"/>
      <c r="DAI13" s="236"/>
      <c r="DAJ13" s="236"/>
      <c r="DAK13" s="236"/>
      <c r="DAL13" s="236"/>
      <c r="DAM13" s="236"/>
      <c r="DAN13" s="236"/>
      <c r="DAO13" s="236"/>
      <c r="DAP13" s="236"/>
      <c r="DAQ13" s="236"/>
      <c r="DAR13" s="236"/>
      <c r="DAS13" s="236"/>
      <c r="DAT13" s="236"/>
      <c r="DAU13" s="236"/>
      <c r="DAV13" s="236"/>
      <c r="DAW13" s="236"/>
      <c r="DAX13" s="236"/>
      <c r="DAY13" s="236"/>
      <c r="DAZ13" s="236"/>
      <c r="DBA13" s="236"/>
      <c r="DBB13" s="236"/>
      <c r="DBC13" s="236"/>
      <c r="DBD13" s="236"/>
      <c r="DBE13" s="236"/>
      <c r="DBF13" s="236"/>
      <c r="DBG13" s="236"/>
      <c r="DBH13" s="236"/>
      <c r="DBI13" s="236"/>
      <c r="DBJ13" s="236"/>
      <c r="DBK13" s="236"/>
      <c r="DBL13" s="236"/>
      <c r="DBM13" s="236"/>
      <c r="DBN13" s="236"/>
      <c r="DBO13" s="236"/>
      <c r="DBP13" s="236"/>
      <c r="DBQ13" s="236"/>
      <c r="DBR13" s="236"/>
      <c r="DBS13" s="236"/>
      <c r="DBT13" s="236"/>
      <c r="DBU13" s="236"/>
      <c r="DBV13" s="236"/>
      <c r="DBW13" s="236"/>
      <c r="DBX13" s="236"/>
      <c r="DBY13" s="236"/>
      <c r="DBZ13" s="236"/>
      <c r="DCA13" s="236"/>
      <c r="DCB13" s="236"/>
      <c r="DCC13" s="236"/>
      <c r="DCD13" s="236"/>
      <c r="DCE13" s="236"/>
      <c r="DCF13" s="236"/>
      <c r="DCG13" s="236"/>
      <c r="DCH13" s="236"/>
      <c r="DCI13" s="236"/>
      <c r="DCJ13" s="236"/>
      <c r="DCK13" s="236"/>
      <c r="DCL13" s="236"/>
      <c r="DCM13" s="236"/>
      <c r="DCN13" s="236"/>
      <c r="DCO13" s="236"/>
      <c r="DCP13" s="236"/>
      <c r="DCQ13" s="236"/>
      <c r="DCR13" s="236"/>
      <c r="DCS13" s="236"/>
      <c r="DCT13" s="236"/>
      <c r="DCU13" s="236"/>
      <c r="DCV13" s="236"/>
      <c r="DCW13" s="236"/>
      <c r="DCX13" s="236"/>
      <c r="DCY13" s="236"/>
      <c r="DCZ13" s="236"/>
      <c r="DDA13" s="236"/>
      <c r="DDB13" s="236"/>
      <c r="DDC13" s="236"/>
      <c r="DDD13" s="236"/>
      <c r="DDE13" s="236"/>
      <c r="DDF13" s="236"/>
      <c r="DDG13" s="236"/>
      <c r="DDH13" s="236"/>
      <c r="DDI13" s="236"/>
      <c r="DDJ13" s="236"/>
      <c r="DDK13" s="236"/>
      <c r="DDL13" s="236"/>
      <c r="DDM13" s="236"/>
      <c r="DDN13" s="236"/>
      <c r="DDO13" s="236"/>
      <c r="DDP13" s="236"/>
      <c r="DDQ13" s="236"/>
      <c r="DDR13" s="236"/>
      <c r="DDS13" s="236"/>
      <c r="DDT13" s="236"/>
      <c r="DDU13" s="236"/>
      <c r="DDV13" s="236"/>
      <c r="DDW13" s="236"/>
      <c r="DDX13" s="236"/>
      <c r="DDY13" s="236"/>
      <c r="DDZ13" s="236"/>
      <c r="DEA13" s="236"/>
      <c r="DEB13" s="236"/>
      <c r="DEC13" s="236"/>
      <c r="DED13" s="236"/>
      <c r="DEE13" s="236"/>
      <c r="DEF13" s="236"/>
      <c r="DEG13" s="236"/>
      <c r="DEH13" s="236"/>
      <c r="DEI13" s="236"/>
      <c r="DEJ13" s="236"/>
      <c r="DEK13" s="236"/>
      <c r="DEL13" s="236"/>
      <c r="DEM13" s="236"/>
      <c r="DEN13" s="236"/>
      <c r="DEO13" s="236"/>
      <c r="DEP13" s="236"/>
      <c r="DEQ13" s="236"/>
      <c r="DER13" s="236"/>
      <c r="DES13" s="236"/>
      <c r="DET13" s="236"/>
      <c r="DEU13" s="236"/>
      <c r="DEV13" s="236"/>
      <c r="DEW13" s="236"/>
      <c r="DEX13" s="236"/>
      <c r="DEY13" s="236"/>
      <c r="DEZ13" s="236"/>
      <c r="DFA13" s="236"/>
      <c r="DFB13" s="236"/>
      <c r="DFC13" s="236"/>
      <c r="DFD13" s="236"/>
      <c r="DFE13" s="236"/>
      <c r="DFF13" s="236"/>
      <c r="DFG13" s="236"/>
      <c r="DFH13" s="236"/>
      <c r="DFI13" s="236"/>
      <c r="DFJ13" s="236"/>
      <c r="DFK13" s="236"/>
      <c r="DFL13" s="236"/>
      <c r="DFM13" s="236"/>
      <c r="DFN13" s="236"/>
      <c r="DFO13" s="236"/>
      <c r="DFP13" s="236"/>
      <c r="DFQ13" s="236"/>
      <c r="DFR13" s="236"/>
      <c r="DFS13" s="236"/>
      <c r="DFT13" s="236"/>
      <c r="DFU13" s="236"/>
      <c r="DFV13" s="236"/>
      <c r="DFW13" s="236"/>
      <c r="DFX13" s="236"/>
      <c r="DFY13" s="236"/>
      <c r="DFZ13" s="236"/>
      <c r="DGA13" s="236"/>
      <c r="DGB13" s="236"/>
      <c r="DGC13" s="236"/>
      <c r="DGD13" s="236"/>
      <c r="DGE13" s="236"/>
      <c r="DGF13" s="236"/>
      <c r="DGG13" s="236"/>
      <c r="DGH13" s="236"/>
      <c r="DGI13" s="236"/>
      <c r="DGJ13" s="236"/>
      <c r="DGK13" s="236"/>
      <c r="DGL13" s="236"/>
      <c r="DGM13" s="236"/>
      <c r="DGN13" s="236"/>
      <c r="DGO13" s="236"/>
      <c r="DGP13" s="236"/>
      <c r="DGQ13" s="236"/>
      <c r="DGR13" s="236"/>
      <c r="DGS13" s="236"/>
      <c r="DGT13" s="236"/>
      <c r="DGU13" s="236"/>
      <c r="DGV13" s="236"/>
      <c r="DGW13" s="236"/>
      <c r="DGX13" s="236"/>
      <c r="DGY13" s="236"/>
      <c r="DGZ13" s="236"/>
      <c r="DHA13" s="236"/>
      <c r="DHB13" s="236"/>
      <c r="DHC13" s="236"/>
      <c r="DHD13" s="236"/>
      <c r="DHE13" s="236"/>
      <c r="DHF13" s="236"/>
      <c r="DHG13" s="236"/>
      <c r="DHH13" s="236"/>
      <c r="DHI13" s="236"/>
      <c r="DHJ13" s="236"/>
      <c r="DHK13" s="236"/>
      <c r="DHL13" s="236"/>
      <c r="DHM13" s="236"/>
      <c r="DHN13" s="236"/>
      <c r="DHO13" s="236"/>
      <c r="DHP13" s="236"/>
      <c r="DHQ13" s="236"/>
      <c r="DHR13" s="236"/>
      <c r="DHS13" s="236"/>
      <c r="DHT13" s="236"/>
      <c r="DHU13" s="236"/>
      <c r="DHV13" s="236"/>
      <c r="DHW13" s="236"/>
      <c r="DHX13" s="236"/>
      <c r="DHY13" s="236"/>
      <c r="DHZ13" s="236"/>
      <c r="DIA13" s="236"/>
      <c r="DIB13" s="236"/>
      <c r="DIC13" s="236"/>
      <c r="DID13" s="236"/>
      <c r="DIE13" s="236"/>
      <c r="DIF13" s="236"/>
      <c r="DIG13" s="236"/>
      <c r="DIH13" s="236"/>
      <c r="DII13" s="236"/>
      <c r="DIJ13" s="236"/>
      <c r="DIK13" s="236"/>
      <c r="DIL13" s="236"/>
      <c r="DIM13" s="236"/>
      <c r="DIN13" s="236"/>
      <c r="DIO13" s="236"/>
      <c r="DIP13" s="236"/>
      <c r="DIQ13" s="236"/>
      <c r="DIR13" s="236"/>
      <c r="DIS13" s="236"/>
      <c r="DIT13" s="236"/>
      <c r="DIU13" s="236"/>
      <c r="DIV13" s="236"/>
      <c r="DIW13" s="236"/>
      <c r="DIX13" s="236"/>
      <c r="DIY13" s="236"/>
      <c r="DIZ13" s="236"/>
      <c r="DJA13" s="236"/>
      <c r="DJB13" s="236"/>
      <c r="DJC13" s="236"/>
      <c r="DJD13" s="236"/>
      <c r="DJE13" s="236"/>
      <c r="DJF13" s="236"/>
      <c r="DJG13" s="236"/>
      <c r="DJH13" s="236"/>
      <c r="DJI13" s="236"/>
      <c r="DJJ13" s="236"/>
      <c r="DJK13" s="236"/>
      <c r="DJL13" s="236"/>
      <c r="DJM13" s="236"/>
      <c r="DJN13" s="236"/>
      <c r="DJO13" s="236"/>
      <c r="DJP13" s="236"/>
      <c r="DJQ13" s="236"/>
      <c r="DJR13" s="236"/>
      <c r="DJS13" s="236"/>
      <c r="DJT13" s="236"/>
      <c r="DJU13" s="236"/>
      <c r="DJV13" s="236"/>
      <c r="DJW13" s="236"/>
      <c r="DJX13" s="236"/>
      <c r="DJY13" s="236"/>
      <c r="DJZ13" s="236"/>
      <c r="DKA13" s="236"/>
      <c r="DKB13" s="236"/>
      <c r="DKC13" s="236"/>
      <c r="DKD13" s="236"/>
      <c r="DKE13" s="236"/>
      <c r="DKF13" s="236"/>
      <c r="DKG13" s="236"/>
      <c r="DKH13" s="236"/>
      <c r="DKI13" s="236"/>
      <c r="DKJ13" s="236"/>
      <c r="DKK13" s="236"/>
      <c r="DKL13" s="236"/>
      <c r="DKM13" s="236"/>
      <c r="DKN13" s="236"/>
      <c r="DKO13" s="236"/>
      <c r="DKP13" s="236"/>
      <c r="DKQ13" s="236"/>
      <c r="DKR13" s="236"/>
      <c r="DKS13" s="236"/>
      <c r="DKT13" s="236"/>
      <c r="DKU13" s="236"/>
      <c r="DKV13" s="236"/>
      <c r="DKW13" s="236"/>
      <c r="DKX13" s="236"/>
      <c r="DKY13" s="236"/>
      <c r="DKZ13" s="236"/>
      <c r="DLA13" s="236"/>
      <c r="DLB13" s="236"/>
      <c r="DLC13" s="236"/>
      <c r="DLD13" s="236"/>
      <c r="DLE13" s="236"/>
      <c r="DLF13" s="236"/>
      <c r="DLG13" s="236"/>
      <c r="DLH13" s="236"/>
      <c r="DLI13" s="236"/>
      <c r="DLJ13" s="236"/>
      <c r="DLK13" s="236"/>
      <c r="DLL13" s="236"/>
      <c r="DLM13" s="236"/>
      <c r="DLN13" s="236"/>
      <c r="DLO13" s="236"/>
      <c r="DLP13" s="236"/>
      <c r="DLQ13" s="236"/>
      <c r="DLR13" s="236"/>
      <c r="DLS13" s="236"/>
      <c r="DLT13" s="236"/>
      <c r="DLU13" s="236"/>
      <c r="DLV13" s="236"/>
      <c r="DLW13" s="236"/>
      <c r="DLX13" s="236"/>
      <c r="DLY13" s="236"/>
      <c r="DLZ13" s="236"/>
      <c r="DMA13" s="236"/>
      <c r="DMB13" s="236"/>
      <c r="DMC13" s="236"/>
      <c r="DMD13" s="236"/>
      <c r="DME13" s="236"/>
      <c r="DMF13" s="236"/>
      <c r="DMG13" s="236"/>
      <c r="DMH13" s="236"/>
      <c r="DMI13" s="236"/>
      <c r="DMJ13" s="236"/>
      <c r="DMK13" s="236"/>
      <c r="DML13" s="236"/>
      <c r="DMM13" s="236"/>
      <c r="DMN13" s="236"/>
      <c r="DMO13" s="236"/>
      <c r="DMP13" s="236"/>
      <c r="DMQ13" s="236"/>
      <c r="DMR13" s="236"/>
      <c r="DMS13" s="236"/>
      <c r="DMT13" s="236"/>
      <c r="DMU13" s="236"/>
      <c r="DMV13" s="236"/>
      <c r="DMW13" s="236"/>
      <c r="DMX13" s="236"/>
      <c r="DMY13" s="236"/>
      <c r="DMZ13" s="236"/>
      <c r="DNA13" s="236"/>
      <c r="DNB13" s="236"/>
      <c r="DNC13" s="236"/>
      <c r="DND13" s="236"/>
      <c r="DNE13" s="236"/>
      <c r="DNF13" s="236"/>
      <c r="DNG13" s="236"/>
      <c r="DNH13" s="236"/>
      <c r="DNI13" s="236"/>
      <c r="DNJ13" s="236"/>
      <c r="DNK13" s="236"/>
      <c r="DNL13" s="236"/>
      <c r="DNM13" s="236"/>
      <c r="DNN13" s="236"/>
      <c r="DNO13" s="236"/>
      <c r="DNP13" s="236"/>
      <c r="DNQ13" s="236"/>
      <c r="DNR13" s="236"/>
      <c r="DNS13" s="236"/>
      <c r="DNT13" s="236"/>
      <c r="DNU13" s="236"/>
      <c r="DNV13" s="236"/>
      <c r="DNW13" s="236"/>
      <c r="DNX13" s="236"/>
      <c r="DNY13" s="236"/>
      <c r="DNZ13" s="236"/>
      <c r="DOA13" s="236"/>
      <c r="DOB13" s="236"/>
      <c r="DOC13" s="236"/>
      <c r="DOD13" s="236"/>
      <c r="DOE13" s="236"/>
      <c r="DOF13" s="236"/>
      <c r="DOG13" s="236"/>
      <c r="DOH13" s="236"/>
      <c r="DOI13" s="236"/>
      <c r="DOJ13" s="236"/>
      <c r="DOK13" s="236"/>
      <c r="DOL13" s="236"/>
      <c r="DOM13" s="236"/>
      <c r="DON13" s="236"/>
      <c r="DOO13" s="236"/>
      <c r="DOP13" s="236"/>
      <c r="DOQ13" s="236"/>
      <c r="DOR13" s="236"/>
      <c r="DOS13" s="236"/>
      <c r="DOT13" s="236"/>
      <c r="DOU13" s="236"/>
      <c r="DOV13" s="236"/>
      <c r="DOW13" s="236"/>
      <c r="DOX13" s="236"/>
      <c r="DOY13" s="236"/>
      <c r="DOZ13" s="236"/>
      <c r="DPA13" s="236"/>
      <c r="DPB13" s="236"/>
      <c r="DPC13" s="236"/>
      <c r="DPD13" s="236"/>
      <c r="DPE13" s="236"/>
      <c r="DPF13" s="236"/>
      <c r="DPG13" s="236"/>
      <c r="DPH13" s="236"/>
      <c r="DPI13" s="236"/>
      <c r="DPJ13" s="236"/>
      <c r="DPK13" s="236"/>
      <c r="DPL13" s="236"/>
      <c r="DPM13" s="236"/>
      <c r="DPN13" s="236"/>
      <c r="DPO13" s="236"/>
      <c r="DPP13" s="236"/>
      <c r="DPQ13" s="236"/>
      <c r="DPR13" s="236"/>
      <c r="DPS13" s="236"/>
      <c r="DPT13" s="236"/>
      <c r="DPU13" s="236"/>
      <c r="DPV13" s="236"/>
      <c r="DPW13" s="236"/>
      <c r="DPX13" s="236"/>
      <c r="DPY13" s="236"/>
      <c r="DPZ13" s="236"/>
      <c r="DQA13" s="236"/>
      <c r="DQB13" s="236"/>
      <c r="DQC13" s="236"/>
      <c r="DQD13" s="236"/>
      <c r="DQE13" s="236"/>
      <c r="DQF13" s="236"/>
      <c r="DQG13" s="236"/>
      <c r="DQH13" s="236"/>
      <c r="DQI13" s="236"/>
      <c r="DQJ13" s="236"/>
      <c r="DQK13" s="236"/>
      <c r="DQL13" s="236"/>
      <c r="DQM13" s="236"/>
      <c r="DQN13" s="236"/>
      <c r="DQO13" s="236"/>
      <c r="DQP13" s="236"/>
      <c r="DQQ13" s="236"/>
      <c r="DQR13" s="236"/>
      <c r="DQS13" s="236"/>
      <c r="DQT13" s="236"/>
      <c r="DQU13" s="236"/>
      <c r="DQV13" s="236"/>
      <c r="DQW13" s="236"/>
      <c r="DQX13" s="236"/>
      <c r="DQY13" s="236"/>
      <c r="DQZ13" s="236"/>
      <c r="DRA13" s="236"/>
      <c r="DRB13" s="236"/>
      <c r="DRC13" s="236"/>
      <c r="DRD13" s="236"/>
      <c r="DRE13" s="236"/>
      <c r="DRF13" s="236"/>
      <c r="DRG13" s="236"/>
      <c r="DRH13" s="236"/>
      <c r="DRI13" s="236"/>
      <c r="DRJ13" s="236"/>
      <c r="DRK13" s="236"/>
      <c r="DRL13" s="236"/>
      <c r="DRM13" s="236"/>
      <c r="DRN13" s="236"/>
      <c r="DRO13" s="236"/>
      <c r="DRP13" s="236"/>
      <c r="DRQ13" s="236"/>
      <c r="DRR13" s="236"/>
      <c r="DRS13" s="236"/>
      <c r="DRT13" s="236"/>
      <c r="DRU13" s="236"/>
      <c r="DRV13" s="236"/>
      <c r="DRW13" s="236"/>
      <c r="DRX13" s="236"/>
      <c r="DRY13" s="236"/>
      <c r="DRZ13" s="236"/>
      <c r="DSA13" s="236"/>
      <c r="DSB13" s="236"/>
      <c r="DSC13" s="236"/>
      <c r="DSD13" s="236"/>
      <c r="DSE13" s="236"/>
      <c r="DSF13" s="236"/>
      <c r="DSG13" s="236"/>
      <c r="DSH13" s="236"/>
      <c r="DSI13" s="236"/>
      <c r="DSJ13" s="236"/>
      <c r="DSK13" s="236"/>
      <c r="DSL13" s="236"/>
      <c r="DSM13" s="236"/>
      <c r="DSN13" s="236"/>
      <c r="DSO13" s="236"/>
      <c r="DSP13" s="236"/>
      <c r="DSQ13" s="236"/>
      <c r="DSR13" s="236"/>
      <c r="DSS13" s="236"/>
      <c r="DST13" s="236"/>
      <c r="DSU13" s="236"/>
      <c r="DSV13" s="236"/>
      <c r="DSW13" s="236"/>
      <c r="DSX13" s="236"/>
      <c r="DSY13" s="236"/>
      <c r="DSZ13" s="236"/>
      <c r="DTA13" s="236"/>
      <c r="DTB13" s="236"/>
      <c r="DTC13" s="236"/>
      <c r="DTD13" s="236"/>
      <c r="DTE13" s="236"/>
      <c r="DTF13" s="236"/>
      <c r="DTG13" s="236"/>
      <c r="DTH13" s="236"/>
      <c r="DTI13" s="236"/>
      <c r="DTJ13" s="236"/>
      <c r="DTK13" s="236"/>
      <c r="DTL13" s="236"/>
      <c r="DTM13" s="236"/>
      <c r="DTN13" s="236"/>
      <c r="DTO13" s="236"/>
      <c r="DTP13" s="236"/>
      <c r="DTQ13" s="236"/>
      <c r="DTR13" s="236"/>
      <c r="DTS13" s="236"/>
      <c r="DTT13" s="236"/>
      <c r="DTU13" s="236"/>
      <c r="DTV13" s="236"/>
      <c r="DTW13" s="236"/>
      <c r="DTX13" s="236"/>
      <c r="DTY13" s="236"/>
      <c r="DTZ13" s="236"/>
      <c r="DUA13" s="236"/>
      <c r="DUB13" s="236"/>
      <c r="DUC13" s="236"/>
      <c r="DUD13" s="236"/>
      <c r="DUE13" s="236"/>
      <c r="DUF13" s="236"/>
      <c r="DUG13" s="236"/>
      <c r="DUH13" s="236"/>
      <c r="DUI13" s="236"/>
      <c r="DUJ13" s="236"/>
      <c r="DUK13" s="236"/>
      <c r="DUL13" s="236"/>
      <c r="DUM13" s="236"/>
      <c r="DUN13" s="236"/>
      <c r="DUO13" s="236"/>
      <c r="DUP13" s="236"/>
      <c r="DUQ13" s="236"/>
      <c r="DUR13" s="236"/>
      <c r="DUS13" s="236"/>
      <c r="DUT13" s="236"/>
      <c r="DUU13" s="236"/>
      <c r="DUV13" s="236"/>
      <c r="DUW13" s="236"/>
      <c r="DUX13" s="236"/>
      <c r="DUY13" s="236"/>
      <c r="DUZ13" s="236"/>
      <c r="DVA13" s="236"/>
      <c r="DVB13" s="236"/>
      <c r="DVC13" s="236"/>
      <c r="DVD13" s="236"/>
      <c r="DVE13" s="236"/>
      <c r="DVF13" s="236"/>
      <c r="DVG13" s="236"/>
      <c r="DVH13" s="236"/>
      <c r="DVI13" s="236"/>
      <c r="DVJ13" s="236"/>
      <c r="DVK13" s="236"/>
      <c r="DVL13" s="236"/>
      <c r="DVM13" s="236"/>
      <c r="DVN13" s="236"/>
      <c r="DVO13" s="236"/>
      <c r="DVP13" s="236"/>
      <c r="DVQ13" s="236"/>
      <c r="DVR13" s="236"/>
      <c r="DVS13" s="236"/>
      <c r="DVT13" s="236"/>
      <c r="DVU13" s="236"/>
      <c r="DVV13" s="236"/>
      <c r="DVW13" s="236"/>
      <c r="DVX13" s="236"/>
      <c r="DVY13" s="236"/>
      <c r="DVZ13" s="236"/>
      <c r="DWA13" s="236"/>
      <c r="DWB13" s="236"/>
      <c r="DWC13" s="236"/>
      <c r="DWD13" s="236"/>
      <c r="DWE13" s="236"/>
      <c r="DWF13" s="236"/>
      <c r="DWG13" s="236"/>
      <c r="DWH13" s="236"/>
      <c r="DWI13" s="236"/>
      <c r="DWJ13" s="236"/>
      <c r="DWK13" s="236"/>
      <c r="DWL13" s="236"/>
      <c r="DWM13" s="236"/>
      <c r="DWN13" s="236"/>
      <c r="DWO13" s="236"/>
      <c r="DWP13" s="236"/>
      <c r="DWQ13" s="236"/>
      <c r="DWR13" s="236"/>
      <c r="DWS13" s="236"/>
      <c r="DWT13" s="236"/>
      <c r="DWU13" s="236"/>
      <c r="DWV13" s="236"/>
      <c r="DWW13" s="236"/>
      <c r="DWX13" s="236"/>
      <c r="DWY13" s="236"/>
      <c r="DWZ13" s="236"/>
      <c r="DXA13" s="236"/>
      <c r="DXB13" s="236"/>
      <c r="DXC13" s="236"/>
      <c r="DXD13" s="236"/>
      <c r="DXE13" s="236"/>
      <c r="DXF13" s="236"/>
      <c r="DXG13" s="236"/>
      <c r="DXH13" s="236"/>
      <c r="DXI13" s="236"/>
      <c r="DXJ13" s="236"/>
      <c r="DXK13" s="236"/>
      <c r="DXL13" s="236"/>
      <c r="DXM13" s="236"/>
      <c r="DXN13" s="236"/>
      <c r="DXO13" s="236"/>
      <c r="DXP13" s="236"/>
      <c r="DXQ13" s="236"/>
      <c r="DXR13" s="236"/>
      <c r="DXS13" s="236"/>
      <c r="DXT13" s="236"/>
      <c r="DXU13" s="236"/>
      <c r="DXV13" s="236"/>
      <c r="DXW13" s="236"/>
      <c r="DXX13" s="236"/>
      <c r="DXY13" s="236"/>
      <c r="DXZ13" s="236"/>
      <c r="DYA13" s="236"/>
      <c r="DYB13" s="236"/>
      <c r="DYC13" s="236"/>
      <c r="DYD13" s="236"/>
      <c r="DYE13" s="236"/>
      <c r="DYF13" s="236"/>
      <c r="DYG13" s="236"/>
      <c r="DYH13" s="236"/>
      <c r="DYI13" s="236"/>
      <c r="DYJ13" s="236"/>
      <c r="DYK13" s="236"/>
      <c r="DYL13" s="236"/>
      <c r="DYM13" s="236"/>
      <c r="DYN13" s="236"/>
      <c r="DYO13" s="236"/>
      <c r="DYP13" s="236"/>
      <c r="DYQ13" s="236"/>
      <c r="DYR13" s="236"/>
      <c r="DYS13" s="236"/>
      <c r="DYT13" s="236"/>
      <c r="DYU13" s="236"/>
      <c r="DYV13" s="236"/>
      <c r="DYW13" s="236"/>
      <c r="DYX13" s="236"/>
      <c r="DYY13" s="236"/>
      <c r="DYZ13" s="236"/>
      <c r="DZA13" s="236"/>
      <c r="DZB13" s="236"/>
      <c r="DZC13" s="236"/>
      <c r="DZD13" s="236"/>
      <c r="DZE13" s="236"/>
      <c r="DZF13" s="236"/>
      <c r="DZG13" s="236"/>
      <c r="DZH13" s="236"/>
      <c r="DZI13" s="236"/>
      <c r="DZJ13" s="236"/>
      <c r="DZK13" s="236"/>
      <c r="DZL13" s="236"/>
      <c r="DZM13" s="236"/>
      <c r="DZN13" s="236"/>
      <c r="DZO13" s="236"/>
      <c r="DZP13" s="236"/>
      <c r="DZQ13" s="236"/>
      <c r="DZR13" s="236"/>
      <c r="DZS13" s="236"/>
      <c r="DZT13" s="236"/>
      <c r="DZU13" s="236"/>
      <c r="DZV13" s="236"/>
      <c r="DZW13" s="236"/>
      <c r="DZX13" s="236"/>
      <c r="DZY13" s="236"/>
      <c r="DZZ13" s="236"/>
      <c r="EAA13" s="236"/>
      <c r="EAB13" s="236"/>
      <c r="EAC13" s="236"/>
      <c r="EAD13" s="236"/>
      <c r="EAE13" s="236"/>
      <c r="EAF13" s="236"/>
      <c r="EAG13" s="236"/>
      <c r="EAH13" s="236"/>
      <c r="EAI13" s="236"/>
      <c r="EAJ13" s="236"/>
      <c r="EAK13" s="236"/>
      <c r="EAL13" s="236"/>
      <c r="EAM13" s="236"/>
      <c r="EAN13" s="236"/>
      <c r="EAO13" s="236"/>
      <c r="EAP13" s="236"/>
      <c r="EAQ13" s="236"/>
      <c r="EAR13" s="236"/>
      <c r="EAS13" s="236"/>
      <c r="EAT13" s="236"/>
      <c r="EAU13" s="236"/>
      <c r="EAV13" s="236"/>
      <c r="EAW13" s="236"/>
      <c r="EAX13" s="236"/>
      <c r="EAY13" s="236"/>
      <c r="EAZ13" s="236"/>
      <c r="EBA13" s="236"/>
      <c r="EBB13" s="236"/>
      <c r="EBC13" s="236"/>
      <c r="EBD13" s="236"/>
      <c r="EBE13" s="236"/>
      <c r="EBF13" s="236"/>
      <c r="EBG13" s="236"/>
      <c r="EBH13" s="236"/>
      <c r="EBI13" s="236"/>
      <c r="EBJ13" s="236"/>
      <c r="EBK13" s="236"/>
      <c r="EBL13" s="236"/>
      <c r="EBM13" s="236"/>
      <c r="EBN13" s="236"/>
      <c r="EBO13" s="236"/>
      <c r="EBP13" s="236"/>
      <c r="EBQ13" s="236"/>
      <c r="EBR13" s="236"/>
      <c r="EBS13" s="236"/>
      <c r="EBT13" s="236"/>
      <c r="EBU13" s="236"/>
      <c r="EBV13" s="236"/>
      <c r="EBW13" s="236"/>
      <c r="EBX13" s="236"/>
      <c r="EBY13" s="236"/>
      <c r="EBZ13" s="236"/>
      <c r="ECA13" s="236"/>
      <c r="ECB13" s="236"/>
      <c r="ECC13" s="236"/>
      <c r="ECD13" s="236"/>
      <c r="ECE13" s="236"/>
      <c r="ECF13" s="236"/>
      <c r="ECG13" s="236"/>
      <c r="ECH13" s="236"/>
      <c r="ECI13" s="236"/>
      <c r="ECJ13" s="236"/>
      <c r="ECK13" s="236"/>
      <c r="ECL13" s="236"/>
      <c r="ECM13" s="236"/>
      <c r="ECN13" s="236"/>
      <c r="ECO13" s="236"/>
      <c r="ECP13" s="236"/>
      <c r="ECQ13" s="236"/>
      <c r="ECR13" s="236"/>
      <c r="ECS13" s="236"/>
      <c r="ECT13" s="236"/>
      <c r="ECU13" s="236"/>
      <c r="ECV13" s="236"/>
      <c r="ECW13" s="236"/>
      <c r="ECX13" s="236"/>
      <c r="ECY13" s="236"/>
      <c r="ECZ13" s="236"/>
      <c r="EDA13" s="236"/>
      <c r="EDB13" s="236"/>
      <c r="EDC13" s="236"/>
      <c r="EDD13" s="236"/>
      <c r="EDE13" s="236"/>
      <c r="EDF13" s="236"/>
      <c r="EDG13" s="236"/>
      <c r="EDH13" s="236"/>
      <c r="EDI13" s="236"/>
      <c r="EDJ13" s="236"/>
      <c r="EDK13" s="236"/>
      <c r="EDL13" s="236"/>
      <c r="EDM13" s="236"/>
      <c r="EDN13" s="236"/>
      <c r="EDO13" s="236"/>
      <c r="EDP13" s="236"/>
      <c r="EDQ13" s="236"/>
      <c r="EDR13" s="236"/>
      <c r="EDS13" s="236"/>
      <c r="EDT13" s="236"/>
      <c r="EDU13" s="236"/>
      <c r="EDV13" s="236"/>
      <c r="EDW13" s="236"/>
      <c r="EDX13" s="236"/>
      <c r="EDY13" s="236"/>
      <c r="EDZ13" s="236"/>
      <c r="EEA13" s="236"/>
      <c r="EEB13" s="236"/>
      <c r="EEC13" s="236"/>
      <c r="EED13" s="236"/>
      <c r="EEE13" s="236"/>
      <c r="EEF13" s="236"/>
      <c r="EEG13" s="236"/>
      <c r="EEH13" s="236"/>
      <c r="EEI13" s="236"/>
      <c r="EEJ13" s="236"/>
      <c r="EEK13" s="236"/>
      <c r="EEL13" s="236"/>
      <c r="EEM13" s="236"/>
      <c r="EEN13" s="236"/>
      <c r="EEO13" s="236"/>
      <c r="EEP13" s="236"/>
      <c r="EEQ13" s="236"/>
      <c r="EER13" s="236"/>
      <c r="EES13" s="236"/>
      <c r="EET13" s="236"/>
      <c r="EEU13" s="236"/>
      <c r="EEV13" s="236"/>
      <c r="EEW13" s="236"/>
      <c r="EEX13" s="236"/>
      <c r="EEY13" s="236"/>
      <c r="EEZ13" s="236"/>
      <c r="EFA13" s="236"/>
      <c r="EFB13" s="236"/>
      <c r="EFC13" s="236"/>
      <c r="EFD13" s="236"/>
      <c r="EFE13" s="236"/>
      <c r="EFF13" s="236"/>
      <c r="EFG13" s="236"/>
      <c r="EFH13" s="236"/>
      <c r="EFI13" s="236"/>
      <c r="EFJ13" s="236"/>
      <c r="EFK13" s="236"/>
      <c r="EFL13" s="236"/>
      <c r="EFM13" s="236"/>
      <c r="EFN13" s="236"/>
      <c r="EFO13" s="236"/>
      <c r="EFP13" s="236"/>
      <c r="EFQ13" s="236"/>
      <c r="EFR13" s="236"/>
      <c r="EFS13" s="236"/>
      <c r="EFT13" s="236"/>
      <c r="EFU13" s="236"/>
      <c r="EFV13" s="236"/>
      <c r="EFW13" s="236"/>
      <c r="EFX13" s="236"/>
      <c r="EFY13" s="236"/>
      <c r="EFZ13" s="236"/>
      <c r="EGA13" s="236"/>
      <c r="EGB13" s="236"/>
      <c r="EGC13" s="236"/>
      <c r="EGD13" s="236"/>
      <c r="EGE13" s="236"/>
      <c r="EGF13" s="236"/>
      <c r="EGG13" s="236"/>
      <c r="EGH13" s="236"/>
      <c r="EGI13" s="236"/>
      <c r="EGJ13" s="236"/>
      <c r="EGK13" s="236"/>
      <c r="EGL13" s="236"/>
      <c r="EGM13" s="236"/>
      <c r="EGN13" s="236"/>
      <c r="EGO13" s="236"/>
      <c r="EGP13" s="236"/>
      <c r="EGQ13" s="236"/>
      <c r="EGR13" s="236"/>
      <c r="EGS13" s="236"/>
      <c r="EGT13" s="236"/>
      <c r="EGU13" s="236"/>
      <c r="EGV13" s="236"/>
      <c r="EGW13" s="236"/>
      <c r="EGX13" s="236"/>
      <c r="EGY13" s="236"/>
      <c r="EGZ13" s="236"/>
      <c r="EHA13" s="236"/>
      <c r="EHB13" s="236"/>
      <c r="EHC13" s="236"/>
      <c r="EHD13" s="236"/>
      <c r="EHE13" s="236"/>
      <c r="EHF13" s="236"/>
      <c r="EHG13" s="236"/>
      <c r="EHH13" s="236"/>
      <c r="EHI13" s="236"/>
      <c r="EHJ13" s="236"/>
      <c r="EHK13" s="236"/>
      <c r="EHL13" s="236"/>
      <c r="EHM13" s="236"/>
      <c r="EHN13" s="236"/>
      <c r="EHO13" s="236"/>
      <c r="EHP13" s="236"/>
      <c r="EHQ13" s="236"/>
      <c r="EHR13" s="236"/>
      <c r="EHS13" s="236"/>
      <c r="EHT13" s="236"/>
      <c r="EHU13" s="236"/>
      <c r="EHV13" s="236"/>
      <c r="EHW13" s="236"/>
      <c r="EHX13" s="236"/>
      <c r="EHY13" s="236"/>
      <c r="EHZ13" s="236"/>
      <c r="EIA13" s="236"/>
      <c r="EIB13" s="236"/>
      <c r="EIC13" s="236"/>
      <c r="EID13" s="236"/>
      <c r="EIE13" s="236"/>
      <c r="EIF13" s="236"/>
      <c r="EIG13" s="236"/>
      <c r="EIH13" s="236"/>
      <c r="EII13" s="236"/>
      <c r="EIJ13" s="236"/>
      <c r="EIK13" s="236"/>
      <c r="EIL13" s="236"/>
      <c r="EIM13" s="236"/>
      <c r="EIN13" s="236"/>
      <c r="EIO13" s="236"/>
      <c r="EIP13" s="236"/>
      <c r="EIQ13" s="236"/>
      <c r="EIR13" s="236"/>
      <c r="EIS13" s="236"/>
      <c r="EIT13" s="236"/>
      <c r="EIU13" s="236"/>
      <c r="EIV13" s="236"/>
      <c r="EIW13" s="236"/>
      <c r="EIX13" s="236"/>
      <c r="EIY13" s="236"/>
      <c r="EIZ13" s="236"/>
      <c r="EJA13" s="236"/>
      <c r="EJB13" s="236"/>
      <c r="EJC13" s="236"/>
      <c r="EJD13" s="236"/>
      <c r="EJE13" s="236"/>
      <c r="EJF13" s="236"/>
      <c r="EJG13" s="236"/>
      <c r="EJH13" s="236"/>
      <c r="EJI13" s="236"/>
      <c r="EJJ13" s="236"/>
      <c r="EJK13" s="236"/>
      <c r="EJL13" s="236"/>
      <c r="EJM13" s="236"/>
      <c r="EJN13" s="236"/>
      <c r="EJO13" s="236"/>
      <c r="EJP13" s="236"/>
      <c r="EJQ13" s="236"/>
      <c r="EJR13" s="236"/>
      <c r="EJS13" s="236"/>
      <c r="EJT13" s="236"/>
      <c r="EJU13" s="236"/>
      <c r="EJV13" s="236"/>
      <c r="EJW13" s="236"/>
      <c r="EJX13" s="236"/>
      <c r="EJY13" s="236"/>
      <c r="EJZ13" s="236"/>
      <c r="EKA13" s="236"/>
      <c r="EKB13" s="236"/>
      <c r="EKC13" s="236"/>
      <c r="EKD13" s="236"/>
      <c r="EKE13" s="236"/>
      <c r="EKF13" s="236"/>
      <c r="EKG13" s="236"/>
      <c r="EKH13" s="236"/>
      <c r="EKI13" s="236"/>
      <c r="EKJ13" s="236"/>
      <c r="EKK13" s="236"/>
      <c r="EKL13" s="236"/>
      <c r="EKM13" s="236"/>
      <c r="EKN13" s="236"/>
      <c r="EKO13" s="236"/>
      <c r="EKP13" s="236"/>
      <c r="EKQ13" s="236"/>
      <c r="EKR13" s="236"/>
      <c r="EKS13" s="236"/>
      <c r="EKT13" s="236"/>
      <c r="EKU13" s="236"/>
      <c r="EKV13" s="236"/>
      <c r="EKW13" s="236"/>
      <c r="EKX13" s="236"/>
      <c r="EKY13" s="236"/>
      <c r="EKZ13" s="236"/>
      <c r="ELA13" s="236"/>
      <c r="ELB13" s="236"/>
      <c r="ELC13" s="236"/>
      <c r="ELD13" s="236"/>
      <c r="ELE13" s="236"/>
      <c r="ELF13" s="236"/>
      <c r="ELG13" s="236"/>
      <c r="ELH13" s="236"/>
      <c r="ELI13" s="236"/>
      <c r="ELJ13" s="236"/>
      <c r="ELK13" s="236"/>
      <c r="ELL13" s="236"/>
      <c r="ELM13" s="236"/>
      <c r="ELN13" s="236"/>
      <c r="ELO13" s="236"/>
      <c r="ELP13" s="236"/>
      <c r="ELQ13" s="236"/>
      <c r="ELR13" s="236"/>
      <c r="ELS13" s="236"/>
      <c r="ELT13" s="236"/>
      <c r="ELU13" s="236"/>
      <c r="ELV13" s="236"/>
      <c r="ELW13" s="236"/>
      <c r="ELX13" s="236"/>
      <c r="ELY13" s="236"/>
      <c r="ELZ13" s="236"/>
      <c r="EMA13" s="236"/>
      <c r="EMB13" s="236"/>
      <c r="EMC13" s="236"/>
      <c r="EMD13" s="236"/>
      <c r="EME13" s="236"/>
      <c r="EMF13" s="236"/>
      <c r="EMG13" s="236"/>
      <c r="EMH13" s="236"/>
      <c r="EMI13" s="236"/>
      <c r="EMJ13" s="236"/>
      <c r="EMK13" s="236"/>
      <c r="EML13" s="236"/>
      <c r="EMM13" s="236"/>
      <c r="EMN13" s="236"/>
      <c r="EMO13" s="236"/>
      <c r="EMP13" s="236"/>
      <c r="EMQ13" s="236"/>
      <c r="EMR13" s="236"/>
      <c r="EMS13" s="236"/>
      <c r="EMT13" s="236"/>
      <c r="EMU13" s="236"/>
      <c r="EMV13" s="236"/>
      <c r="EMW13" s="236"/>
      <c r="EMX13" s="236"/>
      <c r="EMY13" s="236"/>
      <c r="EMZ13" s="236"/>
      <c r="ENA13" s="236"/>
      <c r="ENB13" s="236"/>
      <c r="ENC13" s="236"/>
      <c r="END13" s="236"/>
      <c r="ENE13" s="236"/>
      <c r="ENF13" s="236"/>
      <c r="ENG13" s="236"/>
      <c r="ENH13" s="236"/>
      <c r="ENI13" s="236"/>
      <c r="ENJ13" s="236"/>
      <c r="ENK13" s="236"/>
      <c r="ENL13" s="236"/>
      <c r="ENM13" s="236"/>
      <c r="ENN13" s="236"/>
      <c r="ENO13" s="236"/>
      <c r="ENP13" s="236"/>
      <c r="ENQ13" s="236"/>
      <c r="ENR13" s="236"/>
      <c r="ENS13" s="236"/>
      <c r="ENT13" s="236"/>
      <c r="ENU13" s="236"/>
      <c r="ENV13" s="236"/>
      <c r="ENW13" s="236"/>
      <c r="ENX13" s="236"/>
      <c r="ENY13" s="236"/>
      <c r="ENZ13" s="236"/>
      <c r="EOA13" s="236"/>
      <c r="EOB13" s="236"/>
      <c r="EOC13" s="236"/>
      <c r="EOD13" s="236"/>
      <c r="EOE13" s="236"/>
      <c r="EOF13" s="236"/>
      <c r="EOG13" s="236"/>
      <c r="EOH13" s="236"/>
      <c r="EOI13" s="236"/>
      <c r="EOJ13" s="236"/>
      <c r="EOK13" s="236"/>
      <c r="EOL13" s="236"/>
      <c r="EOM13" s="236"/>
      <c r="EON13" s="236"/>
      <c r="EOO13" s="236"/>
      <c r="EOP13" s="236"/>
      <c r="EOQ13" s="236"/>
      <c r="EOR13" s="236"/>
      <c r="EOS13" s="236"/>
      <c r="EOT13" s="236"/>
      <c r="EOU13" s="236"/>
      <c r="EOV13" s="236"/>
      <c r="EOW13" s="236"/>
      <c r="EOX13" s="236"/>
      <c r="EOY13" s="236"/>
      <c r="EOZ13" s="236"/>
      <c r="EPA13" s="236"/>
      <c r="EPB13" s="236"/>
      <c r="EPC13" s="236"/>
      <c r="EPD13" s="236"/>
      <c r="EPE13" s="236"/>
      <c r="EPF13" s="236"/>
      <c r="EPG13" s="236"/>
      <c r="EPH13" s="236"/>
      <c r="EPI13" s="236"/>
      <c r="EPJ13" s="236"/>
      <c r="EPK13" s="236"/>
      <c r="EPL13" s="236"/>
      <c r="EPM13" s="236"/>
      <c r="EPN13" s="236"/>
      <c r="EPO13" s="236"/>
      <c r="EPP13" s="236"/>
      <c r="EPQ13" s="236"/>
      <c r="EPR13" s="236"/>
      <c r="EPS13" s="236"/>
      <c r="EPT13" s="236"/>
      <c r="EPU13" s="236"/>
      <c r="EPV13" s="236"/>
      <c r="EPW13" s="236"/>
      <c r="EPX13" s="236"/>
      <c r="EPY13" s="236"/>
      <c r="EPZ13" s="236"/>
      <c r="EQA13" s="236"/>
      <c r="EQB13" s="236"/>
      <c r="EQC13" s="236"/>
      <c r="EQD13" s="236"/>
      <c r="EQE13" s="236"/>
      <c r="EQF13" s="236"/>
      <c r="EQG13" s="236"/>
      <c r="EQH13" s="236"/>
      <c r="EQI13" s="236"/>
      <c r="EQJ13" s="236"/>
      <c r="EQK13" s="236"/>
      <c r="EQL13" s="236"/>
      <c r="EQM13" s="236"/>
      <c r="EQN13" s="236"/>
      <c r="EQO13" s="236"/>
      <c r="EQP13" s="236"/>
      <c r="EQQ13" s="236"/>
      <c r="EQR13" s="236"/>
      <c r="EQS13" s="236"/>
      <c r="EQT13" s="236"/>
      <c r="EQU13" s="236"/>
      <c r="EQV13" s="236"/>
      <c r="EQW13" s="236"/>
      <c r="EQX13" s="236"/>
      <c r="EQY13" s="236"/>
      <c r="EQZ13" s="236"/>
      <c r="ERA13" s="236"/>
      <c r="ERB13" s="236"/>
      <c r="ERC13" s="236"/>
      <c r="ERD13" s="236"/>
      <c r="ERE13" s="236"/>
      <c r="ERF13" s="236"/>
      <c r="ERG13" s="236"/>
      <c r="ERH13" s="236"/>
      <c r="ERI13" s="236"/>
      <c r="ERJ13" s="236"/>
      <c r="ERK13" s="236"/>
      <c r="ERL13" s="236"/>
      <c r="ERM13" s="236"/>
      <c r="ERN13" s="236"/>
      <c r="ERO13" s="236"/>
      <c r="ERP13" s="236"/>
      <c r="ERQ13" s="236"/>
      <c r="ERR13" s="236"/>
      <c r="ERS13" s="236"/>
      <c r="ERT13" s="236"/>
      <c r="ERU13" s="236"/>
      <c r="ERV13" s="236"/>
      <c r="ERW13" s="236"/>
      <c r="ERX13" s="236"/>
      <c r="ERY13" s="236"/>
      <c r="ERZ13" s="236"/>
      <c r="ESA13" s="236"/>
      <c r="ESB13" s="236"/>
      <c r="ESC13" s="236"/>
      <c r="ESD13" s="236"/>
      <c r="ESE13" s="236"/>
      <c r="ESF13" s="236"/>
      <c r="ESG13" s="236"/>
      <c r="ESH13" s="236"/>
      <c r="ESI13" s="236"/>
      <c r="ESJ13" s="236"/>
      <c r="ESK13" s="236"/>
      <c r="ESL13" s="236"/>
      <c r="ESM13" s="236"/>
      <c r="ESN13" s="236"/>
      <c r="ESO13" s="236"/>
      <c r="ESP13" s="236"/>
      <c r="ESQ13" s="236"/>
      <c r="ESR13" s="236"/>
      <c r="ESS13" s="236"/>
      <c r="EST13" s="236"/>
      <c r="ESU13" s="236"/>
      <c r="ESV13" s="236"/>
      <c r="ESW13" s="236"/>
      <c r="ESX13" s="236"/>
      <c r="ESY13" s="236"/>
      <c r="ESZ13" s="236"/>
      <c r="ETA13" s="236"/>
      <c r="ETB13" s="236"/>
      <c r="ETC13" s="236"/>
      <c r="ETD13" s="236"/>
      <c r="ETE13" s="236"/>
      <c r="ETF13" s="236"/>
      <c r="ETG13" s="236"/>
      <c r="ETH13" s="236"/>
      <c r="ETI13" s="236"/>
      <c r="ETJ13" s="236"/>
      <c r="ETK13" s="236"/>
      <c r="ETL13" s="236"/>
      <c r="ETM13" s="236"/>
      <c r="ETN13" s="236"/>
      <c r="ETO13" s="236"/>
      <c r="ETP13" s="236"/>
      <c r="ETQ13" s="236"/>
      <c r="ETR13" s="236"/>
      <c r="ETS13" s="236"/>
      <c r="ETT13" s="236"/>
      <c r="ETU13" s="236"/>
      <c r="ETV13" s="236"/>
      <c r="ETW13" s="236"/>
      <c r="ETX13" s="236"/>
      <c r="ETY13" s="236"/>
      <c r="ETZ13" s="236"/>
      <c r="EUA13" s="236"/>
      <c r="EUB13" s="236"/>
      <c r="EUC13" s="236"/>
      <c r="EUD13" s="236"/>
      <c r="EUE13" s="236"/>
      <c r="EUF13" s="236"/>
      <c r="EUG13" s="236"/>
      <c r="EUH13" s="236"/>
      <c r="EUI13" s="236"/>
      <c r="EUJ13" s="236"/>
      <c r="EUK13" s="236"/>
      <c r="EUL13" s="236"/>
      <c r="EUM13" s="236"/>
      <c r="EUN13" s="236"/>
      <c r="EUO13" s="236"/>
      <c r="EUP13" s="236"/>
      <c r="EUQ13" s="236"/>
      <c r="EUR13" s="236"/>
      <c r="EUS13" s="236"/>
      <c r="EUT13" s="236"/>
      <c r="EUU13" s="236"/>
      <c r="EUV13" s="236"/>
      <c r="EUW13" s="236"/>
      <c r="EUX13" s="236"/>
      <c r="EUY13" s="236"/>
      <c r="EUZ13" s="236"/>
      <c r="EVA13" s="236"/>
      <c r="EVB13" s="236"/>
      <c r="EVC13" s="236"/>
      <c r="EVD13" s="236"/>
      <c r="EVE13" s="236"/>
      <c r="EVF13" s="236"/>
      <c r="EVG13" s="236"/>
      <c r="EVH13" s="236"/>
      <c r="EVI13" s="236"/>
      <c r="EVJ13" s="236"/>
      <c r="EVK13" s="236"/>
      <c r="EVL13" s="236"/>
      <c r="EVM13" s="236"/>
      <c r="EVN13" s="236"/>
      <c r="EVO13" s="236"/>
      <c r="EVP13" s="236"/>
      <c r="EVQ13" s="236"/>
      <c r="EVR13" s="236"/>
      <c r="EVS13" s="236"/>
      <c r="EVT13" s="236"/>
      <c r="EVU13" s="236"/>
      <c r="EVV13" s="236"/>
      <c r="EVW13" s="236"/>
      <c r="EVX13" s="236"/>
      <c r="EVY13" s="236"/>
      <c r="EVZ13" s="236"/>
      <c r="EWA13" s="236"/>
      <c r="EWB13" s="236"/>
      <c r="EWC13" s="236"/>
      <c r="EWD13" s="236"/>
      <c r="EWE13" s="236"/>
      <c r="EWF13" s="236"/>
      <c r="EWG13" s="236"/>
      <c r="EWH13" s="236"/>
      <c r="EWI13" s="236"/>
      <c r="EWJ13" s="236"/>
      <c r="EWK13" s="236"/>
      <c r="EWL13" s="236"/>
      <c r="EWM13" s="236"/>
      <c r="EWN13" s="236"/>
      <c r="EWO13" s="236"/>
      <c r="EWP13" s="236"/>
      <c r="EWQ13" s="236"/>
      <c r="EWR13" s="236"/>
      <c r="EWS13" s="236"/>
      <c r="EWT13" s="236"/>
      <c r="EWU13" s="236"/>
      <c r="EWV13" s="236"/>
      <c r="EWW13" s="236"/>
      <c r="EWX13" s="236"/>
      <c r="EWY13" s="236"/>
      <c r="EWZ13" s="236"/>
      <c r="EXA13" s="236"/>
      <c r="EXB13" s="236"/>
      <c r="EXC13" s="236"/>
      <c r="EXD13" s="236"/>
      <c r="EXE13" s="236"/>
      <c r="EXF13" s="236"/>
      <c r="EXG13" s="236"/>
      <c r="EXH13" s="236"/>
      <c r="EXI13" s="236"/>
      <c r="EXJ13" s="236"/>
      <c r="EXK13" s="236"/>
      <c r="EXL13" s="236"/>
      <c r="EXM13" s="236"/>
      <c r="EXN13" s="236"/>
      <c r="EXO13" s="236"/>
      <c r="EXP13" s="236"/>
      <c r="EXQ13" s="236"/>
      <c r="EXR13" s="236"/>
      <c r="EXS13" s="236"/>
      <c r="EXT13" s="236"/>
      <c r="EXU13" s="236"/>
      <c r="EXV13" s="236"/>
      <c r="EXW13" s="236"/>
      <c r="EXX13" s="236"/>
      <c r="EXY13" s="236"/>
      <c r="EXZ13" s="236"/>
      <c r="EYA13" s="236"/>
      <c r="EYB13" s="236"/>
      <c r="EYC13" s="236"/>
      <c r="EYD13" s="236"/>
      <c r="EYE13" s="236"/>
      <c r="EYF13" s="236"/>
      <c r="EYG13" s="236"/>
      <c r="EYH13" s="236"/>
      <c r="EYI13" s="236"/>
      <c r="EYJ13" s="236"/>
      <c r="EYK13" s="236"/>
      <c r="EYL13" s="236"/>
      <c r="EYM13" s="236"/>
      <c r="EYN13" s="236"/>
      <c r="EYO13" s="236"/>
      <c r="EYP13" s="236"/>
      <c r="EYQ13" s="236"/>
      <c r="EYR13" s="236"/>
      <c r="EYS13" s="236"/>
      <c r="EYT13" s="236"/>
      <c r="EYU13" s="236"/>
      <c r="EYV13" s="236"/>
      <c r="EYW13" s="236"/>
      <c r="EYX13" s="236"/>
      <c r="EYY13" s="236"/>
      <c r="EYZ13" s="236"/>
      <c r="EZA13" s="236"/>
      <c r="EZB13" s="236"/>
      <c r="EZC13" s="236"/>
      <c r="EZD13" s="236"/>
      <c r="EZE13" s="236"/>
      <c r="EZF13" s="236"/>
      <c r="EZG13" s="236"/>
      <c r="EZH13" s="236"/>
      <c r="EZI13" s="236"/>
      <c r="EZJ13" s="236"/>
      <c r="EZK13" s="236"/>
      <c r="EZL13" s="236"/>
      <c r="EZM13" s="236"/>
      <c r="EZN13" s="236"/>
      <c r="EZO13" s="236"/>
      <c r="EZP13" s="236"/>
      <c r="EZQ13" s="236"/>
      <c r="EZR13" s="236"/>
      <c r="EZS13" s="236"/>
      <c r="EZT13" s="236"/>
      <c r="EZU13" s="236"/>
      <c r="EZV13" s="236"/>
      <c r="EZW13" s="236"/>
      <c r="EZX13" s="236"/>
      <c r="EZY13" s="236"/>
      <c r="EZZ13" s="236"/>
      <c r="FAA13" s="236"/>
      <c r="FAB13" s="236"/>
      <c r="FAC13" s="236"/>
      <c r="FAD13" s="236"/>
      <c r="FAE13" s="236"/>
      <c r="FAF13" s="236"/>
      <c r="FAG13" s="236"/>
      <c r="FAH13" s="236"/>
      <c r="FAI13" s="236"/>
      <c r="FAJ13" s="236"/>
      <c r="FAK13" s="236"/>
      <c r="FAL13" s="236"/>
      <c r="FAM13" s="236"/>
      <c r="FAN13" s="236"/>
      <c r="FAO13" s="236"/>
      <c r="FAP13" s="236"/>
      <c r="FAQ13" s="236"/>
      <c r="FAR13" s="236"/>
      <c r="FAS13" s="236"/>
      <c r="FAT13" s="236"/>
      <c r="FAU13" s="236"/>
      <c r="FAV13" s="236"/>
      <c r="FAW13" s="236"/>
      <c r="FAX13" s="236"/>
      <c r="FAY13" s="236"/>
      <c r="FAZ13" s="236"/>
      <c r="FBA13" s="236"/>
      <c r="FBB13" s="236"/>
      <c r="FBC13" s="236"/>
      <c r="FBD13" s="236"/>
      <c r="FBE13" s="236"/>
      <c r="FBF13" s="236"/>
      <c r="FBG13" s="236"/>
      <c r="FBH13" s="236"/>
      <c r="FBI13" s="236"/>
      <c r="FBJ13" s="236"/>
      <c r="FBK13" s="236"/>
      <c r="FBL13" s="236"/>
      <c r="FBM13" s="236"/>
      <c r="FBN13" s="236"/>
      <c r="FBO13" s="236"/>
      <c r="FBP13" s="236"/>
      <c r="FBQ13" s="236"/>
      <c r="FBR13" s="236"/>
      <c r="FBS13" s="236"/>
      <c r="FBT13" s="236"/>
      <c r="FBU13" s="236"/>
      <c r="FBV13" s="236"/>
      <c r="FBW13" s="236"/>
      <c r="FBX13" s="236"/>
      <c r="FBY13" s="236"/>
      <c r="FBZ13" s="236"/>
      <c r="FCA13" s="236"/>
      <c r="FCB13" s="236"/>
      <c r="FCC13" s="236"/>
      <c r="FCD13" s="236"/>
      <c r="FCE13" s="236"/>
      <c r="FCF13" s="236"/>
      <c r="FCG13" s="236"/>
      <c r="FCH13" s="236"/>
      <c r="FCI13" s="236"/>
      <c r="FCJ13" s="236"/>
      <c r="FCK13" s="236"/>
      <c r="FCL13" s="236"/>
      <c r="FCM13" s="236"/>
      <c r="FCN13" s="236"/>
      <c r="FCO13" s="236"/>
      <c r="FCP13" s="236"/>
      <c r="FCQ13" s="236"/>
      <c r="FCR13" s="236"/>
      <c r="FCS13" s="236"/>
      <c r="FCT13" s="236"/>
      <c r="FCU13" s="236"/>
      <c r="FCV13" s="236"/>
      <c r="FCW13" s="236"/>
      <c r="FCX13" s="236"/>
      <c r="FCY13" s="236"/>
      <c r="FCZ13" s="236"/>
      <c r="FDA13" s="236"/>
      <c r="FDB13" s="236"/>
      <c r="FDC13" s="236"/>
      <c r="FDD13" s="236"/>
      <c r="FDE13" s="236"/>
      <c r="FDF13" s="236"/>
      <c r="FDG13" s="236"/>
      <c r="FDH13" s="236"/>
      <c r="FDI13" s="236"/>
      <c r="FDJ13" s="236"/>
      <c r="FDK13" s="236"/>
      <c r="FDL13" s="236"/>
      <c r="FDM13" s="236"/>
      <c r="FDN13" s="236"/>
      <c r="FDO13" s="236"/>
      <c r="FDP13" s="236"/>
      <c r="FDQ13" s="236"/>
      <c r="FDR13" s="236"/>
      <c r="FDS13" s="236"/>
      <c r="FDT13" s="236"/>
      <c r="FDU13" s="236"/>
      <c r="FDV13" s="236"/>
      <c r="FDW13" s="236"/>
      <c r="FDX13" s="236"/>
      <c r="FDY13" s="236"/>
      <c r="FDZ13" s="236"/>
      <c r="FEA13" s="236"/>
      <c r="FEB13" s="236"/>
      <c r="FEC13" s="236"/>
      <c r="FED13" s="236"/>
      <c r="FEE13" s="236"/>
      <c r="FEF13" s="236"/>
      <c r="FEG13" s="236"/>
      <c r="FEH13" s="236"/>
      <c r="FEI13" s="236"/>
      <c r="FEJ13" s="236"/>
      <c r="FEK13" s="236"/>
      <c r="FEL13" s="236"/>
      <c r="FEM13" s="236"/>
      <c r="FEN13" s="236"/>
      <c r="FEO13" s="236"/>
      <c r="FEP13" s="236"/>
      <c r="FEQ13" s="236"/>
      <c r="FER13" s="236"/>
      <c r="FES13" s="236"/>
      <c r="FET13" s="236"/>
      <c r="FEU13" s="236"/>
      <c r="FEV13" s="236"/>
      <c r="FEW13" s="236"/>
      <c r="FEX13" s="236"/>
      <c r="FEY13" s="236"/>
      <c r="FEZ13" s="236"/>
      <c r="FFA13" s="236"/>
      <c r="FFB13" s="236"/>
      <c r="FFC13" s="236"/>
      <c r="FFD13" s="236"/>
      <c r="FFE13" s="236"/>
      <c r="FFF13" s="236"/>
      <c r="FFG13" s="236"/>
      <c r="FFH13" s="236"/>
      <c r="FFI13" s="236"/>
      <c r="FFJ13" s="236"/>
      <c r="FFK13" s="236"/>
      <c r="FFL13" s="236"/>
      <c r="FFM13" s="236"/>
      <c r="FFN13" s="236"/>
      <c r="FFO13" s="236"/>
      <c r="FFP13" s="236"/>
      <c r="FFQ13" s="236"/>
      <c r="FFR13" s="236"/>
      <c r="FFS13" s="236"/>
      <c r="FFT13" s="236"/>
      <c r="FFU13" s="236"/>
      <c r="FFV13" s="236"/>
      <c r="FFW13" s="236"/>
      <c r="FFX13" s="236"/>
      <c r="FFY13" s="236"/>
      <c r="FFZ13" s="236"/>
      <c r="FGA13" s="236"/>
      <c r="FGB13" s="236"/>
      <c r="FGC13" s="236"/>
      <c r="FGD13" s="236"/>
      <c r="FGE13" s="236"/>
      <c r="FGF13" s="236"/>
      <c r="FGG13" s="236"/>
      <c r="FGH13" s="236"/>
      <c r="FGI13" s="236"/>
      <c r="FGJ13" s="236"/>
      <c r="FGK13" s="236"/>
      <c r="FGL13" s="236"/>
      <c r="FGM13" s="236"/>
      <c r="FGN13" s="236"/>
      <c r="FGO13" s="236"/>
      <c r="FGP13" s="236"/>
      <c r="FGQ13" s="236"/>
      <c r="FGR13" s="236"/>
      <c r="FGS13" s="236"/>
      <c r="FGT13" s="236"/>
      <c r="FGU13" s="236"/>
      <c r="FGV13" s="236"/>
      <c r="FGW13" s="236"/>
      <c r="FGX13" s="236"/>
      <c r="FGY13" s="236"/>
      <c r="FGZ13" s="236"/>
      <c r="FHA13" s="236"/>
      <c r="FHB13" s="236"/>
      <c r="FHC13" s="236"/>
      <c r="FHD13" s="236"/>
      <c r="FHE13" s="236"/>
      <c r="FHF13" s="236"/>
      <c r="FHG13" s="236"/>
      <c r="FHH13" s="236"/>
      <c r="FHI13" s="236"/>
      <c r="FHJ13" s="236"/>
      <c r="FHK13" s="236"/>
      <c r="FHL13" s="236"/>
      <c r="FHM13" s="236"/>
      <c r="FHN13" s="236"/>
      <c r="FHO13" s="236"/>
      <c r="FHP13" s="236"/>
      <c r="FHQ13" s="236"/>
      <c r="FHR13" s="236"/>
      <c r="FHS13" s="236"/>
      <c r="FHT13" s="236"/>
      <c r="FHU13" s="236"/>
      <c r="FHV13" s="236"/>
      <c r="FHW13" s="236"/>
      <c r="FHX13" s="236"/>
      <c r="FHY13" s="236"/>
      <c r="FHZ13" s="236"/>
      <c r="FIA13" s="236"/>
      <c r="FIB13" s="236"/>
      <c r="FIC13" s="236"/>
      <c r="FID13" s="236"/>
      <c r="FIE13" s="236"/>
      <c r="FIF13" s="236"/>
      <c r="FIG13" s="236"/>
      <c r="FIH13" s="236"/>
      <c r="FII13" s="236"/>
      <c r="FIJ13" s="236"/>
      <c r="FIK13" s="236"/>
      <c r="FIL13" s="236"/>
      <c r="FIM13" s="236"/>
      <c r="FIN13" s="236"/>
      <c r="FIO13" s="236"/>
      <c r="FIP13" s="236"/>
      <c r="FIQ13" s="236"/>
      <c r="FIR13" s="236"/>
      <c r="FIS13" s="236"/>
      <c r="FIT13" s="236"/>
      <c r="FIU13" s="236"/>
      <c r="FIV13" s="236"/>
      <c r="FIW13" s="236"/>
      <c r="FIX13" s="236"/>
      <c r="FIY13" s="236"/>
      <c r="FIZ13" s="236"/>
      <c r="FJA13" s="236"/>
      <c r="FJB13" s="236"/>
      <c r="FJC13" s="236"/>
      <c r="FJD13" s="236"/>
      <c r="FJE13" s="236"/>
      <c r="FJF13" s="236"/>
      <c r="FJG13" s="236"/>
      <c r="FJH13" s="236"/>
      <c r="FJI13" s="236"/>
      <c r="FJJ13" s="236"/>
      <c r="FJK13" s="236"/>
      <c r="FJL13" s="236"/>
      <c r="FJM13" s="236"/>
      <c r="FJN13" s="236"/>
      <c r="FJO13" s="236"/>
      <c r="FJP13" s="236"/>
      <c r="FJQ13" s="236"/>
      <c r="FJR13" s="236"/>
      <c r="FJS13" s="236"/>
      <c r="FJT13" s="236"/>
      <c r="FJU13" s="236"/>
      <c r="FJV13" s="236"/>
      <c r="FJW13" s="236"/>
      <c r="FJX13" s="236"/>
      <c r="FJY13" s="236"/>
      <c r="FJZ13" s="236"/>
      <c r="FKA13" s="236"/>
      <c r="FKB13" s="236"/>
      <c r="FKC13" s="236"/>
      <c r="FKD13" s="236"/>
      <c r="FKE13" s="236"/>
      <c r="FKF13" s="236"/>
      <c r="FKG13" s="236"/>
      <c r="FKH13" s="236"/>
      <c r="FKI13" s="236"/>
      <c r="FKJ13" s="236"/>
      <c r="FKK13" s="236"/>
      <c r="FKL13" s="236"/>
      <c r="FKM13" s="236"/>
      <c r="FKN13" s="236"/>
      <c r="FKO13" s="236"/>
      <c r="FKP13" s="236"/>
      <c r="FKQ13" s="236"/>
      <c r="FKR13" s="236"/>
      <c r="FKS13" s="236"/>
      <c r="FKT13" s="236"/>
      <c r="FKU13" s="236"/>
      <c r="FKV13" s="236"/>
      <c r="FKW13" s="236"/>
      <c r="FKX13" s="236"/>
      <c r="FKY13" s="236"/>
      <c r="FKZ13" s="236"/>
      <c r="FLA13" s="236"/>
      <c r="FLB13" s="236"/>
      <c r="FLC13" s="236"/>
      <c r="FLD13" s="236"/>
      <c r="FLE13" s="236"/>
      <c r="FLF13" s="236"/>
      <c r="FLG13" s="236"/>
      <c r="FLH13" s="236"/>
      <c r="FLI13" s="236"/>
      <c r="FLJ13" s="236"/>
      <c r="FLK13" s="236"/>
      <c r="FLL13" s="236"/>
      <c r="FLM13" s="236"/>
      <c r="FLN13" s="236"/>
      <c r="FLO13" s="236"/>
      <c r="FLP13" s="236"/>
      <c r="FLQ13" s="236"/>
      <c r="FLR13" s="236"/>
      <c r="FLS13" s="236"/>
      <c r="FLT13" s="236"/>
      <c r="FLU13" s="236"/>
      <c r="FLV13" s="236"/>
      <c r="FLW13" s="236"/>
      <c r="FLX13" s="236"/>
      <c r="FLY13" s="236"/>
      <c r="FLZ13" s="236"/>
      <c r="FMA13" s="236"/>
      <c r="FMB13" s="236"/>
      <c r="FMC13" s="236"/>
      <c r="FMD13" s="236"/>
      <c r="FME13" s="236"/>
      <c r="FMF13" s="236"/>
      <c r="FMG13" s="236"/>
      <c r="FMH13" s="236"/>
      <c r="FMI13" s="236"/>
      <c r="FMJ13" s="236"/>
      <c r="FMK13" s="236"/>
      <c r="FML13" s="236"/>
      <c r="FMM13" s="236"/>
      <c r="FMN13" s="236"/>
      <c r="FMO13" s="236"/>
      <c r="FMP13" s="236"/>
      <c r="FMQ13" s="236"/>
      <c r="FMR13" s="236"/>
      <c r="FMS13" s="236"/>
      <c r="FMT13" s="236"/>
      <c r="FMU13" s="236"/>
      <c r="FMV13" s="236"/>
      <c r="FMW13" s="236"/>
      <c r="FMX13" s="236"/>
      <c r="FMY13" s="236"/>
      <c r="FMZ13" s="236"/>
      <c r="FNA13" s="236"/>
      <c r="FNB13" s="236"/>
      <c r="FNC13" s="236"/>
      <c r="FND13" s="236"/>
      <c r="FNE13" s="236"/>
      <c r="FNF13" s="236"/>
      <c r="FNG13" s="236"/>
      <c r="FNH13" s="236"/>
      <c r="FNI13" s="236"/>
      <c r="FNJ13" s="236"/>
      <c r="FNK13" s="236"/>
      <c r="FNL13" s="236"/>
      <c r="FNM13" s="236"/>
      <c r="FNN13" s="236"/>
      <c r="FNO13" s="236"/>
      <c r="FNP13" s="236"/>
      <c r="FNQ13" s="236"/>
      <c r="FNR13" s="236"/>
      <c r="FNS13" s="236"/>
      <c r="FNT13" s="236"/>
      <c r="FNU13" s="236"/>
      <c r="FNV13" s="236"/>
      <c r="FNW13" s="236"/>
      <c r="FNX13" s="236"/>
      <c r="FNY13" s="236"/>
      <c r="FNZ13" s="236"/>
      <c r="FOA13" s="236"/>
      <c r="FOB13" s="236"/>
      <c r="FOC13" s="236"/>
      <c r="FOD13" s="236"/>
      <c r="FOE13" s="236"/>
      <c r="FOF13" s="236"/>
      <c r="FOG13" s="236"/>
      <c r="FOH13" s="236"/>
      <c r="FOI13" s="236"/>
      <c r="FOJ13" s="236"/>
      <c r="FOK13" s="236"/>
      <c r="FOL13" s="236"/>
      <c r="FOM13" s="236"/>
      <c r="FON13" s="236"/>
      <c r="FOO13" s="236"/>
      <c r="FOP13" s="236"/>
      <c r="FOQ13" s="236"/>
      <c r="FOR13" s="236"/>
      <c r="FOS13" s="236"/>
      <c r="FOT13" s="236"/>
      <c r="FOU13" s="236"/>
      <c r="FOV13" s="236"/>
      <c r="FOW13" s="236"/>
      <c r="FOX13" s="236"/>
      <c r="FOY13" s="236"/>
      <c r="FOZ13" s="236"/>
      <c r="FPA13" s="236"/>
      <c r="FPB13" s="236"/>
      <c r="FPC13" s="236"/>
      <c r="FPD13" s="236"/>
      <c r="FPE13" s="236"/>
      <c r="FPF13" s="236"/>
      <c r="FPG13" s="236"/>
      <c r="FPH13" s="236"/>
      <c r="FPI13" s="236"/>
      <c r="FPJ13" s="236"/>
      <c r="FPK13" s="236"/>
      <c r="FPL13" s="236"/>
      <c r="FPM13" s="236"/>
      <c r="FPN13" s="236"/>
      <c r="FPO13" s="236"/>
      <c r="FPP13" s="236"/>
      <c r="FPQ13" s="236"/>
      <c r="FPR13" s="236"/>
      <c r="FPS13" s="236"/>
      <c r="FPT13" s="236"/>
      <c r="FPU13" s="236"/>
      <c r="FPV13" s="236"/>
      <c r="FPW13" s="236"/>
      <c r="FPX13" s="236"/>
      <c r="FPY13" s="236"/>
      <c r="FPZ13" s="236"/>
      <c r="FQA13" s="236"/>
      <c r="FQB13" s="236"/>
      <c r="FQC13" s="236"/>
      <c r="FQD13" s="236"/>
      <c r="FQE13" s="236"/>
      <c r="FQF13" s="236"/>
      <c r="FQG13" s="236"/>
      <c r="FQH13" s="236"/>
      <c r="FQI13" s="236"/>
      <c r="FQJ13" s="236"/>
      <c r="FQK13" s="236"/>
      <c r="FQL13" s="236"/>
      <c r="FQM13" s="236"/>
      <c r="FQN13" s="236"/>
      <c r="FQO13" s="236"/>
      <c r="FQP13" s="236"/>
      <c r="FQQ13" s="236"/>
      <c r="FQR13" s="236"/>
      <c r="FQS13" s="236"/>
      <c r="FQT13" s="236"/>
      <c r="FQU13" s="236"/>
      <c r="FQV13" s="236"/>
      <c r="FQW13" s="236"/>
      <c r="FQX13" s="236"/>
      <c r="FQY13" s="236"/>
      <c r="FQZ13" s="236"/>
      <c r="FRA13" s="236"/>
      <c r="FRB13" s="236"/>
      <c r="FRC13" s="236"/>
      <c r="FRD13" s="236"/>
      <c r="FRE13" s="236"/>
      <c r="FRF13" s="236"/>
      <c r="FRG13" s="236"/>
      <c r="FRH13" s="236"/>
      <c r="FRI13" s="236"/>
      <c r="FRJ13" s="236"/>
      <c r="FRK13" s="236"/>
      <c r="FRL13" s="236"/>
      <c r="FRM13" s="236"/>
      <c r="FRN13" s="236"/>
      <c r="FRO13" s="236"/>
      <c r="FRP13" s="236"/>
      <c r="FRQ13" s="236"/>
      <c r="FRR13" s="236"/>
      <c r="FRS13" s="236"/>
      <c r="FRT13" s="236"/>
      <c r="FRU13" s="236"/>
      <c r="FRV13" s="236"/>
      <c r="FRW13" s="236"/>
      <c r="FRX13" s="236"/>
      <c r="FRY13" s="236"/>
      <c r="FRZ13" s="236"/>
      <c r="FSA13" s="236"/>
      <c r="FSB13" s="236"/>
      <c r="FSC13" s="236"/>
      <c r="FSD13" s="236"/>
      <c r="FSE13" s="236"/>
      <c r="FSF13" s="236"/>
      <c r="FSG13" s="236"/>
      <c r="FSH13" s="236"/>
      <c r="FSI13" s="236"/>
      <c r="FSJ13" s="236"/>
      <c r="FSK13" s="236"/>
      <c r="FSL13" s="236"/>
      <c r="FSM13" s="236"/>
      <c r="FSN13" s="236"/>
      <c r="FSO13" s="236"/>
      <c r="FSP13" s="236"/>
      <c r="FSQ13" s="236"/>
      <c r="FSR13" s="236"/>
      <c r="FSS13" s="236"/>
      <c r="FST13" s="236"/>
      <c r="FSU13" s="236"/>
      <c r="FSV13" s="236"/>
      <c r="FSW13" s="236"/>
      <c r="FSX13" s="236"/>
      <c r="FSY13" s="236"/>
      <c r="FSZ13" s="236"/>
      <c r="FTA13" s="236"/>
      <c r="FTB13" s="236"/>
      <c r="FTC13" s="236"/>
      <c r="FTD13" s="236"/>
      <c r="FTE13" s="236"/>
      <c r="FTF13" s="236"/>
      <c r="FTG13" s="236"/>
      <c r="FTH13" s="236"/>
      <c r="FTI13" s="236"/>
      <c r="FTJ13" s="236"/>
      <c r="FTK13" s="236"/>
      <c r="FTL13" s="236"/>
      <c r="FTM13" s="236"/>
      <c r="FTN13" s="236"/>
      <c r="FTO13" s="236"/>
      <c r="FTP13" s="236"/>
      <c r="FTQ13" s="236"/>
      <c r="FTR13" s="236"/>
      <c r="FTS13" s="236"/>
      <c r="FTT13" s="236"/>
      <c r="FTU13" s="236"/>
      <c r="FTV13" s="236"/>
      <c r="FTW13" s="236"/>
      <c r="FTX13" s="236"/>
      <c r="FTY13" s="236"/>
      <c r="FTZ13" s="236"/>
      <c r="FUA13" s="236"/>
      <c r="FUB13" s="236"/>
      <c r="FUC13" s="236"/>
      <c r="FUD13" s="236"/>
      <c r="FUE13" s="236"/>
      <c r="FUF13" s="236"/>
      <c r="FUG13" s="236"/>
      <c r="FUH13" s="236"/>
      <c r="FUI13" s="236"/>
      <c r="FUJ13" s="236"/>
      <c r="FUK13" s="236"/>
      <c r="FUL13" s="236"/>
      <c r="FUM13" s="236"/>
      <c r="FUN13" s="236"/>
      <c r="FUO13" s="236"/>
      <c r="FUP13" s="236"/>
      <c r="FUQ13" s="236"/>
      <c r="FUR13" s="236"/>
      <c r="FUS13" s="236"/>
      <c r="FUT13" s="236"/>
      <c r="FUU13" s="236"/>
      <c r="FUV13" s="236"/>
      <c r="FUW13" s="236"/>
      <c r="FUX13" s="236"/>
      <c r="FUY13" s="236"/>
      <c r="FUZ13" s="236"/>
      <c r="FVA13" s="236"/>
      <c r="FVB13" s="236"/>
      <c r="FVC13" s="236"/>
      <c r="FVD13" s="236"/>
      <c r="FVE13" s="236"/>
      <c r="FVF13" s="236"/>
      <c r="FVG13" s="236"/>
      <c r="FVH13" s="236"/>
      <c r="FVI13" s="236"/>
      <c r="FVJ13" s="236"/>
      <c r="FVK13" s="236"/>
      <c r="FVL13" s="236"/>
      <c r="FVM13" s="236"/>
      <c r="FVN13" s="236"/>
      <c r="FVO13" s="236"/>
      <c r="FVP13" s="236"/>
      <c r="FVQ13" s="236"/>
      <c r="FVR13" s="236"/>
      <c r="FVS13" s="236"/>
      <c r="FVT13" s="236"/>
      <c r="FVU13" s="236"/>
      <c r="FVV13" s="236"/>
      <c r="FVW13" s="236"/>
      <c r="FVX13" s="236"/>
      <c r="FVY13" s="236"/>
      <c r="FVZ13" s="236"/>
      <c r="FWA13" s="236"/>
      <c r="FWB13" s="236"/>
      <c r="FWC13" s="236"/>
      <c r="FWD13" s="236"/>
      <c r="FWE13" s="236"/>
      <c r="FWF13" s="236"/>
      <c r="FWG13" s="236"/>
      <c r="FWH13" s="236"/>
      <c r="FWI13" s="236"/>
      <c r="FWJ13" s="236"/>
      <c r="FWK13" s="236"/>
      <c r="FWL13" s="236"/>
      <c r="FWM13" s="236"/>
      <c r="FWN13" s="236"/>
      <c r="FWO13" s="236"/>
      <c r="FWP13" s="236"/>
      <c r="FWQ13" s="236"/>
      <c r="FWR13" s="236"/>
      <c r="FWS13" s="236"/>
      <c r="FWT13" s="236"/>
      <c r="FWU13" s="236"/>
      <c r="FWV13" s="236"/>
      <c r="FWW13" s="236"/>
      <c r="FWX13" s="236"/>
      <c r="FWY13" s="236"/>
      <c r="FWZ13" s="236"/>
      <c r="FXA13" s="236"/>
      <c r="FXB13" s="236"/>
      <c r="FXC13" s="236"/>
      <c r="FXD13" s="236"/>
      <c r="FXE13" s="236"/>
      <c r="FXF13" s="236"/>
      <c r="FXG13" s="236"/>
      <c r="FXH13" s="236"/>
      <c r="FXI13" s="236"/>
      <c r="FXJ13" s="236"/>
      <c r="FXK13" s="236"/>
      <c r="FXL13" s="236"/>
      <c r="FXM13" s="236"/>
      <c r="FXN13" s="236"/>
      <c r="FXO13" s="236"/>
      <c r="FXP13" s="236"/>
      <c r="FXQ13" s="236"/>
      <c r="FXR13" s="236"/>
      <c r="FXS13" s="236"/>
      <c r="FXT13" s="236"/>
      <c r="FXU13" s="236"/>
      <c r="FXV13" s="236"/>
      <c r="FXW13" s="236"/>
      <c r="FXX13" s="236"/>
      <c r="FXY13" s="236"/>
      <c r="FXZ13" s="236"/>
      <c r="FYA13" s="236"/>
      <c r="FYB13" s="236"/>
      <c r="FYC13" s="236"/>
      <c r="FYD13" s="236"/>
      <c r="FYE13" s="236"/>
      <c r="FYF13" s="236"/>
      <c r="FYG13" s="236"/>
      <c r="FYH13" s="236"/>
      <c r="FYI13" s="236"/>
      <c r="FYJ13" s="236"/>
      <c r="FYK13" s="236"/>
      <c r="FYL13" s="236"/>
      <c r="FYM13" s="236"/>
      <c r="FYN13" s="236"/>
      <c r="FYO13" s="236"/>
      <c r="FYP13" s="236"/>
      <c r="FYQ13" s="236"/>
      <c r="FYR13" s="236"/>
      <c r="FYS13" s="236"/>
      <c r="FYT13" s="236"/>
      <c r="FYU13" s="236"/>
      <c r="FYV13" s="236"/>
      <c r="FYW13" s="236"/>
      <c r="FYX13" s="236"/>
      <c r="FYY13" s="236"/>
      <c r="FYZ13" s="236"/>
      <c r="FZA13" s="236"/>
      <c r="FZB13" s="236"/>
      <c r="FZC13" s="236"/>
      <c r="FZD13" s="236"/>
      <c r="FZE13" s="236"/>
      <c r="FZF13" s="236"/>
      <c r="FZG13" s="236"/>
      <c r="FZH13" s="236"/>
      <c r="FZI13" s="236"/>
      <c r="FZJ13" s="236"/>
      <c r="FZK13" s="236"/>
      <c r="FZL13" s="236"/>
      <c r="FZM13" s="236"/>
      <c r="FZN13" s="236"/>
      <c r="FZO13" s="236"/>
      <c r="FZP13" s="236"/>
      <c r="FZQ13" s="236"/>
      <c r="FZR13" s="236"/>
      <c r="FZS13" s="236"/>
      <c r="FZT13" s="236"/>
      <c r="FZU13" s="236"/>
      <c r="FZV13" s="236"/>
      <c r="FZW13" s="236"/>
      <c r="FZX13" s="236"/>
      <c r="FZY13" s="236"/>
      <c r="FZZ13" s="236"/>
      <c r="GAA13" s="236"/>
      <c r="GAB13" s="236"/>
      <c r="GAC13" s="236"/>
      <c r="GAD13" s="236"/>
      <c r="GAE13" s="236"/>
      <c r="GAF13" s="236"/>
      <c r="GAG13" s="236"/>
      <c r="GAH13" s="236"/>
      <c r="GAI13" s="236"/>
      <c r="GAJ13" s="236"/>
      <c r="GAK13" s="236"/>
      <c r="GAL13" s="236"/>
      <c r="GAM13" s="236"/>
      <c r="GAN13" s="236"/>
      <c r="GAO13" s="236"/>
      <c r="GAP13" s="236"/>
      <c r="GAQ13" s="236"/>
      <c r="GAR13" s="236"/>
      <c r="GAS13" s="236"/>
      <c r="GAT13" s="236"/>
      <c r="GAU13" s="236"/>
      <c r="GAV13" s="236"/>
      <c r="GAW13" s="236"/>
      <c r="GAX13" s="236"/>
      <c r="GAY13" s="236"/>
      <c r="GAZ13" s="236"/>
      <c r="GBA13" s="236"/>
      <c r="GBB13" s="236"/>
      <c r="GBC13" s="236"/>
      <c r="GBD13" s="236"/>
      <c r="GBE13" s="236"/>
      <c r="GBF13" s="236"/>
      <c r="GBG13" s="236"/>
      <c r="GBH13" s="236"/>
      <c r="GBI13" s="236"/>
      <c r="GBJ13" s="236"/>
      <c r="GBK13" s="236"/>
      <c r="GBL13" s="236"/>
      <c r="GBM13" s="236"/>
      <c r="GBN13" s="236"/>
      <c r="GBO13" s="236"/>
      <c r="GBP13" s="236"/>
      <c r="GBQ13" s="236"/>
      <c r="GBR13" s="236"/>
      <c r="GBS13" s="236"/>
      <c r="GBT13" s="236"/>
      <c r="GBU13" s="236"/>
      <c r="GBV13" s="236"/>
      <c r="GBW13" s="236"/>
      <c r="GBX13" s="236"/>
      <c r="GBY13" s="236"/>
      <c r="GBZ13" s="236"/>
      <c r="GCA13" s="236"/>
      <c r="GCB13" s="236"/>
      <c r="GCC13" s="236"/>
      <c r="GCD13" s="236"/>
      <c r="GCE13" s="236"/>
      <c r="GCF13" s="236"/>
      <c r="GCG13" s="236"/>
      <c r="GCH13" s="236"/>
      <c r="GCI13" s="236"/>
      <c r="GCJ13" s="236"/>
      <c r="GCK13" s="236"/>
      <c r="GCL13" s="236"/>
      <c r="GCM13" s="236"/>
      <c r="GCN13" s="236"/>
      <c r="GCO13" s="236"/>
      <c r="GCP13" s="236"/>
      <c r="GCQ13" s="236"/>
      <c r="GCR13" s="236"/>
      <c r="GCS13" s="236"/>
      <c r="GCT13" s="236"/>
      <c r="GCU13" s="236"/>
      <c r="GCV13" s="236"/>
      <c r="GCW13" s="236"/>
      <c r="GCX13" s="236"/>
      <c r="GCY13" s="236"/>
      <c r="GCZ13" s="236"/>
      <c r="GDA13" s="236"/>
      <c r="GDB13" s="236"/>
      <c r="GDC13" s="236"/>
      <c r="GDD13" s="236"/>
      <c r="GDE13" s="236"/>
      <c r="GDF13" s="236"/>
      <c r="GDG13" s="236"/>
      <c r="GDH13" s="236"/>
      <c r="GDI13" s="236"/>
      <c r="GDJ13" s="236"/>
      <c r="GDK13" s="236"/>
      <c r="GDL13" s="236"/>
      <c r="GDM13" s="236"/>
      <c r="GDN13" s="236"/>
      <c r="GDO13" s="236"/>
      <c r="GDP13" s="236"/>
      <c r="GDQ13" s="236"/>
      <c r="GDR13" s="236"/>
      <c r="GDS13" s="236"/>
      <c r="GDT13" s="236"/>
      <c r="GDU13" s="236"/>
      <c r="GDV13" s="236"/>
      <c r="GDW13" s="236"/>
      <c r="GDX13" s="236"/>
      <c r="GDY13" s="236"/>
      <c r="GDZ13" s="236"/>
      <c r="GEA13" s="236"/>
      <c r="GEB13" s="236"/>
      <c r="GEC13" s="236"/>
      <c r="GED13" s="236"/>
      <c r="GEE13" s="236"/>
      <c r="GEF13" s="236"/>
      <c r="GEG13" s="236"/>
      <c r="GEH13" s="236"/>
      <c r="GEI13" s="236"/>
      <c r="GEJ13" s="236"/>
      <c r="GEK13" s="236"/>
      <c r="GEL13" s="236"/>
      <c r="GEM13" s="236"/>
      <c r="GEN13" s="236"/>
      <c r="GEO13" s="236"/>
      <c r="GEP13" s="236"/>
      <c r="GEQ13" s="236"/>
      <c r="GER13" s="236"/>
      <c r="GES13" s="236"/>
      <c r="GET13" s="236"/>
      <c r="GEU13" s="236"/>
      <c r="GEV13" s="236"/>
      <c r="GEW13" s="236"/>
      <c r="GEX13" s="236"/>
      <c r="GEY13" s="236"/>
      <c r="GEZ13" s="236"/>
      <c r="GFA13" s="236"/>
      <c r="GFB13" s="236"/>
      <c r="GFC13" s="236"/>
      <c r="GFD13" s="236"/>
      <c r="GFE13" s="236"/>
      <c r="GFF13" s="236"/>
      <c r="GFG13" s="236"/>
      <c r="GFH13" s="236"/>
      <c r="GFI13" s="236"/>
      <c r="GFJ13" s="236"/>
      <c r="GFK13" s="236"/>
      <c r="GFL13" s="236"/>
      <c r="GFM13" s="236"/>
      <c r="GFN13" s="236"/>
      <c r="GFO13" s="236"/>
      <c r="GFP13" s="236"/>
      <c r="GFQ13" s="236"/>
      <c r="GFR13" s="236"/>
      <c r="GFS13" s="236"/>
      <c r="GFT13" s="236"/>
      <c r="GFU13" s="236"/>
      <c r="GFV13" s="236"/>
      <c r="GFW13" s="236"/>
      <c r="GFX13" s="236"/>
      <c r="GFY13" s="236"/>
      <c r="GFZ13" s="236"/>
      <c r="GGA13" s="236"/>
      <c r="GGB13" s="236"/>
      <c r="GGC13" s="236"/>
      <c r="GGD13" s="236"/>
      <c r="GGE13" s="236"/>
      <c r="GGF13" s="236"/>
      <c r="GGG13" s="236"/>
      <c r="GGH13" s="236"/>
      <c r="GGI13" s="236"/>
      <c r="GGJ13" s="236"/>
      <c r="GGK13" s="236"/>
      <c r="GGL13" s="236"/>
      <c r="GGM13" s="236"/>
      <c r="GGN13" s="236"/>
      <c r="GGO13" s="236"/>
      <c r="GGP13" s="236"/>
      <c r="GGQ13" s="236"/>
      <c r="GGR13" s="236"/>
      <c r="GGS13" s="236"/>
      <c r="GGT13" s="236"/>
      <c r="GGU13" s="236"/>
      <c r="GGV13" s="236"/>
      <c r="GGW13" s="236"/>
      <c r="GGX13" s="236"/>
      <c r="GGY13" s="236"/>
      <c r="GGZ13" s="236"/>
      <c r="GHA13" s="236"/>
      <c r="GHB13" s="236"/>
      <c r="GHC13" s="236"/>
      <c r="GHD13" s="236"/>
      <c r="GHE13" s="236"/>
      <c r="GHF13" s="236"/>
      <c r="GHG13" s="236"/>
      <c r="GHH13" s="236"/>
      <c r="GHI13" s="236"/>
      <c r="GHJ13" s="236"/>
      <c r="GHK13" s="236"/>
      <c r="GHL13" s="236"/>
      <c r="GHM13" s="236"/>
      <c r="GHN13" s="236"/>
      <c r="GHO13" s="236"/>
      <c r="GHP13" s="236"/>
      <c r="GHQ13" s="236"/>
      <c r="GHR13" s="236"/>
      <c r="GHS13" s="236"/>
      <c r="GHT13" s="236"/>
      <c r="GHU13" s="236"/>
      <c r="GHV13" s="236"/>
      <c r="GHW13" s="236"/>
      <c r="GHX13" s="236"/>
      <c r="GHY13" s="236"/>
      <c r="GHZ13" s="236"/>
      <c r="GIA13" s="236"/>
      <c r="GIB13" s="236"/>
      <c r="GIC13" s="236"/>
      <c r="GID13" s="236"/>
      <c r="GIE13" s="236"/>
      <c r="GIF13" s="236"/>
      <c r="GIG13" s="236"/>
      <c r="GIH13" s="236"/>
      <c r="GII13" s="236"/>
      <c r="GIJ13" s="236"/>
      <c r="GIK13" s="236"/>
      <c r="GIL13" s="236"/>
      <c r="GIM13" s="236"/>
      <c r="GIN13" s="236"/>
      <c r="GIO13" s="236"/>
      <c r="GIP13" s="236"/>
      <c r="GIQ13" s="236"/>
      <c r="GIR13" s="236"/>
      <c r="GIS13" s="236"/>
      <c r="GIT13" s="236"/>
      <c r="GIU13" s="236"/>
      <c r="GIV13" s="236"/>
      <c r="GIW13" s="236"/>
      <c r="GIX13" s="236"/>
      <c r="GIY13" s="236"/>
      <c r="GIZ13" s="236"/>
      <c r="GJA13" s="236"/>
      <c r="GJB13" s="236"/>
      <c r="GJC13" s="236"/>
      <c r="GJD13" s="236"/>
      <c r="GJE13" s="236"/>
      <c r="GJF13" s="236"/>
      <c r="GJG13" s="236"/>
      <c r="GJH13" s="236"/>
      <c r="GJI13" s="236"/>
      <c r="GJJ13" s="236"/>
      <c r="GJK13" s="236"/>
      <c r="GJL13" s="236"/>
      <c r="GJM13" s="236"/>
      <c r="GJN13" s="236"/>
      <c r="GJO13" s="236"/>
      <c r="GJP13" s="236"/>
      <c r="GJQ13" s="236"/>
      <c r="GJR13" s="236"/>
      <c r="GJS13" s="236"/>
      <c r="GJT13" s="236"/>
      <c r="GJU13" s="236"/>
      <c r="GJV13" s="236"/>
      <c r="GJW13" s="236"/>
      <c r="GJX13" s="236"/>
      <c r="GJY13" s="236"/>
      <c r="GJZ13" s="236"/>
      <c r="GKA13" s="236"/>
      <c r="GKB13" s="236"/>
      <c r="GKC13" s="236"/>
      <c r="GKD13" s="236"/>
      <c r="GKE13" s="236"/>
      <c r="GKF13" s="236"/>
      <c r="GKG13" s="236"/>
      <c r="GKH13" s="236"/>
      <c r="GKI13" s="236"/>
      <c r="GKJ13" s="236"/>
      <c r="GKK13" s="236"/>
      <c r="GKL13" s="236"/>
      <c r="GKM13" s="236"/>
      <c r="GKN13" s="236"/>
      <c r="GKO13" s="236"/>
      <c r="GKP13" s="236"/>
      <c r="GKQ13" s="236"/>
      <c r="GKR13" s="236"/>
      <c r="GKS13" s="236"/>
      <c r="GKT13" s="236"/>
      <c r="GKU13" s="236"/>
      <c r="GKV13" s="236"/>
      <c r="GKW13" s="236"/>
      <c r="GKX13" s="236"/>
      <c r="GKY13" s="236"/>
      <c r="GKZ13" s="236"/>
      <c r="GLA13" s="236"/>
      <c r="GLB13" s="236"/>
      <c r="GLC13" s="236"/>
      <c r="GLD13" s="236"/>
      <c r="GLE13" s="236"/>
      <c r="GLF13" s="236"/>
      <c r="GLG13" s="236"/>
      <c r="GLH13" s="236"/>
      <c r="GLI13" s="236"/>
      <c r="GLJ13" s="236"/>
      <c r="GLK13" s="236"/>
      <c r="GLL13" s="236"/>
      <c r="GLM13" s="236"/>
      <c r="GLN13" s="236"/>
      <c r="GLO13" s="236"/>
      <c r="GLP13" s="236"/>
      <c r="GLQ13" s="236"/>
      <c r="GLR13" s="236"/>
      <c r="GLS13" s="236"/>
      <c r="GLT13" s="236"/>
      <c r="GLU13" s="236"/>
      <c r="GLV13" s="236"/>
      <c r="GLW13" s="236"/>
      <c r="GLX13" s="236"/>
      <c r="GLY13" s="236"/>
      <c r="GLZ13" s="236"/>
      <c r="GMA13" s="236"/>
      <c r="GMB13" s="236"/>
      <c r="GMC13" s="236"/>
      <c r="GMD13" s="236"/>
      <c r="GME13" s="236"/>
      <c r="GMF13" s="236"/>
      <c r="GMG13" s="236"/>
      <c r="GMH13" s="236"/>
      <c r="GMI13" s="236"/>
      <c r="GMJ13" s="236"/>
      <c r="GMK13" s="236"/>
      <c r="GML13" s="236"/>
      <c r="GMM13" s="236"/>
      <c r="GMN13" s="236"/>
      <c r="GMO13" s="236"/>
      <c r="GMP13" s="236"/>
      <c r="GMQ13" s="236"/>
      <c r="GMR13" s="236"/>
      <c r="GMS13" s="236"/>
      <c r="GMT13" s="236"/>
      <c r="GMU13" s="236"/>
      <c r="GMV13" s="236"/>
      <c r="GMW13" s="236"/>
      <c r="GMX13" s="236"/>
      <c r="GMY13" s="236"/>
      <c r="GMZ13" s="236"/>
      <c r="GNA13" s="236"/>
      <c r="GNB13" s="236"/>
      <c r="GNC13" s="236"/>
      <c r="GND13" s="236"/>
      <c r="GNE13" s="236"/>
      <c r="GNF13" s="236"/>
      <c r="GNG13" s="236"/>
      <c r="GNH13" s="236"/>
      <c r="GNI13" s="236"/>
      <c r="GNJ13" s="236"/>
      <c r="GNK13" s="236"/>
      <c r="GNL13" s="236"/>
      <c r="GNM13" s="236"/>
      <c r="GNN13" s="236"/>
      <c r="GNO13" s="236"/>
      <c r="GNP13" s="236"/>
      <c r="GNQ13" s="236"/>
      <c r="GNR13" s="236"/>
      <c r="GNS13" s="236"/>
      <c r="GNT13" s="236"/>
      <c r="GNU13" s="236"/>
      <c r="GNV13" s="236"/>
      <c r="GNW13" s="236"/>
      <c r="GNX13" s="236"/>
      <c r="GNY13" s="236"/>
      <c r="GNZ13" s="236"/>
      <c r="GOA13" s="236"/>
      <c r="GOB13" s="236"/>
      <c r="GOC13" s="236"/>
      <c r="GOD13" s="236"/>
      <c r="GOE13" s="236"/>
      <c r="GOF13" s="236"/>
      <c r="GOG13" s="236"/>
      <c r="GOH13" s="236"/>
      <c r="GOI13" s="236"/>
      <c r="GOJ13" s="236"/>
      <c r="GOK13" s="236"/>
      <c r="GOL13" s="236"/>
      <c r="GOM13" s="236"/>
      <c r="GON13" s="236"/>
      <c r="GOO13" s="236"/>
      <c r="GOP13" s="236"/>
      <c r="GOQ13" s="236"/>
      <c r="GOR13" s="236"/>
      <c r="GOS13" s="236"/>
      <c r="GOT13" s="236"/>
      <c r="GOU13" s="236"/>
      <c r="GOV13" s="236"/>
      <c r="GOW13" s="236"/>
      <c r="GOX13" s="236"/>
      <c r="GOY13" s="236"/>
      <c r="GOZ13" s="236"/>
      <c r="GPA13" s="236"/>
      <c r="GPB13" s="236"/>
      <c r="GPC13" s="236"/>
      <c r="GPD13" s="236"/>
      <c r="GPE13" s="236"/>
      <c r="GPF13" s="236"/>
      <c r="GPG13" s="236"/>
      <c r="GPH13" s="236"/>
      <c r="GPI13" s="236"/>
      <c r="GPJ13" s="236"/>
      <c r="GPK13" s="236"/>
      <c r="GPL13" s="236"/>
      <c r="GPM13" s="236"/>
      <c r="GPN13" s="236"/>
      <c r="GPO13" s="236"/>
      <c r="GPP13" s="236"/>
      <c r="GPQ13" s="236"/>
      <c r="GPR13" s="236"/>
      <c r="GPS13" s="236"/>
      <c r="GPT13" s="236"/>
      <c r="GPU13" s="236"/>
      <c r="GPV13" s="236"/>
      <c r="GPW13" s="236"/>
      <c r="GPX13" s="236"/>
      <c r="GPY13" s="236"/>
      <c r="GPZ13" s="236"/>
      <c r="GQA13" s="236"/>
      <c r="GQB13" s="236"/>
      <c r="GQC13" s="236"/>
      <c r="GQD13" s="236"/>
      <c r="GQE13" s="236"/>
      <c r="GQF13" s="236"/>
      <c r="GQG13" s="236"/>
      <c r="GQH13" s="236"/>
      <c r="GQI13" s="236"/>
      <c r="GQJ13" s="236"/>
      <c r="GQK13" s="236"/>
      <c r="GQL13" s="236"/>
      <c r="GQM13" s="236"/>
      <c r="GQN13" s="236"/>
      <c r="GQO13" s="236"/>
      <c r="GQP13" s="236"/>
      <c r="GQQ13" s="236"/>
      <c r="GQR13" s="236"/>
      <c r="GQS13" s="236"/>
      <c r="GQT13" s="236"/>
      <c r="GQU13" s="236"/>
      <c r="GQV13" s="236"/>
      <c r="GQW13" s="236"/>
      <c r="GQX13" s="236"/>
      <c r="GQY13" s="236"/>
      <c r="GQZ13" s="236"/>
      <c r="GRA13" s="236"/>
      <c r="GRB13" s="236"/>
      <c r="GRC13" s="236"/>
      <c r="GRD13" s="236"/>
      <c r="GRE13" s="236"/>
      <c r="GRF13" s="236"/>
      <c r="GRG13" s="236"/>
      <c r="GRH13" s="236"/>
      <c r="GRI13" s="236"/>
      <c r="GRJ13" s="236"/>
      <c r="GRK13" s="236"/>
      <c r="GRL13" s="236"/>
      <c r="GRM13" s="236"/>
      <c r="GRN13" s="236"/>
      <c r="GRO13" s="236"/>
      <c r="GRP13" s="236"/>
      <c r="GRQ13" s="236"/>
      <c r="GRR13" s="236"/>
      <c r="GRS13" s="236"/>
      <c r="GRT13" s="236"/>
      <c r="GRU13" s="236"/>
      <c r="GRV13" s="236"/>
      <c r="GRW13" s="236"/>
      <c r="GRX13" s="236"/>
      <c r="GRY13" s="236"/>
      <c r="GRZ13" s="236"/>
      <c r="GSA13" s="236"/>
      <c r="GSB13" s="236"/>
      <c r="GSC13" s="236"/>
      <c r="GSD13" s="236"/>
      <c r="GSE13" s="236"/>
      <c r="GSF13" s="236"/>
      <c r="GSG13" s="236"/>
      <c r="GSH13" s="236"/>
      <c r="GSI13" s="236"/>
      <c r="GSJ13" s="236"/>
      <c r="GSK13" s="236"/>
      <c r="GSL13" s="236"/>
      <c r="GSM13" s="236"/>
      <c r="GSN13" s="236"/>
      <c r="GSO13" s="236"/>
      <c r="GSP13" s="236"/>
      <c r="GSQ13" s="236"/>
      <c r="GSR13" s="236"/>
      <c r="GSS13" s="236"/>
      <c r="GST13" s="236"/>
      <c r="GSU13" s="236"/>
      <c r="GSV13" s="236"/>
      <c r="GSW13" s="236"/>
      <c r="GSX13" s="236"/>
      <c r="GSY13" s="236"/>
      <c r="GSZ13" s="236"/>
      <c r="GTA13" s="236"/>
      <c r="GTB13" s="236"/>
      <c r="GTC13" s="236"/>
      <c r="GTD13" s="236"/>
      <c r="GTE13" s="236"/>
      <c r="GTF13" s="236"/>
      <c r="GTG13" s="236"/>
      <c r="GTH13" s="236"/>
      <c r="GTI13" s="236"/>
      <c r="GTJ13" s="236"/>
      <c r="GTK13" s="236"/>
      <c r="GTL13" s="236"/>
      <c r="GTM13" s="236"/>
      <c r="GTN13" s="236"/>
      <c r="GTO13" s="236"/>
      <c r="GTP13" s="236"/>
      <c r="GTQ13" s="236"/>
      <c r="GTR13" s="236"/>
      <c r="GTS13" s="236"/>
      <c r="GTT13" s="236"/>
      <c r="GTU13" s="236"/>
      <c r="GTV13" s="236"/>
      <c r="GTW13" s="236"/>
      <c r="GTX13" s="236"/>
      <c r="GTY13" s="236"/>
      <c r="GTZ13" s="236"/>
      <c r="GUA13" s="236"/>
      <c r="GUB13" s="236"/>
      <c r="GUC13" s="236"/>
      <c r="GUD13" s="236"/>
      <c r="GUE13" s="236"/>
      <c r="GUF13" s="236"/>
      <c r="GUG13" s="236"/>
      <c r="GUH13" s="236"/>
      <c r="GUI13" s="236"/>
      <c r="GUJ13" s="236"/>
      <c r="GUK13" s="236"/>
      <c r="GUL13" s="236"/>
      <c r="GUM13" s="236"/>
      <c r="GUN13" s="236"/>
      <c r="GUO13" s="236"/>
      <c r="GUP13" s="236"/>
      <c r="GUQ13" s="236"/>
      <c r="GUR13" s="236"/>
      <c r="GUS13" s="236"/>
      <c r="GUT13" s="236"/>
      <c r="GUU13" s="236"/>
      <c r="GUV13" s="236"/>
      <c r="GUW13" s="236"/>
      <c r="GUX13" s="236"/>
      <c r="GUY13" s="236"/>
      <c r="GUZ13" s="236"/>
      <c r="GVA13" s="236"/>
      <c r="GVB13" s="236"/>
      <c r="GVC13" s="236"/>
      <c r="GVD13" s="236"/>
      <c r="GVE13" s="236"/>
      <c r="GVF13" s="236"/>
      <c r="GVG13" s="236"/>
      <c r="GVH13" s="236"/>
      <c r="GVI13" s="236"/>
      <c r="GVJ13" s="236"/>
      <c r="GVK13" s="236"/>
      <c r="GVL13" s="236"/>
      <c r="GVM13" s="236"/>
      <c r="GVN13" s="236"/>
      <c r="GVO13" s="236"/>
      <c r="GVP13" s="236"/>
      <c r="GVQ13" s="236"/>
      <c r="GVR13" s="236"/>
      <c r="GVS13" s="236"/>
      <c r="GVT13" s="236"/>
      <c r="GVU13" s="236"/>
      <c r="GVV13" s="236"/>
      <c r="GVW13" s="236"/>
      <c r="GVX13" s="236"/>
      <c r="GVY13" s="236"/>
      <c r="GVZ13" s="236"/>
      <c r="GWA13" s="236"/>
      <c r="GWB13" s="236"/>
      <c r="GWC13" s="236"/>
      <c r="GWD13" s="236"/>
      <c r="GWE13" s="236"/>
      <c r="GWF13" s="236"/>
      <c r="GWG13" s="236"/>
      <c r="GWH13" s="236"/>
      <c r="GWI13" s="236"/>
      <c r="GWJ13" s="236"/>
      <c r="GWK13" s="236"/>
      <c r="GWL13" s="236"/>
      <c r="GWM13" s="236"/>
      <c r="GWN13" s="236"/>
      <c r="GWO13" s="236"/>
      <c r="GWP13" s="236"/>
      <c r="GWQ13" s="236"/>
      <c r="GWR13" s="236"/>
      <c r="GWS13" s="236"/>
      <c r="GWT13" s="236"/>
      <c r="GWU13" s="236"/>
      <c r="GWV13" s="236"/>
      <c r="GWW13" s="236"/>
      <c r="GWX13" s="236"/>
      <c r="GWY13" s="236"/>
      <c r="GWZ13" s="236"/>
      <c r="GXA13" s="236"/>
      <c r="GXB13" s="236"/>
      <c r="GXC13" s="236"/>
      <c r="GXD13" s="236"/>
      <c r="GXE13" s="236"/>
      <c r="GXF13" s="236"/>
      <c r="GXG13" s="236"/>
      <c r="GXH13" s="236"/>
      <c r="GXI13" s="236"/>
      <c r="GXJ13" s="236"/>
      <c r="GXK13" s="236"/>
      <c r="GXL13" s="236"/>
      <c r="GXM13" s="236"/>
      <c r="GXN13" s="236"/>
      <c r="GXO13" s="236"/>
      <c r="GXP13" s="236"/>
      <c r="GXQ13" s="236"/>
      <c r="GXR13" s="236"/>
      <c r="GXS13" s="236"/>
      <c r="GXT13" s="236"/>
      <c r="GXU13" s="236"/>
      <c r="GXV13" s="236"/>
      <c r="GXW13" s="236"/>
      <c r="GXX13" s="236"/>
      <c r="GXY13" s="236"/>
      <c r="GXZ13" s="236"/>
      <c r="GYA13" s="236"/>
      <c r="GYB13" s="236"/>
      <c r="GYC13" s="236"/>
      <c r="GYD13" s="236"/>
      <c r="GYE13" s="236"/>
      <c r="GYF13" s="236"/>
      <c r="GYG13" s="236"/>
      <c r="GYH13" s="236"/>
      <c r="GYI13" s="236"/>
      <c r="GYJ13" s="236"/>
      <c r="GYK13" s="236"/>
      <c r="GYL13" s="236"/>
      <c r="GYM13" s="236"/>
      <c r="GYN13" s="236"/>
      <c r="GYO13" s="236"/>
      <c r="GYP13" s="236"/>
      <c r="GYQ13" s="236"/>
      <c r="GYR13" s="236"/>
      <c r="GYS13" s="236"/>
      <c r="GYT13" s="236"/>
      <c r="GYU13" s="236"/>
      <c r="GYV13" s="236"/>
      <c r="GYW13" s="236"/>
      <c r="GYX13" s="236"/>
      <c r="GYY13" s="236"/>
      <c r="GYZ13" s="236"/>
      <c r="GZA13" s="236"/>
      <c r="GZB13" s="236"/>
      <c r="GZC13" s="236"/>
      <c r="GZD13" s="236"/>
      <c r="GZE13" s="236"/>
      <c r="GZF13" s="236"/>
      <c r="GZG13" s="236"/>
      <c r="GZH13" s="236"/>
      <c r="GZI13" s="236"/>
      <c r="GZJ13" s="236"/>
      <c r="GZK13" s="236"/>
      <c r="GZL13" s="236"/>
      <c r="GZM13" s="236"/>
      <c r="GZN13" s="236"/>
      <c r="GZO13" s="236"/>
      <c r="GZP13" s="236"/>
      <c r="GZQ13" s="236"/>
      <c r="GZR13" s="236"/>
      <c r="GZS13" s="236"/>
      <c r="GZT13" s="236"/>
      <c r="GZU13" s="236"/>
      <c r="GZV13" s="236"/>
      <c r="GZW13" s="236"/>
      <c r="GZX13" s="236"/>
      <c r="GZY13" s="236"/>
      <c r="GZZ13" s="236"/>
      <c r="HAA13" s="236"/>
      <c r="HAB13" s="236"/>
      <c r="HAC13" s="236"/>
      <c r="HAD13" s="236"/>
      <c r="HAE13" s="236"/>
      <c r="HAF13" s="236"/>
      <c r="HAG13" s="236"/>
      <c r="HAH13" s="236"/>
      <c r="HAI13" s="236"/>
      <c r="HAJ13" s="236"/>
      <c r="HAK13" s="236"/>
      <c r="HAL13" s="236"/>
      <c r="HAM13" s="236"/>
      <c r="HAN13" s="236"/>
      <c r="HAO13" s="236"/>
      <c r="HAP13" s="236"/>
      <c r="HAQ13" s="236"/>
      <c r="HAR13" s="236"/>
      <c r="HAS13" s="236"/>
      <c r="HAT13" s="236"/>
      <c r="HAU13" s="236"/>
      <c r="HAV13" s="236"/>
      <c r="HAW13" s="236"/>
      <c r="HAX13" s="236"/>
      <c r="HAY13" s="236"/>
      <c r="HAZ13" s="236"/>
      <c r="HBA13" s="236"/>
      <c r="HBB13" s="236"/>
      <c r="HBC13" s="236"/>
      <c r="HBD13" s="236"/>
      <c r="HBE13" s="236"/>
      <c r="HBF13" s="236"/>
      <c r="HBG13" s="236"/>
      <c r="HBH13" s="236"/>
      <c r="HBI13" s="236"/>
      <c r="HBJ13" s="236"/>
      <c r="HBK13" s="236"/>
      <c r="HBL13" s="236"/>
      <c r="HBM13" s="236"/>
      <c r="HBN13" s="236"/>
      <c r="HBO13" s="236"/>
      <c r="HBP13" s="236"/>
      <c r="HBQ13" s="236"/>
      <c r="HBR13" s="236"/>
      <c r="HBS13" s="236"/>
      <c r="HBT13" s="236"/>
      <c r="HBU13" s="236"/>
      <c r="HBV13" s="236"/>
      <c r="HBW13" s="236"/>
      <c r="HBX13" s="236"/>
      <c r="HBY13" s="236"/>
      <c r="HBZ13" s="236"/>
      <c r="HCA13" s="236"/>
      <c r="HCB13" s="236"/>
      <c r="HCC13" s="236"/>
      <c r="HCD13" s="236"/>
      <c r="HCE13" s="236"/>
      <c r="HCF13" s="236"/>
      <c r="HCG13" s="236"/>
      <c r="HCH13" s="236"/>
      <c r="HCI13" s="236"/>
      <c r="HCJ13" s="236"/>
      <c r="HCK13" s="236"/>
      <c r="HCL13" s="236"/>
      <c r="HCM13" s="236"/>
      <c r="HCN13" s="236"/>
      <c r="HCO13" s="236"/>
      <c r="HCP13" s="236"/>
      <c r="HCQ13" s="236"/>
      <c r="HCR13" s="236"/>
      <c r="HCS13" s="236"/>
      <c r="HCT13" s="236"/>
      <c r="HCU13" s="236"/>
      <c r="HCV13" s="236"/>
      <c r="HCW13" s="236"/>
      <c r="HCX13" s="236"/>
      <c r="HCY13" s="236"/>
      <c r="HCZ13" s="236"/>
      <c r="HDA13" s="236"/>
      <c r="HDB13" s="236"/>
      <c r="HDC13" s="236"/>
      <c r="HDD13" s="236"/>
      <c r="HDE13" s="236"/>
      <c r="HDF13" s="236"/>
      <c r="HDG13" s="236"/>
      <c r="HDH13" s="236"/>
      <c r="HDI13" s="236"/>
      <c r="HDJ13" s="236"/>
      <c r="HDK13" s="236"/>
      <c r="HDL13" s="236"/>
      <c r="HDM13" s="236"/>
      <c r="HDN13" s="236"/>
      <c r="HDO13" s="236"/>
      <c r="HDP13" s="236"/>
      <c r="HDQ13" s="236"/>
      <c r="HDR13" s="236"/>
      <c r="HDS13" s="236"/>
      <c r="HDT13" s="236"/>
      <c r="HDU13" s="236"/>
      <c r="HDV13" s="236"/>
      <c r="HDW13" s="236"/>
      <c r="HDX13" s="236"/>
      <c r="HDY13" s="236"/>
      <c r="HDZ13" s="236"/>
      <c r="HEA13" s="236"/>
      <c r="HEB13" s="236"/>
      <c r="HEC13" s="236"/>
      <c r="HED13" s="236"/>
      <c r="HEE13" s="236"/>
      <c r="HEF13" s="236"/>
      <c r="HEG13" s="236"/>
      <c r="HEH13" s="236"/>
      <c r="HEI13" s="236"/>
      <c r="HEJ13" s="236"/>
      <c r="HEK13" s="236"/>
      <c r="HEL13" s="236"/>
      <c r="HEM13" s="236"/>
      <c r="HEN13" s="236"/>
      <c r="HEO13" s="236"/>
      <c r="HEP13" s="236"/>
      <c r="HEQ13" s="236"/>
      <c r="HER13" s="236"/>
      <c r="HES13" s="236"/>
      <c r="HET13" s="236"/>
      <c r="HEU13" s="236"/>
      <c r="HEV13" s="236"/>
      <c r="HEW13" s="236"/>
      <c r="HEX13" s="236"/>
      <c r="HEY13" s="236"/>
      <c r="HEZ13" s="236"/>
      <c r="HFA13" s="236"/>
      <c r="HFB13" s="236"/>
      <c r="HFC13" s="236"/>
      <c r="HFD13" s="236"/>
      <c r="HFE13" s="236"/>
      <c r="HFF13" s="236"/>
      <c r="HFG13" s="236"/>
      <c r="HFH13" s="236"/>
      <c r="HFI13" s="236"/>
      <c r="HFJ13" s="236"/>
      <c r="HFK13" s="236"/>
      <c r="HFL13" s="236"/>
      <c r="HFM13" s="236"/>
      <c r="HFN13" s="236"/>
      <c r="HFO13" s="236"/>
      <c r="HFP13" s="236"/>
      <c r="HFQ13" s="236"/>
      <c r="HFR13" s="236"/>
      <c r="HFS13" s="236"/>
      <c r="HFT13" s="236"/>
      <c r="HFU13" s="236"/>
      <c r="HFV13" s="236"/>
      <c r="HFW13" s="236"/>
      <c r="HFX13" s="236"/>
      <c r="HFY13" s="236"/>
      <c r="HFZ13" s="236"/>
      <c r="HGA13" s="236"/>
      <c r="HGB13" s="236"/>
      <c r="HGC13" s="236"/>
      <c r="HGD13" s="236"/>
      <c r="HGE13" s="236"/>
      <c r="HGF13" s="236"/>
      <c r="HGG13" s="236"/>
      <c r="HGH13" s="236"/>
      <c r="HGI13" s="236"/>
      <c r="HGJ13" s="236"/>
      <c r="HGK13" s="236"/>
      <c r="HGL13" s="236"/>
      <c r="HGM13" s="236"/>
      <c r="HGN13" s="236"/>
      <c r="HGO13" s="236"/>
      <c r="HGP13" s="236"/>
      <c r="HGQ13" s="236"/>
      <c r="HGR13" s="236"/>
      <c r="HGS13" s="236"/>
      <c r="HGT13" s="236"/>
      <c r="HGU13" s="236"/>
      <c r="HGV13" s="236"/>
      <c r="HGW13" s="236"/>
      <c r="HGX13" s="236"/>
      <c r="HGY13" s="236"/>
      <c r="HGZ13" s="236"/>
      <c r="HHA13" s="236"/>
      <c r="HHB13" s="236"/>
      <c r="HHC13" s="236"/>
      <c r="HHD13" s="236"/>
      <c r="HHE13" s="236"/>
      <c r="HHF13" s="236"/>
      <c r="HHG13" s="236"/>
      <c r="HHH13" s="236"/>
      <c r="HHI13" s="236"/>
      <c r="HHJ13" s="236"/>
      <c r="HHK13" s="236"/>
      <c r="HHL13" s="236"/>
      <c r="HHM13" s="236"/>
      <c r="HHN13" s="236"/>
      <c r="HHO13" s="236"/>
      <c r="HHP13" s="236"/>
      <c r="HHQ13" s="236"/>
      <c r="HHR13" s="236"/>
      <c r="HHS13" s="236"/>
      <c r="HHT13" s="236"/>
      <c r="HHU13" s="236"/>
      <c r="HHV13" s="236"/>
      <c r="HHW13" s="236"/>
      <c r="HHX13" s="236"/>
      <c r="HHY13" s="236"/>
      <c r="HHZ13" s="236"/>
      <c r="HIA13" s="236"/>
      <c r="HIB13" s="236"/>
      <c r="HIC13" s="236"/>
      <c r="HID13" s="236"/>
      <c r="HIE13" s="236"/>
      <c r="HIF13" s="236"/>
      <c r="HIG13" s="236"/>
      <c r="HIH13" s="236"/>
      <c r="HII13" s="236"/>
      <c r="HIJ13" s="236"/>
      <c r="HIK13" s="236"/>
      <c r="HIL13" s="236"/>
      <c r="HIM13" s="236"/>
      <c r="HIN13" s="236"/>
      <c r="HIO13" s="236"/>
      <c r="HIP13" s="236"/>
      <c r="HIQ13" s="236"/>
      <c r="HIR13" s="236"/>
      <c r="HIS13" s="236"/>
      <c r="HIT13" s="236"/>
      <c r="HIU13" s="236"/>
      <c r="HIV13" s="236"/>
      <c r="HIW13" s="236"/>
      <c r="HIX13" s="236"/>
      <c r="HIY13" s="236"/>
      <c r="HIZ13" s="236"/>
      <c r="HJA13" s="236"/>
      <c r="HJB13" s="236"/>
      <c r="HJC13" s="236"/>
      <c r="HJD13" s="236"/>
      <c r="HJE13" s="236"/>
      <c r="HJF13" s="236"/>
      <c r="HJG13" s="236"/>
      <c r="HJH13" s="236"/>
      <c r="HJI13" s="236"/>
      <c r="HJJ13" s="236"/>
      <c r="HJK13" s="236"/>
      <c r="HJL13" s="236"/>
      <c r="HJM13" s="236"/>
      <c r="HJN13" s="236"/>
      <c r="HJO13" s="236"/>
      <c r="HJP13" s="236"/>
      <c r="HJQ13" s="236"/>
      <c r="HJR13" s="236"/>
      <c r="HJS13" s="236"/>
      <c r="HJT13" s="236"/>
      <c r="HJU13" s="236"/>
      <c r="HJV13" s="236"/>
      <c r="HJW13" s="236"/>
      <c r="HJX13" s="236"/>
      <c r="HJY13" s="236"/>
      <c r="HJZ13" s="236"/>
      <c r="HKA13" s="236"/>
      <c r="HKB13" s="236"/>
      <c r="HKC13" s="236"/>
      <c r="HKD13" s="236"/>
      <c r="HKE13" s="236"/>
      <c r="HKF13" s="236"/>
      <c r="HKG13" s="236"/>
      <c r="HKH13" s="236"/>
      <c r="HKI13" s="236"/>
      <c r="HKJ13" s="236"/>
      <c r="HKK13" s="236"/>
      <c r="HKL13" s="236"/>
      <c r="HKM13" s="236"/>
      <c r="HKN13" s="236"/>
      <c r="HKO13" s="236"/>
      <c r="HKP13" s="236"/>
      <c r="HKQ13" s="236"/>
      <c r="HKR13" s="236"/>
      <c r="HKS13" s="236"/>
      <c r="HKT13" s="236"/>
      <c r="HKU13" s="236"/>
      <c r="HKV13" s="236"/>
      <c r="HKW13" s="236"/>
      <c r="HKX13" s="236"/>
      <c r="HKY13" s="236"/>
      <c r="HKZ13" s="236"/>
      <c r="HLA13" s="236"/>
      <c r="HLB13" s="236"/>
      <c r="HLC13" s="236"/>
      <c r="HLD13" s="236"/>
      <c r="HLE13" s="236"/>
      <c r="HLF13" s="236"/>
      <c r="HLG13" s="236"/>
      <c r="HLH13" s="236"/>
      <c r="HLI13" s="236"/>
      <c r="HLJ13" s="236"/>
      <c r="HLK13" s="236"/>
      <c r="HLL13" s="236"/>
      <c r="HLM13" s="236"/>
      <c r="HLN13" s="236"/>
      <c r="HLO13" s="236"/>
      <c r="HLP13" s="236"/>
      <c r="HLQ13" s="236"/>
      <c r="HLR13" s="236"/>
      <c r="HLS13" s="236"/>
      <c r="HLT13" s="236"/>
      <c r="HLU13" s="236"/>
      <c r="HLV13" s="236"/>
      <c r="HLW13" s="236"/>
      <c r="HLX13" s="236"/>
      <c r="HLY13" s="236"/>
      <c r="HLZ13" s="236"/>
      <c r="HMA13" s="236"/>
      <c r="HMB13" s="236"/>
      <c r="HMC13" s="236"/>
      <c r="HMD13" s="236"/>
      <c r="HME13" s="236"/>
      <c r="HMF13" s="236"/>
      <c r="HMG13" s="236"/>
      <c r="HMH13" s="236"/>
      <c r="HMI13" s="236"/>
      <c r="HMJ13" s="236"/>
      <c r="HMK13" s="236"/>
      <c r="HML13" s="236"/>
      <c r="HMM13" s="236"/>
      <c r="HMN13" s="236"/>
      <c r="HMO13" s="236"/>
      <c r="HMP13" s="236"/>
      <c r="HMQ13" s="236"/>
      <c r="HMR13" s="236"/>
      <c r="HMS13" s="236"/>
      <c r="HMT13" s="236"/>
      <c r="HMU13" s="236"/>
      <c r="HMV13" s="236"/>
      <c r="HMW13" s="236"/>
      <c r="HMX13" s="236"/>
      <c r="HMY13" s="236"/>
      <c r="HMZ13" s="236"/>
      <c r="HNA13" s="236"/>
      <c r="HNB13" s="236"/>
      <c r="HNC13" s="236"/>
      <c r="HND13" s="236"/>
      <c r="HNE13" s="236"/>
      <c r="HNF13" s="236"/>
      <c r="HNG13" s="236"/>
      <c r="HNH13" s="236"/>
      <c r="HNI13" s="236"/>
      <c r="HNJ13" s="236"/>
      <c r="HNK13" s="236"/>
      <c r="HNL13" s="236"/>
      <c r="HNM13" s="236"/>
      <c r="HNN13" s="236"/>
      <c r="HNO13" s="236"/>
      <c r="HNP13" s="236"/>
      <c r="HNQ13" s="236"/>
      <c r="HNR13" s="236"/>
      <c r="HNS13" s="236"/>
      <c r="HNT13" s="236"/>
      <c r="HNU13" s="236"/>
      <c r="HNV13" s="236"/>
      <c r="HNW13" s="236"/>
      <c r="HNX13" s="236"/>
      <c r="HNY13" s="236"/>
      <c r="HNZ13" s="236"/>
      <c r="HOA13" s="236"/>
      <c r="HOB13" s="236"/>
      <c r="HOC13" s="236"/>
      <c r="HOD13" s="236"/>
      <c r="HOE13" s="236"/>
      <c r="HOF13" s="236"/>
      <c r="HOG13" s="236"/>
      <c r="HOH13" s="236"/>
      <c r="HOI13" s="236"/>
      <c r="HOJ13" s="236"/>
      <c r="HOK13" s="236"/>
      <c r="HOL13" s="236"/>
      <c r="HOM13" s="236"/>
      <c r="HON13" s="236"/>
      <c r="HOO13" s="236"/>
      <c r="HOP13" s="236"/>
      <c r="HOQ13" s="236"/>
      <c r="HOR13" s="236"/>
      <c r="HOS13" s="236"/>
      <c r="HOT13" s="236"/>
      <c r="HOU13" s="236"/>
      <c r="HOV13" s="236"/>
      <c r="HOW13" s="236"/>
      <c r="HOX13" s="236"/>
      <c r="HOY13" s="236"/>
      <c r="HOZ13" s="236"/>
      <c r="HPA13" s="236"/>
      <c r="HPB13" s="236"/>
      <c r="HPC13" s="236"/>
      <c r="HPD13" s="236"/>
      <c r="HPE13" s="236"/>
      <c r="HPF13" s="236"/>
      <c r="HPG13" s="236"/>
      <c r="HPH13" s="236"/>
      <c r="HPI13" s="236"/>
      <c r="HPJ13" s="236"/>
      <c r="HPK13" s="236"/>
      <c r="HPL13" s="236"/>
      <c r="HPM13" s="236"/>
      <c r="HPN13" s="236"/>
      <c r="HPO13" s="236"/>
      <c r="HPP13" s="236"/>
      <c r="HPQ13" s="236"/>
      <c r="HPR13" s="236"/>
      <c r="HPS13" s="236"/>
      <c r="HPT13" s="236"/>
      <c r="HPU13" s="236"/>
      <c r="HPV13" s="236"/>
      <c r="HPW13" s="236"/>
      <c r="HPX13" s="236"/>
      <c r="HPY13" s="236"/>
      <c r="HPZ13" s="236"/>
      <c r="HQA13" s="236"/>
      <c r="HQB13" s="236"/>
      <c r="HQC13" s="236"/>
      <c r="HQD13" s="236"/>
      <c r="HQE13" s="236"/>
      <c r="HQF13" s="236"/>
      <c r="HQG13" s="236"/>
      <c r="HQH13" s="236"/>
      <c r="HQI13" s="236"/>
      <c r="HQJ13" s="236"/>
      <c r="HQK13" s="236"/>
      <c r="HQL13" s="236"/>
      <c r="HQM13" s="236"/>
      <c r="HQN13" s="236"/>
      <c r="HQO13" s="236"/>
      <c r="HQP13" s="236"/>
      <c r="HQQ13" s="236"/>
      <c r="HQR13" s="236"/>
      <c r="HQS13" s="236"/>
      <c r="HQT13" s="236"/>
      <c r="HQU13" s="236"/>
      <c r="HQV13" s="236"/>
      <c r="HQW13" s="236"/>
      <c r="HQX13" s="236"/>
      <c r="HQY13" s="236"/>
      <c r="HQZ13" s="236"/>
      <c r="HRA13" s="236"/>
      <c r="HRB13" s="236"/>
      <c r="HRC13" s="236"/>
      <c r="HRD13" s="236"/>
      <c r="HRE13" s="236"/>
      <c r="HRF13" s="236"/>
      <c r="HRG13" s="236"/>
      <c r="HRH13" s="236"/>
      <c r="HRI13" s="236"/>
      <c r="HRJ13" s="236"/>
      <c r="HRK13" s="236"/>
      <c r="HRL13" s="236"/>
      <c r="HRM13" s="236"/>
      <c r="HRN13" s="236"/>
      <c r="HRO13" s="236"/>
      <c r="HRP13" s="236"/>
      <c r="HRQ13" s="236"/>
      <c r="HRR13" s="236"/>
      <c r="HRS13" s="236"/>
      <c r="HRT13" s="236"/>
      <c r="HRU13" s="236"/>
      <c r="HRV13" s="236"/>
      <c r="HRW13" s="236"/>
      <c r="HRX13" s="236"/>
      <c r="HRY13" s="236"/>
      <c r="HRZ13" s="236"/>
      <c r="HSA13" s="236"/>
      <c r="HSB13" s="236"/>
      <c r="HSC13" s="236"/>
      <c r="HSD13" s="236"/>
      <c r="HSE13" s="236"/>
      <c r="HSF13" s="236"/>
      <c r="HSG13" s="236"/>
      <c r="HSH13" s="236"/>
      <c r="HSI13" s="236"/>
      <c r="HSJ13" s="236"/>
      <c r="HSK13" s="236"/>
      <c r="HSL13" s="236"/>
      <c r="HSM13" s="236"/>
      <c r="HSN13" s="236"/>
      <c r="HSO13" s="236"/>
      <c r="HSP13" s="236"/>
      <c r="HSQ13" s="236"/>
      <c r="HSR13" s="236"/>
      <c r="HSS13" s="236"/>
      <c r="HST13" s="236"/>
      <c r="HSU13" s="236"/>
      <c r="HSV13" s="236"/>
      <c r="HSW13" s="236"/>
      <c r="HSX13" s="236"/>
      <c r="HSY13" s="236"/>
      <c r="HSZ13" s="236"/>
      <c r="HTA13" s="236"/>
      <c r="HTB13" s="236"/>
      <c r="HTC13" s="236"/>
      <c r="HTD13" s="236"/>
      <c r="HTE13" s="236"/>
      <c r="HTF13" s="236"/>
      <c r="HTG13" s="236"/>
      <c r="HTH13" s="236"/>
      <c r="HTI13" s="236"/>
      <c r="HTJ13" s="236"/>
      <c r="HTK13" s="236"/>
      <c r="HTL13" s="236"/>
      <c r="HTM13" s="236"/>
      <c r="HTN13" s="236"/>
      <c r="HTO13" s="236"/>
      <c r="HTP13" s="236"/>
      <c r="HTQ13" s="236"/>
      <c r="HTR13" s="236"/>
      <c r="HTS13" s="236"/>
      <c r="HTT13" s="236"/>
      <c r="HTU13" s="236"/>
      <c r="HTV13" s="236"/>
      <c r="HTW13" s="236"/>
      <c r="HTX13" s="236"/>
      <c r="HTY13" s="236"/>
      <c r="HTZ13" s="236"/>
      <c r="HUA13" s="236"/>
      <c r="HUB13" s="236"/>
      <c r="HUC13" s="236"/>
      <c r="HUD13" s="236"/>
      <c r="HUE13" s="236"/>
      <c r="HUF13" s="236"/>
      <c r="HUG13" s="236"/>
      <c r="HUH13" s="236"/>
      <c r="HUI13" s="236"/>
      <c r="HUJ13" s="236"/>
      <c r="HUK13" s="236"/>
      <c r="HUL13" s="236"/>
      <c r="HUM13" s="236"/>
      <c r="HUN13" s="236"/>
      <c r="HUO13" s="236"/>
      <c r="HUP13" s="236"/>
      <c r="HUQ13" s="236"/>
      <c r="HUR13" s="236"/>
      <c r="HUS13" s="236"/>
      <c r="HUT13" s="236"/>
      <c r="HUU13" s="236"/>
      <c r="HUV13" s="236"/>
      <c r="HUW13" s="236"/>
      <c r="HUX13" s="236"/>
      <c r="HUY13" s="236"/>
      <c r="HUZ13" s="236"/>
      <c r="HVA13" s="236"/>
      <c r="HVB13" s="236"/>
      <c r="HVC13" s="236"/>
      <c r="HVD13" s="236"/>
      <c r="HVE13" s="236"/>
      <c r="HVF13" s="236"/>
      <c r="HVG13" s="236"/>
      <c r="HVH13" s="236"/>
      <c r="HVI13" s="236"/>
      <c r="HVJ13" s="236"/>
      <c r="HVK13" s="236"/>
      <c r="HVL13" s="236"/>
      <c r="HVM13" s="236"/>
      <c r="HVN13" s="236"/>
      <c r="HVO13" s="236"/>
      <c r="HVP13" s="236"/>
      <c r="HVQ13" s="236"/>
      <c r="HVR13" s="236"/>
      <c r="HVS13" s="236"/>
      <c r="HVT13" s="236"/>
      <c r="HVU13" s="236"/>
      <c r="HVV13" s="236"/>
      <c r="HVW13" s="236"/>
      <c r="HVX13" s="236"/>
      <c r="HVY13" s="236"/>
      <c r="HVZ13" s="236"/>
      <c r="HWA13" s="236"/>
      <c r="HWB13" s="236"/>
      <c r="HWC13" s="236"/>
      <c r="HWD13" s="236"/>
      <c r="HWE13" s="236"/>
      <c r="HWF13" s="236"/>
      <c r="HWG13" s="236"/>
      <c r="HWH13" s="236"/>
      <c r="HWI13" s="236"/>
      <c r="HWJ13" s="236"/>
      <c r="HWK13" s="236"/>
      <c r="HWL13" s="236"/>
      <c r="HWM13" s="236"/>
      <c r="HWN13" s="236"/>
      <c r="HWO13" s="236"/>
      <c r="HWP13" s="236"/>
      <c r="HWQ13" s="236"/>
      <c r="HWR13" s="236"/>
      <c r="HWS13" s="236"/>
      <c r="HWT13" s="236"/>
      <c r="HWU13" s="236"/>
      <c r="HWV13" s="236"/>
      <c r="HWW13" s="236"/>
      <c r="HWX13" s="236"/>
      <c r="HWY13" s="236"/>
      <c r="HWZ13" s="236"/>
      <c r="HXA13" s="236"/>
      <c r="HXB13" s="236"/>
      <c r="HXC13" s="236"/>
      <c r="HXD13" s="236"/>
      <c r="HXE13" s="236"/>
      <c r="HXF13" s="236"/>
      <c r="HXG13" s="236"/>
      <c r="HXH13" s="236"/>
      <c r="HXI13" s="236"/>
      <c r="HXJ13" s="236"/>
      <c r="HXK13" s="236"/>
      <c r="HXL13" s="236"/>
      <c r="HXM13" s="236"/>
      <c r="HXN13" s="236"/>
      <c r="HXO13" s="236"/>
      <c r="HXP13" s="236"/>
      <c r="HXQ13" s="236"/>
      <c r="HXR13" s="236"/>
      <c r="HXS13" s="236"/>
      <c r="HXT13" s="236"/>
      <c r="HXU13" s="236"/>
      <c r="HXV13" s="236"/>
      <c r="HXW13" s="236"/>
      <c r="HXX13" s="236"/>
      <c r="HXY13" s="236"/>
      <c r="HXZ13" s="236"/>
      <c r="HYA13" s="236"/>
      <c r="HYB13" s="236"/>
      <c r="HYC13" s="236"/>
      <c r="HYD13" s="236"/>
      <c r="HYE13" s="236"/>
      <c r="HYF13" s="236"/>
      <c r="HYG13" s="236"/>
      <c r="HYH13" s="236"/>
      <c r="HYI13" s="236"/>
      <c r="HYJ13" s="236"/>
      <c r="HYK13" s="236"/>
      <c r="HYL13" s="236"/>
      <c r="HYM13" s="236"/>
      <c r="HYN13" s="236"/>
      <c r="HYO13" s="236"/>
      <c r="HYP13" s="236"/>
      <c r="HYQ13" s="236"/>
      <c r="HYR13" s="236"/>
      <c r="HYS13" s="236"/>
      <c r="HYT13" s="236"/>
      <c r="HYU13" s="236"/>
      <c r="HYV13" s="236"/>
      <c r="HYW13" s="236"/>
      <c r="HYX13" s="236"/>
      <c r="HYY13" s="236"/>
      <c r="HYZ13" s="236"/>
      <c r="HZA13" s="236"/>
      <c r="HZB13" s="236"/>
      <c r="HZC13" s="236"/>
      <c r="HZD13" s="236"/>
      <c r="HZE13" s="236"/>
      <c r="HZF13" s="236"/>
      <c r="HZG13" s="236"/>
      <c r="HZH13" s="236"/>
      <c r="HZI13" s="236"/>
      <c r="HZJ13" s="236"/>
      <c r="HZK13" s="236"/>
      <c r="HZL13" s="236"/>
      <c r="HZM13" s="236"/>
      <c r="HZN13" s="236"/>
      <c r="HZO13" s="236"/>
      <c r="HZP13" s="236"/>
      <c r="HZQ13" s="236"/>
      <c r="HZR13" s="236"/>
      <c r="HZS13" s="236"/>
      <c r="HZT13" s="236"/>
      <c r="HZU13" s="236"/>
      <c r="HZV13" s="236"/>
      <c r="HZW13" s="236"/>
      <c r="HZX13" s="236"/>
      <c r="HZY13" s="236"/>
      <c r="HZZ13" s="236"/>
      <c r="IAA13" s="236"/>
      <c r="IAB13" s="236"/>
      <c r="IAC13" s="236"/>
      <c r="IAD13" s="236"/>
      <c r="IAE13" s="236"/>
      <c r="IAF13" s="236"/>
      <c r="IAG13" s="236"/>
      <c r="IAH13" s="236"/>
      <c r="IAI13" s="236"/>
      <c r="IAJ13" s="236"/>
      <c r="IAK13" s="236"/>
      <c r="IAL13" s="236"/>
      <c r="IAM13" s="236"/>
      <c r="IAN13" s="236"/>
      <c r="IAO13" s="236"/>
      <c r="IAP13" s="236"/>
      <c r="IAQ13" s="236"/>
      <c r="IAR13" s="236"/>
      <c r="IAS13" s="236"/>
      <c r="IAT13" s="236"/>
      <c r="IAU13" s="236"/>
      <c r="IAV13" s="236"/>
      <c r="IAW13" s="236"/>
      <c r="IAX13" s="236"/>
      <c r="IAY13" s="236"/>
      <c r="IAZ13" s="236"/>
      <c r="IBA13" s="236"/>
      <c r="IBB13" s="236"/>
      <c r="IBC13" s="236"/>
      <c r="IBD13" s="236"/>
      <c r="IBE13" s="236"/>
      <c r="IBF13" s="236"/>
      <c r="IBG13" s="236"/>
      <c r="IBH13" s="236"/>
      <c r="IBI13" s="236"/>
      <c r="IBJ13" s="236"/>
      <c r="IBK13" s="236"/>
      <c r="IBL13" s="236"/>
      <c r="IBM13" s="236"/>
      <c r="IBN13" s="236"/>
      <c r="IBO13" s="236"/>
      <c r="IBP13" s="236"/>
      <c r="IBQ13" s="236"/>
      <c r="IBR13" s="236"/>
      <c r="IBS13" s="236"/>
      <c r="IBT13" s="236"/>
      <c r="IBU13" s="236"/>
      <c r="IBV13" s="236"/>
      <c r="IBW13" s="236"/>
      <c r="IBX13" s="236"/>
      <c r="IBY13" s="236"/>
      <c r="IBZ13" s="236"/>
      <c r="ICA13" s="236"/>
      <c r="ICB13" s="236"/>
      <c r="ICC13" s="236"/>
      <c r="ICD13" s="236"/>
      <c r="ICE13" s="236"/>
      <c r="ICF13" s="236"/>
      <c r="ICG13" s="236"/>
      <c r="ICH13" s="236"/>
      <c r="ICI13" s="236"/>
      <c r="ICJ13" s="236"/>
      <c r="ICK13" s="236"/>
      <c r="ICL13" s="236"/>
      <c r="ICM13" s="236"/>
      <c r="ICN13" s="236"/>
      <c r="ICO13" s="236"/>
      <c r="ICP13" s="236"/>
      <c r="ICQ13" s="236"/>
      <c r="ICR13" s="236"/>
      <c r="ICS13" s="236"/>
      <c r="ICT13" s="236"/>
      <c r="ICU13" s="236"/>
      <c r="ICV13" s="236"/>
      <c r="ICW13" s="236"/>
      <c r="ICX13" s="236"/>
      <c r="ICY13" s="236"/>
      <c r="ICZ13" s="236"/>
      <c r="IDA13" s="236"/>
      <c r="IDB13" s="236"/>
      <c r="IDC13" s="236"/>
      <c r="IDD13" s="236"/>
      <c r="IDE13" s="236"/>
      <c r="IDF13" s="236"/>
      <c r="IDG13" s="236"/>
      <c r="IDH13" s="236"/>
      <c r="IDI13" s="236"/>
      <c r="IDJ13" s="236"/>
      <c r="IDK13" s="236"/>
      <c r="IDL13" s="236"/>
      <c r="IDM13" s="236"/>
      <c r="IDN13" s="236"/>
      <c r="IDO13" s="236"/>
      <c r="IDP13" s="236"/>
      <c r="IDQ13" s="236"/>
      <c r="IDR13" s="236"/>
      <c r="IDS13" s="236"/>
      <c r="IDT13" s="236"/>
      <c r="IDU13" s="236"/>
      <c r="IDV13" s="236"/>
      <c r="IDW13" s="236"/>
      <c r="IDX13" s="236"/>
      <c r="IDY13" s="236"/>
      <c r="IDZ13" s="236"/>
      <c r="IEA13" s="236"/>
      <c r="IEB13" s="236"/>
      <c r="IEC13" s="236"/>
      <c r="IED13" s="236"/>
      <c r="IEE13" s="236"/>
      <c r="IEF13" s="236"/>
      <c r="IEG13" s="236"/>
      <c r="IEH13" s="236"/>
      <c r="IEI13" s="236"/>
      <c r="IEJ13" s="236"/>
      <c r="IEK13" s="236"/>
      <c r="IEL13" s="236"/>
      <c r="IEM13" s="236"/>
      <c r="IEN13" s="236"/>
      <c r="IEO13" s="236"/>
      <c r="IEP13" s="236"/>
      <c r="IEQ13" s="236"/>
      <c r="IER13" s="236"/>
      <c r="IES13" s="236"/>
      <c r="IET13" s="236"/>
      <c r="IEU13" s="236"/>
      <c r="IEV13" s="236"/>
      <c r="IEW13" s="236"/>
      <c r="IEX13" s="236"/>
      <c r="IEY13" s="236"/>
      <c r="IEZ13" s="236"/>
      <c r="IFA13" s="236"/>
      <c r="IFB13" s="236"/>
      <c r="IFC13" s="236"/>
      <c r="IFD13" s="236"/>
      <c r="IFE13" s="236"/>
      <c r="IFF13" s="236"/>
      <c r="IFG13" s="236"/>
      <c r="IFH13" s="236"/>
      <c r="IFI13" s="236"/>
      <c r="IFJ13" s="236"/>
      <c r="IFK13" s="236"/>
      <c r="IFL13" s="236"/>
      <c r="IFM13" s="236"/>
      <c r="IFN13" s="236"/>
      <c r="IFO13" s="236"/>
      <c r="IFP13" s="236"/>
      <c r="IFQ13" s="236"/>
      <c r="IFR13" s="236"/>
      <c r="IFS13" s="236"/>
      <c r="IFT13" s="236"/>
      <c r="IFU13" s="236"/>
      <c r="IFV13" s="236"/>
      <c r="IFW13" s="236"/>
      <c r="IFX13" s="236"/>
      <c r="IFY13" s="236"/>
      <c r="IFZ13" s="236"/>
      <c r="IGA13" s="236"/>
      <c r="IGB13" s="236"/>
      <c r="IGC13" s="236"/>
      <c r="IGD13" s="236"/>
      <c r="IGE13" s="236"/>
      <c r="IGF13" s="236"/>
      <c r="IGG13" s="236"/>
      <c r="IGH13" s="236"/>
      <c r="IGI13" s="236"/>
      <c r="IGJ13" s="236"/>
      <c r="IGK13" s="236"/>
      <c r="IGL13" s="236"/>
      <c r="IGM13" s="236"/>
      <c r="IGN13" s="236"/>
      <c r="IGO13" s="236"/>
      <c r="IGP13" s="236"/>
      <c r="IGQ13" s="236"/>
      <c r="IGR13" s="236"/>
      <c r="IGS13" s="236"/>
      <c r="IGT13" s="236"/>
      <c r="IGU13" s="236"/>
      <c r="IGV13" s="236"/>
      <c r="IGW13" s="236"/>
      <c r="IGX13" s="236"/>
      <c r="IGY13" s="236"/>
      <c r="IGZ13" s="236"/>
      <c r="IHA13" s="236"/>
      <c r="IHB13" s="236"/>
      <c r="IHC13" s="236"/>
      <c r="IHD13" s="236"/>
      <c r="IHE13" s="236"/>
      <c r="IHF13" s="236"/>
      <c r="IHG13" s="236"/>
      <c r="IHH13" s="236"/>
      <c r="IHI13" s="236"/>
      <c r="IHJ13" s="236"/>
      <c r="IHK13" s="236"/>
      <c r="IHL13" s="236"/>
      <c r="IHM13" s="236"/>
      <c r="IHN13" s="236"/>
      <c r="IHO13" s="236"/>
      <c r="IHP13" s="236"/>
      <c r="IHQ13" s="236"/>
      <c r="IHR13" s="236"/>
      <c r="IHS13" s="236"/>
      <c r="IHT13" s="236"/>
      <c r="IHU13" s="236"/>
      <c r="IHV13" s="236"/>
      <c r="IHW13" s="236"/>
      <c r="IHX13" s="236"/>
      <c r="IHY13" s="236"/>
      <c r="IHZ13" s="236"/>
      <c r="IIA13" s="236"/>
      <c r="IIB13" s="236"/>
      <c r="IIC13" s="236"/>
      <c r="IID13" s="236"/>
      <c r="IIE13" s="236"/>
      <c r="IIF13" s="236"/>
      <c r="IIG13" s="236"/>
      <c r="IIH13" s="236"/>
      <c r="III13" s="236"/>
      <c r="IIJ13" s="236"/>
      <c r="IIK13" s="236"/>
      <c r="IIL13" s="236"/>
      <c r="IIM13" s="236"/>
      <c r="IIN13" s="236"/>
      <c r="IIO13" s="236"/>
      <c r="IIP13" s="236"/>
      <c r="IIQ13" s="236"/>
      <c r="IIR13" s="236"/>
      <c r="IIS13" s="236"/>
      <c r="IIT13" s="236"/>
      <c r="IIU13" s="236"/>
      <c r="IIV13" s="236"/>
      <c r="IIW13" s="236"/>
      <c r="IIX13" s="236"/>
      <c r="IIY13" s="236"/>
      <c r="IIZ13" s="236"/>
      <c r="IJA13" s="236"/>
      <c r="IJB13" s="236"/>
      <c r="IJC13" s="236"/>
      <c r="IJD13" s="236"/>
      <c r="IJE13" s="236"/>
      <c r="IJF13" s="236"/>
      <c r="IJG13" s="236"/>
      <c r="IJH13" s="236"/>
      <c r="IJI13" s="236"/>
      <c r="IJJ13" s="236"/>
      <c r="IJK13" s="236"/>
      <c r="IJL13" s="236"/>
      <c r="IJM13" s="236"/>
      <c r="IJN13" s="236"/>
      <c r="IJO13" s="236"/>
      <c r="IJP13" s="236"/>
      <c r="IJQ13" s="236"/>
      <c r="IJR13" s="236"/>
      <c r="IJS13" s="236"/>
      <c r="IJT13" s="236"/>
      <c r="IJU13" s="236"/>
      <c r="IJV13" s="236"/>
      <c r="IJW13" s="236"/>
      <c r="IJX13" s="236"/>
      <c r="IJY13" s="236"/>
      <c r="IJZ13" s="236"/>
      <c r="IKA13" s="236"/>
      <c r="IKB13" s="236"/>
      <c r="IKC13" s="236"/>
      <c r="IKD13" s="236"/>
      <c r="IKE13" s="236"/>
      <c r="IKF13" s="236"/>
      <c r="IKG13" s="236"/>
      <c r="IKH13" s="236"/>
      <c r="IKI13" s="236"/>
      <c r="IKJ13" s="236"/>
      <c r="IKK13" s="236"/>
      <c r="IKL13" s="236"/>
      <c r="IKM13" s="236"/>
      <c r="IKN13" s="236"/>
      <c r="IKO13" s="236"/>
      <c r="IKP13" s="236"/>
      <c r="IKQ13" s="236"/>
      <c r="IKR13" s="236"/>
      <c r="IKS13" s="236"/>
      <c r="IKT13" s="236"/>
      <c r="IKU13" s="236"/>
      <c r="IKV13" s="236"/>
      <c r="IKW13" s="236"/>
      <c r="IKX13" s="236"/>
      <c r="IKY13" s="236"/>
      <c r="IKZ13" s="236"/>
      <c r="ILA13" s="236"/>
      <c r="ILB13" s="236"/>
      <c r="ILC13" s="236"/>
      <c r="ILD13" s="236"/>
      <c r="ILE13" s="236"/>
      <c r="ILF13" s="236"/>
      <c r="ILG13" s="236"/>
      <c r="ILH13" s="236"/>
      <c r="ILI13" s="236"/>
      <c r="ILJ13" s="236"/>
      <c r="ILK13" s="236"/>
      <c r="ILL13" s="236"/>
      <c r="ILM13" s="236"/>
      <c r="ILN13" s="236"/>
      <c r="ILO13" s="236"/>
      <c r="ILP13" s="236"/>
      <c r="ILQ13" s="236"/>
      <c r="ILR13" s="236"/>
      <c r="ILS13" s="236"/>
      <c r="ILT13" s="236"/>
      <c r="ILU13" s="236"/>
      <c r="ILV13" s="236"/>
      <c r="ILW13" s="236"/>
      <c r="ILX13" s="236"/>
      <c r="ILY13" s="236"/>
      <c r="ILZ13" s="236"/>
      <c r="IMA13" s="236"/>
      <c r="IMB13" s="236"/>
      <c r="IMC13" s="236"/>
      <c r="IMD13" s="236"/>
      <c r="IME13" s="236"/>
      <c r="IMF13" s="236"/>
      <c r="IMG13" s="236"/>
      <c r="IMH13" s="236"/>
      <c r="IMI13" s="236"/>
      <c r="IMJ13" s="236"/>
      <c r="IMK13" s="236"/>
      <c r="IML13" s="236"/>
      <c r="IMM13" s="236"/>
      <c r="IMN13" s="236"/>
      <c r="IMO13" s="236"/>
      <c r="IMP13" s="236"/>
      <c r="IMQ13" s="236"/>
      <c r="IMR13" s="236"/>
      <c r="IMS13" s="236"/>
      <c r="IMT13" s="236"/>
      <c r="IMU13" s="236"/>
      <c r="IMV13" s="236"/>
      <c r="IMW13" s="236"/>
      <c r="IMX13" s="236"/>
      <c r="IMY13" s="236"/>
      <c r="IMZ13" s="236"/>
      <c r="INA13" s="236"/>
      <c r="INB13" s="236"/>
      <c r="INC13" s="236"/>
      <c r="IND13" s="236"/>
      <c r="INE13" s="236"/>
      <c r="INF13" s="236"/>
      <c r="ING13" s="236"/>
      <c r="INH13" s="236"/>
      <c r="INI13" s="236"/>
      <c r="INJ13" s="236"/>
      <c r="INK13" s="236"/>
      <c r="INL13" s="236"/>
      <c r="INM13" s="236"/>
      <c r="INN13" s="236"/>
      <c r="INO13" s="236"/>
      <c r="INP13" s="236"/>
      <c r="INQ13" s="236"/>
      <c r="INR13" s="236"/>
      <c r="INS13" s="236"/>
      <c r="INT13" s="236"/>
      <c r="INU13" s="236"/>
      <c r="INV13" s="236"/>
      <c r="INW13" s="236"/>
      <c r="INX13" s="236"/>
      <c r="INY13" s="236"/>
      <c r="INZ13" s="236"/>
      <c r="IOA13" s="236"/>
      <c r="IOB13" s="236"/>
      <c r="IOC13" s="236"/>
      <c r="IOD13" s="236"/>
      <c r="IOE13" s="236"/>
      <c r="IOF13" s="236"/>
      <c r="IOG13" s="236"/>
      <c r="IOH13" s="236"/>
      <c r="IOI13" s="236"/>
      <c r="IOJ13" s="236"/>
      <c r="IOK13" s="236"/>
      <c r="IOL13" s="236"/>
      <c r="IOM13" s="236"/>
      <c r="ION13" s="236"/>
      <c r="IOO13" s="236"/>
      <c r="IOP13" s="236"/>
      <c r="IOQ13" s="236"/>
      <c r="IOR13" s="236"/>
      <c r="IOS13" s="236"/>
      <c r="IOT13" s="236"/>
      <c r="IOU13" s="236"/>
      <c r="IOV13" s="236"/>
      <c r="IOW13" s="236"/>
      <c r="IOX13" s="236"/>
      <c r="IOY13" s="236"/>
      <c r="IOZ13" s="236"/>
      <c r="IPA13" s="236"/>
      <c r="IPB13" s="236"/>
      <c r="IPC13" s="236"/>
      <c r="IPD13" s="236"/>
      <c r="IPE13" s="236"/>
      <c r="IPF13" s="236"/>
      <c r="IPG13" s="236"/>
      <c r="IPH13" s="236"/>
      <c r="IPI13" s="236"/>
      <c r="IPJ13" s="236"/>
      <c r="IPK13" s="236"/>
      <c r="IPL13" s="236"/>
      <c r="IPM13" s="236"/>
      <c r="IPN13" s="236"/>
      <c r="IPO13" s="236"/>
      <c r="IPP13" s="236"/>
      <c r="IPQ13" s="236"/>
      <c r="IPR13" s="236"/>
      <c r="IPS13" s="236"/>
      <c r="IPT13" s="236"/>
      <c r="IPU13" s="236"/>
      <c r="IPV13" s="236"/>
      <c r="IPW13" s="236"/>
      <c r="IPX13" s="236"/>
      <c r="IPY13" s="236"/>
      <c r="IPZ13" s="236"/>
      <c r="IQA13" s="236"/>
      <c r="IQB13" s="236"/>
      <c r="IQC13" s="236"/>
      <c r="IQD13" s="236"/>
      <c r="IQE13" s="236"/>
      <c r="IQF13" s="236"/>
      <c r="IQG13" s="236"/>
      <c r="IQH13" s="236"/>
      <c r="IQI13" s="236"/>
      <c r="IQJ13" s="236"/>
      <c r="IQK13" s="236"/>
      <c r="IQL13" s="236"/>
      <c r="IQM13" s="236"/>
      <c r="IQN13" s="236"/>
      <c r="IQO13" s="236"/>
      <c r="IQP13" s="236"/>
      <c r="IQQ13" s="236"/>
      <c r="IQR13" s="236"/>
      <c r="IQS13" s="236"/>
      <c r="IQT13" s="236"/>
      <c r="IQU13" s="236"/>
      <c r="IQV13" s="236"/>
      <c r="IQW13" s="236"/>
      <c r="IQX13" s="236"/>
      <c r="IQY13" s="236"/>
      <c r="IQZ13" s="236"/>
      <c r="IRA13" s="236"/>
      <c r="IRB13" s="236"/>
      <c r="IRC13" s="236"/>
      <c r="IRD13" s="236"/>
      <c r="IRE13" s="236"/>
      <c r="IRF13" s="236"/>
      <c r="IRG13" s="236"/>
      <c r="IRH13" s="236"/>
      <c r="IRI13" s="236"/>
      <c r="IRJ13" s="236"/>
      <c r="IRK13" s="236"/>
      <c r="IRL13" s="236"/>
      <c r="IRM13" s="236"/>
      <c r="IRN13" s="236"/>
      <c r="IRO13" s="236"/>
      <c r="IRP13" s="236"/>
      <c r="IRQ13" s="236"/>
      <c r="IRR13" s="236"/>
      <c r="IRS13" s="236"/>
      <c r="IRT13" s="236"/>
      <c r="IRU13" s="236"/>
      <c r="IRV13" s="236"/>
      <c r="IRW13" s="236"/>
      <c r="IRX13" s="236"/>
      <c r="IRY13" s="236"/>
      <c r="IRZ13" s="236"/>
      <c r="ISA13" s="236"/>
      <c r="ISB13" s="236"/>
      <c r="ISC13" s="236"/>
      <c r="ISD13" s="236"/>
      <c r="ISE13" s="236"/>
      <c r="ISF13" s="236"/>
      <c r="ISG13" s="236"/>
      <c r="ISH13" s="236"/>
      <c r="ISI13" s="236"/>
      <c r="ISJ13" s="236"/>
      <c r="ISK13" s="236"/>
      <c r="ISL13" s="236"/>
      <c r="ISM13" s="236"/>
      <c r="ISN13" s="236"/>
      <c r="ISO13" s="236"/>
      <c r="ISP13" s="236"/>
      <c r="ISQ13" s="236"/>
      <c r="ISR13" s="236"/>
      <c r="ISS13" s="236"/>
      <c r="IST13" s="236"/>
      <c r="ISU13" s="236"/>
      <c r="ISV13" s="236"/>
      <c r="ISW13" s="236"/>
      <c r="ISX13" s="236"/>
      <c r="ISY13" s="236"/>
      <c r="ISZ13" s="236"/>
      <c r="ITA13" s="236"/>
      <c r="ITB13" s="236"/>
      <c r="ITC13" s="236"/>
      <c r="ITD13" s="236"/>
      <c r="ITE13" s="236"/>
      <c r="ITF13" s="236"/>
      <c r="ITG13" s="236"/>
      <c r="ITH13" s="236"/>
      <c r="ITI13" s="236"/>
      <c r="ITJ13" s="236"/>
      <c r="ITK13" s="236"/>
      <c r="ITL13" s="236"/>
      <c r="ITM13" s="236"/>
      <c r="ITN13" s="236"/>
      <c r="ITO13" s="236"/>
      <c r="ITP13" s="236"/>
      <c r="ITQ13" s="236"/>
      <c r="ITR13" s="236"/>
      <c r="ITS13" s="236"/>
      <c r="ITT13" s="236"/>
      <c r="ITU13" s="236"/>
      <c r="ITV13" s="236"/>
      <c r="ITW13" s="236"/>
      <c r="ITX13" s="236"/>
      <c r="ITY13" s="236"/>
      <c r="ITZ13" s="236"/>
      <c r="IUA13" s="236"/>
      <c r="IUB13" s="236"/>
      <c r="IUC13" s="236"/>
      <c r="IUD13" s="236"/>
      <c r="IUE13" s="236"/>
      <c r="IUF13" s="236"/>
      <c r="IUG13" s="236"/>
      <c r="IUH13" s="236"/>
      <c r="IUI13" s="236"/>
      <c r="IUJ13" s="236"/>
      <c r="IUK13" s="236"/>
      <c r="IUL13" s="236"/>
      <c r="IUM13" s="236"/>
      <c r="IUN13" s="236"/>
      <c r="IUO13" s="236"/>
      <c r="IUP13" s="236"/>
      <c r="IUQ13" s="236"/>
      <c r="IUR13" s="236"/>
      <c r="IUS13" s="236"/>
      <c r="IUT13" s="236"/>
      <c r="IUU13" s="236"/>
      <c r="IUV13" s="236"/>
      <c r="IUW13" s="236"/>
      <c r="IUX13" s="236"/>
      <c r="IUY13" s="236"/>
      <c r="IUZ13" s="236"/>
      <c r="IVA13" s="236"/>
      <c r="IVB13" s="236"/>
      <c r="IVC13" s="236"/>
      <c r="IVD13" s="236"/>
      <c r="IVE13" s="236"/>
      <c r="IVF13" s="236"/>
      <c r="IVG13" s="236"/>
      <c r="IVH13" s="236"/>
      <c r="IVI13" s="236"/>
      <c r="IVJ13" s="236"/>
      <c r="IVK13" s="236"/>
      <c r="IVL13" s="236"/>
      <c r="IVM13" s="236"/>
      <c r="IVN13" s="236"/>
      <c r="IVO13" s="236"/>
      <c r="IVP13" s="236"/>
      <c r="IVQ13" s="236"/>
      <c r="IVR13" s="236"/>
      <c r="IVS13" s="236"/>
      <c r="IVT13" s="236"/>
      <c r="IVU13" s="236"/>
      <c r="IVV13" s="236"/>
      <c r="IVW13" s="236"/>
      <c r="IVX13" s="236"/>
      <c r="IVY13" s="236"/>
      <c r="IVZ13" s="236"/>
      <c r="IWA13" s="236"/>
      <c r="IWB13" s="236"/>
      <c r="IWC13" s="236"/>
      <c r="IWD13" s="236"/>
      <c r="IWE13" s="236"/>
      <c r="IWF13" s="236"/>
      <c r="IWG13" s="236"/>
      <c r="IWH13" s="236"/>
      <c r="IWI13" s="236"/>
      <c r="IWJ13" s="236"/>
      <c r="IWK13" s="236"/>
      <c r="IWL13" s="236"/>
      <c r="IWM13" s="236"/>
      <c r="IWN13" s="236"/>
      <c r="IWO13" s="236"/>
      <c r="IWP13" s="236"/>
      <c r="IWQ13" s="236"/>
      <c r="IWR13" s="236"/>
      <c r="IWS13" s="236"/>
      <c r="IWT13" s="236"/>
      <c r="IWU13" s="236"/>
      <c r="IWV13" s="236"/>
      <c r="IWW13" s="236"/>
      <c r="IWX13" s="236"/>
      <c r="IWY13" s="236"/>
      <c r="IWZ13" s="236"/>
      <c r="IXA13" s="236"/>
      <c r="IXB13" s="236"/>
      <c r="IXC13" s="236"/>
      <c r="IXD13" s="236"/>
      <c r="IXE13" s="236"/>
      <c r="IXF13" s="236"/>
      <c r="IXG13" s="236"/>
      <c r="IXH13" s="236"/>
      <c r="IXI13" s="236"/>
      <c r="IXJ13" s="236"/>
      <c r="IXK13" s="236"/>
      <c r="IXL13" s="236"/>
      <c r="IXM13" s="236"/>
      <c r="IXN13" s="236"/>
      <c r="IXO13" s="236"/>
      <c r="IXP13" s="236"/>
      <c r="IXQ13" s="236"/>
      <c r="IXR13" s="236"/>
      <c r="IXS13" s="236"/>
      <c r="IXT13" s="236"/>
      <c r="IXU13" s="236"/>
      <c r="IXV13" s="236"/>
      <c r="IXW13" s="236"/>
      <c r="IXX13" s="236"/>
      <c r="IXY13" s="236"/>
      <c r="IXZ13" s="236"/>
      <c r="IYA13" s="236"/>
      <c r="IYB13" s="236"/>
      <c r="IYC13" s="236"/>
      <c r="IYD13" s="236"/>
      <c r="IYE13" s="236"/>
      <c r="IYF13" s="236"/>
      <c r="IYG13" s="236"/>
      <c r="IYH13" s="236"/>
      <c r="IYI13" s="236"/>
      <c r="IYJ13" s="236"/>
      <c r="IYK13" s="236"/>
      <c r="IYL13" s="236"/>
      <c r="IYM13" s="236"/>
      <c r="IYN13" s="236"/>
      <c r="IYO13" s="236"/>
      <c r="IYP13" s="236"/>
      <c r="IYQ13" s="236"/>
      <c r="IYR13" s="236"/>
      <c r="IYS13" s="236"/>
      <c r="IYT13" s="236"/>
      <c r="IYU13" s="236"/>
      <c r="IYV13" s="236"/>
      <c r="IYW13" s="236"/>
      <c r="IYX13" s="236"/>
      <c r="IYY13" s="236"/>
      <c r="IYZ13" s="236"/>
      <c r="IZA13" s="236"/>
      <c r="IZB13" s="236"/>
      <c r="IZC13" s="236"/>
      <c r="IZD13" s="236"/>
      <c r="IZE13" s="236"/>
      <c r="IZF13" s="236"/>
      <c r="IZG13" s="236"/>
      <c r="IZH13" s="236"/>
      <c r="IZI13" s="236"/>
      <c r="IZJ13" s="236"/>
      <c r="IZK13" s="236"/>
      <c r="IZL13" s="236"/>
      <c r="IZM13" s="236"/>
      <c r="IZN13" s="236"/>
      <c r="IZO13" s="236"/>
      <c r="IZP13" s="236"/>
      <c r="IZQ13" s="236"/>
      <c r="IZR13" s="236"/>
      <c r="IZS13" s="236"/>
      <c r="IZT13" s="236"/>
      <c r="IZU13" s="236"/>
      <c r="IZV13" s="236"/>
      <c r="IZW13" s="236"/>
      <c r="IZX13" s="236"/>
      <c r="IZY13" s="236"/>
      <c r="IZZ13" s="236"/>
      <c r="JAA13" s="236"/>
      <c r="JAB13" s="236"/>
      <c r="JAC13" s="236"/>
      <c r="JAD13" s="236"/>
      <c r="JAE13" s="236"/>
      <c r="JAF13" s="236"/>
      <c r="JAG13" s="236"/>
      <c r="JAH13" s="236"/>
      <c r="JAI13" s="236"/>
      <c r="JAJ13" s="236"/>
      <c r="JAK13" s="236"/>
      <c r="JAL13" s="236"/>
      <c r="JAM13" s="236"/>
      <c r="JAN13" s="236"/>
      <c r="JAO13" s="236"/>
      <c r="JAP13" s="236"/>
      <c r="JAQ13" s="236"/>
      <c r="JAR13" s="236"/>
      <c r="JAS13" s="236"/>
      <c r="JAT13" s="236"/>
      <c r="JAU13" s="236"/>
      <c r="JAV13" s="236"/>
      <c r="JAW13" s="236"/>
      <c r="JAX13" s="236"/>
      <c r="JAY13" s="236"/>
      <c r="JAZ13" s="236"/>
      <c r="JBA13" s="236"/>
      <c r="JBB13" s="236"/>
      <c r="JBC13" s="236"/>
      <c r="JBD13" s="236"/>
      <c r="JBE13" s="236"/>
      <c r="JBF13" s="236"/>
      <c r="JBG13" s="236"/>
      <c r="JBH13" s="236"/>
      <c r="JBI13" s="236"/>
      <c r="JBJ13" s="236"/>
      <c r="JBK13" s="236"/>
      <c r="JBL13" s="236"/>
      <c r="JBM13" s="236"/>
      <c r="JBN13" s="236"/>
      <c r="JBO13" s="236"/>
      <c r="JBP13" s="236"/>
      <c r="JBQ13" s="236"/>
      <c r="JBR13" s="236"/>
      <c r="JBS13" s="236"/>
      <c r="JBT13" s="236"/>
      <c r="JBU13" s="236"/>
      <c r="JBV13" s="236"/>
      <c r="JBW13" s="236"/>
      <c r="JBX13" s="236"/>
      <c r="JBY13" s="236"/>
      <c r="JBZ13" s="236"/>
      <c r="JCA13" s="236"/>
      <c r="JCB13" s="236"/>
      <c r="JCC13" s="236"/>
      <c r="JCD13" s="236"/>
      <c r="JCE13" s="236"/>
      <c r="JCF13" s="236"/>
      <c r="JCG13" s="236"/>
      <c r="JCH13" s="236"/>
      <c r="JCI13" s="236"/>
      <c r="JCJ13" s="236"/>
      <c r="JCK13" s="236"/>
      <c r="JCL13" s="236"/>
      <c r="JCM13" s="236"/>
      <c r="JCN13" s="236"/>
      <c r="JCO13" s="236"/>
      <c r="JCP13" s="236"/>
      <c r="JCQ13" s="236"/>
      <c r="JCR13" s="236"/>
      <c r="JCS13" s="236"/>
      <c r="JCT13" s="236"/>
      <c r="JCU13" s="236"/>
      <c r="JCV13" s="236"/>
      <c r="JCW13" s="236"/>
      <c r="JCX13" s="236"/>
      <c r="JCY13" s="236"/>
      <c r="JCZ13" s="236"/>
      <c r="JDA13" s="236"/>
      <c r="JDB13" s="236"/>
      <c r="JDC13" s="236"/>
      <c r="JDD13" s="236"/>
      <c r="JDE13" s="236"/>
      <c r="JDF13" s="236"/>
      <c r="JDG13" s="236"/>
      <c r="JDH13" s="236"/>
      <c r="JDI13" s="236"/>
      <c r="JDJ13" s="236"/>
      <c r="JDK13" s="236"/>
      <c r="JDL13" s="236"/>
      <c r="JDM13" s="236"/>
      <c r="JDN13" s="236"/>
      <c r="JDO13" s="236"/>
      <c r="JDP13" s="236"/>
      <c r="JDQ13" s="236"/>
      <c r="JDR13" s="236"/>
      <c r="JDS13" s="236"/>
      <c r="JDT13" s="236"/>
      <c r="JDU13" s="236"/>
      <c r="JDV13" s="236"/>
      <c r="JDW13" s="236"/>
      <c r="JDX13" s="236"/>
      <c r="JDY13" s="236"/>
      <c r="JDZ13" s="236"/>
      <c r="JEA13" s="236"/>
      <c r="JEB13" s="236"/>
      <c r="JEC13" s="236"/>
      <c r="JED13" s="236"/>
      <c r="JEE13" s="236"/>
      <c r="JEF13" s="236"/>
      <c r="JEG13" s="236"/>
      <c r="JEH13" s="236"/>
      <c r="JEI13" s="236"/>
      <c r="JEJ13" s="236"/>
      <c r="JEK13" s="236"/>
      <c r="JEL13" s="236"/>
      <c r="JEM13" s="236"/>
      <c r="JEN13" s="236"/>
      <c r="JEO13" s="236"/>
      <c r="JEP13" s="236"/>
      <c r="JEQ13" s="236"/>
      <c r="JER13" s="236"/>
      <c r="JES13" s="236"/>
      <c r="JET13" s="236"/>
      <c r="JEU13" s="236"/>
      <c r="JEV13" s="236"/>
      <c r="JEW13" s="236"/>
      <c r="JEX13" s="236"/>
      <c r="JEY13" s="236"/>
      <c r="JEZ13" s="236"/>
      <c r="JFA13" s="236"/>
      <c r="JFB13" s="236"/>
      <c r="JFC13" s="236"/>
      <c r="JFD13" s="236"/>
      <c r="JFE13" s="236"/>
      <c r="JFF13" s="236"/>
      <c r="JFG13" s="236"/>
      <c r="JFH13" s="236"/>
      <c r="JFI13" s="236"/>
      <c r="JFJ13" s="236"/>
      <c r="JFK13" s="236"/>
      <c r="JFL13" s="236"/>
      <c r="JFM13" s="236"/>
      <c r="JFN13" s="236"/>
      <c r="JFO13" s="236"/>
      <c r="JFP13" s="236"/>
      <c r="JFQ13" s="236"/>
      <c r="JFR13" s="236"/>
      <c r="JFS13" s="236"/>
      <c r="JFT13" s="236"/>
      <c r="JFU13" s="236"/>
      <c r="JFV13" s="236"/>
      <c r="JFW13" s="236"/>
      <c r="JFX13" s="236"/>
      <c r="JFY13" s="236"/>
      <c r="JFZ13" s="236"/>
      <c r="JGA13" s="236"/>
      <c r="JGB13" s="236"/>
      <c r="JGC13" s="236"/>
      <c r="JGD13" s="236"/>
      <c r="JGE13" s="236"/>
      <c r="JGF13" s="236"/>
      <c r="JGG13" s="236"/>
      <c r="JGH13" s="236"/>
      <c r="JGI13" s="236"/>
      <c r="JGJ13" s="236"/>
      <c r="JGK13" s="236"/>
      <c r="JGL13" s="236"/>
      <c r="JGM13" s="236"/>
      <c r="JGN13" s="236"/>
      <c r="JGO13" s="236"/>
      <c r="JGP13" s="236"/>
      <c r="JGQ13" s="236"/>
      <c r="JGR13" s="236"/>
      <c r="JGS13" s="236"/>
      <c r="JGT13" s="236"/>
      <c r="JGU13" s="236"/>
      <c r="JGV13" s="236"/>
      <c r="JGW13" s="236"/>
      <c r="JGX13" s="236"/>
      <c r="JGY13" s="236"/>
      <c r="JGZ13" s="236"/>
      <c r="JHA13" s="236"/>
      <c r="JHB13" s="236"/>
      <c r="JHC13" s="236"/>
      <c r="JHD13" s="236"/>
      <c r="JHE13" s="236"/>
      <c r="JHF13" s="236"/>
      <c r="JHG13" s="236"/>
      <c r="JHH13" s="236"/>
      <c r="JHI13" s="236"/>
      <c r="JHJ13" s="236"/>
      <c r="JHK13" s="236"/>
      <c r="JHL13" s="236"/>
      <c r="JHM13" s="236"/>
      <c r="JHN13" s="236"/>
      <c r="JHO13" s="236"/>
      <c r="JHP13" s="236"/>
      <c r="JHQ13" s="236"/>
      <c r="JHR13" s="236"/>
      <c r="JHS13" s="236"/>
      <c r="JHT13" s="236"/>
      <c r="JHU13" s="236"/>
      <c r="JHV13" s="236"/>
      <c r="JHW13" s="236"/>
      <c r="JHX13" s="236"/>
      <c r="JHY13" s="236"/>
      <c r="JHZ13" s="236"/>
      <c r="JIA13" s="236"/>
      <c r="JIB13" s="236"/>
      <c r="JIC13" s="236"/>
      <c r="JID13" s="236"/>
      <c r="JIE13" s="236"/>
      <c r="JIF13" s="236"/>
      <c r="JIG13" s="236"/>
      <c r="JIH13" s="236"/>
      <c r="JII13" s="236"/>
      <c r="JIJ13" s="236"/>
      <c r="JIK13" s="236"/>
      <c r="JIL13" s="236"/>
      <c r="JIM13" s="236"/>
      <c r="JIN13" s="236"/>
      <c r="JIO13" s="236"/>
      <c r="JIP13" s="236"/>
      <c r="JIQ13" s="236"/>
      <c r="JIR13" s="236"/>
      <c r="JIS13" s="236"/>
      <c r="JIT13" s="236"/>
      <c r="JIU13" s="236"/>
      <c r="JIV13" s="236"/>
      <c r="JIW13" s="236"/>
      <c r="JIX13" s="236"/>
      <c r="JIY13" s="236"/>
      <c r="JIZ13" s="236"/>
      <c r="JJA13" s="236"/>
      <c r="JJB13" s="236"/>
      <c r="JJC13" s="236"/>
      <c r="JJD13" s="236"/>
      <c r="JJE13" s="236"/>
      <c r="JJF13" s="236"/>
      <c r="JJG13" s="236"/>
      <c r="JJH13" s="236"/>
      <c r="JJI13" s="236"/>
      <c r="JJJ13" s="236"/>
      <c r="JJK13" s="236"/>
      <c r="JJL13" s="236"/>
      <c r="JJM13" s="236"/>
      <c r="JJN13" s="236"/>
      <c r="JJO13" s="236"/>
      <c r="JJP13" s="236"/>
      <c r="JJQ13" s="236"/>
      <c r="JJR13" s="236"/>
      <c r="JJS13" s="236"/>
      <c r="JJT13" s="236"/>
      <c r="JJU13" s="236"/>
      <c r="JJV13" s="236"/>
      <c r="JJW13" s="236"/>
      <c r="JJX13" s="236"/>
      <c r="JJY13" s="236"/>
      <c r="JJZ13" s="236"/>
      <c r="JKA13" s="236"/>
      <c r="JKB13" s="236"/>
      <c r="JKC13" s="236"/>
      <c r="JKD13" s="236"/>
      <c r="JKE13" s="236"/>
      <c r="JKF13" s="236"/>
      <c r="JKG13" s="236"/>
      <c r="JKH13" s="236"/>
      <c r="JKI13" s="236"/>
      <c r="JKJ13" s="236"/>
      <c r="JKK13" s="236"/>
      <c r="JKL13" s="236"/>
      <c r="JKM13" s="236"/>
      <c r="JKN13" s="236"/>
      <c r="JKO13" s="236"/>
      <c r="JKP13" s="236"/>
      <c r="JKQ13" s="236"/>
      <c r="JKR13" s="236"/>
      <c r="JKS13" s="236"/>
      <c r="JKT13" s="236"/>
      <c r="JKU13" s="236"/>
      <c r="JKV13" s="236"/>
      <c r="JKW13" s="236"/>
      <c r="JKX13" s="236"/>
      <c r="JKY13" s="236"/>
      <c r="JKZ13" s="236"/>
      <c r="JLA13" s="236"/>
      <c r="JLB13" s="236"/>
      <c r="JLC13" s="236"/>
      <c r="JLD13" s="236"/>
      <c r="JLE13" s="236"/>
      <c r="JLF13" s="236"/>
      <c r="JLG13" s="236"/>
      <c r="JLH13" s="236"/>
      <c r="JLI13" s="236"/>
      <c r="JLJ13" s="236"/>
      <c r="JLK13" s="236"/>
      <c r="JLL13" s="236"/>
      <c r="JLM13" s="236"/>
      <c r="JLN13" s="236"/>
      <c r="JLO13" s="236"/>
      <c r="JLP13" s="236"/>
      <c r="JLQ13" s="236"/>
      <c r="JLR13" s="236"/>
      <c r="JLS13" s="236"/>
      <c r="JLT13" s="236"/>
      <c r="JLU13" s="236"/>
      <c r="JLV13" s="236"/>
      <c r="JLW13" s="236"/>
      <c r="JLX13" s="236"/>
      <c r="JLY13" s="236"/>
      <c r="JLZ13" s="236"/>
      <c r="JMA13" s="236"/>
      <c r="JMB13" s="236"/>
      <c r="JMC13" s="236"/>
      <c r="JMD13" s="236"/>
      <c r="JME13" s="236"/>
      <c r="JMF13" s="236"/>
      <c r="JMG13" s="236"/>
      <c r="JMH13" s="236"/>
      <c r="JMI13" s="236"/>
      <c r="JMJ13" s="236"/>
      <c r="JMK13" s="236"/>
      <c r="JML13" s="236"/>
      <c r="JMM13" s="236"/>
      <c r="JMN13" s="236"/>
      <c r="JMO13" s="236"/>
      <c r="JMP13" s="236"/>
      <c r="JMQ13" s="236"/>
      <c r="JMR13" s="236"/>
      <c r="JMS13" s="236"/>
      <c r="JMT13" s="236"/>
      <c r="JMU13" s="236"/>
      <c r="JMV13" s="236"/>
      <c r="JMW13" s="236"/>
      <c r="JMX13" s="236"/>
      <c r="JMY13" s="236"/>
      <c r="JMZ13" s="236"/>
      <c r="JNA13" s="236"/>
      <c r="JNB13" s="236"/>
      <c r="JNC13" s="236"/>
      <c r="JND13" s="236"/>
      <c r="JNE13" s="236"/>
      <c r="JNF13" s="236"/>
      <c r="JNG13" s="236"/>
      <c r="JNH13" s="236"/>
      <c r="JNI13" s="236"/>
      <c r="JNJ13" s="236"/>
      <c r="JNK13" s="236"/>
      <c r="JNL13" s="236"/>
      <c r="JNM13" s="236"/>
      <c r="JNN13" s="236"/>
      <c r="JNO13" s="236"/>
      <c r="JNP13" s="236"/>
      <c r="JNQ13" s="236"/>
      <c r="JNR13" s="236"/>
      <c r="JNS13" s="236"/>
      <c r="JNT13" s="236"/>
      <c r="JNU13" s="236"/>
      <c r="JNV13" s="236"/>
      <c r="JNW13" s="236"/>
      <c r="JNX13" s="236"/>
      <c r="JNY13" s="236"/>
      <c r="JNZ13" s="236"/>
      <c r="JOA13" s="236"/>
      <c r="JOB13" s="236"/>
      <c r="JOC13" s="236"/>
      <c r="JOD13" s="236"/>
      <c r="JOE13" s="236"/>
      <c r="JOF13" s="236"/>
      <c r="JOG13" s="236"/>
      <c r="JOH13" s="236"/>
      <c r="JOI13" s="236"/>
      <c r="JOJ13" s="236"/>
      <c r="JOK13" s="236"/>
      <c r="JOL13" s="236"/>
      <c r="JOM13" s="236"/>
      <c r="JON13" s="236"/>
      <c r="JOO13" s="236"/>
      <c r="JOP13" s="236"/>
      <c r="JOQ13" s="236"/>
      <c r="JOR13" s="236"/>
      <c r="JOS13" s="236"/>
      <c r="JOT13" s="236"/>
      <c r="JOU13" s="236"/>
      <c r="JOV13" s="236"/>
      <c r="JOW13" s="236"/>
      <c r="JOX13" s="236"/>
      <c r="JOY13" s="236"/>
      <c r="JOZ13" s="236"/>
      <c r="JPA13" s="236"/>
      <c r="JPB13" s="236"/>
      <c r="JPC13" s="236"/>
      <c r="JPD13" s="236"/>
      <c r="JPE13" s="236"/>
      <c r="JPF13" s="236"/>
      <c r="JPG13" s="236"/>
      <c r="JPH13" s="236"/>
      <c r="JPI13" s="236"/>
      <c r="JPJ13" s="236"/>
      <c r="JPK13" s="236"/>
      <c r="JPL13" s="236"/>
      <c r="JPM13" s="236"/>
      <c r="JPN13" s="236"/>
      <c r="JPO13" s="236"/>
      <c r="JPP13" s="236"/>
      <c r="JPQ13" s="236"/>
      <c r="JPR13" s="236"/>
      <c r="JPS13" s="236"/>
      <c r="JPT13" s="236"/>
      <c r="JPU13" s="236"/>
      <c r="JPV13" s="236"/>
      <c r="JPW13" s="236"/>
      <c r="JPX13" s="236"/>
      <c r="JPY13" s="236"/>
      <c r="JPZ13" s="236"/>
      <c r="JQA13" s="236"/>
      <c r="JQB13" s="236"/>
      <c r="JQC13" s="236"/>
      <c r="JQD13" s="236"/>
      <c r="JQE13" s="236"/>
      <c r="JQF13" s="236"/>
      <c r="JQG13" s="236"/>
      <c r="JQH13" s="236"/>
      <c r="JQI13" s="236"/>
      <c r="JQJ13" s="236"/>
      <c r="JQK13" s="236"/>
      <c r="JQL13" s="236"/>
      <c r="JQM13" s="236"/>
      <c r="JQN13" s="236"/>
      <c r="JQO13" s="236"/>
      <c r="JQP13" s="236"/>
      <c r="JQQ13" s="236"/>
      <c r="JQR13" s="236"/>
      <c r="JQS13" s="236"/>
      <c r="JQT13" s="236"/>
      <c r="JQU13" s="236"/>
      <c r="JQV13" s="236"/>
      <c r="JQW13" s="236"/>
      <c r="JQX13" s="236"/>
      <c r="JQY13" s="236"/>
      <c r="JQZ13" s="236"/>
      <c r="JRA13" s="236"/>
      <c r="JRB13" s="236"/>
      <c r="JRC13" s="236"/>
      <c r="JRD13" s="236"/>
      <c r="JRE13" s="236"/>
      <c r="JRF13" s="236"/>
      <c r="JRG13" s="236"/>
      <c r="JRH13" s="236"/>
      <c r="JRI13" s="236"/>
      <c r="JRJ13" s="236"/>
      <c r="JRK13" s="236"/>
      <c r="JRL13" s="236"/>
      <c r="JRM13" s="236"/>
      <c r="JRN13" s="236"/>
      <c r="JRO13" s="236"/>
      <c r="JRP13" s="236"/>
      <c r="JRQ13" s="236"/>
      <c r="JRR13" s="236"/>
      <c r="JRS13" s="236"/>
      <c r="JRT13" s="236"/>
      <c r="JRU13" s="236"/>
      <c r="JRV13" s="236"/>
      <c r="JRW13" s="236"/>
      <c r="JRX13" s="236"/>
      <c r="JRY13" s="236"/>
      <c r="JRZ13" s="236"/>
      <c r="JSA13" s="236"/>
      <c r="JSB13" s="236"/>
      <c r="JSC13" s="236"/>
      <c r="JSD13" s="236"/>
      <c r="JSE13" s="236"/>
      <c r="JSF13" s="236"/>
      <c r="JSG13" s="236"/>
      <c r="JSH13" s="236"/>
      <c r="JSI13" s="236"/>
      <c r="JSJ13" s="236"/>
      <c r="JSK13" s="236"/>
      <c r="JSL13" s="236"/>
      <c r="JSM13" s="236"/>
      <c r="JSN13" s="236"/>
      <c r="JSO13" s="236"/>
      <c r="JSP13" s="236"/>
      <c r="JSQ13" s="236"/>
      <c r="JSR13" s="236"/>
      <c r="JSS13" s="236"/>
      <c r="JST13" s="236"/>
      <c r="JSU13" s="236"/>
      <c r="JSV13" s="236"/>
      <c r="JSW13" s="236"/>
      <c r="JSX13" s="236"/>
      <c r="JSY13" s="236"/>
      <c r="JSZ13" s="236"/>
      <c r="JTA13" s="236"/>
      <c r="JTB13" s="236"/>
      <c r="JTC13" s="236"/>
      <c r="JTD13" s="236"/>
      <c r="JTE13" s="236"/>
      <c r="JTF13" s="236"/>
      <c r="JTG13" s="236"/>
      <c r="JTH13" s="236"/>
      <c r="JTI13" s="236"/>
      <c r="JTJ13" s="236"/>
      <c r="JTK13" s="236"/>
      <c r="JTL13" s="236"/>
      <c r="JTM13" s="236"/>
      <c r="JTN13" s="236"/>
      <c r="JTO13" s="236"/>
      <c r="JTP13" s="236"/>
      <c r="JTQ13" s="236"/>
      <c r="JTR13" s="236"/>
      <c r="JTS13" s="236"/>
      <c r="JTT13" s="236"/>
      <c r="JTU13" s="236"/>
      <c r="JTV13" s="236"/>
      <c r="JTW13" s="236"/>
      <c r="JTX13" s="236"/>
      <c r="JTY13" s="236"/>
      <c r="JTZ13" s="236"/>
      <c r="JUA13" s="236"/>
      <c r="JUB13" s="236"/>
      <c r="JUC13" s="236"/>
      <c r="JUD13" s="236"/>
      <c r="JUE13" s="236"/>
      <c r="JUF13" s="236"/>
      <c r="JUG13" s="236"/>
      <c r="JUH13" s="236"/>
      <c r="JUI13" s="236"/>
      <c r="JUJ13" s="236"/>
      <c r="JUK13" s="236"/>
      <c r="JUL13" s="236"/>
      <c r="JUM13" s="236"/>
      <c r="JUN13" s="236"/>
      <c r="JUO13" s="236"/>
      <c r="JUP13" s="236"/>
      <c r="JUQ13" s="236"/>
      <c r="JUR13" s="236"/>
      <c r="JUS13" s="236"/>
      <c r="JUT13" s="236"/>
      <c r="JUU13" s="236"/>
      <c r="JUV13" s="236"/>
      <c r="JUW13" s="236"/>
      <c r="JUX13" s="236"/>
      <c r="JUY13" s="236"/>
      <c r="JUZ13" s="236"/>
      <c r="JVA13" s="236"/>
      <c r="JVB13" s="236"/>
      <c r="JVC13" s="236"/>
      <c r="JVD13" s="236"/>
      <c r="JVE13" s="236"/>
      <c r="JVF13" s="236"/>
      <c r="JVG13" s="236"/>
      <c r="JVH13" s="236"/>
      <c r="JVI13" s="236"/>
      <c r="JVJ13" s="236"/>
      <c r="JVK13" s="236"/>
      <c r="JVL13" s="236"/>
      <c r="JVM13" s="236"/>
      <c r="JVN13" s="236"/>
      <c r="JVO13" s="236"/>
      <c r="JVP13" s="236"/>
      <c r="JVQ13" s="236"/>
      <c r="JVR13" s="236"/>
      <c r="JVS13" s="236"/>
      <c r="JVT13" s="236"/>
      <c r="JVU13" s="236"/>
      <c r="JVV13" s="236"/>
      <c r="JVW13" s="236"/>
      <c r="JVX13" s="236"/>
      <c r="JVY13" s="236"/>
      <c r="JVZ13" s="236"/>
      <c r="JWA13" s="236"/>
      <c r="JWB13" s="236"/>
      <c r="JWC13" s="236"/>
      <c r="JWD13" s="236"/>
      <c r="JWE13" s="236"/>
      <c r="JWF13" s="236"/>
      <c r="JWG13" s="236"/>
      <c r="JWH13" s="236"/>
      <c r="JWI13" s="236"/>
      <c r="JWJ13" s="236"/>
      <c r="JWK13" s="236"/>
      <c r="JWL13" s="236"/>
      <c r="JWM13" s="236"/>
      <c r="JWN13" s="236"/>
      <c r="JWO13" s="236"/>
      <c r="JWP13" s="236"/>
      <c r="JWQ13" s="236"/>
      <c r="JWR13" s="236"/>
      <c r="JWS13" s="236"/>
      <c r="JWT13" s="236"/>
      <c r="JWU13" s="236"/>
      <c r="JWV13" s="236"/>
      <c r="JWW13" s="236"/>
      <c r="JWX13" s="236"/>
      <c r="JWY13" s="236"/>
      <c r="JWZ13" s="236"/>
      <c r="JXA13" s="236"/>
      <c r="JXB13" s="236"/>
      <c r="JXC13" s="236"/>
      <c r="JXD13" s="236"/>
      <c r="JXE13" s="236"/>
      <c r="JXF13" s="236"/>
      <c r="JXG13" s="236"/>
      <c r="JXH13" s="236"/>
      <c r="JXI13" s="236"/>
      <c r="JXJ13" s="236"/>
      <c r="JXK13" s="236"/>
      <c r="JXL13" s="236"/>
      <c r="JXM13" s="236"/>
      <c r="JXN13" s="236"/>
      <c r="JXO13" s="236"/>
      <c r="JXP13" s="236"/>
      <c r="JXQ13" s="236"/>
      <c r="JXR13" s="236"/>
      <c r="JXS13" s="236"/>
      <c r="JXT13" s="236"/>
      <c r="JXU13" s="236"/>
      <c r="JXV13" s="236"/>
      <c r="JXW13" s="236"/>
      <c r="JXX13" s="236"/>
      <c r="JXY13" s="236"/>
      <c r="JXZ13" s="236"/>
      <c r="JYA13" s="236"/>
      <c r="JYB13" s="236"/>
      <c r="JYC13" s="236"/>
      <c r="JYD13" s="236"/>
      <c r="JYE13" s="236"/>
      <c r="JYF13" s="236"/>
      <c r="JYG13" s="236"/>
      <c r="JYH13" s="236"/>
      <c r="JYI13" s="236"/>
      <c r="JYJ13" s="236"/>
      <c r="JYK13" s="236"/>
      <c r="JYL13" s="236"/>
      <c r="JYM13" s="236"/>
      <c r="JYN13" s="236"/>
      <c r="JYO13" s="236"/>
      <c r="JYP13" s="236"/>
      <c r="JYQ13" s="236"/>
      <c r="JYR13" s="236"/>
      <c r="JYS13" s="236"/>
      <c r="JYT13" s="236"/>
      <c r="JYU13" s="236"/>
      <c r="JYV13" s="236"/>
      <c r="JYW13" s="236"/>
      <c r="JYX13" s="236"/>
      <c r="JYY13" s="236"/>
      <c r="JYZ13" s="236"/>
      <c r="JZA13" s="236"/>
      <c r="JZB13" s="236"/>
      <c r="JZC13" s="236"/>
      <c r="JZD13" s="236"/>
      <c r="JZE13" s="236"/>
      <c r="JZF13" s="236"/>
      <c r="JZG13" s="236"/>
      <c r="JZH13" s="236"/>
      <c r="JZI13" s="236"/>
      <c r="JZJ13" s="236"/>
      <c r="JZK13" s="236"/>
      <c r="JZL13" s="236"/>
      <c r="JZM13" s="236"/>
      <c r="JZN13" s="236"/>
      <c r="JZO13" s="236"/>
      <c r="JZP13" s="236"/>
      <c r="JZQ13" s="236"/>
      <c r="JZR13" s="236"/>
      <c r="JZS13" s="236"/>
      <c r="JZT13" s="236"/>
      <c r="JZU13" s="236"/>
      <c r="JZV13" s="236"/>
      <c r="JZW13" s="236"/>
      <c r="JZX13" s="236"/>
      <c r="JZY13" s="236"/>
      <c r="JZZ13" s="236"/>
      <c r="KAA13" s="236"/>
      <c r="KAB13" s="236"/>
      <c r="KAC13" s="236"/>
      <c r="KAD13" s="236"/>
      <c r="KAE13" s="236"/>
      <c r="KAF13" s="236"/>
      <c r="KAG13" s="236"/>
      <c r="KAH13" s="236"/>
      <c r="KAI13" s="236"/>
      <c r="KAJ13" s="236"/>
      <c r="KAK13" s="236"/>
      <c r="KAL13" s="236"/>
      <c r="KAM13" s="236"/>
      <c r="KAN13" s="236"/>
      <c r="KAO13" s="236"/>
      <c r="KAP13" s="236"/>
      <c r="KAQ13" s="236"/>
      <c r="KAR13" s="236"/>
      <c r="KAS13" s="236"/>
      <c r="KAT13" s="236"/>
      <c r="KAU13" s="236"/>
      <c r="KAV13" s="236"/>
      <c r="KAW13" s="236"/>
      <c r="KAX13" s="236"/>
      <c r="KAY13" s="236"/>
      <c r="KAZ13" s="236"/>
      <c r="KBA13" s="236"/>
      <c r="KBB13" s="236"/>
      <c r="KBC13" s="236"/>
      <c r="KBD13" s="236"/>
      <c r="KBE13" s="236"/>
      <c r="KBF13" s="236"/>
      <c r="KBG13" s="236"/>
      <c r="KBH13" s="236"/>
      <c r="KBI13" s="236"/>
      <c r="KBJ13" s="236"/>
      <c r="KBK13" s="236"/>
      <c r="KBL13" s="236"/>
      <c r="KBM13" s="236"/>
      <c r="KBN13" s="236"/>
      <c r="KBO13" s="236"/>
      <c r="KBP13" s="236"/>
      <c r="KBQ13" s="236"/>
      <c r="KBR13" s="236"/>
      <c r="KBS13" s="236"/>
      <c r="KBT13" s="236"/>
      <c r="KBU13" s="236"/>
      <c r="KBV13" s="236"/>
      <c r="KBW13" s="236"/>
      <c r="KBX13" s="236"/>
      <c r="KBY13" s="236"/>
      <c r="KBZ13" s="236"/>
      <c r="KCA13" s="236"/>
      <c r="KCB13" s="236"/>
      <c r="KCC13" s="236"/>
      <c r="KCD13" s="236"/>
      <c r="KCE13" s="236"/>
      <c r="KCF13" s="236"/>
      <c r="KCG13" s="236"/>
      <c r="KCH13" s="236"/>
      <c r="KCI13" s="236"/>
      <c r="KCJ13" s="236"/>
      <c r="KCK13" s="236"/>
      <c r="KCL13" s="236"/>
      <c r="KCM13" s="236"/>
      <c r="KCN13" s="236"/>
      <c r="KCO13" s="236"/>
      <c r="KCP13" s="236"/>
      <c r="KCQ13" s="236"/>
      <c r="KCR13" s="236"/>
      <c r="KCS13" s="236"/>
      <c r="KCT13" s="236"/>
      <c r="KCU13" s="236"/>
      <c r="KCV13" s="236"/>
      <c r="KCW13" s="236"/>
      <c r="KCX13" s="236"/>
      <c r="KCY13" s="236"/>
      <c r="KCZ13" s="236"/>
      <c r="KDA13" s="236"/>
      <c r="KDB13" s="236"/>
      <c r="KDC13" s="236"/>
      <c r="KDD13" s="236"/>
      <c r="KDE13" s="236"/>
      <c r="KDF13" s="236"/>
      <c r="KDG13" s="236"/>
      <c r="KDH13" s="236"/>
      <c r="KDI13" s="236"/>
      <c r="KDJ13" s="236"/>
      <c r="KDK13" s="236"/>
      <c r="KDL13" s="236"/>
      <c r="KDM13" s="236"/>
      <c r="KDN13" s="236"/>
      <c r="KDO13" s="236"/>
      <c r="KDP13" s="236"/>
      <c r="KDQ13" s="236"/>
      <c r="KDR13" s="236"/>
      <c r="KDS13" s="236"/>
      <c r="KDT13" s="236"/>
      <c r="KDU13" s="236"/>
      <c r="KDV13" s="236"/>
      <c r="KDW13" s="236"/>
      <c r="KDX13" s="236"/>
      <c r="KDY13" s="236"/>
      <c r="KDZ13" s="236"/>
      <c r="KEA13" s="236"/>
      <c r="KEB13" s="236"/>
      <c r="KEC13" s="236"/>
      <c r="KED13" s="236"/>
      <c r="KEE13" s="236"/>
      <c r="KEF13" s="236"/>
      <c r="KEG13" s="236"/>
      <c r="KEH13" s="236"/>
      <c r="KEI13" s="236"/>
      <c r="KEJ13" s="236"/>
      <c r="KEK13" s="236"/>
      <c r="KEL13" s="236"/>
      <c r="KEM13" s="236"/>
      <c r="KEN13" s="236"/>
      <c r="KEO13" s="236"/>
      <c r="KEP13" s="236"/>
      <c r="KEQ13" s="236"/>
      <c r="KER13" s="236"/>
      <c r="KES13" s="236"/>
      <c r="KET13" s="236"/>
      <c r="KEU13" s="236"/>
      <c r="KEV13" s="236"/>
      <c r="KEW13" s="236"/>
      <c r="KEX13" s="236"/>
      <c r="KEY13" s="236"/>
      <c r="KEZ13" s="236"/>
      <c r="KFA13" s="236"/>
      <c r="KFB13" s="236"/>
      <c r="KFC13" s="236"/>
      <c r="KFD13" s="236"/>
      <c r="KFE13" s="236"/>
      <c r="KFF13" s="236"/>
      <c r="KFG13" s="236"/>
      <c r="KFH13" s="236"/>
      <c r="KFI13" s="236"/>
      <c r="KFJ13" s="236"/>
      <c r="KFK13" s="236"/>
      <c r="KFL13" s="236"/>
      <c r="KFM13" s="236"/>
      <c r="KFN13" s="236"/>
      <c r="KFO13" s="236"/>
      <c r="KFP13" s="236"/>
      <c r="KFQ13" s="236"/>
      <c r="KFR13" s="236"/>
      <c r="KFS13" s="236"/>
      <c r="KFT13" s="236"/>
      <c r="KFU13" s="236"/>
      <c r="KFV13" s="236"/>
      <c r="KFW13" s="236"/>
      <c r="KFX13" s="236"/>
      <c r="KFY13" s="236"/>
      <c r="KFZ13" s="236"/>
      <c r="KGA13" s="236"/>
      <c r="KGB13" s="236"/>
      <c r="KGC13" s="236"/>
      <c r="KGD13" s="236"/>
      <c r="KGE13" s="236"/>
      <c r="KGF13" s="236"/>
      <c r="KGG13" s="236"/>
      <c r="KGH13" s="236"/>
      <c r="KGI13" s="236"/>
      <c r="KGJ13" s="236"/>
      <c r="KGK13" s="236"/>
      <c r="KGL13" s="236"/>
      <c r="KGM13" s="236"/>
      <c r="KGN13" s="236"/>
      <c r="KGO13" s="236"/>
      <c r="KGP13" s="236"/>
      <c r="KGQ13" s="236"/>
      <c r="KGR13" s="236"/>
      <c r="KGS13" s="236"/>
      <c r="KGT13" s="236"/>
      <c r="KGU13" s="236"/>
      <c r="KGV13" s="236"/>
      <c r="KGW13" s="236"/>
      <c r="KGX13" s="236"/>
      <c r="KGY13" s="236"/>
      <c r="KGZ13" s="236"/>
      <c r="KHA13" s="236"/>
      <c r="KHB13" s="236"/>
      <c r="KHC13" s="236"/>
      <c r="KHD13" s="236"/>
      <c r="KHE13" s="236"/>
      <c r="KHF13" s="236"/>
      <c r="KHG13" s="236"/>
      <c r="KHH13" s="236"/>
      <c r="KHI13" s="236"/>
      <c r="KHJ13" s="236"/>
      <c r="KHK13" s="236"/>
      <c r="KHL13" s="236"/>
      <c r="KHM13" s="236"/>
      <c r="KHN13" s="236"/>
      <c r="KHO13" s="236"/>
      <c r="KHP13" s="236"/>
      <c r="KHQ13" s="236"/>
      <c r="KHR13" s="236"/>
      <c r="KHS13" s="236"/>
      <c r="KHT13" s="236"/>
      <c r="KHU13" s="236"/>
      <c r="KHV13" s="236"/>
      <c r="KHW13" s="236"/>
      <c r="KHX13" s="236"/>
      <c r="KHY13" s="236"/>
      <c r="KHZ13" s="236"/>
      <c r="KIA13" s="236"/>
      <c r="KIB13" s="236"/>
      <c r="KIC13" s="236"/>
      <c r="KID13" s="236"/>
      <c r="KIE13" s="236"/>
      <c r="KIF13" s="236"/>
      <c r="KIG13" s="236"/>
      <c r="KIH13" s="236"/>
      <c r="KII13" s="236"/>
      <c r="KIJ13" s="236"/>
      <c r="KIK13" s="236"/>
      <c r="KIL13" s="236"/>
      <c r="KIM13" s="236"/>
      <c r="KIN13" s="236"/>
      <c r="KIO13" s="236"/>
      <c r="KIP13" s="236"/>
      <c r="KIQ13" s="236"/>
      <c r="KIR13" s="236"/>
      <c r="KIS13" s="236"/>
      <c r="KIT13" s="236"/>
      <c r="KIU13" s="236"/>
      <c r="KIV13" s="236"/>
      <c r="KIW13" s="236"/>
      <c r="KIX13" s="236"/>
      <c r="KIY13" s="236"/>
      <c r="KIZ13" s="236"/>
      <c r="KJA13" s="236"/>
      <c r="KJB13" s="236"/>
      <c r="KJC13" s="236"/>
      <c r="KJD13" s="236"/>
      <c r="KJE13" s="236"/>
      <c r="KJF13" s="236"/>
      <c r="KJG13" s="236"/>
      <c r="KJH13" s="236"/>
      <c r="KJI13" s="236"/>
      <c r="KJJ13" s="236"/>
      <c r="KJK13" s="236"/>
      <c r="KJL13" s="236"/>
      <c r="KJM13" s="236"/>
      <c r="KJN13" s="236"/>
      <c r="KJO13" s="236"/>
      <c r="KJP13" s="236"/>
      <c r="KJQ13" s="236"/>
      <c r="KJR13" s="236"/>
      <c r="KJS13" s="236"/>
      <c r="KJT13" s="236"/>
      <c r="KJU13" s="236"/>
      <c r="KJV13" s="236"/>
      <c r="KJW13" s="236"/>
      <c r="KJX13" s="236"/>
      <c r="KJY13" s="236"/>
      <c r="KJZ13" s="236"/>
      <c r="KKA13" s="236"/>
      <c r="KKB13" s="236"/>
      <c r="KKC13" s="236"/>
      <c r="KKD13" s="236"/>
      <c r="KKE13" s="236"/>
      <c r="KKF13" s="236"/>
      <c r="KKG13" s="236"/>
      <c r="KKH13" s="236"/>
      <c r="KKI13" s="236"/>
      <c r="KKJ13" s="236"/>
      <c r="KKK13" s="236"/>
      <c r="KKL13" s="236"/>
      <c r="KKM13" s="236"/>
      <c r="KKN13" s="236"/>
      <c r="KKO13" s="236"/>
      <c r="KKP13" s="236"/>
      <c r="KKQ13" s="236"/>
      <c r="KKR13" s="236"/>
      <c r="KKS13" s="236"/>
      <c r="KKT13" s="236"/>
      <c r="KKU13" s="236"/>
      <c r="KKV13" s="236"/>
      <c r="KKW13" s="236"/>
      <c r="KKX13" s="236"/>
      <c r="KKY13" s="236"/>
      <c r="KKZ13" s="236"/>
      <c r="KLA13" s="236"/>
      <c r="KLB13" s="236"/>
      <c r="KLC13" s="236"/>
      <c r="KLD13" s="236"/>
      <c r="KLE13" s="236"/>
      <c r="KLF13" s="236"/>
      <c r="KLG13" s="236"/>
      <c r="KLH13" s="236"/>
      <c r="KLI13" s="236"/>
      <c r="KLJ13" s="236"/>
      <c r="KLK13" s="236"/>
      <c r="KLL13" s="236"/>
      <c r="KLM13" s="236"/>
      <c r="KLN13" s="236"/>
      <c r="KLO13" s="236"/>
      <c r="KLP13" s="236"/>
      <c r="KLQ13" s="236"/>
      <c r="KLR13" s="236"/>
      <c r="KLS13" s="236"/>
      <c r="KLT13" s="236"/>
      <c r="KLU13" s="236"/>
      <c r="KLV13" s="236"/>
      <c r="KLW13" s="236"/>
      <c r="KLX13" s="236"/>
      <c r="KLY13" s="236"/>
      <c r="KLZ13" s="236"/>
      <c r="KMA13" s="236"/>
      <c r="KMB13" s="236"/>
      <c r="KMC13" s="236"/>
      <c r="KMD13" s="236"/>
      <c r="KME13" s="236"/>
      <c r="KMF13" s="236"/>
      <c r="KMG13" s="236"/>
      <c r="KMH13" s="236"/>
      <c r="KMI13" s="236"/>
      <c r="KMJ13" s="236"/>
      <c r="KMK13" s="236"/>
      <c r="KML13" s="236"/>
      <c r="KMM13" s="236"/>
      <c r="KMN13" s="236"/>
      <c r="KMO13" s="236"/>
      <c r="KMP13" s="236"/>
      <c r="KMQ13" s="236"/>
      <c r="KMR13" s="236"/>
      <c r="KMS13" s="236"/>
      <c r="KMT13" s="236"/>
      <c r="KMU13" s="236"/>
      <c r="KMV13" s="236"/>
      <c r="KMW13" s="236"/>
      <c r="KMX13" s="236"/>
      <c r="KMY13" s="236"/>
      <c r="KMZ13" s="236"/>
      <c r="KNA13" s="236"/>
      <c r="KNB13" s="236"/>
      <c r="KNC13" s="236"/>
      <c r="KND13" s="236"/>
      <c r="KNE13" s="236"/>
      <c r="KNF13" s="236"/>
      <c r="KNG13" s="236"/>
      <c r="KNH13" s="236"/>
      <c r="KNI13" s="236"/>
      <c r="KNJ13" s="236"/>
      <c r="KNK13" s="236"/>
      <c r="KNL13" s="236"/>
      <c r="KNM13" s="236"/>
      <c r="KNN13" s="236"/>
      <c r="KNO13" s="236"/>
      <c r="KNP13" s="236"/>
      <c r="KNQ13" s="236"/>
      <c r="KNR13" s="236"/>
      <c r="KNS13" s="236"/>
      <c r="KNT13" s="236"/>
      <c r="KNU13" s="236"/>
      <c r="KNV13" s="236"/>
      <c r="KNW13" s="236"/>
      <c r="KNX13" s="236"/>
      <c r="KNY13" s="236"/>
      <c r="KNZ13" s="236"/>
      <c r="KOA13" s="236"/>
      <c r="KOB13" s="236"/>
      <c r="KOC13" s="236"/>
      <c r="KOD13" s="236"/>
      <c r="KOE13" s="236"/>
      <c r="KOF13" s="236"/>
      <c r="KOG13" s="236"/>
      <c r="KOH13" s="236"/>
      <c r="KOI13" s="236"/>
      <c r="KOJ13" s="236"/>
      <c r="KOK13" s="236"/>
      <c r="KOL13" s="236"/>
      <c r="KOM13" s="236"/>
      <c r="KON13" s="236"/>
      <c r="KOO13" s="236"/>
      <c r="KOP13" s="236"/>
      <c r="KOQ13" s="236"/>
      <c r="KOR13" s="236"/>
      <c r="KOS13" s="236"/>
      <c r="KOT13" s="236"/>
      <c r="KOU13" s="236"/>
      <c r="KOV13" s="236"/>
      <c r="KOW13" s="236"/>
      <c r="KOX13" s="236"/>
      <c r="KOY13" s="236"/>
      <c r="KOZ13" s="236"/>
      <c r="KPA13" s="236"/>
      <c r="KPB13" s="236"/>
      <c r="KPC13" s="236"/>
      <c r="KPD13" s="236"/>
      <c r="KPE13" s="236"/>
      <c r="KPF13" s="236"/>
      <c r="KPG13" s="236"/>
      <c r="KPH13" s="236"/>
      <c r="KPI13" s="236"/>
      <c r="KPJ13" s="236"/>
      <c r="KPK13" s="236"/>
      <c r="KPL13" s="236"/>
      <c r="KPM13" s="236"/>
      <c r="KPN13" s="236"/>
      <c r="KPO13" s="236"/>
      <c r="KPP13" s="236"/>
      <c r="KPQ13" s="236"/>
      <c r="KPR13" s="236"/>
      <c r="KPS13" s="236"/>
      <c r="KPT13" s="236"/>
      <c r="KPU13" s="236"/>
      <c r="KPV13" s="236"/>
      <c r="KPW13" s="236"/>
      <c r="KPX13" s="236"/>
      <c r="KPY13" s="236"/>
      <c r="KPZ13" s="236"/>
      <c r="KQA13" s="236"/>
      <c r="KQB13" s="236"/>
      <c r="KQC13" s="236"/>
      <c r="KQD13" s="236"/>
      <c r="KQE13" s="236"/>
      <c r="KQF13" s="236"/>
      <c r="KQG13" s="236"/>
      <c r="KQH13" s="236"/>
      <c r="KQI13" s="236"/>
      <c r="KQJ13" s="236"/>
      <c r="KQK13" s="236"/>
      <c r="KQL13" s="236"/>
      <c r="KQM13" s="236"/>
      <c r="KQN13" s="236"/>
      <c r="KQO13" s="236"/>
      <c r="KQP13" s="236"/>
      <c r="KQQ13" s="236"/>
      <c r="KQR13" s="236"/>
      <c r="KQS13" s="236"/>
      <c r="KQT13" s="236"/>
      <c r="KQU13" s="236"/>
      <c r="KQV13" s="236"/>
      <c r="KQW13" s="236"/>
      <c r="KQX13" s="236"/>
      <c r="KQY13" s="236"/>
      <c r="KQZ13" s="236"/>
      <c r="KRA13" s="236"/>
      <c r="KRB13" s="236"/>
      <c r="KRC13" s="236"/>
      <c r="KRD13" s="236"/>
      <c r="KRE13" s="236"/>
      <c r="KRF13" s="236"/>
      <c r="KRG13" s="236"/>
      <c r="KRH13" s="236"/>
      <c r="KRI13" s="236"/>
      <c r="KRJ13" s="236"/>
      <c r="KRK13" s="236"/>
      <c r="KRL13" s="236"/>
      <c r="KRM13" s="236"/>
      <c r="KRN13" s="236"/>
      <c r="KRO13" s="236"/>
      <c r="KRP13" s="236"/>
      <c r="KRQ13" s="236"/>
      <c r="KRR13" s="236"/>
      <c r="KRS13" s="236"/>
      <c r="KRT13" s="236"/>
      <c r="KRU13" s="236"/>
      <c r="KRV13" s="236"/>
      <c r="KRW13" s="236"/>
      <c r="KRX13" s="236"/>
      <c r="KRY13" s="236"/>
      <c r="KRZ13" s="236"/>
      <c r="KSA13" s="236"/>
      <c r="KSB13" s="236"/>
      <c r="KSC13" s="236"/>
      <c r="KSD13" s="236"/>
      <c r="KSE13" s="236"/>
      <c r="KSF13" s="236"/>
      <c r="KSG13" s="236"/>
      <c r="KSH13" s="236"/>
      <c r="KSI13" s="236"/>
      <c r="KSJ13" s="236"/>
      <c r="KSK13" s="236"/>
      <c r="KSL13" s="236"/>
      <c r="KSM13" s="236"/>
      <c r="KSN13" s="236"/>
      <c r="KSO13" s="236"/>
      <c r="KSP13" s="236"/>
      <c r="KSQ13" s="236"/>
      <c r="KSR13" s="236"/>
      <c r="KSS13" s="236"/>
      <c r="KST13" s="236"/>
      <c r="KSU13" s="236"/>
      <c r="KSV13" s="236"/>
      <c r="KSW13" s="236"/>
      <c r="KSX13" s="236"/>
      <c r="KSY13" s="236"/>
      <c r="KSZ13" s="236"/>
      <c r="KTA13" s="236"/>
      <c r="KTB13" s="236"/>
      <c r="KTC13" s="236"/>
      <c r="KTD13" s="236"/>
      <c r="KTE13" s="236"/>
      <c r="KTF13" s="236"/>
      <c r="KTG13" s="236"/>
      <c r="KTH13" s="236"/>
      <c r="KTI13" s="236"/>
      <c r="KTJ13" s="236"/>
      <c r="KTK13" s="236"/>
      <c r="KTL13" s="236"/>
      <c r="KTM13" s="236"/>
      <c r="KTN13" s="236"/>
      <c r="KTO13" s="236"/>
      <c r="KTP13" s="236"/>
      <c r="KTQ13" s="236"/>
      <c r="KTR13" s="236"/>
      <c r="KTS13" s="236"/>
      <c r="KTT13" s="236"/>
      <c r="KTU13" s="236"/>
      <c r="KTV13" s="236"/>
      <c r="KTW13" s="236"/>
      <c r="KTX13" s="236"/>
      <c r="KTY13" s="236"/>
      <c r="KTZ13" s="236"/>
      <c r="KUA13" s="236"/>
      <c r="KUB13" s="236"/>
      <c r="KUC13" s="236"/>
      <c r="KUD13" s="236"/>
      <c r="KUE13" s="236"/>
      <c r="KUF13" s="236"/>
      <c r="KUG13" s="236"/>
      <c r="KUH13" s="236"/>
      <c r="KUI13" s="236"/>
      <c r="KUJ13" s="236"/>
      <c r="KUK13" s="236"/>
      <c r="KUL13" s="236"/>
      <c r="KUM13" s="236"/>
      <c r="KUN13" s="236"/>
      <c r="KUO13" s="236"/>
      <c r="KUP13" s="236"/>
      <c r="KUQ13" s="236"/>
      <c r="KUR13" s="236"/>
      <c r="KUS13" s="236"/>
      <c r="KUT13" s="236"/>
      <c r="KUU13" s="236"/>
      <c r="KUV13" s="236"/>
      <c r="KUW13" s="236"/>
      <c r="KUX13" s="236"/>
      <c r="KUY13" s="236"/>
      <c r="KUZ13" s="236"/>
      <c r="KVA13" s="236"/>
      <c r="KVB13" s="236"/>
      <c r="KVC13" s="236"/>
      <c r="KVD13" s="236"/>
      <c r="KVE13" s="236"/>
      <c r="KVF13" s="236"/>
      <c r="KVG13" s="236"/>
      <c r="KVH13" s="236"/>
      <c r="KVI13" s="236"/>
      <c r="KVJ13" s="236"/>
      <c r="KVK13" s="236"/>
      <c r="KVL13" s="236"/>
      <c r="KVM13" s="236"/>
      <c r="KVN13" s="236"/>
      <c r="KVO13" s="236"/>
      <c r="KVP13" s="236"/>
      <c r="KVQ13" s="236"/>
      <c r="KVR13" s="236"/>
      <c r="KVS13" s="236"/>
      <c r="KVT13" s="236"/>
      <c r="KVU13" s="236"/>
      <c r="KVV13" s="236"/>
      <c r="KVW13" s="236"/>
      <c r="KVX13" s="236"/>
      <c r="KVY13" s="236"/>
      <c r="KVZ13" s="236"/>
      <c r="KWA13" s="236"/>
      <c r="KWB13" s="236"/>
      <c r="KWC13" s="236"/>
      <c r="KWD13" s="236"/>
      <c r="KWE13" s="236"/>
      <c r="KWF13" s="236"/>
      <c r="KWG13" s="236"/>
      <c r="KWH13" s="236"/>
      <c r="KWI13" s="236"/>
      <c r="KWJ13" s="236"/>
      <c r="KWK13" s="236"/>
      <c r="KWL13" s="236"/>
      <c r="KWM13" s="236"/>
      <c r="KWN13" s="236"/>
      <c r="KWO13" s="236"/>
      <c r="KWP13" s="236"/>
      <c r="KWQ13" s="236"/>
      <c r="KWR13" s="236"/>
      <c r="KWS13" s="236"/>
      <c r="KWT13" s="236"/>
      <c r="KWU13" s="236"/>
      <c r="KWV13" s="236"/>
      <c r="KWW13" s="236"/>
      <c r="KWX13" s="236"/>
      <c r="KWY13" s="236"/>
      <c r="KWZ13" s="236"/>
      <c r="KXA13" s="236"/>
      <c r="KXB13" s="236"/>
      <c r="KXC13" s="236"/>
      <c r="KXD13" s="236"/>
      <c r="KXE13" s="236"/>
      <c r="KXF13" s="236"/>
      <c r="KXG13" s="236"/>
      <c r="KXH13" s="236"/>
      <c r="KXI13" s="236"/>
      <c r="KXJ13" s="236"/>
      <c r="KXK13" s="236"/>
      <c r="KXL13" s="236"/>
      <c r="KXM13" s="236"/>
      <c r="KXN13" s="236"/>
      <c r="KXO13" s="236"/>
      <c r="KXP13" s="236"/>
      <c r="KXQ13" s="236"/>
      <c r="KXR13" s="236"/>
      <c r="KXS13" s="236"/>
      <c r="KXT13" s="236"/>
      <c r="KXU13" s="236"/>
      <c r="KXV13" s="236"/>
      <c r="KXW13" s="236"/>
      <c r="KXX13" s="236"/>
      <c r="KXY13" s="236"/>
      <c r="KXZ13" s="236"/>
      <c r="KYA13" s="236"/>
      <c r="KYB13" s="236"/>
      <c r="KYC13" s="236"/>
      <c r="KYD13" s="236"/>
      <c r="KYE13" s="236"/>
      <c r="KYF13" s="236"/>
      <c r="KYG13" s="236"/>
      <c r="KYH13" s="236"/>
      <c r="KYI13" s="236"/>
      <c r="KYJ13" s="236"/>
      <c r="KYK13" s="236"/>
      <c r="KYL13" s="236"/>
      <c r="KYM13" s="236"/>
      <c r="KYN13" s="236"/>
      <c r="KYO13" s="236"/>
      <c r="KYP13" s="236"/>
      <c r="KYQ13" s="236"/>
      <c r="KYR13" s="236"/>
      <c r="KYS13" s="236"/>
      <c r="KYT13" s="236"/>
      <c r="KYU13" s="236"/>
      <c r="KYV13" s="236"/>
      <c r="KYW13" s="236"/>
      <c r="KYX13" s="236"/>
      <c r="KYY13" s="236"/>
      <c r="KYZ13" s="236"/>
      <c r="KZA13" s="236"/>
      <c r="KZB13" s="236"/>
      <c r="KZC13" s="236"/>
      <c r="KZD13" s="236"/>
      <c r="KZE13" s="236"/>
      <c r="KZF13" s="236"/>
      <c r="KZG13" s="236"/>
      <c r="KZH13" s="236"/>
      <c r="KZI13" s="236"/>
      <c r="KZJ13" s="236"/>
      <c r="KZK13" s="236"/>
      <c r="KZL13" s="236"/>
      <c r="KZM13" s="236"/>
      <c r="KZN13" s="236"/>
      <c r="KZO13" s="236"/>
      <c r="KZP13" s="236"/>
      <c r="KZQ13" s="236"/>
      <c r="KZR13" s="236"/>
      <c r="KZS13" s="236"/>
      <c r="KZT13" s="236"/>
      <c r="KZU13" s="236"/>
      <c r="KZV13" s="236"/>
      <c r="KZW13" s="236"/>
      <c r="KZX13" s="236"/>
      <c r="KZY13" s="236"/>
      <c r="KZZ13" s="236"/>
      <c r="LAA13" s="236"/>
      <c r="LAB13" s="236"/>
      <c r="LAC13" s="236"/>
      <c r="LAD13" s="236"/>
      <c r="LAE13" s="236"/>
      <c r="LAF13" s="236"/>
      <c r="LAG13" s="236"/>
      <c r="LAH13" s="236"/>
      <c r="LAI13" s="236"/>
      <c r="LAJ13" s="236"/>
      <c r="LAK13" s="236"/>
      <c r="LAL13" s="236"/>
      <c r="LAM13" s="236"/>
      <c r="LAN13" s="236"/>
      <c r="LAO13" s="236"/>
      <c r="LAP13" s="236"/>
      <c r="LAQ13" s="236"/>
      <c r="LAR13" s="236"/>
      <c r="LAS13" s="236"/>
      <c r="LAT13" s="236"/>
      <c r="LAU13" s="236"/>
      <c r="LAV13" s="236"/>
      <c r="LAW13" s="236"/>
      <c r="LAX13" s="236"/>
      <c r="LAY13" s="236"/>
      <c r="LAZ13" s="236"/>
      <c r="LBA13" s="236"/>
      <c r="LBB13" s="236"/>
      <c r="LBC13" s="236"/>
      <c r="LBD13" s="236"/>
      <c r="LBE13" s="236"/>
      <c r="LBF13" s="236"/>
      <c r="LBG13" s="236"/>
      <c r="LBH13" s="236"/>
      <c r="LBI13" s="236"/>
      <c r="LBJ13" s="236"/>
      <c r="LBK13" s="236"/>
      <c r="LBL13" s="236"/>
      <c r="LBM13" s="236"/>
      <c r="LBN13" s="236"/>
      <c r="LBO13" s="236"/>
      <c r="LBP13" s="236"/>
      <c r="LBQ13" s="236"/>
      <c r="LBR13" s="236"/>
      <c r="LBS13" s="236"/>
      <c r="LBT13" s="236"/>
      <c r="LBU13" s="236"/>
      <c r="LBV13" s="236"/>
      <c r="LBW13" s="236"/>
      <c r="LBX13" s="236"/>
      <c r="LBY13" s="236"/>
      <c r="LBZ13" s="236"/>
      <c r="LCA13" s="236"/>
      <c r="LCB13" s="236"/>
      <c r="LCC13" s="236"/>
      <c r="LCD13" s="236"/>
      <c r="LCE13" s="236"/>
      <c r="LCF13" s="236"/>
      <c r="LCG13" s="236"/>
      <c r="LCH13" s="236"/>
      <c r="LCI13" s="236"/>
      <c r="LCJ13" s="236"/>
      <c r="LCK13" s="236"/>
      <c r="LCL13" s="236"/>
      <c r="LCM13" s="236"/>
      <c r="LCN13" s="236"/>
      <c r="LCO13" s="236"/>
      <c r="LCP13" s="236"/>
      <c r="LCQ13" s="236"/>
      <c r="LCR13" s="236"/>
      <c r="LCS13" s="236"/>
      <c r="LCT13" s="236"/>
      <c r="LCU13" s="236"/>
      <c r="LCV13" s="236"/>
      <c r="LCW13" s="236"/>
      <c r="LCX13" s="236"/>
      <c r="LCY13" s="236"/>
      <c r="LCZ13" s="236"/>
      <c r="LDA13" s="236"/>
      <c r="LDB13" s="236"/>
      <c r="LDC13" s="236"/>
      <c r="LDD13" s="236"/>
      <c r="LDE13" s="236"/>
      <c r="LDF13" s="236"/>
      <c r="LDG13" s="236"/>
      <c r="LDH13" s="236"/>
      <c r="LDI13" s="236"/>
      <c r="LDJ13" s="236"/>
      <c r="LDK13" s="236"/>
      <c r="LDL13" s="236"/>
      <c r="LDM13" s="236"/>
      <c r="LDN13" s="236"/>
      <c r="LDO13" s="236"/>
      <c r="LDP13" s="236"/>
      <c r="LDQ13" s="236"/>
      <c r="LDR13" s="236"/>
      <c r="LDS13" s="236"/>
      <c r="LDT13" s="236"/>
      <c r="LDU13" s="236"/>
      <c r="LDV13" s="236"/>
      <c r="LDW13" s="236"/>
      <c r="LDX13" s="236"/>
      <c r="LDY13" s="236"/>
      <c r="LDZ13" s="236"/>
      <c r="LEA13" s="236"/>
      <c r="LEB13" s="236"/>
      <c r="LEC13" s="236"/>
      <c r="LED13" s="236"/>
      <c r="LEE13" s="236"/>
      <c r="LEF13" s="236"/>
      <c r="LEG13" s="236"/>
      <c r="LEH13" s="236"/>
      <c r="LEI13" s="236"/>
      <c r="LEJ13" s="236"/>
      <c r="LEK13" s="236"/>
      <c r="LEL13" s="236"/>
      <c r="LEM13" s="236"/>
      <c r="LEN13" s="236"/>
      <c r="LEO13" s="236"/>
      <c r="LEP13" s="236"/>
      <c r="LEQ13" s="236"/>
      <c r="LER13" s="236"/>
      <c r="LES13" s="236"/>
      <c r="LET13" s="236"/>
      <c r="LEU13" s="236"/>
      <c r="LEV13" s="236"/>
      <c r="LEW13" s="236"/>
      <c r="LEX13" s="236"/>
      <c r="LEY13" s="236"/>
      <c r="LEZ13" s="236"/>
      <c r="LFA13" s="236"/>
      <c r="LFB13" s="236"/>
      <c r="LFC13" s="236"/>
      <c r="LFD13" s="236"/>
      <c r="LFE13" s="236"/>
      <c r="LFF13" s="236"/>
      <c r="LFG13" s="236"/>
      <c r="LFH13" s="236"/>
      <c r="LFI13" s="236"/>
      <c r="LFJ13" s="236"/>
      <c r="LFK13" s="236"/>
      <c r="LFL13" s="236"/>
      <c r="LFM13" s="236"/>
      <c r="LFN13" s="236"/>
      <c r="LFO13" s="236"/>
      <c r="LFP13" s="236"/>
      <c r="LFQ13" s="236"/>
      <c r="LFR13" s="236"/>
      <c r="LFS13" s="236"/>
      <c r="LFT13" s="236"/>
      <c r="LFU13" s="236"/>
      <c r="LFV13" s="236"/>
      <c r="LFW13" s="236"/>
      <c r="LFX13" s="236"/>
      <c r="LFY13" s="236"/>
      <c r="LFZ13" s="236"/>
      <c r="LGA13" s="236"/>
      <c r="LGB13" s="236"/>
      <c r="LGC13" s="236"/>
      <c r="LGD13" s="236"/>
      <c r="LGE13" s="236"/>
      <c r="LGF13" s="236"/>
      <c r="LGG13" s="236"/>
      <c r="LGH13" s="236"/>
      <c r="LGI13" s="236"/>
      <c r="LGJ13" s="236"/>
      <c r="LGK13" s="236"/>
      <c r="LGL13" s="236"/>
      <c r="LGM13" s="236"/>
      <c r="LGN13" s="236"/>
      <c r="LGO13" s="236"/>
      <c r="LGP13" s="236"/>
      <c r="LGQ13" s="236"/>
      <c r="LGR13" s="236"/>
      <c r="LGS13" s="236"/>
      <c r="LGT13" s="236"/>
      <c r="LGU13" s="236"/>
      <c r="LGV13" s="236"/>
      <c r="LGW13" s="236"/>
      <c r="LGX13" s="236"/>
      <c r="LGY13" s="236"/>
      <c r="LGZ13" s="236"/>
      <c r="LHA13" s="236"/>
      <c r="LHB13" s="236"/>
      <c r="LHC13" s="236"/>
      <c r="LHD13" s="236"/>
      <c r="LHE13" s="236"/>
      <c r="LHF13" s="236"/>
      <c r="LHG13" s="236"/>
      <c r="LHH13" s="236"/>
      <c r="LHI13" s="236"/>
      <c r="LHJ13" s="236"/>
      <c r="LHK13" s="236"/>
      <c r="LHL13" s="236"/>
      <c r="LHM13" s="236"/>
      <c r="LHN13" s="236"/>
      <c r="LHO13" s="236"/>
      <c r="LHP13" s="236"/>
      <c r="LHQ13" s="236"/>
      <c r="LHR13" s="236"/>
      <c r="LHS13" s="236"/>
      <c r="LHT13" s="236"/>
      <c r="LHU13" s="236"/>
      <c r="LHV13" s="236"/>
      <c r="LHW13" s="236"/>
      <c r="LHX13" s="236"/>
      <c r="LHY13" s="236"/>
      <c r="LHZ13" s="236"/>
      <c r="LIA13" s="236"/>
      <c r="LIB13" s="236"/>
      <c r="LIC13" s="236"/>
      <c r="LID13" s="236"/>
      <c r="LIE13" s="236"/>
      <c r="LIF13" s="236"/>
      <c r="LIG13" s="236"/>
      <c r="LIH13" s="236"/>
      <c r="LII13" s="236"/>
      <c r="LIJ13" s="236"/>
      <c r="LIK13" s="236"/>
      <c r="LIL13" s="236"/>
      <c r="LIM13" s="236"/>
      <c r="LIN13" s="236"/>
      <c r="LIO13" s="236"/>
      <c r="LIP13" s="236"/>
      <c r="LIQ13" s="236"/>
      <c r="LIR13" s="236"/>
      <c r="LIS13" s="236"/>
      <c r="LIT13" s="236"/>
      <c r="LIU13" s="236"/>
      <c r="LIV13" s="236"/>
      <c r="LIW13" s="236"/>
      <c r="LIX13" s="236"/>
      <c r="LIY13" s="236"/>
      <c r="LIZ13" s="236"/>
      <c r="LJA13" s="236"/>
      <c r="LJB13" s="236"/>
      <c r="LJC13" s="236"/>
      <c r="LJD13" s="236"/>
      <c r="LJE13" s="236"/>
      <c r="LJF13" s="236"/>
      <c r="LJG13" s="236"/>
      <c r="LJH13" s="236"/>
      <c r="LJI13" s="236"/>
      <c r="LJJ13" s="236"/>
      <c r="LJK13" s="236"/>
      <c r="LJL13" s="236"/>
      <c r="LJM13" s="236"/>
      <c r="LJN13" s="236"/>
      <c r="LJO13" s="236"/>
      <c r="LJP13" s="236"/>
      <c r="LJQ13" s="236"/>
      <c r="LJR13" s="236"/>
      <c r="LJS13" s="236"/>
      <c r="LJT13" s="236"/>
      <c r="LJU13" s="236"/>
      <c r="LJV13" s="236"/>
      <c r="LJW13" s="236"/>
      <c r="LJX13" s="236"/>
      <c r="LJY13" s="236"/>
      <c r="LJZ13" s="236"/>
      <c r="LKA13" s="236"/>
      <c r="LKB13" s="236"/>
      <c r="LKC13" s="236"/>
      <c r="LKD13" s="236"/>
      <c r="LKE13" s="236"/>
      <c r="LKF13" s="236"/>
      <c r="LKG13" s="236"/>
      <c r="LKH13" s="236"/>
      <c r="LKI13" s="236"/>
      <c r="LKJ13" s="236"/>
      <c r="LKK13" s="236"/>
      <c r="LKL13" s="236"/>
      <c r="LKM13" s="236"/>
      <c r="LKN13" s="236"/>
      <c r="LKO13" s="236"/>
      <c r="LKP13" s="236"/>
      <c r="LKQ13" s="236"/>
      <c r="LKR13" s="236"/>
      <c r="LKS13" s="236"/>
      <c r="LKT13" s="236"/>
      <c r="LKU13" s="236"/>
      <c r="LKV13" s="236"/>
      <c r="LKW13" s="236"/>
      <c r="LKX13" s="236"/>
      <c r="LKY13" s="236"/>
      <c r="LKZ13" s="236"/>
      <c r="LLA13" s="236"/>
      <c r="LLB13" s="236"/>
      <c r="LLC13" s="236"/>
      <c r="LLD13" s="236"/>
      <c r="LLE13" s="236"/>
      <c r="LLF13" s="236"/>
      <c r="LLG13" s="236"/>
      <c r="LLH13" s="236"/>
      <c r="LLI13" s="236"/>
      <c r="LLJ13" s="236"/>
      <c r="LLK13" s="236"/>
      <c r="LLL13" s="236"/>
      <c r="LLM13" s="236"/>
      <c r="LLN13" s="236"/>
      <c r="LLO13" s="236"/>
      <c r="LLP13" s="236"/>
      <c r="LLQ13" s="236"/>
      <c r="LLR13" s="236"/>
      <c r="LLS13" s="236"/>
      <c r="LLT13" s="236"/>
      <c r="LLU13" s="236"/>
      <c r="LLV13" s="236"/>
      <c r="LLW13" s="236"/>
      <c r="LLX13" s="236"/>
      <c r="LLY13" s="236"/>
      <c r="LLZ13" s="236"/>
      <c r="LMA13" s="236"/>
      <c r="LMB13" s="236"/>
      <c r="LMC13" s="236"/>
      <c r="LMD13" s="236"/>
      <c r="LME13" s="236"/>
      <c r="LMF13" s="236"/>
      <c r="LMG13" s="236"/>
      <c r="LMH13" s="236"/>
      <c r="LMI13" s="236"/>
      <c r="LMJ13" s="236"/>
      <c r="LMK13" s="236"/>
      <c r="LML13" s="236"/>
      <c r="LMM13" s="236"/>
      <c r="LMN13" s="236"/>
      <c r="LMO13" s="236"/>
      <c r="LMP13" s="236"/>
      <c r="LMQ13" s="236"/>
      <c r="LMR13" s="236"/>
      <c r="LMS13" s="236"/>
      <c r="LMT13" s="236"/>
      <c r="LMU13" s="236"/>
      <c r="LMV13" s="236"/>
      <c r="LMW13" s="236"/>
      <c r="LMX13" s="236"/>
      <c r="LMY13" s="236"/>
      <c r="LMZ13" s="236"/>
      <c r="LNA13" s="236"/>
      <c r="LNB13" s="236"/>
      <c r="LNC13" s="236"/>
      <c r="LND13" s="236"/>
      <c r="LNE13" s="236"/>
      <c r="LNF13" s="236"/>
      <c r="LNG13" s="236"/>
      <c r="LNH13" s="236"/>
      <c r="LNI13" s="236"/>
      <c r="LNJ13" s="236"/>
      <c r="LNK13" s="236"/>
      <c r="LNL13" s="236"/>
      <c r="LNM13" s="236"/>
      <c r="LNN13" s="236"/>
      <c r="LNO13" s="236"/>
      <c r="LNP13" s="236"/>
      <c r="LNQ13" s="236"/>
      <c r="LNR13" s="236"/>
      <c r="LNS13" s="236"/>
      <c r="LNT13" s="236"/>
      <c r="LNU13" s="236"/>
      <c r="LNV13" s="236"/>
      <c r="LNW13" s="236"/>
      <c r="LNX13" s="236"/>
      <c r="LNY13" s="236"/>
      <c r="LNZ13" s="236"/>
      <c r="LOA13" s="236"/>
      <c r="LOB13" s="236"/>
      <c r="LOC13" s="236"/>
      <c r="LOD13" s="236"/>
      <c r="LOE13" s="236"/>
      <c r="LOF13" s="236"/>
      <c r="LOG13" s="236"/>
      <c r="LOH13" s="236"/>
      <c r="LOI13" s="236"/>
      <c r="LOJ13" s="236"/>
      <c r="LOK13" s="236"/>
      <c r="LOL13" s="236"/>
      <c r="LOM13" s="236"/>
      <c r="LON13" s="236"/>
      <c r="LOO13" s="236"/>
      <c r="LOP13" s="236"/>
      <c r="LOQ13" s="236"/>
      <c r="LOR13" s="236"/>
      <c r="LOS13" s="236"/>
      <c r="LOT13" s="236"/>
      <c r="LOU13" s="236"/>
      <c r="LOV13" s="236"/>
      <c r="LOW13" s="236"/>
      <c r="LOX13" s="236"/>
      <c r="LOY13" s="236"/>
      <c r="LOZ13" s="236"/>
      <c r="LPA13" s="236"/>
      <c r="LPB13" s="236"/>
      <c r="LPC13" s="236"/>
      <c r="LPD13" s="236"/>
      <c r="LPE13" s="236"/>
      <c r="LPF13" s="236"/>
      <c r="LPG13" s="236"/>
      <c r="LPH13" s="236"/>
      <c r="LPI13" s="236"/>
      <c r="LPJ13" s="236"/>
      <c r="LPK13" s="236"/>
      <c r="LPL13" s="236"/>
      <c r="LPM13" s="236"/>
      <c r="LPN13" s="236"/>
      <c r="LPO13" s="236"/>
      <c r="LPP13" s="236"/>
      <c r="LPQ13" s="236"/>
      <c r="LPR13" s="236"/>
      <c r="LPS13" s="236"/>
      <c r="LPT13" s="236"/>
      <c r="LPU13" s="236"/>
      <c r="LPV13" s="236"/>
      <c r="LPW13" s="236"/>
      <c r="LPX13" s="236"/>
      <c r="LPY13" s="236"/>
      <c r="LPZ13" s="236"/>
      <c r="LQA13" s="236"/>
      <c r="LQB13" s="236"/>
      <c r="LQC13" s="236"/>
      <c r="LQD13" s="236"/>
      <c r="LQE13" s="236"/>
      <c r="LQF13" s="236"/>
      <c r="LQG13" s="236"/>
      <c r="LQH13" s="236"/>
      <c r="LQI13" s="236"/>
      <c r="LQJ13" s="236"/>
      <c r="LQK13" s="236"/>
      <c r="LQL13" s="236"/>
      <c r="LQM13" s="236"/>
      <c r="LQN13" s="236"/>
      <c r="LQO13" s="236"/>
      <c r="LQP13" s="236"/>
      <c r="LQQ13" s="236"/>
      <c r="LQR13" s="236"/>
      <c r="LQS13" s="236"/>
      <c r="LQT13" s="236"/>
      <c r="LQU13" s="236"/>
      <c r="LQV13" s="236"/>
      <c r="LQW13" s="236"/>
      <c r="LQX13" s="236"/>
      <c r="LQY13" s="236"/>
      <c r="LQZ13" s="236"/>
      <c r="LRA13" s="236"/>
      <c r="LRB13" s="236"/>
      <c r="LRC13" s="236"/>
      <c r="LRD13" s="236"/>
      <c r="LRE13" s="236"/>
      <c r="LRF13" s="236"/>
      <c r="LRG13" s="236"/>
      <c r="LRH13" s="236"/>
      <c r="LRI13" s="236"/>
      <c r="LRJ13" s="236"/>
      <c r="LRK13" s="236"/>
      <c r="LRL13" s="236"/>
      <c r="LRM13" s="236"/>
      <c r="LRN13" s="236"/>
      <c r="LRO13" s="236"/>
      <c r="LRP13" s="236"/>
      <c r="LRQ13" s="236"/>
      <c r="LRR13" s="236"/>
      <c r="LRS13" s="236"/>
      <c r="LRT13" s="236"/>
      <c r="LRU13" s="236"/>
      <c r="LRV13" s="236"/>
      <c r="LRW13" s="236"/>
      <c r="LRX13" s="236"/>
      <c r="LRY13" s="236"/>
      <c r="LRZ13" s="236"/>
      <c r="LSA13" s="236"/>
      <c r="LSB13" s="236"/>
      <c r="LSC13" s="236"/>
      <c r="LSD13" s="236"/>
      <c r="LSE13" s="236"/>
      <c r="LSF13" s="236"/>
      <c r="LSG13" s="236"/>
      <c r="LSH13" s="236"/>
      <c r="LSI13" s="236"/>
      <c r="LSJ13" s="236"/>
      <c r="LSK13" s="236"/>
      <c r="LSL13" s="236"/>
      <c r="LSM13" s="236"/>
      <c r="LSN13" s="236"/>
      <c r="LSO13" s="236"/>
      <c r="LSP13" s="236"/>
      <c r="LSQ13" s="236"/>
      <c r="LSR13" s="236"/>
      <c r="LSS13" s="236"/>
      <c r="LST13" s="236"/>
      <c r="LSU13" s="236"/>
      <c r="LSV13" s="236"/>
      <c r="LSW13" s="236"/>
      <c r="LSX13" s="236"/>
      <c r="LSY13" s="236"/>
      <c r="LSZ13" s="236"/>
      <c r="LTA13" s="236"/>
      <c r="LTB13" s="236"/>
      <c r="LTC13" s="236"/>
      <c r="LTD13" s="236"/>
      <c r="LTE13" s="236"/>
      <c r="LTF13" s="236"/>
      <c r="LTG13" s="236"/>
      <c r="LTH13" s="236"/>
      <c r="LTI13" s="236"/>
      <c r="LTJ13" s="236"/>
      <c r="LTK13" s="236"/>
      <c r="LTL13" s="236"/>
      <c r="LTM13" s="236"/>
      <c r="LTN13" s="236"/>
      <c r="LTO13" s="236"/>
      <c r="LTP13" s="236"/>
      <c r="LTQ13" s="236"/>
      <c r="LTR13" s="236"/>
      <c r="LTS13" s="236"/>
      <c r="LTT13" s="236"/>
      <c r="LTU13" s="236"/>
      <c r="LTV13" s="236"/>
      <c r="LTW13" s="236"/>
      <c r="LTX13" s="236"/>
      <c r="LTY13" s="236"/>
      <c r="LTZ13" s="236"/>
      <c r="LUA13" s="236"/>
      <c r="LUB13" s="236"/>
      <c r="LUC13" s="236"/>
      <c r="LUD13" s="236"/>
      <c r="LUE13" s="236"/>
      <c r="LUF13" s="236"/>
      <c r="LUG13" s="236"/>
      <c r="LUH13" s="236"/>
      <c r="LUI13" s="236"/>
      <c r="LUJ13" s="236"/>
      <c r="LUK13" s="236"/>
      <c r="LUL13" s="236"/>
      <c r="LUM13" s="236"/>
      <c r="LUN13" s="236"/>
      <c r="LUO13" s="236"/>
      <c r="LUP13" s="236"/>
      <c r="LUQ13" s="236"/>
      <c r="LUR13" s="236"/>
      <c r="LUS13" s="236"/>
      <c r="LUT13" s="236"/>
      <c r="LUU13" s="236"/>
      <c r="LUV13" s="236"/>
      <c r="LUW13" s="236"/>
      <c r="LUX13" s="236"/>
      <c r="LUY13" s="236"/>
      <c r="LUZ13" s="236"/>
      <c r="LVA13" s="236"/>
      <c r="LVB13" s="236"/>
      <c r="LVC13" s="236"/>
      <c r="LVD13" s="236"/>
      <c r="LVE13" s="236"/>
      <c r="LVF13" s="236"/>
      <c r="LVG13" s="236"/>
      <c r="LVH13" s="236"/>
      <c r="LVI13" s="236"/>
      <c r="LVJ13" s="236"/>
      <c r="LVK13" s="236"/>
      <c r="LVL13" s="236"/>
      <c r="LVM13" s="236"/>
      <c r="LVN13" s="236"/>
      <c r="LVO13" s="236"/>
      <c r="LVP13" s="236"/>
      <c r="LVQ13" s="236"/>
      <c r="LVR13" s="236"/>
      <c r="LVS13" s="236"/>
      <c r="LVT13" s="236"/>
      <c r="LVU13" s="236"/>
      <c r="LVV13" s="236"/>
      <c r="LVW13" s="236"/>
      <c r="LVX13" s="236"/>
      <c r="LVY13" s="236"/>
      <c r="LVZ13" s="236"/>
      <c r="LWA13" s="236"/>
      <c r="LWB13" s="236"/>
      <c r="LWC13" s="236"/>
      <c r="LWD13" s="236"/>
      <c r="LWE13" s="236"/>
      <c r="LWF13" s="236"/>
      <c r="LWG13" s="236"/>
      <c r="LWH13" s="236"/>
      <c r="LWI13" s="236"/>
      <c r="LWJ13" s="236"/>
      <c r="LWK13" s="236"/>
      <c r="LWL13" s="236"/>
      <c r="LWM13" s="236"/>
      <c r="LWN13" s="236"/>
      <c r="LWO13" s="236"/>
      <c r="LWP13" s="236"/>
      <c r="LWQ13" s="236"/>
      <c r="LWR13" s="236"/>
      <c r="LWS13" s="236"/>
      <c r="LWT13" s="236"/>
      <c r="LWU13" s="236"/>
      <c r="LWV13" s="236"/>
      <c r="LWW13" s="236"/>
      <c r="LWX13" s="236"/>
      <c r="LWY13" s="236"/>
      <c r="LWZ13" s="236"/>
      <c r="LXA13" s="236"/>
      <c r="LXB13" s="236"/>
      <c r="LXC13" s="236"/>
      <c r="LXD13" s="236"/>
      <c r="LXE13" s="236"/>
      <c r="LXF13" s="236"/>
      <c r="LXG13" s="236"/>
      <c r="LXH13" s="236"/>
      <c r="LXI13" s="236"/>
      <c r="LXJ13" s="236"/>
      <c r="LXK13" s="236"/>
      <c r="LXL13" s="236"/>
      <c r="LXM13" s="236"/>
      <c r="LXN13" s="236"/>
      <c r="LXO13" s="236"/>
      <c r="LXP13" s="236"/>
      <c r="LXQ13" s="236"/>
      <c r="LXR13" s="236"/>
      <c r="LXS13" s="236"/>
      <c r="LXT13" s="236"/>
      <c r="LXU13" s="236"/>
      <c r="LXV13" s="236"/>
      <c r="LXW13" s="236"/>
      <c r="LXX13" s="236"/>
      <c r="LXY13" s="236"/>
      <c r="LXZ13" s="236"/>
      <c r="LYA13" s="236"/>
      <c r="LYB13" s="236"/>
      <c r="LYC13" s="236"/>
      <c r="LYD13" s="236"/>
      <c r="LYE13" s="236"/>
      <c r="LYF13" s="236"/>
      <c r="LYG13" s="236"/>
      <c r="LYH13" s="236"/>
      <c r="LYI13" s="236"/>
      <c r="LYJ13" s="236"/>
      <c r="LYK13" s="236"/>
      <c r="LYL13" s="236"/>
      <c r="LYM13" s="236"/>
      <c r="LYN13" s="236"/>
      <c r="LYO13" s="236"/>
      <c r="LYP13" s="236"/>
      <c r="LYQ13" s="236"/>
      <c r="LYR13" s="236"/>
      <c r="LYS13" s="236"/>
      <c r="LYT13" s="236"/>
      <c r="LYU13" s="236"/>
      <c r="LYV13" s="236"/>
      <c r="LYW13" s="236"/>
      <c r="LYX13" s="236"/>
      <c r="LYY13" s="236"/>
      <c r="LYZ13" s="236"/>
      <c r="LZA13" s="236"/>
      <c r="LZB13" s="236"/>
      <c r="LZC13" s="236"/>
      <c r="LZD13" s="236"/>
      <c r="LZE13" s="236"/>
      <c r="LZF13" s="236"/>
      <c r="LZG13" s="236"/>
      <c r="LZH13" s="236"/>
      <c r="LZI13" s="236"/>
      <c r="LZJ13" s="236"/>
      <c r="LZK13" s="236"/>
      <c r="LZL13" s="236"/>
      <c r="LZM13" s="236"/>
      <c r="LZN13" s="236"/>
      <c r="LZO13" s="236"/>
      <c r="LZP13" s="236"/>
      <c r="LZQ13" s="236"/>
      <c r="LZR13" s="236"/>
      <c r="LZS13" s="236"/>
      <c r="LZT13" s="236"/>
      <c r="LZU13" s="236"/>
      <c r="LZV13" s="236"/>
      <c r="LZW13" s="236"/>
      <c r="LZX13" s="236"/>
      <c r="LZY13" s="236"/>
      <c r="LZZ13" s="236"/>
      <c r="MAA13" s="236"/>
      <c r="MAB13" s="236"/>
      <c r="MAC13" s="236"/>
      <c r="MAD13" s="236"/>
      <c r="MAE13" s="236"/>
      <c r="MAF13" s="236"/>
      <c r="MAG13" s="236"/>
      <c r="MAH13" s="236"/>
      <c r="MAI13" s="236"/>
      <c r="MAJ13" s="236"/>
      <c r="MAK13" s="236"/>
      <c r="MAL13" s="236"/>
      <c r="MAM13" s="236"/>
      <c r="MAN13" s="236"/>
      <c r="MAO13" s="236"/>
      <c r="MAP13" s="236"/>
      <c r="MAQ13" s="236"/>
      <c r="MAR13" s="236"/>
      <c r="MAS13" s="236"/>
      <c r="MAT13" s="236"/>
      <c r="MAU13" s="236"/>
      <c r="MAV13" s="236"/>
      <c r="MAW13" s="236"/>
      <c r="MAX13" s="236"/>
      <c r="MAY13" s="236"/>
      <c r="MAZ13" s="236"/>
      <c r="MBA13" s="236"/>
      <c r="MBB13" s="236"/>
      <c r="MBC13" s="236"/>
      <c r="MBD13" s="236"/>
      <c r="MBE13" s="236"/>
      <c r="MBF13" s="236"/>
      <c r="MBG13" s="236"/>
      <c r="MBH13" s="236"/>
      <c r="MBI13" s="236"/>
      <c r="MBJ13" s="236"/>
      <c r="MBK13" s="236"/>
      <c r="MBL13" s="236"/>
      <c r="MBM13" s="236"/>
      <c r="MBN13" s="236"/>
      <c r="MBO13" s="236"/>
      <c r="MBP13" s="236"/>
      <c r="MBQ13" s="236"/>
      <c r="MBR13" s="236"/>
      <c r="MBS13" s="236"/>
      <c r="MBT13" s="236"/>
      <c r="MBU13" s="236"/>
      <c r="MBV13" s="236"/>
      <c r="MBW13" s="236"/>
      <c r="MBX13" s="236"/>
      <c r="MBY13" s="236"/>
      <c r="MBZ13" s="236"/>
      <c r="MCA13" s="236"/>
      <c r="MCB13" s="236"/>
      <c r="MCC13" s="236"/>
      <c r="MCD13" s="236"/>
      <c r="MCE13" s="236"/>
      <c r="MCF13" s="236"/>
      <c r="MCG13" s="236"/>
      <c r="MCH13" s="236"/>
      <c r="MCI13" s="236"/>
      <c r="MCJ13" s="236"/>
      <c r="MCK13" s="236"/>
      <c r="MCL13" s="236"/>
      <c r="MCM13" s="236"/>
      <c r="MCN13" s="236"/>
      <c r="MCO13" s="236"/>
      <c r="MCP13" s="236"/>
      <c r="MCQ13" s="236"/>
      <c r="MCR13" s="236"/>
      <c r="MCS13" s="236"/>
      <c r="MCT13" s="236"/>
      <c r="MCU13" s="236"/>
      <c r="MCV13" s="236"/>
      <c r="MCW13" s="236"/>
      <c r="MCX13" s="236"/>
      <c r="MCY13" s="236"/>
      <c r="MCZ13" s="236"/>
      <c r="MDA13" s="236"/>
      <c r="MDB13" s="236"/>
      <c r="MDC13" s="236"/>
      <c r="MDD13" s="236"/>
      <c r="MDE13" s="236"/>
      <c r="MDF13" s="236"/>
      <c r="MDG13" s="236"/>
      <c r="MDH13" s="236"/>
      <c r="MDI13" s="236"/>
      <c r="MDJ13" s="236"/>
      <c r="MDK13" s="236"/>
      <c r="MDL13" s="236"/>
      <c r="MDM13" s="236"/>
      <c r="MDN13" s="236"/>
      <c r="MDO13" s="236"/>
      <c r="MDP13" s="236"/>
      <c r="MDQ13" s="236"/>
      <c r="MDR13" s="236"/>
      <c r="MDS13" s="236"/>
      <c r="MDT13" s="236"/>
      <c r="MDU13" s="236"/>
      <c r="MDV13" s="236"/>
      <c r="MDW13" s="236"/>
      <c r="MDX13" s="236"/>
      <c r="MDY13" s="236"/>
      <c r="MDZ13" s="236"/>
      <c r="MEA13" s="236"/>
      <c r="MEB13" s="236"/>
      <c r="MEC13" s="236"/>
      <c r="MED13" s="236"/>
      <c r="MEE13" s="236"/>
      <c r="MEF13" s="236"/>
      <c r="MEG13" s="236"/>
      <c r="MEH13" s="236"/>
      <c r="MEI13" s="236"/>
      <c r="MEJ13" s="236"/>
      <c r="MEK13" s="236"/>
      <c r="MEL13" s="236"/>
      <c r="MEM13" s="236"/>
      <c r="MEN13" s="236"/>
      <c r="MEO13" s="236"/>
      <c r="MEP13" s="236"/>
      <c r="MEQ13" s="236"/>
      <c r="MER13" s="236"/>
      <c r="MES13" s="236"/>
      <c r="MET13" s="236"/>
      <c r="MEU13" s="236"/>
      <c r="MEV13" s="236"/>
      <c r="MEW13" s="236"/>
      <c r="MEX13" s="236"/>
      <c r="MEY13" s="236"/>
      <c r="MEZ13" s="236"/>
      <c r="MFA13" s="236"/>
      <c r="MFB13" s="236"/>
      <c r="MFC13" s="236"/>
      <c r="MFD13" s="236"/>
      <c r="MFE13" s="236"/>
      <c r="MFF13" s="236"/>
      <c r="MFG13" s="236"/>
      <c r="MFH13" s="236"/>
      <c r="MFI13" s="236"/>
      <c r="MFJ13" s="236"/>
      <c r="MFK13" s="236"/>
      <c r="MFL13" s="236"/>
      <c r="MFM13" s="236"/>
      <c r="MFN13" s="236"/>
      <c r="MFO13" s="236"/>
      <c r="MFP13" s="236"/>
      <c r="MFQ13" s="236"/>
      <c r="MFR13" s="236"/>
      <c r="MFS13" s="236"/>
      <c r="MFT13" s="236"/>
      <c r="MFU13" s="236"/>
      <c r="MFV13" s="236"/>
      <c r="MFW13" s="236"/>
      <c r="MFX13" s="236"/>
      <c r="MFY13" s="236"/>
      <c r="MFZ13" s="236"/>
      <c r="MGA13" s="236"/>
      <c r="MGB13" s="236"/>
      <c r="MGC13" s="236"/>
      <c r="MGD13" s="236"/>
      <c r="MGE13" s="236"/>
      <c r="MGF13" s="236"/>
      <c r="MGG13" s="236"/>
      <c r="MGH13" s="236"/>
      <c r="MGI13" s="236"/>
      <c r="MGJ13" s="236"/>
      <c r="MGK13" s="236"/>
      <c r="MGL13" s="236"/>
      <c r="MGM13" s="236"/>
      <c r="MGN13" s="236"/>
      <c r="MGO13" s="236"/>
      <c r="MGP13" s="236"/>
      <c r="MGQ13" s="236"/>
      <c r="MGR13" s="236"/>
      <c r="MGS13" s="236"/>
      <c r="MGT13" s="236"/>
      <c r="MGU13" s="236"/>
      <c r="MGV13" s="236"/>
      <c r="MGW13" s="236"/>
      <c r="MGX13" s="236"/>
      <c r="MGY13" s="236"/>
      <c r="MGZ13" s="236"/>
      <c r="MHA13" s="236"/>
      <c r="MHB13" s="236"/>
      <c r="MHC13" s="236"/>
      <c r="MHD13" s="236"/>
      <c r="MHE13" s="236"/>
      <c r="MHF13" s="236"/>
      <c r="MHG13" s="236"/>
      <c r="MHH13" s="236"/>
      <c r="MHI13" s="236"/>
      <c r="MHJ13" s="236"/>
      <c r="MHK13" s="236"/>
      <c r="MHL13" s="236"/>
      <c r="MHM13" s="236"/>
      <c r="MHN13" s="236"/>
      <c r="MHO13" s="236"/>
      <c r="MHP13" s="236"/>
      <c r="MHQ13" s="236"/>
      <c r="MHR13" s="236"/>
      <c r="MHS13" s="236"/>
      <c r="MHT13" s="236"/>
      <c r="MHU13" s="236"/>
      <c r="MHV13" s="236"/>
      <c r="MHW13" s="236"/>
      <c r="MHX13" s="236"/>
      <c r="MHY13" s="236"/>
      <c r="MHZ13" s="236"/>
      <c r="MIA13" s="236"/>
      <c r="MIB13" s="236"/>
      <c r="MIC13" s="236"/>
      <c r="MID13" s="236"/>
      <c r="MIE13" s="236"/>
      <c r="MIF13" s="236"/>
      <c r="MIG13" s="236"/>
      <c r="MIH13" s="236"/>
      <c r="MII13" s="236"/>
      <c r="MIJ13" s="236"/>
      <c r="MIK13" s="236"/>
      <c r="MIL13" s="236"/>
      <c r="MIM13" s="236"/>
      <c r="MIN13" s="236"/>
      <c r="MIO13" s="236"/>
      <c r="MIP13" s="236"/>
      <c r="MIQ13" s="236"/>
      <c r="MIR13" s="236"/>
      <c r="MIS13" s="236"/>
      <c r="MIT13" s="236"/>
      <c r="MIU13" s="236"/>
      <c r="MIV13" s="236"/>
      <c r="MIW13" s="236"/>
      <c r="MIX13" s="236"/>
      <c r="MIY13" s="236"/>
      <c r="MIZ13" s="236"/>
      <c r="MJA13" s="236"/>
      <c r="MJB13" s="236"/>
      <c r="MJC13" s="236"/>
      <c r="MJD13" s="236"/>
      <c r="MJE13" s="236"/>
      <c r="MJF13" s="236"/>
      <c r="MJG13" s="236"/>
      <c r="MJH13" s="236"/>
      <c r="MJI13" s="236"/>
      <c r="MJJ13" s="236"/>
      <c r="MJK13" s="236"/>
      <c r="MJL13" s="236"/>
      <c r="MJM13" s="236"/>
      <c r="MJN13" s="236"/>
      <c r="MJO13" s="236"/>
      <c r="MJP13" s="236"/>
      <c r="MJQ13" s="236"/>
      <c r="MJR13" s="236"/>
      <c r="MJS13" s="236"/>
      <c r="MJT13" s="236"/>
      <c r="MJU13" s="236"/>
      <c r="MJV13" s="236"/>
      <c r="MJW13" s="236"/>
      <c r="MJX13" s="236"/>
      <c r="MJY13" s="236"/>
      <c r="MJZ13" s="236"/>
      <c r="MKA13" s="236"/>
      <c r="MKB13" s="236"/>
      <c r="MKC13" s="236"/>
      <c r="MKD13" s="236"/>
      <c r="MKE13" s="236"/>
      <c r="MKF13" s="236"/>
      <c r="MKG13" s="236"/>
      <c r="MKH13" s="236"/>
      <c r="MKI13" s="236"/>
      <c r="MKJ13" s="236"/>
      <c r="MKK13" s="236"/>
      <c r="MKL13" s="236"/>
      <c r="MKM13" s="236"/>
      <c r="MKN13" s="236"/>
      <c r="MKO13" s="236"/>
      <c r="MKP13" s="236"/>
      <c r="MKQ13" s="236"/>
      <c r="MKR13" s="236"/>
      <c r="MKS13" s="236"/>
      <c r="MKT13" s="236"/>
      <c r="MKU13" s="236"/>
      <c r="MKV13" s="236"/>
      <c r="MKW13" s="236"/>
      <c r="MKX13" s="236"/>
      <c r="MKY13" s="236"/>
      <c r="MKZ13" s="236"/>
      <c r="MLA13" s="236"/>
      <c r="MLB13" s="236"/>
      <c r="MLC13" s="236"/>
      <c r="MLD13" s="236"/>
      <c r="MLE13" s="236"/>
      <c r="MLF13" s="236"/>
      <c r="MLG13" s="236"/>
      <c r="MLH13" s="236"/>
      <c r="MLI13" s="236"/>
      <c r="MLJ13" s="236"/>
      <c r="MLK13" s="236"/>
      <c r="MLL13" s="236"/>
      <c r="MLM13" s="236"/>
      <c r="MLN13" s="236"/>
      <c r="MLO13" s="236"/>
      <c r="MLP13" s="236"/>
      <c r="MLQ13" s="236"/>
      <c r="MLR13" s="236"/>
      <c r="MLS13" s="236"/>
      <c r="MLT13" s="236"/>
      <c r="MLU13" s="236"/>
      <c r="MLV13" s="236"/>
      <c r="MLW13" s="236"/>
      <c r="MLX13" s="236"/>
      <c r="MLY13" s="236"/>
      <c r="MLZ13" s="236"/>
      <c r="MMA13" s="236"/>
      <c r="MMB13" s="236"/>
      <c r="MMC13" s="236"/>
      <c r="MMD13" s="236"/>
      <c r="MME13" s="236"/>
      <c r="MMF13" s="236"/>
      <c r="MMG13" s="236"/>
      <c r="MMH13" s="236"/>
      <c r="MMI13" s="236"/>
      <c r="MMJ13" s="236"/>
      <c r="MMK13" s="236"/>
      <c r="MML13" s="236"/>
      <c r="MMM13" s="236"/>
      <c r="MMN13" s="236"/>
      <c r="MMO13" s="236"/>
      <c r="MMP13" s="236"/>
      <c r="MMQ13" s="236"/>
      <c r="MMR13" s="236"/>
      <c r="MMS13" s="236"/>
      <c r="MMT13" s="236"/>
      <c r="MMU13" s="236"/>
      <c r="MMV13" s="236"/>
      <c r="MMW13" s="236"/>
      <c r="MMX13" s="236"/>
      <c r="MMY13" s="236"/>
      <c r="MMZ13" s="236"/>
      <c r="MNA13" s="236"/>
      <c r="MNB13" s="236"/>
      <c r="MNC13" s="236"/>
      <c r="MND13" s="236"/>
      <c r="MNE13" s="236"/>
      <c r="MNF13" s="236"/>
      <c r="MNG13" s="236"/>
      <c r="MNH13" s="236"/>
      <c r="MNI13" s="236"/>
      <c r="MNJ13" s="236"/>
      <c r="MNK13" s="236"/>
      <c r="MNL13" s="236"/>
      <c r="MNM13" s="236"/>
      <c r="MNN13" s="236"/>
      <c r="MNO13" s="236"/>
      <c r="MNP13" s="236"/>
      <c r="MNQ13" s="236"/>
      <c r="MNR13" s="236"/>
      <c r="MNS13" s="236"/>
      <c r="MNT13" s="236"/>
      <c r="MNU13" s="236"/>
      <c r="MNV13" s="236"/>
      <c r="MNW13" s="236"/>
      <c r="MNX13" s="236"/>
      <c r="MNY13" s="236"/>
      <c r="MNZ13" s="236"/>
      <c r="MOA13" s="236"/>
      <c r="MOB13" s="236"/>
      <c r="MOC13" s="236"/>
      <c r="MOD13" s="236"/>
      <c r="MOE13" s="236"/>
      <c r="MOF13" s="236"/>
      <c r="MOG13" s="236"/>
      <c r="MOH13" s="236"/>
      <c r="MOI13" s="236"/>
      <c r="MOJ13" s="236"/>
      <c r="MOK13" s="236"/>
      <c r="MOL13" s="236"/>
      <c r="MOM13" s="236"/>
      <c r="MON13" s="236"/>
      <c r="MOO13" s="236"/>
      <c r="MOP13" s="236"/>
      <c r="MOQ13" s="236"/>
      <c r="MOR13" s="236"/>
      <c r="MOS13" s="236"/>
      <c r="MOT13" s="236"/>
      <c r="MOU13" s="236"/>
      <c r="MOV13" s="236"/>
      <c r="MOW13" s="236"/>
      <c r="MOX13" s="236"/>
      <c r="MOY13" s="236"/>
      <c r="MOZ13" s="236"/>
      <c r="MPA13" s="236"/>
      <c r="MPB13" s="236"/>
      <c r="MPC13" s="236"/>
      <c r="MPD13" s="236"/>
      <c r="MPE13" s="236"/>
      <c r="MPF13" s="236"/>
      <c r="MPG13" s="236"/>
      <c r="MPH13" s="236"/>
      <c r="MPI13" s="236"/>
      <c r="MPJ13" s="236"/>
      <c r="MPK13" s="236"/>
      <c r="MPL13" s="236"/>
      <c r="MPM13" s="236"/>
      <c r="MPN13" s="236"/>
      <c r="MPO13" s="236"/>
      <c r="MPP13" s="236"/>
      <c r="MPQ13" s="236"/>
      <c r="MPR13" s="236"/>
      <c r="MPS13" s="236"/>
      <c r="MPT13" s="236"/>
      <c r="MPU13" s="236"/>
      <c r="MPV13" s="236"/>
      <c r="MPW13" s="236"/>
      <c r="MPX13" s="236"/>
      <c r="MPY13" s="236"/>
      <c r="MPZ13" s="236"/>
      <c r="MQA13" s="236"/>
      <c r="MQB13" s="236"/>
      <c r="MQC13" s="236"/>
      <c r="MQD13" s="236"/>
      <c r="MQE13" s="236"/>
      <c r="MQF13" s="236"/>
      <c r="MQG13" s="236"/>
      <c r="MQH13" s="236"/>
      <c r="MQI13" s="236"/>
      <c r="MQJ13" s="236"/>
      <c r="MQK13" s="236"/>
      <c r="MQL13" s="236"/>
      <c r="MQM13" s="236"/>
      <c r="MQN13" s="236"/>
      <c r="MQO13" s="236"/>
      <c r="MQP13" s="236"/>
      <c r="MQQ13" s="236"/>
      <c r="MQR13" s="236"/>
      <c r="MQS13" s="236"/>
      <c r="MQT13" s="236"/>
      <c r="MQU13" s="236"/>
      <c r="MQV13" s="236"/>
      <c r="MQW13" s="236"/>
      <c r="MQX13" s="236"/>
      <c r="MQY13" s="236"/>
      <c r="MQZ13" s="236"/>
      <c r="MRA13" s="236"/>
      <c r="MRB13" s="236"/>
      <c r="MRC13" s="236"/>
      <c r="MRD13" s="236"/>
      <c r="MRE13" s="236"/>
      <c r="MRF13" s="236"/>
      <c r="MRG13" s="236"/>
      <c r="MRH13" s="236"/>
      <c r="MRI13" s="236"/>
      <c r="MRJ13" s="236"/>
      <c r="MRK13" s="236"/>
      <c r="MRL13" s="236"/>
      <c r="MRM13" s="236"/>
      <c r="MRN13" s="236"/>
      <c r="MRO13" s="236"/>
      <c r="MRP13" s="236"/>
      <c r="MRQ13" s="236"/>
      <c r="MRR13" s="236"/>
      <c r="MRS13" s="236"/>
      <c r="MRT13" s="236"/>
      <c r="MRU13" s="236"/>
      <c r="MRV13" s="236"/>
      <c r="MRW13" s="236"/>
      <c r="MRX13" s="236"/>
      <c r="MRY13" s="236"/>
      <c r="MRZ13" s="236"/>
      <c r="MSA13" s="236"/>
      <c r="MSB13" s="236"/>
      <c r="MSC13" s="236"/>
      <c r="MSD13" s="236"/>
      <c r="MSE13" s="236"/>
      <c r="MSF13" s="236"/>
      <c r="MSG13" s="236"/>
      <c r="MSH13" s="236"/>
      <c r="MSI13" s="236"/>
      <c r="MSJ13" s="236"/>
      <c r="MSK13" s="236"/>
      <c r="MSL13" s="236"/>
      <c r="MSM13" s="236"/>
      <c r="MSN13" s="236"/>
      <c r="MSO13" s="236"/>
      <c r="MSP13" s="236"/>
      <c r="MSQ13" s="236"/>
      <c r="MSR13" s="236"/>
      <c r="MSS13" s="236"/>
      <c r="MST13" s="236"/>
      <c r="MSU13" s="236"/>
      <c r="MSV13" s="236"/>
      <c r="MSW13" s="236"/>
      <c r="MSX13" s="236"/>
      <c r="MSY13" s="236"/>
      <c r="MSZ13" s="236"/>
      <c r="MTA13" s="236"/>
      <c r="MTB13" s="236"/>
      <c r="MTC13" s="236"/>
      <c r="MTD13" s="236"/>
      <c r="MTE13" s="236"/>
      <c r="MTF13" s="236"/>
      <c r="MTG13" s="236"/>
      <c r="MTH13" s="236"/>
      <c r="MTI13" s="236"/>
      <c r="MTJ13" s="236"/>
      <c r="MTK13" s="236"/>
      <c r="MTL13" s="236"/>
      <c r="MTM13" s="236"/>
      <c r="MTN13" s="236"/>
      <c r="MTO13" s="236"/>
      <c r="MTP13" s="236"/>
      <c r="MTQ13" s="236"/>
      <c r="MTR13" s="236"/>
      <c r="MTS13" s="236"/>
      <c r="MTT13" s="236"/>
      <c r="MTU13" s="236"/>
      <c r="MTV13" s="236"/>
      <c r="MTW13" s="236"/>
      <c r="MTX13" s="236"/>
      <c r="MTY13" s="236"/>
      <c r="MTZ13" s="236"/>
      <c r="MUA13" s="236"/>
      <c r="MUB13" s="236"/>
      <c r="MUC13" s="236"/>
      <c r="MUD13" s="236"/>
      <c r="MUE13" s="236"/>
      <c r="MUF13" s="236"/>
      <c r="MUG13" s="236"/>
      <c r="MUH13" s="236"/>
      <c r="MUI13" s="236"/>
      <c r="MUJ13" s="236"/>
      <c r="MUK13" s="236"/>
      <c r="MUL13" s="236"/>
      <c r="MUM13" s="236"/>
      <c r="MUN13" s="236"/>
      <c r="MUO13" s="236"/>
      <c r="MUP13" s="236"/>
      <c r="MUQ13" s="236"/>
      <c r="MUR13" s="236"/>
      <c r="MUS13" s="236"/>
      <c r="MUT13" s="236"/>
      <c r="MUU13" s="236"/>
      <c r="MUV13" s="236"/>
      <c r="MUW13" s="236"/>
      <c r="MUX13" s="236"/>
      <c r="MUY13" s="236"/>
      <c r="MUZ13" s="236"/>
      <c r="MVA13" s="236"/>
      <c r="MVB13" s="236"/>
      <c r="MVC13" s="236"/>
      <c r="MVD13" s="236"/>
      <c r="MVE13" s="236"/>
      <c r="MVF13" s="236"/>
      <c r="MVG13" s="236"/>
      <c r="MVH13" s="236"/>
      <c r="MVI13" s="236"/>
      <c r="MVJ13" s="236"/>
      <c r="MVK13" s="236"/>
      <c r="MVL13" s="236"/>
      <c r="MVM13" s="236"/>
      <c r="MVN13" s="236"/>
      <c r="MVO13" s="236"/>
      <c r="MVP13" s="236"/>
      <c r="MVQ13" s="236"/>
      <c r="MVR13" s="236"/>
      <c r="MVS13" s="236"/>
      <c r="MVT13" s="236"/>
      <c r="MVU13" s="236"/>
      <c r="MVV13" s="236"/>
      <c r="MVW13" s="236"/>
      <c r="MVX13" s="236"/>
      <c r="MVY13" s="236"/>
      <c r="MVZ13" s="236"/>
      <c r="MWA13" s="236"/>
      <c r="MWB13" s="236"/>
      <c r="MWC13" s="236"/>
      <c r="MWD13" s="236"/>
      <c r="MWE13" s="236"/>
      <c r="MWF13" s="236"/>
      <c r="MWG13" s="236"/>
      <c r="MWH13" s="236"/>
      <c r="MWI13" s="236"/>
      <c r="MWJ13" s="236"/>
      <c r="MWK13" s="236"/>
      <c r="MWL13" s="236"/>
      <c r="MWM13" s="236"/>
      <c r="MWN13" s="236"/>
      <c r="MWO13" s="236"/>
      <c r="MWP13" s="236"/>
      <c r="MWQ13" s="236"/>
      <c r="MWR13" s="236"/>
      <c r="MWS13" s="236"/>
      <c r="MWT13" s="236"/>
      <c r="MWU13" s="236"/>
      <c r="MWV13" s="236"/>
      <c r="MWW13" s="236"/>
      <c r="MWX13" s="236"/>
      <c r="MWY13" s="236"/>
      <c r="MWZ13" s="236"/>
      <c r="MXA13" s="236"/>
      <c r="MXB13" s="236"/>
      <c r="MXC13" s="236"/>
      <c r="MXD13" s="236"/>
      <c r="MXE13" s="236"/>
      <c r="MXF13" s="236"/>
      <c r="MXG13" s="236"/>
      <c r="MXH13" s="236"/>
      <c r="MXI13" s="236"/>
      <c r="MXJ13" s="236"/>
      <c r="MXK13" s="236"/>
      <c r="MXL13" s="236"/>
      <c r="MXM13" s="236"/>
      <c r="MXN13" s="236"/>
      <c r="MXO13" s="236"/>
      <c r="MXP13" s="236"/>
      <c r="MXQ13" s="236"/>
      <c r="MXR13" s="236"/>
      <c r="MXS13" s="236"/>
      <c r="MXT13" s="236"/>
      <c r="MXU13" s="236"/>
      <c r="MXV13" s="236"/>
      <c r="MXW13" s="236"/>
      <c r="MXX13" s="236"/>
      <c r="MXY13" s="236"/>
      <c r="MXZ13" s="236"/>
      <c r="MYA13" s="236"/>
      <c r="MYB13" s="236"/>
      <c r="MYC13" s="236"/>
      <c r="MYD13" s="236"/>
      <c r="MYE13" s="236"/>
      <c r="MYF13" s="236"/>
      <c r="MYG13" s="236"/>
      <c r="MYH13" s="236"/>
      <c r="MYI13" s="236"/>
      <c r="MYJ13" s="236"/>
      <c r="MYK13" s="236"/>
      <c r="MYL13" s="236"/>
      <c r="MYM13" s="236"/>
      <c r="MYN13" s="236"/>
      <c r="MYO13" s="236"/>
      <c r="MYP13" s="236"/>
      <c r="MYQ13" s="236"/>
      <c r="MYR13" s="236"/>
      <c r="MYS13" s="236"/>
      <c r="MYT13" s="236"/>
      <c r="MYU13" s="236"/>
      <c r="MYV13" s="236"/>
      <c r="MYW13" s="236"/>
      <c r="MYX13" s="236"/>
      <c r="MYY13" s="236"/>
      <c r="MYZ13" s="236"/>
      <c r="MZA13" s="236"/>
      <c r="MZB13" s="236"/>
      <c r="MZC13" s="236"/>
      <c r="MZD13" s="236"/>
      <c r="MZE13" s="236"/>
      <c r="MZF13" s="236"/>
      <c r="MZG13" s="236"/>
      <c r="MZH13" s="236"/>
      <c r="MZI13" s="236"/>
      <c r="MZJ13" s="236"/>
      <c r="MZK13" s="236"/>
      <c r="MZL13" s="236"/>
      <c r="MZM13" s="236"/>
      <c r="MZN13" s="236"/>
      <c r="MZO13" s="236"/>
      <c r="MZP13" s="236"/>
      <c r="MZQ13" s="236"/>
      <c r="MZR13" s="236"/>
      <c r="MZS13" s="236"/>
      <c r="MZT13" s="236"/>
      <c r="MZU13" s="236"/>
      <c r="MZV13" s="236"/>
      <c r="MZW13" s="236"/>
      <c r="MZX13" s="236"/>
      <c r="MZY13" s="236"/>
      <c r="MZZ13" s="236"/>
      <c r="NAA13" s="236"/>
      <c r="NAB13" s="236"/>
      <c r="NAC13" s="236"/>
      <c r="NAD13" s="236"/>
      <c r="NAE13" s="236"/>
      <c r="NAF13" s="236"/>
      <c r="NAG13" s="236"/>
      <c r="NAH13" s="236"/>
      <c r="NAI13" s="236"/>
      <c r="NAJ13" s="236"/>
      <c r="NAK13" s="236"/>
      <c r="NAL13" s="236"/>
      <c r="NAM13" s="236"/>
      <c r="NAN13" s="236"/>
      <c r="NAO13" s="236"/>
      <c r="NAP13" s="236"/>
      <c r="NAQ13" s="236"/>
      <c r="NAR13" s="236"/>
      <c r="NAS13" s="236"/>
      <c r="NAT13" s="236"/>
      <c r="NAU13" s="236"/>
      <c r="NAV13" s="236"/>
      <c r="NAW13" s="236"/>
      <c r="NAX13" s="236"/>
      <c r="NAY13" s="236"/>
      <c r="NAZ13" s="236"/>
      <c r="NBA13" s="236"/>
      <c r="NBB13" s="236"/>
      <c r="NBC13" s="236"/>
      <c r="NBD13" s="236"/>
      <c r="NBE13" s="236"/>
      <c r="NBF13" s="236"/>
      <c r="NBG13" s="236"/>
      <c r="NBH13" s="236"/>
      <c r="NBI13" s="236"/>
      <c r="NBJ13" s="236"/>
      <c r="NBK13" s="236"/>
      <c r="NBL13" s="236"/>
      <c r="NBM13" s="236"/>
      <c r="NBN13" s="236"/>
      <c r="NBO13" s="236"/>
      <c r="NBP13" s="236"/>
      <c r="NBQ13" s="236"/>
      <c r="NBR13" s="236"/>
      <c r="NBS13" s="236"/>
      <c r="NBT13" s="236"/>
      <c r="NBU13" s="236"/>
      <c r="NBV13" s="236"/>
      <c r="NBW13" s="236"/>
      <c r="NBX13" s="236"/>
      <c r="NBY13" s="236"/>
      <c r="NBZ13" s="236"/>
      <c r="NCA13" s="236"/>
      <c r="NCB13" s="236"/>
      <c r="NCC13" s="236"/>
      <c r="NCD13" s="236"/>
      <c r="NCE13" s="236"/>
      <c r="NCF13" s="236"/>
      <c r="NCG13" s="236"/>
      <c r="NCH13" s="236"/>
      <c r="NCI13" s="236"/>
      <c r="NCJ13" s="236"/>
      <c r="NCK13" s="236"/>
      <c r="NCL13" s="236"/>
      <c r="NCM13" s="236"/>
      <c r="NCN13" s="236"/>
      <c r="NCO13" s="236"/>
      <c r="NCP13" s="236"/>
      <c r="NCQ13" s="236"/>
      <c r="NCR13" s="236"/>
      <c r="NCS13" s="236"/>
      <c r="NCT13" s="236"/>
      <c r="NCU13" s="236"/>
      <c r="NCV13" s="236"/>
      <c r="NCW13" s="236"/>
      <c r="NCX13" s="236"/>
      <c r="NCY13" s="236"/>
      <c r="NCZ13" s="236"/>
      <c r="NDA13" s="236"/>
      <c r="NDB13" s="236"/>
      <c r="NDC13" s="236"/>
      <c r="NDD13" s="236"/>
      <c r="NDE13" s="236"/>
      <c r="NDF13" s="236"/>
      <c r="NDG13" s="236"/>
      <c r="NDH13" s="236"/>
      <c r="NDI13" s="236"/>
      <c r="NDJ13" s="236"/>
      <c r="NDK13" s="236"/>
      <c r="NDL13" s="236"/>
      <c r="NDM13" s="236"/>
      <c r="NDN13" s="236"/>
      <c r="NDO13" s="236"/>
      <c r="NDP13" s="236"/>
      <c r="NDQ13" s="236"/>
      <c r="NDR13" s="236"/>
      <c r="NDS13" s="236"/>
      <c r="NDT13" s="236"/>
      <c r="NDU13" s="236"/>
      <c r="NDV13" s="236"/>
      <c r="NDW13" s="236"/>
      <c r="NDX13" s="236"/>
      <c r="NDY13" s="236"/>
      <c r="NDZ13" s="236"/>
      <c r="NEA13" s="236"/>
      <c r="NEB13" s="236"/>
      <c r="NEC13" s="236"/>
      <c r="NED13" s="236"/>
      <c r="NEE13" s="236"/>
      <c r="NEF13" s="236"/>
      <c r="NEG13" s="236"/>
      <c r="NEH13" s="236"/>
      <c r="NEI13" s="236"/>
      <c r="NEJ13" s="236"/>
      <c r="NEK13" s="236"/>
      <c r="NEL13" s="236"/>
      <c r="NEM13" s="236"/>
      <c r="NEN13" s="236"/>
      <c r="NEO13" s="236"/>
      <c r="NEP13" s="236"/>
      <c r="NEQ13" s="236"/>
      <c r="NER13" s="236"/>
      <c r="NES13" s="236"/>
      <c r="NET13" s="236"/>
      <c r="NEU13" s="236"/>
      <c r="NEV13" s="236"/>
      <c r="NEW13" s="236"/>
      <c r="NEX13" s="236"/>
      <c r="NEY13" s="236"/>
      <c r="NEZ13" s="236"/>
      <c r="NFA13" s="236"/>
      <c r="NFB13" s="236"/>
      <c r="NFC13" s="236"/>
      <c r="NFD13" s="236"/>
      <c r="NFE13" s="236"/>
      <c r="NFF13" s="236"/>
      <c r="NFG13" s="236"/>
      <c r="NFH13" s="236"/>
      <c r="NFI13" s="236"/>
      <c r="NFJ13" s="236"/>
      <c r="NFK13" s="236"/>
      <c r="NFL13" s="236"/>
      <c r="NFM13" s="236"/>
      <c r="NFN13" s="236"/>
      <c r="NFO13" s="236"/>
      <c r="NFP13" s="236"/>
      <c r="NFQ13" s="236"/>
      <c r="NFR13" s="236"/>
      <c r="NFS13" s="236"/>
      <c r="NFT13" s="236"/>
      <c r="NFU13" s="236"/>
      <c r="NFV13" s="236"/>
      <c r="NFW13" s="236"/>
      <c r="NFX13" s="236"/>
      <c r="NFY13" s="236"/>
      <c r="NFZ13" s="236"/>
      <c r="NGA13" s="236"/>
      <c r="NGB13" s="236"/>
      <c r="NGC13" s="236"/>
      <c r="NGD13" s="236"/>
      <c r="NGE13" s="236"/>
      <c r="NGF13" s="236"/>
      <c r="NGG13" s="236"/>
      <c r="NGH13" s="236"/>
      <c r="NGI13" s="236"/>
      <c r="NGJ13" s="236"/>
      <c r="NGK13" s="236"/>
      <c r="NGL13" s="236"/>
      <c r="NGM13" s="236"/>
      <c r="NGN13" s="236"/>
      <c r="NGO13" s="236"/>
      <c r="NGP13" s="236"/>
      <c r="NGQ13" s="236"/>
      <c r="NGR13" s="236"/>
      <c r="NGS13" s="236"/>
      <c r="NGT13" s="236"/>
      <c r="NGU13" s="236"/>
      <c r="NGV13" s="236"/>
      <c r="NGW13" s="236"/>
      <c r="NGX13" s="236"/>
      <c r="NGY13" s="236"/>
      <c r="NGZ13" s="236"/>
      <c r="NHA13" s="236"/>
      <c r="NHB13" s="236"/>
      <c r="NHC13" s="236"/>
      <c r="NHD13" s="236"/>
      <c r="NHE13" s="236"/>
      <c r="NHF13" s="236"/>
      <c r="NHG13" s="236"/>
      <c r="NHH13" s="236"/>
      <c r="NHI13" s="236"/>
      <c r="NHJ13" s="236"/>
      <c r="NHK13" s="236"/>
      <c r="NHL13" s="236"/>
      <c r="NHM13" s="236"/>
      <c r="NHN13" s="236"/>
      <c r="NHO13" s="236"/>
      <c r="NHP13" s="236"/>
      <c r="NHQ13" s="236"/>
      <c r="NHR13" s="236"/>
      <c r="NHS13" s="236"/>
      <c r="NHT13" s="236"/>
      <c r="NHU13" s="236"/>
      <c r="NHV13" s="236"/>
      <c r="NHW13" s="236"/>
      <c r="NHX13" s="236"/>
      <c r="NHY13" s="236"/>
      <c r="NHZ13" s="236"/>
      <c r="NIA13" s="236"/>
      <c r="NIB13" s="236"/>
      <c r="NIC13" s="236"/>
      <c r="NID13" s="236"/>
      <c r="NIE13" s="236"/>
      <c r="NIF13" s="236"/>
      <c r="NIG13" s="236"/>
      <c r="NIH13" s="236"/>
      <c r="NII13" s="236"/>
      <c r="NIJ13" s="236"/>
      <c r="NIK13" s="236"/>
      <c r="NIL13" s="236"/>
      <c r="NIM13" s="236"/>
      <c r="NIN13" s="236"/>
      <c r="NIO13" s="236"/>
      <c r="NIP13" s="236"/>
      <c r="NIQ13" s="236"/>
      <c r="NIR13" s="236"/>
      <c r="NIS13" s="236"/>
      <c r="NIT13" s="236"/>
      <c r="NIU13" s="236"/>
      <c r="NIV13" s="236"/>
      <c r="NIW13" s="236"/>
      <c r="NIX13" s="236"/>
      <c r="NIY13" s="236"/>
      <c r="NIZ13" s="236"/>
      <c r="NJA13" s="236"/>
      <c r="NJB13" s="236"/>
      <c r="NJC13" s="236"/>
      <c r="NJD13" s="236"/>
      <c r="NJE13" s="236"/>
      <c r="NJF13" s="236"/>
      <c r="NJG13" s="236"/>
      <c r="NJH13" s="236"/>
      <c r="NJI13" s="236"/>
      <c r="NJJ13" s="236"/>
      <c r="NJK13" s="236"/>
      <c r="NJL13" s="236"/>
      <c r="NJM13" s="236"/>
      <c r="NJN13" s="236"/>
      <c r="NJO13" s="236"/>
      <c r="NJP13" s="236"/>
      <c r="NJQ13" s="236"/>
      <c r="NJR13" s="236"/>
      <c r="NJS13" s="236"/>
      <c r="NJT13" s="236"/>
      <c r="NJU13" s="236"/>
      <c r="NJV13" s="236"/>
      <c r="NJW13" s="236"/>
      <c r="NJX13" s="236"/>
      <c r="NJY13" s="236"/>
      <c r="NJZ13" s="236"/>
      <c r="NKA13" s="236"/>
      <c r="NKB13" s="236"/>
      <c r="NKC13" s="236"/>
      <c r="NKD13" s="236"/>
      <c r="NKE13" s="236"/>
      <c r="NKF13" s="236"/>
      <c r="NKG13" s="236"/>
      <c r="NKH13" s="236"/>
      <c r="NKI13" s="236"/>
      <c r="NKJ13" s="236"/>
      <c r="NKK13" s="236"/>
      <c r="NKL13" s="236"/>
      <c r="NKM13" s="236"/>
      <c r="NKN13" s="236"/>
      <c r="NKO13" s="236"/>
      <c r="NKP13" s="236"/>
      <c r="NKQ13" s="236"/>
      <c r="NKR13" s="236"/>
      <c r="NKS13" s="236"/>
      <c r="NKT13" s="236"/>
      <c r="NKU13" s="236"/>
      <c r="NKV13" s="236"/>
      <c r="NKW13" s="236"/>
      <c r="NKX13" s="236"/>
      <c r="NKY13" s="236"/>
      <c r="NKZ13" s="236"/>
      <c r="NLA13" s="236"/>
      <c r="NLB13" s="236"/>
      <c r="NLC13" s="236"/>
      <c r="NLD13" s="236"/>
      <c r="NLE13" s="236"/>
      <c r="NLF13" s="236"/>
      <c r="NLG13" s="236"/>
      <c r="NLH13" s="236"/>
      <c r="NLI13" s="236"/>
      <c r="NLJ13" s="236"/>
      <c r="NLK13" s="236"/>
      <c r="NLL13" s="236"/>
      <c r="NLM13" s="236"/>
      <c r="NLN13" s="236"/>
      <c r="NLO13" s="236"/>
      <c r="NLP13" s="236"/>
      <c r="NLQ13" s="236"/>
      <c r="NLR13" s="236"/>
      <c r="NLS13" s="236"/>
      <c r="NLT13" s="236"/>
      <c r="NLU13" s="236"/>
      <c r="NLV13" s="236"/>
      <c r="NLW13" s="236"/>
      <c r="NLX13" s="236"/>
      <c r="NLY13" s="236"/>
      <c r="NLZ13" s="236"/>
      <c r="NMA13" s="236"/>
      <c r="NMB13" s="236"/>
      <c r="NMC13" s="236"/>
      <c r="NMD13" s="236"/>
      <c r="NME13" s="236"/>
      <c r="NMF13" s="236"/>
      <c r="NMG13" s="236"/>
      <c r="NMH13" s="236"/>
      <c r="NMI13" s="236"/>
      <c r="NMJ13" s="236"/>
      <c r="NMK13" s="236"/>
      <c r="NML13" s="236"/>
      <c r="NMM13" s="236"/>
      <c r="NMN13" s="236"/>
      <c r="NMO13" s="236"/>
      <c r="NMP13" s="236"/>
      <c r="NMQ13" s="236"/>
      <c r="NMR13" s="236"/>
      <c r="NMS13" s="236"/>
      <c r="NMT13" s="236"/>
      <c r="NMU13" s="236"/>
      <c r="NMV13" s="236"/>
      <c r="NMW13" s="236"/>
      <c r="NMX13" s="236"/>
      <c r="NMY13" s="236"/>
      <c r="NMZ13" s="236"/>
      <c r="NNA13" s="236"/>
      <c r="NNB13" s="236"/>
      <c r="NNC13" s="236"/>
      <c r="NND13" s="236"/>
      <c r="NNE13" s="236"/>
      <c r="NNF13" s="236"/>
      <c r="NNG13" s="236"/>
      <c r="NNH13" s="236"/>
      <c r="NNI13" s="236"/>
      <c r="NNJ13" s="236"/>
      <c r="NNK13" s="236"/>
      <c r="NNL13" s="236"/>
      <c r="NNM13" s="236"/>
      <c r="NNN13" s="236"/>
      <c r="NNO13" s="236"/>
      <c r="NNP13" s="236"/>
      <c r="NNQ13" s="236"/>
      <c r="NNR13" s="236"/>
      <c r="NNS13" s="236"/>
      <c r="NNT13" s="236"/>
      <c r="NNU13" s="236"/>
      <c r="NNV13" s="236"/>
      <c r="NNW13" s="236"/>
      <c r="NNX13" s="236"/>
      <c r="NNY13" s="236"/>
      <c r="NNZ13" s="236"/>
      <c r="NOA13" s="236"/>
      <c r="NOB13" s="236"/>
      <c r="NOC13" s="236"/>
      <c r="NOD13" s="236"/>
      <c r="NOE13" s="236"/>
      <c r="NOF13" s="236"/>
      <c r="NOG13" s="236"/>
      <c r="NOH13" s="236"/>
      <c r="NOI13" s="236"/>
      <c r="NOJ13" s="236"/>
      <c r="NOK13" s="236"/>
      <c r="NOL13" s="236"/>
      <c r="NOM13" s="236"/>
      <c r="NON13" s="236"/>
      <c r="NOO13" s="236"/>
      <c r="NOP13" s="236"/>
      <c r="NOQ13" s="236"/>
      <c r="NOR13" s="236"/>
      <c r="NOS13" s="236"/>
      <c r="NOT13" s="236"/>
      <c r="NOU13" s="236"/>
      <c r="NOV13" s="236"/>
      <c r="NOW13" s="236"/>
      <c r="NOX13" s="236"/>
      <c r="NOY13" s="236"/>
      <c r="NOZ13" s="236"/>
      <c r="NPA13" s="236"/>
      <c r="NPB13" s="236"/>
      <c r="NPC13" s="236"/>
      <c r="NPD13" s="236"/>
      <c r="NPE13" s="236"/>
      <c r="NPF13" s="236"/>
      <c r="NPG13" s="236"/>
      <c r="NPH13" s="236"/>
      <c r="NPI13" s="236"/>
      <c r="NPJ13" s="236"/>
      <c r="NPK13" s="236"/>
      <c r="NPL13" s="236"/>
      <c r="NPM13" s="236"/>
      <c r="NPN13" s="236"/>
      <c r="NPO13" s="236"/>
      <c r="NPP13" s="236"/>
      <c r="NPQ13" s="236"/>
      <c r="NPR13" s="236"/>
      <c r="NPS13" s="236"/>
      <c r="NPT13" s="236"/>
      <c r="NPU13" s="236"/>
      <c r="NPV13" s="236"/>
      <c r="NPW13" s="236"/>
      <c r="NPX13" s="236"/>
      <c r="NPY13" s="236"/>
      <c r="NPZ13" s="236"/>
      <c r="NQA13" s="236"/>
      <c r="NQB13" s="236"/>
      <c r="NQC13" s="236"/>
      <c r="NQD13" s="236"/>
      <c r="NQE13" s="236"/>
      <c r="NQF13" s="236"/>
      <c r="NQG13" s="236"/>
      <c r="NQH13" s="236"/>
      <c r="NQI13" s="236"/>
      <c r="NQJ13" s="236"/>
      <c r="NQK13" s="236"/>
      <c r="NQL13" s="236"/>
      <c r="NQM13" s="236"/>
      <c r="NQN13" s="236"/>
      <c r="NQO13" s="236"/>
      <c r="NQP13" s="236"/>
      <c r="NQQ13" s="236"/>
      <c r="NQR13" s="236"/>
      <c r="NQS13" s="236"/>
      <c r="NQT13" s="236"/>
      <c r="NQU13" s="236"/>
      <c r="NQV13" s="236"/>
      <c r="NQW13" s="236"/>
      <c r="NQX13" s="236"/>
      <c r="NQY13" s="236"/>
      <c r="NQZ13" s="236"/>
      <c r="NRA13" s="236"/>
      <c r="NRB13" s="236"/>
      <c r="NRC13" s="236"/>
      <c r="NRD13" s="236"/>
      <c r="NRE13" s="236"/>
      <c r="NRF13" s="236"/>
      <c r="NRG13" s="236"/>
      <c r="NRH13" s="236"/>
      <c r="NRI13" s="236"/>
      <c r="NRJ13" s="236"/>
      <c r="NRK13" s="236"/>
      <c r="NRL13" s="236"/>
      <c r="NRM13" s="236"/>
      <c r="NRN13" s="236"/>
      <c r="NRO13" s="236"/>
      <c r="NRP13" s="236"/>
      <c r="NRQ13" s="236"/>
      <c r="NRR13" s="236"/>
      <c r="NRS13" s="236"/>
      <c r="NRT13" s="236"/>
      <c r="NRU13" s="236"/>
      <c r="NRV13" s="236"/>
      <c r="NRW13" s="236"/>
      <c r="NRX13" s="236"/>
      <c r="NRY13" s="236"/>
      <c r="NRZ13" s="236"/>
      <c r="NSA13" s="236"/>
      <c r="NSB13" s="236"/>
      <c r="NSC13" s="236"/>
      <c r="NSD13" s="236"/>
      <c r="NSE13" s="236"/>
      <c r="NSF13" s="236"/>
      <c r="NSG13" s="236"/>
      <c r="NSH13" s="236"/>
      <c r="NSI13" s="236"/>
      <c r="NSJ13" s="236"/>
      <c r="NSK13" s="236"/>
      <c r="NSL13" s="236"/>
      <c r="NSM13" s="236"/>
      <c r="NSN13" s="236"/>
      <c r="NSO13" s="236"/>
      <c r="NSP13" s="236"/>
      <c r="NSQ13" s="236"/>
      <c r="NSR13" s="236"/>
      <c r="NSS13" s="236"/>
      <c r="NST13" s="236"/>
      <c r="NSU13" s="236"/>
      <c r="NSV13" s="236"/>
      <c r="NSW13" s="236"/>
      <c r="NSX13" s="236"/>
      <c r="NSY13" s="236"/>
      <c r="NSZ13" s="236"/>
      <c r="NTA13" s="236"/>
      <c r="NTB13" s="236"/>
      <c r="NTC13" s="236"/>
      <c r="NTD13" s="236"/>
      <c r="NTE13" s="236"/>
      <c r="NTF13" s="236"/>
      <c r="NTG13" s="236"/>
      <c r="NTH13" s="236"/>
      <c r="NTI13" s="236"/>
      <c r="NTJ13" s="236"/>
      <c r="NTK13" s="236"/>
      <c r="NTL13" s="236"/>
      <c r="NTM13" s="236"/>
      <c r="NTN13" s="236"/>
      <c r="NTO13" s="236"/>
      <c r="NTP13" s="236"/>
      <c r="NTQ13" s="236"/>
      <c r="NTR13" s="236"/>
      <c r="NTS13" s="236"/>
      <c r="NTT13" s="236"/>
      <c r="NTU13" s="236"/>
      <c r="NTV13" s="236"/>
      <c r="NTW13" s="236"/>
      <c r="NTX13" s="236"/>
      <c r="NTY13" s="236"/>
      <c r="NTZ13" s="236"/>
      <c r="NUA13" s="236"/>
      <c r="NUB13" s="236"/>
      <c r="NUC13" s="236"/>
      <c r="NUD13" s="236"/>
      <c r="NUE13" s="236"/>
      <c r="NUF13" s="236"/>
      <c r="NUG13" s="236"/>
      <c r="NUH13" s="236"/>
      <c r="NUI13" s="236"/>
      <c r="NUJ13" s="236"/>
      <c r="NUK13" s="236"/>
      <c r="NUL13" s="236"/>
      <c r="NUM13" s="236"/>
      <c r="NUN13" s="236"/>
      <c r="NUO13" s="236"/>
      <c r="NUP13" s="236"/>
      <c r="NUQ13" s="236"/>
      <c r="NUR13" s="236"/>
      <c r="NUS13" s="236"/>
      <c r="NUT13" s="236"/>
      <c r="NUU13" s="236"/>
      <c r="NUV13" s="236"/>
      <c r="NUW13" s="236"/>
      <c r="NUX13" s="236"/>
      <c r="NUY13" s="236"/>
      <c r="NUZ13" s="236"/>
      <c r="NVA13" s="236"/>
      <c r="NVB13" s="236"/>
      <c r="NVC13" s="236"/>
      <c r="NVD13" s="236"/>
      <c r="NVE13" s="236"/>
      <c r="NVF13" s="236"/>
      <c r="NVG13" s="236"/>
      <c r="NVH13" s="236"/>
      <c r="NVI13" s="236"/>
      <c r="NVJ13" s="236"/>
      <c r="NVK13" s="236"/>
      <c r="NVL13" s="236"/>
      <c r="NVM13" s="236"/>
      <c r="NVN13" s="236"/>
      <c r="NVO13" s="236"/>
      <c r="NVP13" s="236"/>
      <c r="NVQ13" s="236"/>
      <c r="NVR13" s="236"/>
      <c r="NVS13" s="236"/>
      <c r="NVT13" s="236"/>
      <c r="NVU13" s="236"/>
      <c r="NVV13" s="236"/>
      <c r="NVW13" s="236"/>
      <c r="NVX13" s="236"/>
      <c r="NVY13" s="236"/>
      <c r="NVZ13" s="236"/>
      <c r="NWA13" s="236"/>
      <c r="NWB13" s="236"/>
      <c r="NWC13" s="236"/>
      <c r="NWD13" s="236"/>
      <c r="NWE13" s="236"/>
      <c r="NWF13" s="236"/>
      <c r="NWG13" s="236"/>
      <c r="NWH13" s="236"/>
      <c r="NWI13" s="236"/>
      <c r="NWJ13" s="236"/>
      <c r="NWK13" s="236"/>
      <c r="NWL13" s="236"/>
      <c r="NWM13" s="236"/>
      <c r="NWN13" s="236"/>
      <c r="NWO13" s="236"/>
      <c r="NWP13" s="236"/>
      <c r="NWQ13" s="236"/>
      <c r="NWR13" s="236"/>
      <c r="NWS13" s="236"/>
      <c r="NWT13" s="236"/>
      <c r="NWU13" s="236"/>
      <c r="NWV13" s="236"/>
      <c r="NWW13" s="236"/>
      <c r="NWX13" s="236"/>
      <c r="NWY13" s="236"/>
      <c r="NWZ13" s="236"/>
      <c r="NXA13" s="236"/>
      <c r="NXB13" s="236"/>
      <c r="NXC13" s="236"/>
      <c r="NXD13" s="236"/>
      <c r="NXE13" s="236"/>
      <c r="NXF13" s="236"/>
      <c r="NXG13" s="236"/>
      <c r="NXH13" s="236"/>
      <c r="NXI13" s="236"/>
      <c r="NXJ13" s="236"/>
      <c r="NXK13" s="236"/>
      <c r="NXL13" s="236"/>
      <c r="NXM13" s="236"/>
      <c r="NXN13" s="236"/>
      <c r="NXO13" s="236"/>
      <c r="NXP13" s="236"/>
      <c r="NXQ13" s="236"/>
      <c r="NXR13" s="236"/>
      <c r="NXS13" s="236"/>
      <c r="NXT13" s="236"/>
      <c r="NXU13" s="236"/>
      <c r="NXV13" s="236"/>
      <c r="NXW13" s="236"/>
      <c r="NXX13" s="236"/>
      <c r="NXY13" s="236"/>
      <c r="NXZ13" s="236"/>
      <c r="NYA13" s="236"/>
      <c r="NYB13" s="236"/>
      <c r="NYC13" s="236"/>
      <c r="NYD13" s="236"/>
      <c r="NYE13" s="236"/>
      <c r="NYF13" s="236"/>
      <c r="NYG13" s="236"/>
      <c r="NYH13" s="236"/>
      <c r="NYI13" s="236"/>
      <c r="NYJ13" s="236"/>
      <c r="NYK13" s="236"/>
      <c r="NYL13" s="236"/>
      <c r="NYM13" s="236"/>
      <c r="NYN13" s="236"/>
      <c r="NYO13" s="236"/>
      <c r="NYP13" s="236"/>
      <c r="NYQ13" s="236"/>
      <c r="NYR13" s="236"/>
      <c r="NYS13" s="236"/>
      <c r="NYT13" s="236"/>
      <c r="NYU13" s="236"/>
      <c r="NYV13" s="236"/>
      <c r="NYW13" s="236"/>
      <c r="NYX13" s="236"/>
      <c r="NYY13" s="236"/>
      <c r="NYZ13" s="236"/>
      <c r="NZA13" s="236"/>
      <c r="NZB13" s="236"/>
      <c r="NZC13" s="236"/>
      <c r="NZD13" s="236"/>
      <c r="NZE13" s="236"/>
      <c r="NZF13" s="236"/>
      <c r="NZG13" s="236"/>
      <c r="NZH13" s="236"/>
      <c r="NZI13" s="236"/>
      <c r="NZJ13" s="236"/>
      <c r="NZK13" s="236"/>
      <c r="NZL13" s="236"/>
      <c r="NZM13" s="236"/>
      <c r="NZN13" s="236"/>
      <c r="NZO13" s="236"/>
      <c r="NZP13" s="236"/>
      <c r="NZQ13" s="236"/>
      <c r="NZR13" s="236"/>
      <c r="NZS13" s="236"/>
      <c r="NZT13" s="236"/>
      <c r="NZU13" s="236"/>
      <c r="NZV13" s="236"/>
      <c r="NZW13" s="236"/>
      <c r="NZX13" s="236"/>
      <c r="NZY13" s="236"/>
      <c r="NZZ13" s="236"/>
      <c r="OAA13" s="236"/>
      <c r="OAB13" s="236"/>
      <c r="OAC13" s="236"/>
      <c r="OAD13" s="236"/>
      <c r="OAE13" s="236"/>
      <c r="OAF13" s="236"/>
      <c r="OAG13" s="236"/>
      <c r="OAH13" s="236"/>
      <c r="OAI13" s="236"/>
      <c r="OAJ13" s="236"/>
      <c r="OAK13" s="236"/>
      <c r="OAL13" s="236"/>
      <c r="OAM13" s="236"/>
      <c r="OAN13" s="236"/>
      <c r="OAO13" s="236"/>
      <c r="OAP13" s="236"/>
      <c r="OAQ13" s="236"/>
      <c r="OAR13" s="236"/>
      <c r="OAS13" s="236"/>
      <c r="OAT13" s="236"/>
      <c r="OAU13" s="236"/>
      <c r="OAV13" s="236"/>
      <c r="OAW13" s="236"/>
      <c r="OAX13" s="236"/>
      <c r="OAY13" s="236"/>
      <c r="OAZ13" s="236"/>
      <c r="OBA13" s="236"/>
      <c r="OBB13" s="236"/>
      <c r="OBC13" s="236"/>
      <c r="OBD13" s="236"/>
      <c r="OBE13" s="236"/>
      <c r="OBF13" s="236"/>
      <c r="OBG13" s="236"/>
      <c r="OBH13" s="236"/>
      <c r="OBI13" s="236"/>
      <c r="OBJ13" s="236"/>
      <c r="OBK13" s="236"/>
      <c r="OBL13" s="236"/>
      <c r="OBM13" s="236"/>
      <c r="OBN13" s="236"/>
      <c r="OBO13" s="236"/>
      <c r="OBP13" s="236"/>
      <c r="OBQ13" s="236"/>
      <c r="OBR13" s="236"/>
      <c r="OBS13" s="236"/>
      <c r="OBT13" s="236"/>
      <c r="OBU13" s="236"/>
      <c r="OBV13" s="236"/>
      <c r="OBW13" s="236"/>
      <c r="OBX13" s="236"/>
      <c r="OBY13" s="236"/>
      <c r="OBZ13" s="236"/>
      <c r="OCA13" s="236"/>
      <c r="OCB13" s="236"/>
      <c r="OCC13" s="236"/>
      <c r="OCD13" s="236"/>
      <c r="OCE13" s="236"/>
      <c r="OCF13" s="236"/>
      <c r="OCG13" s="236"/>
      <c r="OCH13" s="236"/>
      <c r="OCI13" s="236"/>
      <c r="OCJ13" s="236"/>
      <c r="OCK13" s="236"/>
      <c r="OCL13" s="236"/>
      <c r="OCM13" s="236"/>
      <c r="OCN13" s="236"/>
      <c r="OCO13" s="236"/>
      <c r="OCP13" s="236"/>
      <c r="OCQ13" s="236"/>
      <c r="OCR13" s="236"/>
      <c r="OCS13" s="236"/>
      <c r="OCT13" s="236"/>
      <c r="OCU13" s="236"/>
      <c r="OCV13" s="236"/>
      <c r="OCW13" s="236"/>
      <c r="OCX13" s="236"/>
      <c r="OCY13" s="236"/>
      <c r="OCZ13" s="236"/>
      <c r="ODA13" s="236"/>
      <c r="ODB13" s="236"/>
      <c r="ODC13" s="236"/>
      <c r="ODD13" s="236"/>
      <c r="ODE13" s="236"/>
      <c r="ODF13" s="236"/>
      <c r="ODG13" s="236"/>
      <c r="ODH13" s="236"/>
      <c r="ODI13" s="236"/>
      <c r="ODJ13" s="236"/>
      <c r="ODK13" s="236"/>
      <c r="ODL13" s="236"/>
      <c r="ODM13" s="236"/>
      <c r="ODN13" s="236"/>
      <c r="ODO13" s="236"/>
      <c r="ODP13" s="236"/>
      <c r="ODQ13" s="236"/>
      <c r="ODR13" s="236"/>
      <c r="ODS13" s="236"/>
      <c r="ODT13" s="236"/>
      <c r="ODU13" s="236"/>
      <c r="ODV13" s="236"/>
      <c r="ODW13" s="236"/>
      <c r="ODX13" s="236"/>
      <c r="ODY13" s="236"/>
      <c r="ODZ13" s="236"/>
      <c r="OEA13" s="236"/>
      <c r="OEB13" s="236"/>
      <c r="OEC13" s="236"/>
      <c r="OED13" s="236"/>
      <c r="OEE13" s="236"/>
      <c r="OEF13" s="236"/>
      <c r="OEG13" s="236"/>
      <c r="OEH13" s="236"/>
      <c r="OEI13" s="236"/>
      <c r="OEJ13" s="236"/>
      <c r="OEK13" s="236"/>
      <c r="OEL13" s="236"/>
      <c r="OEM13" s="236"/>
      <c r="OEN13" s="236"/>
      <c r="OEO13" s="236"/>
      <c r="OEP13" s="236"/>
      <c r="OEQ13" s="236"/>
      <c r="OER13" s="236"/>
      <c r="OES13" s="236"/>
      <c r="OET13" s="236"/>
      <c r="OEU13" s="236"/>
      <c r="OEV13" s="236"/>
      <c r="OEW13" s="236"/>
      <c r="OEX13" s="236"/>
      <c r="OEY13" s="236"/>
      <c r="OEZ13" s="236"/>
      <c r="OFA13" s="236"/>
      <c r="OFB13" s="236"/>
      <c r="OFC13" s="236"/>
      <c r="OFD13" s="236"/>
      <c r="OFE13" s="236"/>
      <c r="OFF13" s="236"/>
      <c r="OFG13" s="236"/>
      <c r="OFH13" s="236"/>
      <c r="OFI13" s="236"/>
      <c r="OFJ13" s="236"/>
      <c r="OFK13" s="236"/>
      <c r="OFL13" s="236"/>
      <c r="OFM13" s="236"/>
      <c r="OFN13" s="236"/>
      <c r="OFO13" s="236"/>
      <c r="OFP13" s="236"/>
      <c r="OFQ13" s="236"/>
      <c r="OFR13" s="236"/>
      <c r="OFS13" s="236"/>
      <c r="OFT13" s="236"/>
      <c r="OFU13" s="236"/>
      <c r="OFV13" s="236"/>
      <c r="OFW13" s="236"/>
      <c r="OFX13" s="236"/>
      <c r="OFY13" s="236"/>
      <c r="OFZ13" s="236"/>
      <c r="OGA13" s="236"/>
      <c r="OGB13" s="236"/>
      <c r="OGC13" s="236"/>
      <c r="OGD13" s="236"/>
      <c r="OGE13" s="236"/>
      <c r="OGF13" s="236"/>
      <c r="OGG13" s="236"/>
      <c r="OGH13" s="236"/>
      <c r="OGI13" s="236"/>
      <c r="OGJ13" s="236"/>
      <c r="OGK13" s="236"/>
      <c r="OGL13" s="236"/>
      <c r="OGM13" s="236"/>
      <c r="OGN13" s="236"/>
      <c r="OGO13" s="236"/>
      <c r="OGP13" s="236"/>
      <c r="OGQ13" s="236"/>
      <c r="OGR13" s="236"/>
      <c r="OGS13" s="236"/>
      <c r="OGT13" s="236"/>
      <c r="OGU13" s="236"/>
      <c r="OGV13" s="236"/>
      <c r="OGW13" s="236"/>
      <c r="OGX13" s="236"/>
      <c r="OGY13" s="236"/>
      <c r="OGZ13" s="236"/>
      <c r="OHA13" s="236"/>
      <c r="OHB13" s="236"/>
      <c r="OHC13" s="236"/>
      <c r="OHD13" s="236"/>
      <c r="OHE13" s="236"/>
      <c r="OHF13" s="236"/>
      <c r="OHG13" s="236"/>
      <c r="OHH13" s="236"/>
      <c r="OHI13" s="236"/>
      <c r="OHJ13" s="236"/>
      <c r="OHK13" s="236"/>
      <c r="OHL13" s="236"/>
      <c r="OHM13" s="236"/>
      <c r="OHN13" s="236"/>
      <c r="OHO13" s="236"/>
      <c r="OHP13" s="236"/>
      <c r="OHQ13" s="236"/>
      <c r="OHR13" s="236"/>
      <c r="OHS13" s="236"/>
      <c r="OHT13" s="236"/>
      <c r="OHU13" s="236"/>
      <c r="OHV13" s="236"/>
      <c r="OHW13" s="236"/>
      <c r="OHX13" s="236"/>
      <c r="OHY13" s="236"/>
      <c r="OHZ13" s="236"/>
      <c r="OIA13" s="236"/>
      <c r="OIB13" s="236"/>
      <c r="OIC13" s="236"/>
      <c r="OID13" s="236"/>
      <c r="OIE13" s="236"/>
      <c r="OIF13" s="236"/>
      <c r="OIG13" s="236"/>
      <c r="OIH13" s="236"/>
      <c r="OII13" s="236"/>
      <c r="OIJ13" s="236"/>
      <c r="OIK13" s="236"/>
      <c r="OIL13" s="236"/>
      <c r="OIM13" s="236"/>
      <c r="OIN13" s="236"/>
      <c r="OIO13" s="236"/>
      <c r="OIP13" s="236"/>
      <c r="OIQ13" s="236"/>
      <c r="OIR13" s="236"/>
      <c r="OIS13" s="236"/>
      <c r="OIT13" s="236"/>
      <c r="OIU13" s="236"/>
      <c r="OIV13" s="236"/>
      <c r="OIW13" s="236"/>
      <c r="OIX13" s="236"/>
      <c r="OIY13" s="236"/>
      <c r="OIZ13" s="236"/>
      <c r="OJA13" s="236"/>
      <c r="OJB13" s="236"/>
      <c r="OJC13" s="236"/>
      <c r="OJD13" s="236"/>
      <c r="OJE13" s="236"/>
      <c r="OJF13" s="236"/>
      <c r="OJG13" s="236"/>
      <c r="OJH13" s="236"/>
      <c r="OJI13" s="236"/>
      <c r="OJJ13" s="236"/>
      <c r="OJK13" s="236"/>
      <c r="OJL13" s="236"/>
      <c r="OJM13" s="236"/>
      <c r="OJN13" s="236"/>
      <c r="OJO13" s="236"/>
      <c r="OJP13" s="236"/>
      <c r="OJQ13" s="236"/>
      <c r="OJR13" s="236"/>
      <c r="OJS13" s="236"/>
      <c r="OJT13" s="236"/>
      <c r="OJU13" s="236"/>
      <c r="OJV13" s="236"/>
      <c r="OJW13" s="236"/>
      <c r="OJX13" s="236"/>
      <c r="OJY13" s="236"/>
      <c r="OJZ13" s="236"/>
      <c r="OKA13" s="236"/>
      <c r="OKB13" s="236"/>
      <c r="OKC13" s="236"/>
      <c r="OKD13" s="236"/>
      <c r="OKE13" s="236"/>
      <c r="OKF13" s="236"/>
      <c r="OKG13" s="236"/>
      <c r="OKH13" s="236"/>
      <c r="OKI13" s="236"/>
      <c r="OKJ13" s="236"/>
      <c r="OKK13" s="236"/>
      <c r="OKL13" s="236"/>
      <c r="OKM13" s="236"/>
      <c r="OKN13" s="236"/>
      <c r="OKO13" s="236"/>
      <c r="OKP13" s="236"/>
      <c r="OKQ13" s="236"/>
      <c r="OKR13" s="236"/>
      <c r="OKS13" s="236"/>
      <c r="OKT13" s="236"/>
      <c r="OKU13" s="236"/>
      <c r="OKV13" s="236"/>
      <c r="OKW13" s="236"/>
      <c r="OKX13" s="236"/>
      <c r="OKY13" s="236"/>
      <c r="OKZ13" s="236"/>
      <c r="OLA13" s="236"/>
      <c r="OLB13" s="236"/>
      <c r="OLC13" s="236"/>
      <c r="OLD13" s="236"/>
      <c r="OLE13" s="236"/>
      <c r="OLF13" s="236"/>
      <c r="OLG13" s="236"/>
      <c r="OLH13" s="236"/>
      <c r="OLI13" s="236"/>
      <c r="OLJ13" s="236"/>
      <c r="OLK13" s="236"/>
      <c r="OLL13" s="236"/>
      <c r="OLM13" s="236"/>
      <c r="OLN13" s="236"/>
      <c r="OLO13" s="236"/>
      <c r="OLP13" s="236"/>
      <c r="OLQ13" s="236"/>
      <c r="OLR13" s="236"/>
      <c r="OLS13" s="236"/>
      <c r="OLT13" s="236"/>
      <c r="OLU13" s="236"/>
      <c r="OLV13" s="236"/>
      <c r="OLW13" s="236"/>
      <c r="OLX13" s="236"/>
      <c r="OLY13" s="236"/>
      <c r="OLZ13" s="236"/>
      <c r="OMA13" s="236"/>
      <c r="OMB13" s="236"/>
      <c r="OMC13" s="236"/>
      <c r="OMD13" s="236"/>
      <c r="OME13" s="236"/>
      <c r="OMF13" s="236"/>
      <c r="OMG13" s="236"/>
      <c r="OMH13" s="236"/>
      <c r="OMI13" s="236"/>
      <c r="OMJ13" s="236"/>
      <c r="OMK13" s="236"/>
      <c r="OML13" s="236"/>
      <c r="OMM13" s="236"/>
      <c r="OMN13" s="236"/>
      <c r="OMO13" s="236"/>
      <c r="OMP13" s="236"/>
      <c r="OMQ13" s="236"/>
      <c r="OMR13" s="236"/>
      <c r="OMS13" s="236"/>
      <c r="OMT13" s="236"/>
      <c r="OMU13" s="236"/>
      <c r="OMV13" s="236"/>
      <c r="OMW13" s="236"/>
      <c r="OMX13" s="236"/>
      <c r="OMY13" s="236"/>
      <c r="OMZ13" s="236"/>
      <c r="ONA13" s="236"/>
      <c r="ONB13" s="236"/>
      <c r="ONC13" s="236"/>
      <c r="OND13" s="236"/>
      <c r="ONE13" s="236"/>
      <c r="ONF13" s="236"/>
      <c r="ONG13" s="236"/>
      <c r="ONH13" s="236"/>
      <c r="ONI13" s="236"/>
      <c r="ONJ13" s="236"/>
      <c r="ONK13" s="236"/>
      <c r="ONL13" s="236"/>
      <c r="ONM13" s="236"/>
      <c r="ONN13" s="236"/>
      <c r="ONO13" s="236"/>
      <c r="ONP13" s="236"/>
      <c r="ONQ13" s="236"/>
      <c r="ONR13" s="236"/>
      <c r="ONS13" s="236"/>
      <c r="ONT13" s="236"/>
      <c r="ONU13" s="236"/>
      <c r="ONV13" s="236"/>
      <c r="ONW13" s="236"/>
      <c r="ONX13" s="236"/>
      <c r="ONY13" s="236"/>
      <c r="ONZ13" s="236"/>
      <c r="OOA13" s="236"/>
      <c r="OOB13" s="236"/>
      <c r="OOC13" s="236"/>
      <c r="OOD13" s="236"/>
      <c r="OOE13" s="236"/>
      <c r="OOF13" s="236"/>
      <c r="OOG13" s="236"/>
      <c r="OOH13" s="236"/>
      <c r="OOI13" s="236"/>
      <c r="OOJ13" s="236"/>
      <c r="OOK13" s="236"/>
      <c r="OOL13" s="236"/>
      <c r="OOM13" s="236"/>
      <c r="OON13" s="236"/>
      <c r="OOO13" s="236"/>
      <c r="OOP13" s="236"/>
      <c r="OOQ13" s="236"/>
      <c r="OOR13" s="236"/>
      <c r="OOS13" s="236"/>
      <c r="OOT13" s="236"/>
      <c r="OOU13" s="236"/>
      <c r="OOV13" s="236"/>
      <c r="OOW13" s="236"/>
      <c r="OOX13" s="236"/>
      <c r="OOY13" s="236"/>
      <c r="OOZ13" s="236"/>
      <c r="OPA13" s="236"/>
      <c r="OPB13" s="236"/>
      <c r="OPC13" s="236"/>
      <c r="OPD13" s="236"/>
      <c r="OPE13" s="236"/>
      <c r="OPF13" s="236"/>
      <c r="OPG13" s="236"/>
      <c r="OPH13" s="236"/>
      <c r="OPI13" s="236"/>
      <c r="OPJ13" s="236"/>
      <c r="OPK13" s="236"/>
      <c r="OPL13" s="236"/>
      <c r="OPM13" s="236"/>
      <c r="OPN13" s="236"/>
      <c r="OPO13" s="236"/>
      <c r="OPP13" s="236"/>
      <c r="OPQ13" s="236"/>
      <c r="OPR13" s="236"/>
      <c r="OPS13" s="236"/>
      <c r="OPT13" s="236"/>
      <c r="OPU13" s="236"/>
      <c r="OPV13" s="236"/>
      <c r="OPW13" s="236"/>
      <c r="OPX13" s="236"/>
      <c r="OPY13" s="236"/>
      <c r="OPZ13" s="236"/>
      <c r="OQA13" s="236"/>
      <c r="OQB13" s="236"/>
      <c r="OQC13" s="236"/>
      <c r="OQD13" s="236"/>
      <c r="OQE13" s="236"/>
      <c r="OQF13" s="236"/>
      <c r="OQG13" s="236"/>
      <c r="OQH13" s="236"/>
      <c r="OQI13" s="236"/>
      <c r="OQJ13" s="236"/>
      <c r="OQK13" s="236"/>
      <c r="OQL13" s="236"/>
      <c r="OQM13" s="236"/>
      <c r="OQN13" s="236"/>
      <c r="OQO13" s="236"/>
      <c r="OQP13" s="236"/>
      <c r="OQQ13" s="236"/>
      <c r="OQR13" s="236"/>
      <c r="OQS13" s="236"/>
      <c r="OQT13" s="236"/>
      <c r="OQU13" s="236"/>
      <c r="OQV13" s="236"/>
      <c r="OQW13" s="236"/>
      <c r="OQX13" s="236"/>
      <c r="OQY13" s="236"/>
      <c r="OQZ13" s="236"/>
      <c r="ORA13" s="236"/>
      <c r="ORB13" s="236"/>
      <c r="ORC13" s="236"/>
      <c r="ORD13" s="236"/>
      <c r="ORE13" s="236"/>
      <c r="ORF13" s="236"/>
      <c r="ORG13" s="236"/>
      <c r="ORH13" s="236"/>
      <c r="ORI13" s="236"/>
      <c r="ORJ13" s="236"/>
      <c r="ORK13" s="236"/>
      <c r="ORL13" s="236"/>
      <c r="ORM13" s="236"/>
      <c r="ORN13" s="236"/>
      <c r="ORO13" s="236"/>
      <c r="ORP13" s="236"/>
      <c r="ORQ13" s="236"/>
      <c r="ORR13" s="236"/>
      <c r="ORS13" s="236"/>
      <c r="ORT13" s="236"/>
      <c r="ORU13" s="236"/>
      <c r="ORV13" s="236"/>
      <c r="ORW13" s="236"/>
      <c r="ORX13" s="236"/>
      <c r="ORY13" s="236"/>
      <c r="ORZ13" s="236"/>
      <c r="OSA13" s="236"/>
      <c r="OSB13" s="236"/>
      <c r="OSC13" s="236"/>
      <c r="OSD13" s="236"/>
      <c r="OSE13" s="236"/>
      <c r="OSF13" s="236"/>
      <c r="OSG13" s="236"/>
      <c r="OSH13" s="236"/>
      <c r="OSI13" s="236"/>
      <c r="OSJ13" s="236"/>
      <c r="OSK13" s="236"/>
      <c r="OSL13" s="236"/>
      <c r="OSM13" s="236"/>
      <c r="OSN13" s="236"/>
      <c r="OSO13" s="236"/>
      <c r="OSP13" s="236"/>
      <c r="OSQ13" s="236"/>
      <c r="OSR13" s="236"/>
      <c r="OSS13" s="236"/>
      <c r="OST13" s="236"/>
      <c r="OSU13" s="236"/>
      <c r="OSV13" s="236"/>
      <c r="OSW13" s="236"/>
      <c r="OSX13" s="236"/>
      <c r="OSY13" s="236"/>
      <c r="OSZ13" s="236"/>
      <c r="OTA13" s="236"/>
      <c r="OTB13" s="236"/>
      <c r="OTC13" s="236"/>
      <c r="OTD13" s="236"/>
      <c r="OTE13" s="236"/>
      <c r="OTF13" s="236"/>
      <c r="OTG13" s="236"/>
      <c r="OTH13" s="236"/>
      <c r="OTI13" s="236"/>
      <c r="OTJ13" s="236"/>
      <c r="OTK13" s="236"/>
      <c r="OTL13" s="236"/>
      <c r="OTM13" s="236"/>
      <c r="OTN13" s="236"/>
      <c r="OTO13" s="236"/>
      <c r="OTP13" s="236"/>
      <c r="OTQ13" s="236"/>
      <c r="OTR13" s="236"/>
      <c r="OTS13" s="236"/>
      <c r="OTT13" s="236"/>
      <c r="OTU13" s="236"/>
      <c r="OTV13" s="236"/>
      <c r="OTW13" s="236"/>
      <c r="OTX13" s="236"/>
      <c r="OTY13" s="236"/>
      <c r="OTZ13" s="236"/>
      <c r="OUA13" s="236"/>
      <c r="OUB13" s="236"/>
      <c r="OUC13" s="236"/>
      <c r="OUD13" s="236"/>
      <c r="OUE13" s="236"/>
      <c r="OUF13" s="236"/>
      <c r="OUG13" s="236"/>
      <c r="OUH13" s="236"/>
      <c r="OUI13" s="236"/>
      <c r="OUJ13" s="236"/>
      <c r="OUK13" s="236"/>
      <c r="OUL13" s="236"/>
      <c r="OUM13" s="236"/>
      <c r="OUN13" s="236"/>
      <c r="OUO13" s="236"/>
      <c r="OUP13" s="236"/>
      <c r="OUQ13" s="236"/>
      <c r="OUR13" s="236"/>
      <c r="OUS13" s="236"/>
      <c r="OUT13" s="236"/>
      <c r="OUU13" s="236"/>
      <c r="OUV13" s="236"/>
      <c r="OUW13" s="236"/>
      <c r="OUX13" s="236"/>
      <c r="OUY13" s="236"/>
      <c r="OUZ13" s="236"/>
      <c r="OVA13" s="236"/>
      <c r="OVB13" s="236"/>
      <c r="OVC13" s="236"/>
      <c r="OVD13" s="236"/>
      <c r="OVE13" s="236"/>
      <c r="OVF13" s="236"/>
      <c r="OVG13" s="236"/>
      <c r="OVH13" s="236"/>
      <c r="OVI13" s="236"/>
      <c r="OVJ13" s="236"/>
      <c r="OVK13" s="236"/>
      <c r="OVL13" s="236"/>
      <c r="OVM13" s="236"/>
      <c r="OVN13" s="236"/>
      <c r="OVO13" s="236"/>
      <c r="OVP13" s="236"/>
      <c r="OVQ13" s="236"/>
      <c r="OVR13" s="236"/>
      <c r="OVS13" s="236"/>
      <c r="OVT13" s="236"/>
      <c r="OVU13" s="236"/>
      <c r="OVV13" s="236"/>
      <c r="OVW13" s="236"/>
      <c r="OVX13" s="236"/>
      <c r="OVY13" s="236"/>
      <c r="OVZ13" s="236"/>
      <c r="OWA13" s="236"/>
      <c r="OWB13" s="236"/>
      <c r="OWC13" s="236"/>
      <c r="OWD13" s="236"/>
      <c r="OWE13" s="236"/>
      <c r="OWF13" s="236"/>
      <c r="OWG13" s="236"/>
      <c r="OWH13" s="236"/>
      <c r="OWI13" s="236"/>
      <c r="OWJ13" s="236"/>
      <c r="OWK13" s="236"/>
      <c r="OWL13" s="236"/>
      <c r="OWM13" s="236"/>
      <c r="OWN13" s="236"/>
      <c r="OWO13" s="236"/>
      <c r="OWP13" s="236"/>
      <c r="OWQ13" s="236"/>
      <c r="OWR13" s="236"/>
      <c r="OWS13" s="236"/>
      <c r="OWT13" s="236"/>
      <c r="OWU13" s="236"/>
      <c r="OWV13" s="236"/>
      <c r="OWW13" s="236"/>
      <c r="OWX13" s="236"/>
      <c r="OWY13" s="236"/>
      <c r="OWZ13" s="236"/>
      <c r="OXA13" s="236"/>
      <c r="OXB13" s="236"/>
      <c r="OXC13" s="236"/>
      <c r="OXD13" s="236"/>
      <c r="OXE13" s="236"/>
      <c r="OXF13" s="236"/>
      <c r="OXG13" s="236"/>
      <c r="OXH13" s="236"/>
      <c r="OXI13" s="236"/>
      <c r="OXJ13" s="236"/>
      <c r="OXK13" s="236"/>
      <c r="OXL13" s="236"/>
      <c r="OXM13" s="236"/>
      <c r="OXN13" s="236"/>
      <c r="OXO13" s="236"/>
      <c r="OXP13" s="236"/>
      <c r="OXQ13" s="236"/>
      <c r="OXR13" s="236"/>
      <c r="OXS13" s="236"/>
      <c r="OXT13" s="236"/>
      <c r="OXU13" s="236"/>
      <c r="OXV13" s="236"/>
      <c r="OXW13" s="236"/>
      <c r="OXX13" s="236"/>
      <c r="OXY13" s="236"/>
      <c r="OXZ13" s="236"/>
      <c r="OYA13" s="236"/>
      <c r="OYB13" s="236"/>
      <c r="OYC13" s="236"/>
      <c r="OYD13" s="236"/>
      <c r="OYE13" s="236"/>
      <c r="OYF13" s="236"/>
      <c r="OYG13" s="236"/>
      <c r="OYH13" s="236"/>
      <c r="OYI13" s="236"/>
      <c r="OYJ13" s="236"/>
      <c r="OYK13" s="236"/>
      <c r="OYL13" s="236"/>
      <c r="OYM13" s="236"/>
      <c r="OYN13" s="236"/>
      <c r="OYO13" s="236"/>
      <c r="OYP13" s="236"/>
      <c r="OYQ13" s="236"/>
      <c r="OYR13" s="236"/>
      <c r="OYS13" s="236"/>
      <c r="OYT13" s="236"/>
      <c r="OYU13" s="236"/>
      <c r="OYV13" s="236"/>
      <c r="OYW13" s="236"/>
      <c r="OYX13" s="236"/>
      <c r="OYY13" s="236"/>
      <c r="OYZ13" s="236"/>
      <c r="OZA13" s="236"/>
      <c r="OZB13" s="236"/>
      <c r="OZC13" s="236"/>
      <c r="OZD13" s="236"/>
      <c r="OZE13" s="236"/>
      <c r="OZF13" s="236"/>
      <c r="OZG13" s="236"/>
      <c r="OZH13" s="236"/>
      <c r="OZI13" s="236"/>
      <c r="OZJ13" s="236"/>
      <c r="OZK13" s="236"/>
      <c r="OZL13" s="236"/>
      <c r="OZM13" s="236"/>
      <c r="OZN13" s="236"/>
      <c r="OZO13" s="236"/>
      <c r="OZP13" s="236"/>
      <c r="OZQ13" s="236"/>
      <c r="OZR13" s="236"/>
      <c r="OZS13" s="236"/>
      <c r="OZT13" s="236"/>
      <c r="OZU13" s="236"/>
      <c r="OZV13" s="236"/>
      <c r="OZW13" s="236"/>
      <c r="OZX13" s="236"/>
      <c r="OZY13" s="236"/>
      <c r="OZZ13" s="236"/>
      <c r="PAA13" s="236"/>
      <c r="PAB13" s="236"/>
      <c r="PAC13" s="236"/>
      <c r="PAD13" s="236"/>
      <c r="PAE13" s="236"/>
      <c r="PAF13" s="236"/>
      <c r="PAG13" s="236"/>
      <c r="PAH13" s="236"/>
      <c r="PAI13" s="236"/>
      <c r="PAJ13" s="236"/>
      <c r="PAK13" s="236"/>
      <c r="PAL13" s="236"/>
      <c r="PAM13" s="236"/>
      <c r="PAN13" s="236"/>
      <c r="PAO13" s="236"/>
      <c r="PAP13" s="236"/>
      <c r="PAQ13" s="236"/>
      <c r="PAR13" s="236"/>
      <c r="PAS13" s="236"/>
      <c r="PAT13" s="236"/>
      <c r="PAU13" s="236"/>
      <c r="PAV13" s="236"/>
      <c r="PAW13" s="236"/>
      <c r="PAX13" s="236"/>
      <c r="PAY13" s="236"/>
      <c r="PAZ13" s="236"/>
      <c r="PBA13" s="236"/>
      <c r="PBB13" s="236"/>
      <c r="PBC13" s="236"/>
      <c r="PBD13" s="236"/>
      <c r="PBE13" s="236"/>
      <c r="PBF13" s="236"/>
      <c r="PBG13" s="236"/>
      <c r="PBH13" s="236"/>
      <c r="PBI13" s="236"/>
      <c r="PBJ13" s="236"/>
      <c r="PBK13" s="236"/>
      <c r="PBL13" s="236"/>
      <c r="PBM13" s="236"/>
      <c r="PBN13" s="236"/>
      <c r="PBO13" s="236"/>
      <c r="PBP13" s="236"/>
      <c r="PBQ13" s="236"/>
      <c r="PBR13" s="236"/>
      <c r="PBS13" s="236"/>
      <c r="PBT13" s="236"/>
      <c r="PBU13" s="236"/>
      <c r="PBV13" s="236"/>
      <c r="PBW13" s="236"/>
      <c r="PBX13" s="236"/>
      <c r="PBY13" s="236"/>
      <c r="PBZ13" s="236"/>
      <c r="PCA13" s="236"/>
      <c r="PCB13" s="236"/>
      <c r="PCC13" s="236"/>
      <c r="PCD13" s="236"/>
      <c r="PCE13" s="236"/>
      <c r="PCF13" s="236"/>
      <c r="PCG13" s="236"/>
      <c r="PCH13" s="236"/>
      <c r="PCI13" s="236"/>
      <c r="PCJ13" s="236"/>
      <c r="PCK13" s="236"/>
      <c r="PCL13" s="236"/>
      <c r="PCM13" s="236"/>
      <c r="PCN13" s="236"/>
      <c r="PCO13" s="236"/>
      <c r="PCP13" s="236"/>
      <c r="PCQ13" s="236"/>
      <c r="PCR13" s="236"/>
      <c r="PCS13" s="236"/>
      <c r="PCT13" s="236"/>
      <c r="PCU13" s="236"/>
      <c r="PCV13" s="236"/>
      <c r="PCW13" s="236"/>
      <c r="PCX13" s="236"/>
      <c r="PCY13" s="236"/>
      <c r="PCZ13" s="236"/>
      <c r="PDA13" s="236"/>
      <c r="PDB13" s="236"/>
      <c r="PDC13" s="236"/>
      <c r="PDD13" s="236"/>
      <c r="PDE13" s="236"/>
      <c r="PDF13" s="236"/>
      <c r="PDG13" s="236"/>
      <c r="PDH13" s="236"/>
      <c r="PDI13" s="236"/>
      <c r="PDJ13" s="236"/>
      <c r="PDK13" s="236"/>
      <c r="PDL13" s="236"/>
      <c r="PDM13" s="236"/>
      <c r="PDN13" s="236"/>
      <c r="PDO13" s="236"/>
      <c r="PDP13" s="236"/>
      <c r="PDQ13" s="236"/>
      <c r="PDR13" s="236"/>
      <c r="PDS13" s="236"/>
      <c r="PDT13" s="236"/>
      <c r="PDU13" s="236"/>
      <c r="PDV13" s="236"/>
      <c r="PDW13" s="236"/>
      <c r="PDX13" s="236"/>
      <c r="PDY13" s="236"/>
      <c r="PDZ13" s="236"/>
      <c r="PEA13" s="236"/>
      <c r="PEB13" s="236"/>
      <c r="PEC13" s="236"/>
      <c r="PED13" s="236"/>
      <c r="PEE13" s="236"/>
      <c r="PEF13" s="236"/>
      <c r="PEG13" s="236"/>
      <c r="PEH13" s="236"/>
      <c r="PEI13" s="236"/>
      <c r="PEJ13" s="236"/>
      <c r="PEK13" s="236"/>
      <c r="PEL13" s="236"/>
      <c r="PEM13" s="236"/>
      <c r="PEN13" s="236"/>
      <c r="PEO13" s="236"/>
      <c r="PEP13" s="236"/>
      <c r="PEQ13" s="236"/>
      <c r="PER13" s="236"/>
      <c r="PES13" s="236"/>
      <c r="PET13" s="236"/>
      <c r="PEU13" s="236"/>
      <c r="PEV13" s="236"/>
      <c r="PEW13" s="236"/>
      <c r="PEX13" s="236"/>
      <c r="PEY13" s="236"/>
      <c r="PEZ13" s="236"/>
      <c r="PFA13" s="236"/>
      <c r="PFB13" s="236"/>
      <c r="PFC13" s="236"/>
      <c r="PFD13" s="236"/>
      <c r="PFE13" s="236"/>
      <c r="PFF13" s="236"/>
      <c r="PFG13" s="236"/>
      <c r="PFH13" s="236"/>
      <c r="PFI13" s="236"/>
      <c r="PFJ13" s="236"/>
      <c r="PFK13" s="236"/>
      <c r="PFL13" s="236"/>
      <c r="PFM13" s="236"/>
      <c r="PFN13" s="236"/>
      <c r="PFO13" s="236"/>
      <c r="PFP13" s="236"/>
      <c r="PFQ13" s="236"/>
      <c r="PFR13" s="236"/>
      <c r="PFS13" s="236"/>
      <c r="PFT13" s="236"/>
      <c r="PFU13" s="236"/>
      <c r="PFV13" s="236"/>
      <c r="PFW13" s="236"/>
      <c r="PFX13" s="236"/>
      <c r="PFY13" s="236"/>
      <c r="PFZ13" s="236"/>
      <c r="PGA13" s="236"/>
      <c r="PGB13" s="236"/>
      <c r="PGC13" s="236"/>
      <c r="PGD13" s="236"/>
      <c r="PGE13" s="236"/>
      <c r="PGF13" s="236"/>
      <c r="PGG13" s="236"/>
      <c r="PGH13" s="236"/>
      <c r="PGI13" s="236"/>
      <c r="PGJ13" s="236"/>
      <c r="PGK13" s="236"/>
      <c r="PGL13" s="236"/>
      <c r="PGM13" s="236"/>
      <c r="PGN13" s="236"/>
      <c r="PGO13" s="236"/>
      <c r="PGP13" s="236"/>
      <c r="PGQ13" s="236"/>
      <c r="PGR13" s="236"/>
      <c r="PGS13" s="236"/>
      <c r="PGT13" s="236"/>
      <c r="PGU13" s="236"/>
      <c r="PGV13" s="236"/>
      <c r="PGW13" s="236"/>
      <c r="PGX13" s="236"/>
      <c r="PGY13" s="236"/>
      <c r="PGZ13" s="236"/>
      <c r="PHA13" s="236"/>
      <c r="PHB13" s="236"/>
      <c r="PHC13" s="236"/>
      <c r="PHD13" s="236"/>
      <c r="PHE13" s="236"/>
      <c r="PHF13" s="236"/>
      <c r="PHG13" s="236"/>
      <c r="PHH13" s="236"/>
      <c r="PHI13" s="236"/>
      <c r="PHJ13" s="236"/>
      <c r="PHK13" s="236"/>
      <c r="PHL13" s="236"/>
      <c r="PHM13" s="236"/>
      <c r="PHN13" s="236"/>
      <c r="PHO13" s="236"/>
      <c r="PHP13" s="236"/>
      <c r="PHQ13" s="236"/>
      <c r="PHR13" s="236"/>
      <c r="PHS13" s="236"/>
      <c r="PHT13" s="236"/>
      <c r="PHU13" s="236"/>
      <c r="PHV13" s="236"/>
      <c r="PHW13" s="236"/>
      <c r="PHX13" s="236"/>
      <c r="PHY13" s="236"/>
      <c r="PHZ13" s="236"/>
      <c r="PIA13" s="236"/>
      <c r="PIB13" s="236"/>
      <c r="PIC13" s="236"/>
      <c r="PID13" s="236"/>
      <c r="PIE13" s="236"/>
      <c r="PIF13" s="236"/>
      <c r="PIG13" s="236"/>
      <c r="PIH13" s="236"/>
      <c r="PII13" s="236"/>
      <c r="PIJ13" s="236"/>
      <c r="PIK13" s="236"/>
      <c r="PIL13" s="236"/>
      <c r="PIM13" s="236"/>
      <c r="PIN13" s="236"/>
      <c r="PIO13" s="236"/>
      <c r="PIP13" s="236"/>
      <c r="PIQ13" s="236"/>
      <c r="PIR13" s="236"/>
      <c r="PIS13" s="236"/>
      <c r="PIT13" s="236"/>
      <c r="PIU13" s="236"/>
      <c r="PIV13" s="236"/>
      <c r="PIW13" s="236"/>
      <c r="PIX13" s="236"/>
      <c r="PIY13" s="236"/>
      <c r="PIZ13" s="236"/>
      <c r="PJA13" s="236"/>
      <c r="PJB13" s="236"/>
      <c r="PJC13" s="236"/>
      <c r="PJD13" s="236"/>
      <c r="PJE13" s="236"/>
      <c r="PJF13" s="236"/>
      <c r="PJG13" s="236"/>
      <c r="PJH13" s="236"/>
      <c r="PJI13" s="236"/>
      <c r="PJJ13" s="236"/>
      <c r="PJK13" s="236"/>
      <c r="PJL13" s="236"/>
      <c r="PJM13" s="236"/>
      <c r="PJN13" s="236"/>
      <c r="PJO13" s="236"/>
      <c r="PJP13" s="236"/>
      <c r="PJQ13" s="236"/>
      <c r="PJR13" s="236"/>
      <c r="PJS13" s="236"/>
      <c r="PJT13" s="236"/>
      <c r="PJU13" s="236"/>
      <c r="PJV13" s="236"/>
      <c r="PJW13" s="236"/>
      <c r="PJX13" s="236"/>
      <c r="PJY13" s="236"/>
      <c r="PJZ13" s="236"/>
      <c r="PKA13" s="236"/>
      <c r="PKB13" s="236"/>
      <c r="PKC13" s="236"/>
      <c r="PKD13" s="236"/>
      <c r="PKE13" s="236"/>
      <c r="PKF13" s="236"/>
      <c r="PKG13" s="236"/>
      <c r="PKH13" s="236"/>
      <c r="PKI13" s="236"/>
      <c r="PKJ13" s="236"/>
      <c r="PKK13" s="236"/>
      <c r="PKL13" s="236"/>
      <c r="PKM13" s="236"/>
      <c r="PKN13" s="236"/>
      <c r="PKO13" s="236"/>
      <c r="PKP13" s="236"/>
      <c r="PKQ13" s="236"/>
      <c r="PKR13" s="236"/>
      <c r="PKS13" s="236"/>
      <c r="PKT13" s="236"/>
      <c r="PKU13" s="236"/>
      <c r="PKV13" s="236"/>
      <c r="PKW13" s="236"/>
      <c r="PKX13" s="236"/>
      <c r="PKY13" s="236"/>
      <c r="PKZ13" s="236"/>
      <c r="PLA13" s="236"/>
      <c r="PLB13" s="236"/>
      <c r="PLC13" s="236"/>
      <c r="PLD13" s="236"/>
      <c r="PLE13" s="236"/>
      <c r="PLF13" s="236"/>
      <c r="PLG13" s="236"/>
      <c r="PLH13" s="236"/>
      <c r="PLI13" s="236"/>
      <c r="PLJ13" s="236"/>
      <c r="PLK13" s="236"/>
      <c r="PLL13" s="236"/>
      <c r="PLM13" s="236"/>
      <c r="PLN13" s="236"/>
      <c r="PLO13" s="236"/>
      <c r="PLP13" s="236"/>
      <c r="PLQ13" s="236"/>
      <c r="PLR13" s="236"/>
      <c r="PLS13" s="236"/>
      <c r="PLT13" s="236"/>
      <c r="PLU13" s="236"/>
      <c r="PLV13" s="236"/>
      <c r="PLW13" s="236"/>
      <c r="PLX13" s="236"/>
      <c r="PLY13" s="236"/>
      <c r="PLZ13" s="236"/>
      <c r="PMA13" s="236"/>
      <c r="PMB13" s="236"/>
      <c r="PMC13" s="236"/>
      <c r="PMD13" s="236"/>
      <c r="PME13" s="236"/>
      <c r="PMF13" s="236"/>
      <c r="PMG13" s="236"/>
      <c r="PMH13" s="236"/>
      <c r="PMI13" s="236"/>
      <c r="PMJ13" s="236"/>
      <c r="PMK13" s="236"/>
      <c r="PML13" s="236"/>
      <c r="PMM13" s="236"/>
      <c r="PMN13" s="236"/>
      <c r="PMO13" s="236"/>
      <c r="PMP13" s="236"/>
      <c r="PMQ13" s="236"/>
      <c r="PMR13" s="236"/>
      <c r="PMS13" s="236"/>
      <c r="PMT13" s="236"/>
      <c r="PMU13" s="236"/>
      <c r="PMV13" s="236"/>
      <c r="PMW13" s="236"/>
      <c r="PMX13" s="236"/>
      <c r="PMY13" s="236"/>
      <c r="PMZ13" s="236"/>
      <c r="PNA13" s="236"/>
      <c r="PNB13" s="236"/>
      <c r="PNC13" s="236"/>
      <c r="PND13" s="236"/>
      <c r="PNE13" s="236"/>
      <c r="PNF13" s="236"/>
      <c r="PNG13" s="236"/>
      <c r="PNH13" s="236"/>
      <c r="PNI13" s="236"/>
      <c r="PNJ13" s="236"/>
      <c r="PNK13" s="236"/>
      <c r="PNL13" s="236"/>
      <c r="PNM13" s="236"/>
      <c r="PNN13" s="236"/>
      <c r="PNO13" s="236"/>
      <c r="PNP13" s="236"/>
      <c r="PNQ13" s="236"/>
      <c r="PNR13" s="236"/>
      <c r="PNS13" s="236"/>
      <c r="PNT13" s="236"/>
      <c r="PNU13" s="236"/>
      <c r="PNV13" s="236"/>
      <c r="PNW13" s="236"/>
      <c r="PNX13" s="236"/>
      <c r="PNY13" s="236"/>
      <c r="PNZ13" s="236"/>
      <c r="POA13" s="236"/>
      <c r="POB13" s="236"/>
      <c r="POC13" s="236"/>
      <c r="POD13" s="236"/>
      <c r="POE13" s="236"/>
      <c r="POF13" s="236"/>
      <c r="POG13" s="236"/>
      <c r="POH13" s="236"/>
      <c r="POI13" s="236"/>
      <c r="POJ13" s="236"/>
      <c r="POK13" s="236"/>
      <c r="POL13" s="236"/>
      <c r="POM13" s="236"/>
      <c r="PON13" s="236"/>
      <c r="POO13" s="236"/>
      <c r="POP13" s="236"/>
      <c r="POQ13" s="236"/>
      <c r="POR13" s="236"/>
      <c r="POS13" s="236"/>
      <c r="POT13" s="236"/>
      <c r="POU13" s="236"/>
      <c r="POV13" s="236"/>
      <c r="POW13" s="236"/>
      <c r="POX13" s="236"/>
      <c r="POY13" s="236"/>
      <c r="POZ13" s="236"/>
      <c r="PPA13" s="236"/>
      <c r="PPB13" s="236"/>
      <c r="PPC13" s="236"/>
      <c r="PPD13" s="236"/>
      <c r="PPE13" s="236"/>
      <c r="PPF13" s="236"/>
      <c r="PPG13" s="236"/>
      <c r="PPH13" s="236"/>
      <c r="PPI13" s="236"/>
      <c r="PPJ13" s="236"/>
      <c r="PPK13" s="236"/>
      <c r="PPL13" s="236"/>
      <c r="PPM13" s="236"/>
      <c r="PPN13" s="236"/>
      <c r="PPO13" s="236"/>
      <c r="PPP13" s="236"/>
      <c r="PPQ13" s="236"/>
      <c r="PPR13" s="236"/>
      <c r="PPS13" s="236"/>
      <c r="PPT13" s="236"/>
      <c r="PPU13" s="236"/>
      <c r="PPV13" s="236"/>
      <c r="PPW13" s="236"/>
      <c r="PPX13" s="236"/>
      <c r="PPY13" s="236"/>
      <c r="PPZ13" s="236"/>
      <c r="PQA13" s="236"/>
      <c r="PQB13" s="236"/>
      <c r="PQC13" s="236"/>
      <c r="PQD13" s="236"/>
      <c r="PQE13" s="236"/>
      <c r="PQF13" s="236"/>
      <c r="PQG13" s="236"/>
      <c r="PQH13" s="236"/>
      <c r="PQI13" s="236"/>
      <c r="PQJ13" s="236"/>
      <c r="PQK13" s="236"/>
      <c r="PQL13" s="236"/>
      <c r="PQM13" s="236"/>
      <c r="PQN13" s="236"/>
      <c r="PQO13" s="236"/>
      <c r="PQP13" s="236"/>
      <c r="PQQ13" s="236"/>
      <c r="PQR13" s="236"/>
      <c r="PQS13" s="236"/>
      <c r="PQT13" s="236"/>
      <c r="PQU13" s="236"/>
      <c r="PQV13" s="236"/>
      <c r="PQW13" s="236"/>
      <c r="PQX13" s="236"/>
      <c r="PQY13" s="236"/>
      <c r="PQZ13" s="236"/>
      <c r="PRA13" s="236"/>
      <c r="PRB13" s="236"/>
      <c r="PRC13" s="236"/>
      <c r="PRD13" s="236"/>
      <c r="PRE13" s="236"/>
      <c r="PRF13" s="236"/>
      <c r="PRG13" s="236"/>
      <c r="PRH13" s="236"/>
      <c r="PRI13" s="236"/>
      <c r="PRJ13" s="236"/>
      <c r="PRK13" s="236"/>
      <c r="PRL13" s="236"/>
      <c r="PRM13" s="236"/>
      <c r="PRN13" s="236"/>
      <c r="PRO13" s="236"/>
      <c r="PRP13" s="236"/>
      <c r="PRQ13" s="236"/>
      <c r="PRR13" s="236"/>
      <c r="PRS13" s="236"/>
      <c r="PRT13" s="236"/>
      <c r="PRU13" s="236"/>
      <c r="PRV13" s="236"/>
      <c r="PRW13" s="236"/>
      <c r="PRX13" s="236"/>
      <c r="PRY13" s="236"/>
      <c r="PRZ13" s="236"/>
      <c r="PSA13" s="236"/>
      <c r="PSB13" s="236"/>
      <c r="PSC13" s="236"/>
      <c r="PSD13" s="236"/>
      <c r="PSE13" s="236"/>
      <c r="PSF13" s="236"/>
      <c r="PSG13" s="236"/>
      <c r="PSH13" s="236"/>
      <c r="PSI13" s="236"/>
      <c r="PSJ13" s="236"/>
      <c r="PSK13" s="236"/>
      <c r="PSL13" s="236"/>
      <c r="PSM13" s="236"/>
      <c r="PSN13" s="236"/>
      <c r="PSO13" s="236"/>
      <c r="PSP13" s="236"/>
      <c r="PSQ13" s="236"/>
      <c r="PSR13" s="236"/>
      <c r="PSS13" s="236"/>
      <c r="PST13" s="236"/>
      <c r="PSU13" s="236"/>
      <c r="PSV13" s="236"/>
      <c r="PSW13" s="236"/>
      <c r="PSX13" s="236"/>
      <c r="PSY13" s="236"/>
      <c r="PSZ13" s="236"/>
      <c r="PTA13" s="236"/>
      <c r="PTB13" s="236"/>
      <c r="PTC13" s="236"/>
      <c r="PTD13" s="236"/>
      <c r="PTE13" s="236"/>
      <c r="PTF13" s="236"/>
      <c r="PTG13" s="236"/>
      <c r="PTH13" s="236"/>
      <c r="PTI13" s="236"/>
      <c r="PTJ13" s="236"/>
      <c r="PTK13" s="236"/>
      <c r="PTL13" s="236"/>
      <c r="PTM13" s="236"/>
      <c r="PTN13" s="236"/>
      <c r="PTO13" s="236"/>
      <c r="PTP13" s="236"/>
      <c r="PTQ13" s="236"/>
      <c r="PTR13" s="236"/>
      <c r="PTS13" s="236"/>
      <c r="PTT13" s="236"/>
      <c r="PTU13" s="236"/>
      <c r="PTV13" s="236"/>
      <c r="PTW13" s="236"/>
      <c r="PTX13" s="236"/>
      <c r="PTY13" s="236"/>
      <c r="PTZ13" s="236"/>
      <c r="PUA13" s="236"/>
      <c r="PUB13" s="236"/>
      <c r="PUC13" s="236"/>
      <c r="PUD13" s="236"/>
      <c r="PUE13" s="236"/>
      <c r="PUF13" s="236"/>
      <c r="PUG13" s="236"/>
      <c r="PUH13" s="236"/>
      <c r="PUI13" s="236"/>
      <c r="PUJ13" s="236"/>
      <c r="PUK13" s="236"/>
      <c r="PUL13" s="236"/>
      <c r="PUM13" s="236"/>
      <c r="PUN13" s="236"/>
      <c r="PUO13" s="236"/>
      <c r="PUP13" s="236"/>
      <c r="PUQ13" s="236"/>
      <c r="PUR13" s="236"/>
      <c r="PUS13" s="236"/>
      <c r="PUT13" s="236"/>
      <c r="PUU13" s="236"/>
      <c r="PUV13" s="236"/>
      <c r="PUW13" s="236"/>
      <c r="PUX13" s="236"/>
      <c r="PUY13" s="236"/>
      <c r="PUZ13" s="236"/>
      <c r="PVA13" s="236"/>
      <c r="PVB13" s="236"/>
      <c r="PVC13" s="236"/>
      <c r="PVD13" s="236"/>
      <c r="PVE13" s="236"/>
      <c r="PVF13" s="236"/>
      <c r="PVG13" s="236"/>
      <c r="PVH13" s="236"/>
      <c r="PVI13" s="236"/>
      <c r="PVJ13" s="236"/>
      <c r="PVK13" s="236"/>
      <c r="PVL13" s="236"/>
      <c r="PVM13" s="236"/>
      <c r="PVN13" s="236"/>
      <c r="PVO13" s="236"/>
      <c r="PVP13" s="236"/>
      <c r="PVQ13" s="236"/>
      <c r="PVR13" s="236"/>
      <c r="PVS13" s="236"/>
      <c r="PVT13" s="236"/>
      <c r="PVU13" s="236"/>
      <c r="PVV13" s="236"/>
      <c r="PVW13" s="236"/>
      <c r="PVX13" s="236"/>
      <c r="PVY13" s="236"/>
      <c r="PVZ13" s="236"/>
      <c r="PWA13" s="236"/>
      <c r="PWB13" s="236"/>
      <c r="PWC13" s="236"/>
      <c r="PWD13" s="236"/>
      <c r="PWE13" s="236"/>
      <c r="PWF13" s="236"/>
      <c r="PWG13" s="236"/>
      <c r="PWH13" s="236"/>
      <c r="PWI13" s="236"/>
      <c r="PWJ13" s="236"/>
      <c r="PWK13" s="236"/>
      <c r="PWL13" s="236"/>
      <c r="PWM13" s="236"/>
      <c r="PWN13" s="236"/>
      <c r="PWO13" s="236"/>
      <c r="PWP13" s="236"/>
      <c r="PWQ13" s="236"/>
      <c r="PWR13" s="236"/>
      <c r="PWS13" s="236"/>
      <c r="PWT13" s="236"/>
      <c r="PWU13" s="236"/>
      <c r="PWV13" s="236"/>
      <c r="PWW13" s="236"/>
      <c r="PWX13" s="236"/>
      <c r="PWY13" s="236"/>
      <c r="PWZ13" s="236"/>
      <c r="PXA13" s="236"/>
      <c r="PXB13" s="236"/>
      <c r="PXC13" s="236"/>
      <c r="PXD13" s="236"/>
      <c r="PXE13" s="236"/>
      <c r="PXF13" s="236"/>
      <c r="PXG13" s="236"/>
      <c r="PXH13" s="236"/>
      <c r="PXI13" s="236"/>
      <c r="PXJ13" s="236"/>
      <c r="PXK13" s="236"/>
      <c r="PXL13" s="236"/>
      <c r="PXM13" s="236"/>
      <c r="PXN13" s="236"/>
      <c r="PXO13" s="236"/>
      <c r="PXP13" s="236"/>
      <c r="PXQ13" s="236"/>
      <c r="PXR13" s="236"/>
      <c r="PXS13" s="236"/>
      <c r="PXT13" s="236"/>
      <c r="PXU13" s="236"/>
      <c r="PXV13" s="236"/>
      <c r="PXW13" s="236"/>
      <c r="PXX13" s="236"/>
      <c r="PXY13" s="236"/>
      <c r="PXZ13" s="236"/>
      <c r="PYA13" s="236"/>
      <c r="PYB13" s="236"/>
      <c r="PYC13" s="236"/>
      <c r="PYD13" s="236"/>
      <c r="PYE13" s="236"/>
      <c r="PYF13" s="236"/>
      <c r="PYG13" s="236"/>
      <c r="PYH13" s="236"/>
      <c r="PYI13" s="236"/>
      <c r="PYJ13" s="236"/>
      <c r="PYK13" s="236"/>
      <c r="PYL13" s="236"/>
      <c r="PYM13" s="236"/>
      <c r="PYN13" s="236"/>
      <c r="PYO13" s="236"/>
      <c r="PYP13" s="236"/>
      <c r="PYQ13" s="236"/>
      <c r="PYR13" s="236"/>
      <c r="PYS13" s="236"/>
      <c r="PYT13" s="236"/>
      <c r="PYU13" s="236"/>
      <c r="PYV13" s="236"/>
      <c r="PYW13" s="236"/>
      <c r="PYX13" s="236"/>
      <c r="PYY13" s="236"/>
      <c r="PYZ13" s="236"/>
      <c r="PZA13" s="236"/>
      <c r="PZB13" s="236"/>
      <c r="PZC13" s="236"/>
      <c r="PZD13" s="236"/>
      <c r="PZE13" s="236"/>
      <c r="PZF13" s="236"/>
      <c r="PZG13" s="236"/>
      <c r="PZH13" s="236"/>
      <c r="PZI13" s="236"/>
      <c r="PZJ13" s="236"/>
      <c r="PZK13" s="236"/>
      <c r="PZL13" s="236"/>
      <c r="PZM13" s="236"/>
      <c r="PZN13" s="236"/>
      <c r="PZO13" s="236"/>
      <c r="PZP13" s="236"/>
      <c r="PZQ13" s="236"/>
      <c r="PZR13" s="236"/>
      <c r="PZS13" s="236"/>
      <c r="PZT13" s="236"/>
      <c r="PZU13" s="236"/>
      <c r="PZV13" s="236"/>
      <c r="PZW13" s="236"/>
      <c r="PZX13" s="236"/>
      <c r="PZY13" s="236"/>
      <c r="PZZ13" s="236"/>
      <c r="QAA13" s="236"/>
      <c r="QAB13" s="236"/>
      <c r="QAC13" s="236"/>
      <c r="QAD13" s="236"/>
      <c r="QAE13" s="236"/>
      <c r="QAF13" s="236"/>
      <c r="QAG13" s="236"/>
      <c r="QAH13" s="236"/>
      <c r="QAI13" s="236"/>
      <c r="QAJ13" s="236"/>
      <c r="QAK13" s="236"/>
      <c r="QAL13" s="236"/>
      <c r="QAM13" s="236"/>
      <c r="QAN13" s="236"/>
      <c r="QAO13" s="236"/>
      <c r="QAP13" s="236"/>
      <c r="QAQ13" s="236"/>
      <c r="QAR13" s="236"/>
      <c r="QAS13" s="236"/>
      <c r="QAT13" s="236"/>
      <c r="QAU13" s="236"/>
      <c r="QAV13" s="236"/>
      <c r="QAW13" s="236"/>
      <c r="QAX13" s="236"/>
      <c r="QAY13" s="236"/>
      <c r="QAZ13" s="236"/>
      <c r="QBA13" s="236"/>
      <c r="QBB13" s="236"/>
      <c r="QBC13" s="236"/>
      <c r="QBD13" s="236"/>
      <c r="QBE13" s="236"/>
      <c r="QBF13" s="236"/>
      <c r="QBG13" s="236"/>
      <c r="QBH13" s="236"/>
      <c r="QBI13" s="236"/>
      <c r="QBJ13" s="236"/>
      <c r="QBK13" s="236"/>
      <c r="QBL13" s="236"/>
      <c r="QBM13" s="236"/>
      <c r="QBN13" s="236"/>
      <c r="QBO13" s="236"/>
      <c r="QBP13" s="236"/>
      <c r="QBQ13" s="236"/>
      <c r="QBR13" s="236"/>
      <c r="QBS13" s="236"/>
      <c r="QBT13" s="236"/>
      <c r="QBU13" s="236"/>
      <c r="QBV13" s="236"/>
      <c r="QBW13" s="236"/>
      <c r="QBX13" s="236"/>
      <c r="QBY13" s="236"/>
      <c r="QBZ13" s="236"/>
      <c r="QCA13" s="236"/>
      <c r="QCB13" s="236"/>
      <c r="QCC13" s="236"/>
      <c r="QCD13" s="236"/>
      <c r="QCE13" s="236"/>
      <c r="QCF13" s="236"/>
      <c r="QCG13" s="236"/>
      <c r="QCH13" s="236"/>
      <c r="QCI13" s="236"/>
      <c r="QCJ13" s="236"/>
      <c r="QCK13" s="236"/>
      <c r="QCL13" s="236"/>
      <c r="QCM13" s="236"/>
      <c r="QCN13" s="236"/>
      <c r="QCO13" s="236"/>
      <c r="QCP13" s="236"/>
      <c r="QCQ13" s="236"/>
      <c r="QCR13" s="236"/>
      <c r="QCS13" s="236"/>
      <c r="QCT13" s="236"/>
      <c r="QCU13" s="236"/>
      <c r="QCV13" s="236"/>
      <c r="QCW13" s="236"/>
      <c r="QCX13" s="236"/>
      <c r="QCY13" s="236"/>
      <c r="QCZ13" s="236"/>
      <c r="QDA13" s="236"/>
      <c r="QDB13" s="236"/>
      <c r="QDC13" s="236"/>
      <c r="QDD13" s="236"/>
      <c r="QDE13" s="236"/>
      <c r="QDF13" s="236"/>
      <c r="QDG13" s="236"/>
      <c r="QDH13" s="236"/>
      <c r="QDI13" s="236"/>
      <c r="QDJ13" s="236"/>
      <c r="QDK13" s="236"/>
      <c r="QDL13" s="236"/>
      <c r="QDM13" s="236"/>
      <c r="QDN13" s="236"/>
      <c r="QDO13" s="236"/>
      <c r="QDP13" s="236"/>
      <c r="QDQ13" s="236"/>
      <c r="QDR13" s="236"/>
      <c r="QDS13" s="236"/>
      <c r="QDT13" s="236"/>
      <c r="QDU13" s="236"/>
      <c r="QDV13" s="236"/>
      <c r="QDW13" s="236"/>
      <c r="QDX13" s="236"/>
      <c r="QDY13" s="236"/>
      <c r="QDZ13" s="236"/>
      <c r="QEA13" s="236"/>
      <c r="QEB13" s="236"/>
      <c r="QEC13" s="236"/>
      <c r="QED13" s="236"/>
      <c r="QEE13" s="236"/>
      <c r="QEF13" s="236"/>
      <c r="QEG13" s="236"/>
      <c r="QEH13" s="236"/>
      <c r="QEI13" s="236"/>
      <c r="QEJ13" s="236"/>
      <c r="QEK13" s="236"/>
      <c r="QEL13" s="236"/>
      <c r="QEM13" s="236"/>
      <c r="QEN13" s="236"/>
      <c r="QEO13" s="236"/>
      <c r="QEP13" s="236"/>
      <c r="QEQ13" s="236"/>
      <c r="QER13" s="236"/>
      <c r="QES13" s="236"/>
      <c r="QET13" s="236"/>
      <c r="QEU13" s="236"/>
      <c r="QEV13" s="236"/>
      <c r="QEW13" s="236"/>
      <c r="QEX13" s="236"/>
      <c r="QEY13" s="236"/>
      <c r="QEZ13" s="236"/>
      <c r="QFA13" s="236"/>
      <c r="QFB13" s="236"/>
      <c r="QFC13" s="236"/>
      <c r="QFD13" s="236"/>
      <c r="QFE13" s="236"/>
      <c r="QFF13" s="236"/>
      <c r="QFG13" s="236"/>
      <c r="QFH13" s="236"/>
      <c r="QFI13" s="236"/>
      <c r="QFJ13" s="236"/>
      <c r="QFK13" s="236"/>
      <c r="QFL13" s="236"/>
      <c r="QFM13" s="236"/>
      <c r="QFN13" s="236"/>
      <c r="QFO13" s="236"/>
      <c r="QFP13" s="236"/>
      <c r="QFQ13" s="236"/>
      <c r="QFR13" s="236"/>
      <c r="QFS13" s="236"/>
      <c r="QFT13" s="236"/>
      <c r="QFU13" s="236"/>
      <c r="QFV13" s="236"/>
      <c r="QFW13" s="236"/>
      <c r="QFX13" s="236"/>
      <c r="QFY13" s="236"/>
      <c r="QFZ13" s="236"/>
      <c r="QGA13" s="236"/>
      <c r="QGB13" s="236"/>
      <c r="QGC13" s="236"/>
      <c r="QGD13" s="236"/>
      <c r="QGE13" s="236"/>
      <c r="QGF13" s="236"/>
      <c r="QGG13" s="236"/>
      <c r="QGH13" s="236"/>
      <c r="QGI13" s="236"/>
      <c r="QGJ13" s="236"/>
      <c r="QGK13" s="236"/>
      <c r="QGL13" s="236"/>
      <c r="QGM13" s="236"/>
      <c r="QGN13" s="236"/>
      <c r="QGO13" s="236"/>
      <c r="QGP13" s="236"/>
      <c r="QGQ13" s="236"/>
      <c r="QGR13" s="236"/>
      <c r="QGS13" s="236"/>
      <c r="QGT13" s="236"/>
      <c r="QGU13" s="236"/>
      <c r="QGV13" s="236"/>
      <c r="QGW13" s="236"/>
      <c r="QGX13" s="236"/>
      <c r="QGY13" s="236"/>
      <c r="QGZ13" s="236"/>
      <c r="QHA13" s="236"/>
      <c r="QHB13" s="236"/>
      <c r="QHC13" s="236"/>
      <c r="QHD13" s="236"/>
      <c r="QHE13" s="236"/>
      <c r="QHF13" s="236"/>
      <c r="QHG13" s="236"/>
      <c r="QHH13" s="236"/>
      <c r="QHI13" s="236"/>
      <c r="QHJ13" s="236"/>
      <c r="QHK13" s="236"/>
      <c r="QHL13" s="236"/>
      <c r="QHM13" s="236"/>
      <c r="QHN13" s="236"/>
      <c r="QHO13" s="236"/>
      <c r="QHP13" s="236"/>
      <c r="QHQ13" s="236"/>
      <c r="QHR13" s="236"/>
      <c r="QHS13" s="236"/>
      <c r="QHT13" s="236"/>
      <c r="QHU13" s="236"/>
      <c r="QHV13" s="236"/>
      <c r="QHW13" s="236"/>
      <c r="QHX13" s="236"/>
      <c r="QHY13" s="236"/>
      <c r="QHZ13" s="236"/>
      <c r="QIA13" s="236"/>
      <c r="QIB13" s="236"/>
      <c r="QIC13" s="236"/>
      <c r="QID13" s="236"/>
      <c r="QIE13" s="236"/>
      <c r="QIF13" s="236"/>
      <c r="QIG13" s="236"/>
      <c r="QIH13" s="236"/>
      <c r="QII13" s="236"/>
      <c r="QIJ13" s="236"/>
      <c r="QIK13" s="236"/>
      <c r="QIL13" s="236"/>
      <c r="QIM13" s="236"/>
      <c r="QIN13" s="236"/>
      <c r="QIO13" s="236"/>
      <c r="QIP13" s="236"/>
      <c r="QIQ13" s="236"/>
      <c r="QIR13" s="236"/>
      <c r="QIS13" s="236"/>
      <c r="QIT13" s="236"/>
      <c r="QIU13" s="236"/>
      <c r="QIV13" s="236"/>
      <c r="QIW13" s="236"/>
      <c r="QIX13" s="236"/>
      <c r="QIY13" s="236"/>
      <c r="QIZ13" s="236"/>
      <c r="QJA13" s="236"/>
      <c r="QJB13" s="236"/>
      <c r="QJC13" s="236"/>
      <c r="QJD13" s="236"/>
      <c r="QJE13" s="236"/>
      <c r="QJF13" s="236"/>
      <c r="QJG13" s="236"/>
      <c r="QJH13" s="236"/>
      <c r="QJI13" s="236"/>
      <c r="QJJ13" s="236"/>
      <c r="QJK13" s="236"/>
      <c r="QJL13" s="236"/>
      <c r="QJM13" s="236"/>
      <c r="QJN13" s="236"/>
      <c r="QJO13" s="236"/>
      <c r="QJP13" s="236"/>
      <c r="QJQ13" s="236"/>
      <c r="QJR13" s="236"/>
      <c r="QJS13" s="236"/>
      <c r="QJT13" s="236"/>
      <c r="QJU13" s="236"/>
      <c r="QJV13" s="236"/>
      <c r="QJW13" s="236"/>
      <c r="QJX13" s="236"/>
      <c r="QJY13" s="236"/>
      <c r="QJZ13" s="236"/>
      <c r="QKA13" s="236"/>
      <c r="QKB13" s="236"/>
      <c r="QKC13" s="236"/>
      <c r="QKD13" s="236"/>
      <c r="QKE13" s="236"/>
      <c r="QKF13" s="236"/>
      <c r="QKG13" s="236"/>
      <c r="QKH13" s="236"/>
      <c r="QKI13" s="236"/>
      <c r="QKJ13" s="236"/>
      <c r="QKK13" s="236"/>
      <c r="QKL13" s="236"/>
      <c r="QKM13" s="236"/>
      <c r="QKN13" s="236"/>
      <c r="QKO13" s="236"/>
      <c r="QKP13" s="236"/>
      <c r="QKQ13" s="236"/>
      <c r="QKR13" s="236"/>
      <c r="QKS13" s="236"/>
      <c r="QKT13" s="236"/>
      <c r="QKU13" s="236"/>
      <c r="QKV13" s="236"/>
      <c r="QKW13" s="236"/>
      <c r="QKX13" s="236"/>
      <c r="QKY13" s="236"/>
      <c r="QKZ13" s="236"/>
      <c r="QLA13" s="236"/>
      <c r="QLB13" s="236"/>
      <c r="QLC13" s="236"/>
      <c r="QLD13" s="236"/>
      <c r="QLE13" s="236"/>
      <c r="QLF13" s="236"/>
      <c r="QLG13" s="236"/>
      <c r="QLH13" s="236"/>
      <c r="QLI13" s="236"/>
      <c r="QLJ13" s="236"/>
      <c r="QLK13" s="236"/>
      <c r="QLL13" s="236"/>
      <c r="QLM13" s="236"/>
      <c r="QLN13" s="236"/>
      <c r="QLO13" s="236"/>
      <c r="QLP13" s="236"/>
      <c r="QLQ13" s="236"/>
      <c r="QLR13" s="236"/>
      <c r="QLS13" s="236"/>
      <c r="QLT13" s="236"/>
      <c r="QLU13" s="236"/>
      <c r="QLV13" s="236"/>
      <c r="QLW13" s="236"/>
      <c r="QLX13" s="236"/>
      <c r="QLY13" s="236"/>
      <c r="QLZ13" s="236"/>
      <c r="QMA13" s="236"/>
      <c r="QMB13" s="236"/>
      <c r="QMC13" s="236"/>
      <c r="QMD13" s="236"/>
      <c r="QME13" s="236"/>
      <c r="QMF13" s="236"/>
      <c r="QMG13" s="236"/>
      <c r="QMH13" s="236"/>
      <c r="QMI13" s="236"/>
      <c r="QMJ13" s="236"/>
      <c r="QMK13" s="236"/>
      <c r="QML13" s="236"/>
      <c r="QMM13" s="236"/>
      <c r="QMN13" s="236"/>
      <c r="QMO13" s="236"/>
      <c r="QMP13" s="236"/>
      <c r="QMQ13" s="236"/>
      <c r="QMR13" s="236"/>
      <c r="QMS13" s="236"/>
      <c r="QMT13" s="236"/>
      <c r="QMU13" s="236"/>
      <c r="QMV13" s="236"/>
      <c r="QMW13" s="236"/>
      <c r="QMX13" s="236"/>
      <c r="QMY13" s="236"/>
      <c r="QMZ13" s="236"/>
      <c r="QNA13" s="236"/>
      <c r="QNB13" s="236"/>
      <c r="QNC13" s="236"/>
      <c r="QND13" s="236"/>
      <c r="QNE13" s="236"/>
      <c r="QNF13" s="236"/>
      <c r="QNG13" s="236"/>
      <c r="QNH13" s="236"/>
      <c r="QNI13" s="236"/>
      <c r="QNJ13" s="236"/>
      <c r="QNK13" s="236"/>
      <c r="QNL13" s="236"/>
      <c r="QNM13" s="236"/>
      <c r="QNN13" s="236"/>
      <c r="QNO13" s="236"/>
      <c r="QNP13" s="236"/>
      <c r="QNQ13" s="236"/>
      <c r="QNR13" s="236"/>
      <c r="QNS13" s="236"/>
      <c r="QNT13" s="236"/>
      <c r="QNU13" s="236"/>
      <c r="QNV13" s="236"/>
      <c r="QNW13" s="236"/>
      <c r="QNX13" s="236"/>
      <c r="QNY13" s="236"/>
      <c r="QNZ13" s="236"/>
      <c r="QOA13" s="236"/>
      <c r="QOB13" s="236"/>
      <c r="QOC13" s="236"/>
      <c r="QOD13" s="236"/>
      <c r="QOE13" s="236"/>
      <c r="QOF13" s="236"/>
      <c r="QOG13" s="236"/>
      <c r="QOH13" s="236"/>
      <c r="QOI13" s="236"/>
      <c r="QOJ13" s="236"/>
      <c r="QOK13" s="236"/>
      <c r="QOL13" s="236"/>
      <c r="QOM13" s="236"/>
      <c r="QON13" s="236"/>
      <c r="QOO13" s="236"/>
      <c r="QOP13" s="236"/>
      <c r="QOQ13" s="236"/>
      <c r="QOR13" s="236"/>
      <c r="QOS13" s="236"/>
      <c r="QOT13" s="236"/>
      <c r="QOU13" s="236"/>
      <c r="QOV13" s="236"/>
      <c r="QOW13" s="236"/>
      <c r="QOX13" s="236"/>
      <c r="QOY13" s="236"/>
      <c r="QOZ13" s="236"/>
      <c r="QPA13" s="236"/>
      <c r="QPB13" s="236"/>
      <c r="QPC13" s="236"/>
      <c r="QPD13" s="236"/>
      <c r="QPE13" s="236"/>
      <c r="QPF13" s="236"/>
      <c r="QPG13" s="236"/>
      <c r="QPH13" s="236"/>
      <c r="QPI13" s="236"/>
      <c r="QPJ13" s="236"/>
      <c r="QPK13" s="236"/>
      <c r="QPL13" s="236"/>
      <c r="QPM13" s="236"/>
      <c r="QPN13" s="236"/>
      <c r="QPO13" s="236"/>
      <c r="QPP13" s="236"/>
      <c r="QPQ13" s="236"/>
      <c r="QPR13" s="236"/>
      <c r="QPS13" s="236"/>
      <c r="QPT13" s="236"/>
      <c r="QPU13" s="236"/>
      <c r="QPV13" s="236"/>
      <c r="QPW13" s="236"/>
      <c r="QPX13" s="236"/>
      <c r="QPY13" s="236"/>
      <c r="QPZ13" s="236"/>
      <c r="QQA13" s="236"/>
      <c r="QQB13" s="236"/>
      <c r="QQC13" s="236"/>
      <c r="QQD13" s="236"/>
      <c r="QQE13" s="236"/>
      <c r="QQF13" s="236"/>
      <c r="QQG13" s="236"/>
      <c r="QQH13" s="236"/>
      <c r="QQI13" s="236"/>
      <c r="QQJ13" s="236"/>
      <c r="QQK13" s="236"/>
      <c r="QQL13" s="236"/>
      <c r="QQM13" s="236"/>
      <c r="QQN13" s="236"/>
      <c r="QQO13" s="236"/>
      <c r="QQP13" s="236"/>
      <c r="QQQ13" s="236"/>
      <c r="QQR13" s="236"/>
      <c r="QQS13" s="236"/>
      <c r="QQT13" s="236"/>
      <c r="QQU13" s="236"/>
      <c r="QQV13" s="236"/>
      <c r="QQW13" s="236"/>
      <c r="QQX13" s="236"/>
      <c r="QQY13" s="236"/>
      <c r="QQZ13" s="236"/>
      <c r="QRA13" s="236"/>
      <c r="QRB13" s="236"/>
      <c r="QRC13" s="236"/>
      <c r="QRD13" s="236"/>
      <c r="QRE13" s="236"/>
      <c r="QRF13" s="236"/>
      <c r="QRG13" s="236"/>
      <c r="QRH13" s="236"/>
      <c r="QRI13" s="236"/>
      <c r="QRJ13" s="236"/>
      <c r="QRK13" s="236"/>
      <c r="QRL13" s="236"/>
      <c r="QRM13" s="236"/>
      <c r="QRN13" s="236"/>
      <c r="QRO13" s="236"/>
      <c r="QRP13" s="236"/>
      <c r="QRQ13" s="236"/>
      <c r="QRR13" s="236"/>
      <c r="QRS13" s="236"/>
      <c r="QRT13" s="236"/>
      <c r="QRU13" s="236"/>
      <c r="QRV13" s="236"/>
      <c r="QRW13" s="236"/>
      <c r="QRX13" s="236"/>
      <c r="QRY13" s="236"/>
      <c r="QRZ13" s="236"/>
      <c r="QSA13" s="236"/>
      <c r="QSB13" s="236"/>
      <c r="QSC13" s="236"/>
      <c r="QSD13" s="236"/>
      <c r="QSE13" s="236"/>
      <c r="QSF13" s="236"/>
      <c r="QSG13" s="236"/>
      <c r="QSH13" s="236"/>
      <c r="QSI13" s="236"/>
      <c r="QSJ13" s="236"/>
      <c r="QSK13" s="236"/>
      <c r="QSL13" s="236"/>
      <c r="QSM13" s="236"/>
      <c r="QSN13" s="236"/>
      <c r="QSO13" s="236"/>
      <c r="QSP13" s="236"/>
      <c r="QSQ13" s="236"/>
      <c r="QSR13" s="236"/>
      <c r="QSS13" s="236"/>
      <c r="QST13" s="236"/>
      <c r="QSU13" s="236"/>
      <c r="QSV13" s="236"/>
      <c r="QSW13" s="236"/>
      <c r="QSX13" s="236"/>
      <c r="QSY13" s="236"/>
      <c r="QSZ13" s="236"/>
      <c r="QTA13" s="236"/>
      <c r="QTB13" s="236"/>
      <c r="QTC13" s="236"/>
      <c r="QTD13" s="236"/>
      <c r="QTE13" s="236"/>
      <c r="QTF13" s="236"/>
      <c r="QTG13" s="236"/>
      <c r="QTH13" s="236"/>
      <c r="QTI13" s="236"/>
      <c r="QTJ13" s="236"/>
      <c r="QTK13" s="236"/>
      <c r="QTL13" s="236"/>
      <c r="QTM13" s="236"/>
      <c r="QTN13" s="236"/>
      <c r="QTO13" s="236"/>
      <c r="QTP13" s="236"/>
      <c r="QTQ13" s="236"/>
      <c r="QTR13" s="236"/>
      <c r="QTS13" s="236"/>
      <c r="QTT13" s="236"/>
      <c r="QTU13" s="236"/>
      <c r="QTV13" s="236"/>
      <c r="QTW13" s="236"/>
      <c r="QTX13" s="236"/>
      <c r="QTY13" s="236"/>
      <c r="QTZ13" s="236"/>
      <c r="QUA13" s="236"/>
      <c r="QUB13" s="236"/>
      <c r="QUC13" s="236"/>
      <c r="QUD13" s="236"/>
      <c r="QUE13" s="236"/>
      <c r="QUF13" s="236"/>
      <c r="QUG13" s="236"/>
      <c r="QUH13" s="236"/>
      <c r="QUI13" s="236"/>
      <c r="QUJ13" s="236"/>
      <c r="QUK13" s="236"/>
      <c r="QUL13" s="236"/>
      <c r="QUM13" s="236"/>
      <c r="QUN13" s="236"/>
      <c r="QUO13" s="236"/>
      <c r="QUP13" s="236"/>
      <c r="QUQ13" s="236"/>
      <c r="QUR13" s="236"/>
      <c r="QUS13" s="236"/>
      <c r="QUT13" s="236"/>
      <c r="QUU13" s="236"/>
      <c r="QUV13" s="236"/>
      <c r="QUW13" s="236"/>
      <c r="QUX13" s="236"/>
      <c r="QUY13" s="236"/>
      <c r="QUZ13" s="236"/>
      <c r="QVA13" s="236"/>
      <c r="QVB13" s="236"/>
      <c r="QVC13" s="236"/>
      <c r="QVD13" s="236"/>
      <c r="QVE13" s="236"/>
      <c r="QVF13" s="236"/>
      <c r="QVG13" s="236"/>
      <c r="QVH13" s="236"/>
      <c r="QVI13" s="236"/>
      <c r="QVJ13" s="236"/>
      <c r="QVK13" s="236"/>
      <c r="QVL13" s="236"/>
      <c r="QVM13" s="236"/>
      <c r="QVN13" s="236"/>
      <c r="QVO13" s="236"/>
      <c r="QVP13" s="236"/>
      <c r="QVQ13" s="236"/>
      <c r="QVR13" s="236"/>
      <c r="QVS13" s="236"/>
      <c r="QVT13" s="236"/>
      <c r="QVU13" s="236"/>
      <c r="QVV13" s="236"/>
      <c r="QVW13" s="236"/>
      <c r="QVX13" s="236"/>
      <c r="QVY13" s="236"/>
      <c r="QVZ13" s="236"/>
      <c r="QWA13" s="236"/>
      <c r="QWB13" s="236"/>
      <c r="QWC13" s="236"/>
      <c r="QWD13" s="236"/>
      <c r="QWE13" s="236"/>
      <c r="QWF13" s="236"/>
      <c r="QWG13" s="236"/>
      <c r="QWH13" s="236"/>
      <c r="QWI13" s="236"/>
      <c r="QWJ13" s="236"/>
      <c r="QWK13" s="236"/>
      <c r="QWL13" s="236"/>
      <c r="QWM13" s="236"/>
      <c r="QWN13" s="236"/>
      <c r="QWO13" s="236"/>
      <c r="QWP13" s="236"/>
      <c r="QWQ13" s="236"/>
      <c r="QWR13" s="236"/>
      <c r="QWS13" s="236"/>
      <c r="QWT13" s="236"/>
      <c r="QWU13" s="236"/>
      <c r="QWV13" s="236"/>
      <c r="QWW13" s="236"/>
      <c r="QWX13" s="236"/>
      <c r="QWY13" s="236"/>
      <c r="QWZ13" s="236"/>
      <c r="QXA13" s="236"/>
      <c r="QXB13" s="236"/>
      <c r="QXC13" s="236"/>
      <c r="QXD13" s="236"/>
      <c r="QXE13" s="236"/>
      <c r="QXF13" s="236"/>
      <c r="QXG13" s="236"/>
      <c r="QXH13" s="236"/>
      <c r="QXI13" s="236"/>
      <c r="QXJ13" s="236"/>
      <c r="QXK13" s="236"/>
      <c r="QXL13" s="236"/>
      <c r="QXM13" s="236"/>
      <c r="QXN13" s="236"/>
      <c r="QXO13" s="236"/>
      <c r="QXP13" s="236"/>
      <c r="QXQ13" s="236"/>
      <c r="QXR13" s="236"/>
      <c r="QXS13" s="236"/>
      <c r="QXT13" s="236"/>
      <c r="QXU13" s="236"/>
      <c r="QXV13" s="236"/>
      <c r="QXW13" s="236"/>
      <c r="QXX13" s="236"/>
      <c r="QXY13" s="236"/>
      <c r="QXZ13" s="236"/>
      <c r="QYA13" s="236"/>
      <c r="QYB13" s="236"/>
      <c r="QYC13" s="236"/>
      <c r="QYD13" s="236"/>
      <c r="QYE13" s="236"/>
      <c r="QYF13" s="236"/>
      <c r="QYG13" s="236"/>
      <c r="QYH13" s="236"/>
      <c r="QYI13" s="236"/>
      <c r="QYJ13" s="236"/>
      <c r="QYK13" s="236"/>
      <c r="QYL13" s="236"/>
      <c r="QYM13" s="236"/>
      <c r="QYN13" s="236"/>
      <c r="QYO13" s="236"/>
      <c r="QYP13" s="236"/>
      <c r="QYQ13" s="236"/>
      <c r="QYR13" s="236"/>
      <c r="QYS13" s="236"/>
      <c r="QYT13" s="236"/>
      <c r="QYU13" s="236"/>
      <c r="QYV13" s="236"/>
      <c r="QYW13" s="236"/>
      <c r="QYX13" s="236"/>
      <c r="QYY13" s="236"/>
      <c r="QYZ13" s="236"/>
      <c r="QZA13" s="236"/>
      <c r="QZB13" s="236"/>
      <c r="QZC13" s="236"/>
      <c r="QZD13" s="236"/>
      <c r="QZE13" s="236"/>
      <c r="QZF13" s="236"/>
      <c r="QZG13" s="236"/>
      <c r="QZH13" s="236"/>
      <c r="QZI13" s="236"/>
      <c r="QZJ13" s="236"/>
      <c r="QZK13" s="236"/>
      <c r="QZL13" s="236"/>
      <c r="QZM13" s="236"/>
      <c r="QZN13" s="236"/>
      <c r="QZO13" s="236"/>
      <c r="QZP13" s="236"/>
      <c r="QZQ13" s="236"/>
      <c r="QZR13" s="236"/>
      <c r="QZS13" s="236"/>
      <c r="QZT13" s="236"/>
      <c r="QZU13" s="236"/>
      <c r="QZV13" s="236"/>
      <c r="QZW13" s="236"/>
      <c r="QZX13" s="236"/>
      <c r="QZY13" s="236"/>
      <c r="QZZ13" s="236"/>
      <c r="RAA13" s="236"/>
      <c r="RAB13" s="236"/>
      <c r="RAC13" s="236"/>
      <c r="RAD13" s="236"/>
      <c r="RAE13" s="236"/>
      <c r="RAF13" s="236"/>
      <c r="RAG13" s="236"/>
      <c r="RAH13" s="236"/>
      <c r="RAI13" s="236"/>
      <c r="RAJ13" s="236"/>
      <c r="RAK13" s="236"/>
      <c r="RAL13" s="236"/>
      <c r="RAM13" s="236"/>
      <c r="RAN13" s="236"/>
      <c r="RAO13" s="236"/>
      <c r="RAP13" s="236"/>
      <c r="RAQ13" s="236"/>
      <c r="RAR13" s="236"/>
      <c r="RAS13" s="236"/>
      <c r="RAT13" s="236"/>
      <c r="RAU13" s="236"/>
      <c r="RAV13" s="236"/>
      <c r="RAW13" s="236"/>
      <c r="RAX13" s="236"/>
      <c r="RAY13" s="236"/>
      <c r="RAZ13" s="236"/>
      <c r="RBA13" s="236"/>
      <c r="RBB13" s="236"/>
      <c r="RBC13" s="236"/>
      <c r="RBD13" s="236"/>
      <c r="RBE13" s="236"/>
      <c r="RBF13" s="236"/>
      <c r="RBG13" s="236"/>
      <c r="RBH13" s="236"/>
      <c r="RBI13" s="236"/>
      <c r="RBJ13" s="236"/>
      <c r="RBK13" s="236"/>
      <c r="RBL13" s="236"/>
      <c r="RBM13" s="236"/>
      <c r="RBN13" s="236"/>
      <c r="RBO13" s="236"/>
      <c r="RBP13" s="236"/>
      <c r="RBQ13" s="236"/>
      <c r="RBR13" s="236"/>
      <c r="RBS13" s="236"/>
      <c r="RBT13" s="236"/>
      <c r="RBU13" s="236"/>
      <c r="RBV13" s="236"/>
      <c r="RBW13" s="236"/>
      <c r="RBX13" s="236"/>
      <c r="RBY13" s="236"/>
      <c r="RBZ13" s="236"/>
      <c r="RCA13" s="236"/>
      <c r="RCB13" s="236"/>
      <c r="RCC13" s="236"/>
      <c r="RCD13" s="236"/>
      <c r="RCE13" s="236"/>
      <c r="RCF13" s="236"/>
      <c r="RCG13" s="236"/>
      <c r="RCH13" s="236"/>
      <c r="RCI13" s="236"/>
      <c r="RCJ13" s="236"/>
      <c r="RCK13" s="236"/>
      <c r="RCL13" s="236"/>
      <c r="RCM13" s="236"/>
      <c r="RCN13" s="236"/>
      <c r="RCO13" s="236"/>
      <c r="RCP13" s="236"/>
      <c r="RCQ13" s="236"/>
      <c r="RCR13" s="236"/>
      <c r="RCS13" s="236"/>
      <c r="RCT13" s="236"/>
      <c r="RCU13" s="236"/>
      <c r="RCV13" s="236"/>
      <c r="RCW13" s="236"/>
      <c r="RCX13" s="236"/>
      <c r="RCY13" s="236"/>
      <c r="RCZ13" s="236"/>
      <c r="RDA13" s="236"/>
      <c r="RDB13" s="236"/>
      <c r="RDC13" s="236"/>
      <c r="RDD13" s="236"/>
      <c r="RDE13" s="236"/>
      <c r="RDF13" s="236"/>
      <c r="RDG13" s="236"/>
      <c r="RDH13" s="236"/>
      <c r="RDI13" s="236"/>
      <c r="RDJ13" s="236"/>
      <c r="RDK13" s="236"/>
      <c r="RDL13" s="236"/>
      <c r="RDM13" s="236"/>
      <c r="RDN13" s="236"/>
      <c r="RDO13" s="236"/>
      <c r="RDP13" s="236"/>
      <c r="RDQ13" s="236"/>
      <c r="RDR13" s="236"/>
      <c r="RDS13" s="236"/>
      <c r="RDT13" s="236"/>
      <c r="RDU13" s="236"/>
      <c r="RDV13" s="236"/>
      <c r="RDW13" s="236"/>
      <c r="RDX13" s="236"/>
      <c r="RDY13" s="236"/>
      <c r="RDZ13" s="236"/>
      <c r="REA13" s="236"/>
      <c r="REB13" s="236"/>
      <c r="REC13" s="236"/>
      <c r="RED13" s="236"/>
      <c r="REE13" s="236"/>
      <c r="REF13" s="236"/>
      <c r="REG13" s="236"/>
      <c r="REH13" s="236"/>
      <c r="REI13" s="236"/>
      <c r="REJ13" s="236"/>
      <c r="REK13" s="236"/>
      <c r="REL13" s="236"/>
      <c r="REM13" s="236"/>
      <c r="REN13" s="236"/>
      <c r="REO13" s="236"/>
      <c r="REP13" s="236"/>
      <c r="REQ13" s="236"/>
      <c r="RER13" s="236"/>
      <c r="RES13" s="236"/>
      <c r="RET13" s="236"/>
      <c r="REU13" s="236"/>
      <c r="REV13" s="236"/>
      <c r="REW13" s="236"/>
      <c r="REX13" s="236"/>
      <c r="REY13" s="236"/>
      <c r="REZ13" s="236"/>
      <c r="RFA13" s="236"/>
      <c r="RFB13" s="236"/>
      <c r="RFC13" s="236"/>
      <c r="RFD13" s="236"/>
      <c r="RFE13" s="236"/>
      <c r="RFF13" s="236"/>
      <c r="RFG13" s="236"/>
      <c r="RFH13" s="236"/>
      <c r="RFI13" s="236"/>
      <c r="RFJ13" s="236"/>
      <c r="RFK13" s="236"/>
      <c r="RFL13" s="236"/>
      <c r="RFM13" s="236"/>
      <c r="RFN13" s="236"/>
      <c r="RFO13" s="236"/>
      <c r="RFP13" s="236"/>
      <c r="RFQ13" s="236"/>
      <c r="RFR13" s="236"/>
      <c r="RFS13" s="236"/>
      <c r="RFT13" s="236"/>
      <c r="RFU13" s="236"/>
      <c r="RFV13" s="236"/>
      <c r="RFW13" s="236"/>
      <c r="RFX13" s="236"/>
      <c r="RFY13" s="236"/>
      <c r="RFZ13" s="236"/>
      <c r="RGA13" s="236"/>
      <c r="RGB13" s="236"/>
      <c r="RGC13" s="236"/>
      <c r="RGD13" s="236"/>
      <c r="RGE13" s="236"/>
      <c r="RGF13" s="236"/>
      <c r="RGG13" s="236"/>
      <c r="RGH13" s="236"/>
      <c r="RGI13" s="236"/>
      <c r="RGJ13" s="236"/>
      <c r="RGK13" s="236"/>
      <c r="RGL13" s="236"/>
      <c r="RGM13" s="236"/>
      <c r="RGN13" s="236"/>
      <c r="RGO13" s="236"/>
      <c r="RGP13" s="236"/>
      <c r="RGQ13" s="236"/>
      <c r="RGR13" s="236"/>
      <c r="RGS13" s="236"/>
      <c r="RGT13" s="236"/>
      <c r="RGU13" s="236"/>
      <c r="RGV13" s="236"/>
      <c r="RGW13" s="236"/>
      <c r="RGX13" s="236"/>
      <c r="RGY13" s="236"/>
      <c r="RGZ13" s="236"/>
      <c r="RHA13" s="236"/>
      <c r="RHB13" s="236"/>
      <c r="RHC13" s="236"/>
      <c r="RHD13" s="236"/>
      <c r="RHE13" s="236"/>
      <c r="RHF13" s="236"/>
      <c r="RHG13" s="236"/>
      <c r="RHH13" s="236"/>
      <c r="RHI13" s="236"/>
      <c r="RHJ13" s="236"/>
      <c r="RHK13" s="236"/>
      <c r="RHL13" s="236"/>
      <c r="RHM13" s="236"/>
      <c r="RHN13" s="236"/>
      <c r="RHO13" s="236"/>
      <c r="RHP13" s="236"/>
      <c r="RHQ13" s="236"/>
      <c r="RHR13" s="236"/>
      <c r="RHS13" s="236"/>
      <c r="RHT13" s="236"/>
      <c r="RHU13" s="236"/>
      <c r="RHV13" s="236"/>
      <c r="RHW13" s="236"/>
      <c r="RHX13" s="236"/>
      <c r="RHY13" s="236"/>
      <c r="RHZ13" s="236"/>
      <c r="RIA13" s="236"/>
      <c r="RIB13" s="236"/>
      <c r="RIC13" s="236"/>
      <c r="RID13" s="236"/>
      <c r="RIE13" s="236"/>
      <c r="RIF13" s="236"/>
      <c r="RIG13" s="236"/>
      <c r="RIH13" s="236"/>
      <c r="RII13" s="236"/>
      <c r="RIJ13" s="236"/>
      <c r="RIK13" s="236"/>
      <c r="RIL13" s="236"/>
      <c r="RIM13" s="236"/>
      <c r="RIN13" s="236"/>
      <c r="RIO13" s="236"/>
      <c r="RIP13" s="236"/>
      <c r="RIQ13" s="236"/>
      <c r="RIR13" s="236"/>
      <c r="RIS13" s="236"/>
      <c r="RIT13" s="236"/>
      <c r="RIU13" s="236"/>
      <c r="RIV13" s="236"/>
      <c r="RIW13" s="236"/>
      <c r="RIX13" s="236"/>
      <c r="RIY13" s="236"/>
      <c r="RIZ13" s="236"/>
      <c r="RJA13" s="236"/>
      <c r="RJB13" s="236"/>
      <c r="RJC13" s="236"/>
      <c r="RJD13" s="236"/>
      <c r="RJE13" s="236"/>
      <c r="RJF13" s="236"/>
      <c r="RJG13" s="236"/>
      <c r="RJH13" s="236"/>
      <c r="RJI13" s="236"/>
      <c r="RJJ13" s="236"/>
      <c r="RJK13" s="236"/>
      <c r="RJL13" s="236"/>
      <c r="RJM13" s="236"/>
      <c r="RJN13" s="236"/>
      <c r="RJO13" s="236"/>
      <c r="RJP13" s="236"/>
      <c r="RJQ13" s="236"/>
      <c r="RJR13" s="236"/>
      <c r="RJS13" s="236"/>
      <c r="RJT13" s="236"/>
      <c r="RJU13" s="236"/>
      <c r="RJV13" s="236"/>
      <c r="RJW13" s="236"/>
      <c r="RJX13" s="236"/>
      <c r="RJY13" s="236"/>
      <c r="RJZ13" s="236"/>
      <c r="RKA13" s="236"/>
      <c r="RKB13" s="236"/>
      <c r="RKC13" s="236"/>
      <c r="RKD13" s="236"/>
      <c r="RKE13" s="236"/>
      <c r="RKF13" s="236"/>
      <c r="RKG13" s="236"/>
      <c r="RKH13" s="236"/>
      <c r="RKI13" s="236"/>
      <c r="RKJ13" s="236"/>
      <c r="RKK13" s="236"/>
      <c r="RKL13" s="236"/>
      <c r="RKM13" s="236"/>
      <c r="RKN13" s="236"/>
      <c r="RKO13" s="236"/>
      <c r="RKP13" s="236"/>
      <c r="RKQ13" s="236"/>
      <c r="RKR13" s="236"/>
      <c r="RKS13" s="236"/>
      <c r="RKT13" s="236"/>
      <c r="RKU13" s="236"/>
      <c r="RKV13" s="236"/>
      <c r="RKW13" s="236"/>
      <c r="RKX13" s="236"/>
      <c r="RKY13" s="236"/>
      <c r="RKZ13" s="236"/>
      <c r="RLA13" s="236"/>
      <c r="RLB13" s="236"/>
      <c r="RLC13" s="236"/>
      <c r="RLD13" s="236"/>
      <c r="RLE13" s="236"/>
      <c r="RLF13" s="236"/>
      <c r="RLG13" s="236"/>
      <c r="RLH13" s="236"/>
      <c r="RLI13" s="236"/>
      <c r="RLJ13" s="236"/>
      <c r="RLK13" s="236"/>
      <c r="RLL13" s="236"/>
      <c r="RLM13" s="236"/>
      <c r="RLN13" s="236"/>
      <c r="RLO13" s="236"/>
      <c r="RLP13" s="236"/>
      <c r="RLQ13" s="236"/>
      <c r="RLR13" s="236"/>
      <c r="RLS13" s="236"/>
      <c r="RLT13" s="236"/>
      <c r="RLU13" s="236"/>
      <c r="RLV13" s="236"/>
      <c r="RLW13" s="236"/>
      <c r="RLX13" s="236"/>
      <c r="RLY13" s="236"/>
      <c r="RLZ13" s="236"/>
      <c r="RMA13" s="236"/>
      <c r="RMB13" s="236"/>
      <c r="RMC13" s="236"/>
      <c r="RMD13" s="236"/>
      <c r="RME13" s="236"/>
      <c r="RMF13" s="236"/>
      <c r="RMG13" s="236"/>
      <c r="RMH13" s="236"/>
      <c r="RMI13" s="236"/>
      <c r="RMJ13" s="236"/>
      <c r="RMK13" s="236"/>
      <c r="RML13" s="236"/>
      <c r="RMM13" s="236"/>
      <c r="RMN13" s="236"/>
      <c r="RMO13" s="236"/>
      <c r="RMP13" s="236"/>
      <c r="RMQ13" s="236"/>
      <c r="RMR13" s="236"/>
      <c r="RMS13" s="236"/>
      <c r="RMT13" s="236"/>
      <c r="RMU13" s="236"/>
      <c r="RMV13" s="236"/>
      <c r="RMW13" s="236"/>
      <c r="RMX13" s="236"/>
      <c r="RMY13" s="236"/>
      <c r="RMZ13" s="236"/>
      <c r="RNA13" s="236"/>
      <c r="RNB13" s="236"/>
      <c r="RNC13" s="236"/>
      <c r="RND13" s="236"/>
      <c r="RNE13" s="236"/>
      <c r="RNF13" s="236"/>
      <c r="RNG13" s="236"/>
      <c r="RNH13" s="236"/>
      <c r="RNI13" s="236"/>
      <c r="RNJ13" s="236"/>
      <c r="RNK13" s="236"/>
      <c r="RNL13" s="236"/>
      <c r="RNM13" s="236"/>
      <c r="RNN13" s="236"/>
      <c r="RNO13" s="236"/>
      <c r="RNP13" s="236"/>
      <c r="RNQ13" s="236"/>
      <c r="RNR13" s="236"/>
      <c r="RNS13" s="236"/>
      <c r="RNT13" s="236"/>
      <c r="RNU13" s="236"/>
      <c r="RNV13" s="236"/>
      <c r="RNW13" s="236"/>
      <c r="RNX13" s="236"/>
      <c r="RNY13" s="236"/>
      <c r="RNZ13" s="236"/>
      <c r="ROA13" s="236"/>
      <c r="ROB13" s="236"/>
      <c r="ROC13" s="236"/>
      <c r="ROD13" s="236"/>
      <c r="ROE13" s="236"/>
      <c r="ROF13" s="236"/>
      <c r="ROG13" s="236"/>
      <c r="ROH13" s="236"/>
      <c r="ROI13" s="236"/>
      <c r="ROJ13" s="236"/>
      <c r="ROK13" s="236"/>
      <c r="ROL13" s="236"/>
      <c r="ROM13" s="236"/>
      <c r="RON13" s="236"/>
      <c r="ROO13" s="236"/>
      <c r="ROP13" s="236"/>
      <c r="ROQ13" s="236"/>
      <c r="ROR13" s="236"/>
      <c r="ROS13" s="236"/>
      <c r="ROT13" s="236"/>
      <c r="ROU13" s="236"/>
      <c r="ROV13" s="236"/>
      <c r="ROW13" s="236"/>
      <c r="ROX13" s="236"/>
      <c r="ROY13" s="236"/>
      <c r="ROZ13" s="236"/>
      <c r="RPA13" s="236"/>
      <c r="RPB13" s="236"/>
      <c r="RPC13" s="236"/>
      <c r="RPD13" s="236"/>
      <c r="RPE13" s="236"/>
      <c r="RPF13" s="236"/>
      <c r="RPG13" s="236"/>
      <c r="RPH13" s="236"/>
      <c r="RPI13" s="236"/>
      <c r="RPJ13" s="236"/>
      <c r="RPK13" s="236"/>
      <c r="RPL13" s="236"/>
      <c r="RPM13" s="236"/>
      <c r="RPN13" s="236"/>
      <c r="RPO13" s="236"/>
      <c r="RPP13" s="236"/>
      <c r="RPQ13" s="236"/>
      <c r="RPR13" s="236"/>
      <c r="RPS13" s="236"/>
      <c r="RPT13" s="236"/>
      <c r="RPU13" s="236"/>
      <c r="RPV13" s="236"/>
      <c r="RPW13" s="236"/>
      <c r="RPX13" s="236"/>
      <c r="RPY13" s="236"/>
      <c r="RPZ13" s="236"/>
      <c r="RQA13" s="236"/>
      <c r="RQB13" s="236"/>
      <c r="RQC13" s="236"/>
      <c r="RQD13" s="236"/>
      <c r="RQE13" s="236"/>
      <c r="RQF13" s="236"/>
      <c r="RQG13" s="236"/>
      <c r="RQH13" s="236"/>
      <c r="RQI13" s="236"/>
      <c r="RQJ13" s="236"/>
      <c r="RQK13" s="236"/>
      <c r="RQL13" s="236"/>
      <c r="RQM13" s="236"/>
      <c r="RQN13" s="236"/>
      <c r="RQO13" s="236"/>
      <c r="RQP13" s="236"/>
      <c r="RQQ13" s="236"/>
      <c r="RQR13" s="236"/>
      <c r="RQS13" s="236"/>
      <c r="RQT13" s="236"/>
      <c r="RQU13" s="236"/>
      <c r="RQV13" s="236"/>
      <c r="RQW13" s="236"/>
      <c r="RQX13" s="236"/>
      <c r="RQY13" s="236"/>
      <c r="RQZ13" s="236"/>
      <c r="RRA13" s="236"/>
      <c r="RRB13" s="236"/>
      <c r="RRC13" s="236"/>
      <c r="RRD13" s="236"/>
      <c r="RRE13" s="236"/>
      <c r="RRF13" s="236"/>
      <c r="RRG13" s="236"/>
      <c r="RRH13" s="236"/>
      <c r="RRI13" s="236"/>
      <c r="RRJ13" s="236"/>
      <c r="RRK13" s="236"/>
      <c r="RRL13" s="236"/>
      <c r="RRM13" s="236"/>
      <c r="RRN13" s="236"/>
      <c r="RRO13" s="236"/>
      <c r="RRP13" s="236"/>
      <c r="RRQ13" s="236"/>
      <c r="RRR13" s="236"/>
      <c r="RRS13" s="236"/>
      <c r="RRT13" s="236"/>
      <c r="RRU13" s="236"/>
      <c r="RRV13" s="236"/>
      <c r="RRW13" s="236"/>
      <c r="RRX13" s="236"/>
      <c r="RRY13" s="236"/>
      <c r="RRZ13" s="236"/>
      <c r="RSA13" s="236"/>
      <c r="RSB13" s="236"/>
      <c r="RSC13" s="236"/>
      <c r="RSD13" s="236"/>
      <c r="RSE13" s="236"/>
      <c r="RSF13" s="236"/>
      <c r="RSG13" s="236"/>
      <c r="RSH13" s="236"/>
      <c r="RSI13" s="236"/>
      <c r="RSJ13" s="236"/>
      <c r="RSK13" s="236"/>
      <c r="RSL13" s="236"/>
      <c r="RSM13" s="236"/>
      <c r="RSN13" s="236"/>
      <c r="RSO13" s="236"/>
      <c r="RSP13" s="236"/>
      <c r="RSQ13" s="236"/>
      <c r="RSR13" s="236"/>
      <c r="RSS13" s="236"/>
      <c r="RST13" s="236"/>
      <c r="RSU13" s="236"/>
      <c r="RSV13" s="236"/>
      <c r="RSW13" s="236"/>
      <c r="RSX13" s="236"/>
      <c r="RSY13" s="236"/>
      <c r="RSZ13" s="236"/>
      <c r="RTA13" s="236"/>
      <c r="RTB13" s="236"/>
      <c r="RTC13" s="236"/>
      <c r="RTD13" s="236"/>
      <c r="RTE13" s="236"/>
      <c r="RTF13" s="236"/>
      <c r="RTG13" s="236"/>
      <c r="RTH13" s="236"/>
      <c r="RTI13" s="236"/>
      <c r="RTJ13" s="236"/>
      <c r="RTK13" s="236"/>
      <c r="RTL13" s="236"/>
      <c r="RTM13" s="236"/>
      <c r="RTN13" s="236"/>
      <c r="RTO13" s="236"/>
      <c r="RTP13" s="236"/>
      <c r="RTQ13" s="236"/>
      <c r="RTR13" s="236"/>
      <c r="RTS13" s="236"/>
      <c r="RTT13" s="236"/>
      <c r="RTU13" s="236"/>
      <c r="RTV13" s="236"/>
      <c r="RTW13" s="236"/>
      <c r="RTX13" s="236"/>
      <c r="RTY13" s="236"/>
      <c r="RTZ13" s="236"/>
      <c r="RUA13" s="236"/>
      <c r="RUB13" s="236"/>
      <c r="RUC13" s="236"/>
      <c r="RUD13" s="236"/>
      <c r="RUE13" s="236"/>
      <c r="RUF13" s="236"/>
      <c r="RUG13" s="236"/>
      <c r="RUH13" s="236"/>
      <c r="RUI13" s="236"/>
      <c r="RUJ13" s="236"/>
      <c r="RUK13" s="236"/>
      <c r="RUL13" s="236"/>
      <c r="RUM13" s="236"/>
      <c r="RUN13" s="236"/>
      <c r="RUO13" s="236"/>
      <c r="RUP13" s="236"/>
      <c r="RUQ13" s="236"/>
      <c r="RUR13" s="236"/>
      <c r="RUS13" s="236"/>
      <c r="RUT13" s="236"/>
      <c r="RUU13" s="236"/>
      <c r="RUV13" s="236"/>
      <c r="RUW13" s="236"/>
      <c r="RUX13" s="236"/>
      <c r="RUY13" s="236"/>
      <c r="RUZ13" s="236"/>
      <c r="RVA13" s="236"/>
      <c r="RVB13" s="236"/>
      <c r="RVC13" s="236"/>
      <c r="RVD13" s="236"/>
      <c r="RVE13" s="236"/>
      <c r="RVF13" s="236"/>
      <c r="RVG13" s="236"/>
      <c r="RVH13" s="236"/>
      <c r="RVI13" s="236"/>
      <c r="RVJ13" s="236"/>
      <c r="RVK13" s="236"/>
      <c r="RVL13" s="236"/>
      <c r="RVM13" s="236"/>
      <c r="RVN13" s="236"/>
      <c r="RVO13" s="236"/>
      <c r="RVP13" s="236"/>
      <c r="RVQ13" s="236"/>
      <c r="RVR13" s="236"/>
      <c r="RVS13" s="236"/>
      <c r="RVT13" s="236"/>
      <c r="RVU13" s="236"/>
      <c r="RVV13" s="236"/>
      <c r="RVW13" s="236"/>
      <c r="RVX13" s="236"/>
      <c r="RVY13" s="236"/>
      <c r="RVZ13" s="236"/>
      <c r="RWA13" s="236"/>
      <c r="RWB13" s="236"/>
      <c r="RWC13" s="236"/>
      <c r="RWD13" s="236"/>
      <c r="RWE13" s="236"/>
      <c r="RWF13" s="236"/>
      <c r="RWG13" s="236"/>
      <c r="RWH13" s="236"/>
      <c r="RWI13" s="236"/>
      <c r="RWJ13" s="236"/>
      <c r="RWK13" s="236"/>
      <c r="RWL13" s="236"/>
      <c r="RWM13" s="236"/>
      <c r="RWN13" s="236"/>
      <c r="RWO13" s="236"/>
      <c r="RWP13" s="236"/>
      <c r="RWQ13" s="236"/>
      <c r="RWR13" s="236"/>
      <c r="RWS13" s="236"/>
      <c r="RWT13" s="236"/>
      <c r="RWU13" s="236"/>
      <c r="RWV13" s="236"/>
      <c r="RWW13" s="236"/>
      <c r="RWX13" s="236"/>
      <c r="RWY13" s="236"/>
      <c r="RWZ13" s="236"/>
      <c r="RXA13" s="236"/>
      <c r="RXB13" s="236"/>
      <c r="RXC13" s="236"/>
      <c r="RXD13" s="236"/>
      <c r="RXE13" s="236"/>
      <c r="RXF13" s="236"/>
      <c r="RXG13" s="236"/>
      <c r="RXH13" s="236"/>
      <c r="RXI13" s="236"/>
      <c r="RXJ13" s="236"/>
      <c r="RXK13" s="236"/>
      <c r="RXL13" s="236"/>
      <c r="RXM13" s="236"/>
      <c r="RXN13" s="236"/>
      <c r="RXO13" s="236"/>
      <c r="RXP13" s="236"/>
      <c r="RXQ13" s="236"/>
      <c r="RXR13" s="236"/>
      <c r="RXS13" s="236"/>
      <c r="RXT13" s="236"/>
      <c r="RXU13" s="236"/>
      <c r="RXV13" s="236"/>
      <c r="RXW13" s="236"/>
      <c r="RXX13" s="236"/>
      <c r="RXY13" s="236"/>
      <c r="RXZ13" s="236"/>
      <c r="RYA13" s="236"/>
      <c r="RYB13" s="236"/>
      <c r="RYC13" s="236"/>
      <c r="RYD13" s="236"/>
      <c r="RYE13" s="236"/>
      <c r="RYF13" s="236"/>
      <c r="RYG13" s="236"/>
      <c r="RYH13" s="236"/>
      <c r="RYI13" s="236"/>
      <c r="RYJ13" s="236"/>
      <c r="RYK13" s="236"/>
      <c r="RYL13" s="236"/>
      <c r="RYM13" s="236"/>
      <c r="RYN13" s="236"/>
      <c r="RYO13" s="236"/>
      <c r="RYP13" s="236"/>
      <c r="RYQ13" s="236"/>
      <c r="RYR13" s="236"/>
      <c r="RYS13" s="236"/>
      <c r="RYT13" s="236"/>
      <c r="RYU13" s="236"/>
      <c r="RYV13" s="236"/>
      <c r="RYW13" s="236"/>
      <c r="RYX13" s="236"/>
      <c r="RYY13" s="236"/>
      <c r="RYZ13" s="236"/>
      <c r="RZA13" s="236"/>
      <c r="RZB13" s="236"/>
      <c r="RZC13" s="236"/>
      <c r="RZD13" s="236"/>
      <c r="RZE13" s="236"/>
      <c r="RZF13" s="236"/>
      <c r="RZG13" s="236"/>
      <c r="RZH13" s="236"/>
      <c r="RZI13" s="236"/>
      <c r="RZJ13" s="236"/>
      <c r="RZK13" s="236"/>
      <c r="RZL13" s="236"/>
      <c r="RZM13" s="236"/>
      <c r="RZN13" s="236"/>
      <c r="RZO13" s="236"/>
      <c r="RZP13" s="236"/>
      <c r="RZQ13" s="236"/>
      <c r="RZR13" s="236"/>
      <c r="RZS13" s="236"/>
      <c r="RZT13" s="236"/>
      <c r="RZU13" s="236"/>
      <c r="RZV13" s="236"/>
      <c r="RZW13" s="236"/>
      <c r="RZX13" s="236"/>
      <c r="RZY13" s="236"/>
      <c r="RZZ13" s="236"/>
      <c r="SAA13" s="236"/>
      <c r="SAB13" s="236"/>
      <c r="SAC13" s="236"/>
      <c r="SAD13" s="236"/>
      <c r="SAE13" s="236"/>
      <c r="SAF13" s="236"/>
      <c r="SAG13" s="236"/>
      <c r="SAH13" s="236"/>
      <c r="SAI13" s="236"/>
      <c r="SAJ13" s="236"/>
      <c r="SAK13" s="236"/>
      <c r="SAL13" s="236"/>
      <c r="SAM13" s="236"/>
      <c r="SAN13" s="236"/>
      <c r="SAO13" s="236"/>
      <c r="SAP13" s="236"/>
      <c r="SAQ13" s="236"/>
      <c r="SAR13" s="236"/>
      <c r="SAS13" s="236"/>
      <c r="SAT13" s="236"/>
      <c r="SAU13" s="236"/>
      <c r="SAV13" s="236"/>
      <c r="SAW13" s="236"/>
      <c r="SAX13" s="236"/>
      <c r="SAY13" s="236"/>
      <c r="SAZ13" s="236"/>
      <c r="SBA13" s="236"/>
      <c r="SBB13" s="236"/>
      <c r="SBC13" s="236"/>
      <c r="SBD13" s="236"/>
      <c r="SBE13" s="236"/>
      <c r="SBF13" s="236"/>
      <c r="SBG13" s="236"/>
      <c r="SBH13" s="236"/>
      <c r="SBI13" s="236"/>
      <c r="SBJ13" s="236"/>
      <c r="SBK13" s="236"/>
      <c r="SBL13" s="236"/>
      <c r="SBM13" s="236"/>
      <c r="SBN13" s="236"/>
      <c r="SBO13" s="236"/>
      <c r="SBP13" s="236"/>
      <c r="SBQ13" s="236"/>
      <c r="SBR13" s="236"/>
      <c r="SBS13" s="236"/>
      <c r="SBT13" s="236"/>
      <c r="SBU13" s="236"/>
      <c r="SBV13" s="236"/>
      <c r="SBW13" s="236"/>
      <c r="SBX13" s="236"/>
      <c r="SBY13" s="236"/>
      <c r="SBZ13" s="236"/>
      <c r="SCA13" s="236"/>
      <c r="SCB13" s="236"/>
      <c r="SCC13" s="236"/>
      <c r="SCD13" s="236"/>
      <c r="SCE13" s="236"/>
      <c r="SCF13" s="236"/>
      <c r="SCG13" s="236"/>
      <c r="SCH13" s="236"/>
      <c r="SCI13" s="236"/>
      <c r="SCJ13" s="236"/>
      <c r="SCK13" s="236"/>
      <c r="SCL13" s="236"/>
      <c r="SCM13" s="236"/>
      <c r="SCN13" s="236"/>
      <c r="SCO13" s="236"/>
      <c r="SCP13" s="236"/>
      <c r="SCQ13" s="236"/>
      <c r="SCR13" s="236"/>
      <c r="SCS13" s="236"/>
      <c r="SCT13" s="236"/>
      <c r="SCU13" s="236"/>
      <c r="SCV13" s="236"/>
      <c r="SCW13" s="236"/>
      <c r="SCX13" s="236"/>
      <c r="SCY13" s="236"/>
      <c r="SCZ13" s="236"/>
      <c r="SDA13" s="236"/>
      <c r="SDB13" s="236"/>
      <c r="SDC13" s="236"/>
      <c r="SDD13" s="236"/>
      <c r="SDE13" s="236"/>
      <c r="SDF13" s="236"/>
      <c r="SDG13" s="236"/>
      <c r="SDH13" s="236"/>
      <c r="SDI13" s="236"/>
      <c r="SDJ13" s="236"/>
      <c r="SDK13" s="236"/>
      <c r="SDL13" s="236"/>
      <c r="SDM13" s="236"/>
      <c r="SDN13" s="236"/>
      <c r="SDO13" s="236"/>
      <c r="SDP13" s="236"/>
      <c r="SDQ13" s="236"/>
      <c r="SDR13" s="236"/>
      <c r="SDS13" s="236"/>
      <c r="SDT13" s="236"/>
      <c r="SDU13" s="236"/>
      <c r="SDV13" s="236"/>
      <c r="SDW13" s="236"/>
      <c r="SDX13" s="236"/>
      <c r="SDY13" s="236"/>
      <c r="SDZ13" s="236"/>
      <c r="SEA13" s="236"/>
      <c r="SEB13" s="236"/>
      <c r="SEC13" s="236"/>
      <c r="SED13" s="236"/>
      <c r="SEE13" s="236"/>
      <c r="SEF13" s="236"/>
      <c r="SEG13" s="236"/>
      <c r="SEH13" s="236"/>
      <c r="SEI13" s="236"/>
      <c r="SEJ13" s="236"/>
      <c r="SEK13" s="236"/>
      <c r="SEL13" s="236"/>
      <c r="SEM13" s="236"/>
      <c r="SEN13" s="236"/>
      <c r="SEO13" s="236"/>
      <c r="SEP13" s="236"/>
      <c r="SEQ13" s="236"/>
      <c r="SER13" s="236"/>
      <c r="SES13" s="236"/>
      <c r="SET13" s="236"/>
      <c r="SEU13" s="236"/>
      <c r="SEV13" s="236"/>
      <c r="SEW13" s="236"/>
      <c r="SEX13" s="236"/>
      <c r="SEY13" s="236"/>
      <c r="SEZ13" s="236"/>
      <c r="SFA13" s="236"/>
      <c r="SFB13" s="236"/>
      <c r="SFC13" s="236"/>
      <c r="SFD13" s="236"/>
      <c r="SFE13" s="236"/>
      <c r="SFF13" s="236"/>
      <c r="SFG13" s="236"/>
      <c r="SFH13" s="236"/>
      <c r="SFI13" s="236"/>
      <c r="SFJ13" s="236"/>
      <c r="SFK13" s="236"/>
      <c r="SFL13" s="236"/>
      <c r="SFM13" s="236"/>
      <c r="SFN13" s="236"/>
      <c r="SFO13" s="236"/>
      <c r="SFP13" s="236"/>
      <c r="SFQ13" s="236"/>
      <c r="SFR13" s="236"/>
      <c r="SFS13" s="236"/>
      <c r="SFT13" s="236"/>
      <c r="SFU13" s="236"/>
      <c r="SFV13" s="236"/>
      <c r="SFW13" s="236"/>
      <c r="SFX13" s="236"/>
      <c r="SFY13" s="236"/>
      <c r="SFZ13" s="236"/>
      <c r="SGA13" s="236"/>
      <c r="SGB13" s="236"/>
      <c r="SGC13" s="236"/>
      <c r="SGD13" s="236"/>
      <c r="SGE13" s="236"/>
      <c r="SGF13" s="236"/>
      <c r="SGG13" s="236"/>
      <c r="SGH13" s="236"/>
      <c r="SGI13" s="236"/>
      <c r="SGJ13" s="236"/>
      <c r="SGK13" s="236"/>
      <c r="SGL13" s="236"/>
      <c r="SGM13" s="236"/>
      <c r="SGN13" s="236"/>
      <c r="SGO13" s="236"/>
      <c r="SGP13" s="236"/>
      <c r="SGQ13" s="236"/>
      <c r="SGR13" s="236"/>
      <c r="SGS13" s="236"/>
      <c r="SGT13" s="236"/>
      <c r="SGU13" s="236"/>
      <c r="SGV13" s="236"/>
      <c r="SGW13" s="236"/>
      <c r="SGX13" s="236"/>
      <c r="SGY13" s="236"/>
      <c r="SGZ13" s="236"/>
      <c r="SHA13" s="236"/>
      <c r="SHB13" s="236"/>
      <c r="SHC13" s="236"/>
      <c r="SHD13" s="236"/>
      <c r="SHE13" s="236"/>
      <c r="SHF13" s="236"/>
      <c r="SHG13" s="236"/>
      <c r="SHH13" s="236"/>
      <c r="SHI13" s="236"/>
      <c r="SHJ13" s="236"/>
      <c r="SHK13" s="236"/>
      <c r="SHL13" s="236"/>
      <c r="SHM13" s="236"/>
      <c r="SHN13" s="236"/>
      <c r="SHO13" s="236"/>
      <c r="SHP13" s="236"/>
      <c r="SHQ13" s="236"/>
      <c r="SHR13" s="236"/>
      <c r="SHS13" s="236"/>
      <c r="SHT13" s="236"/>
      <c r="SHU13" s="236"/>
      <c r="SHV13" s="236"/>
      <c r="SHW13" s="236"/>
      <c r="SHX13" s="236"/>
      <c r="SHY13" s="236"/>
      <c r="SHZ13" s="236"/>
      <c r="SIA13" s="236"/>
      <c r="SIB13" s="236"/>
      <c r="SIC13" s="236"/>
      <c r="SID13" s="236"/>
      <c r="SIE13" s="236"/>
      <c r="SIF13" s="236"/>
      <c r="SIG13" s="236"/>
      <c r="SIH13" s="236"/>
      <c r="SII13" s="236"/>
      <c r="SIJ13" s="236"/>
      <c r="SIK13" s="236"/>
      <c r="SIL13" s="236"/>
      <c r="SIM13" s="236"/>
      <c r="SIN13" s="236"/>
      <c r="SIO13" s="236"/>
      <c r="SIP13" s="236"/>
      <c r="SIQ13" s="236"/>
      <c r="SIR13" s="236"/>
      <c r="SIS13" s="236"/>
      <c r="SIT13" s="236"/>
      <c r="SIU13" s="236"/>
      <c r="SIV13" s="236"/>
      <c r="SIW13" s="236"/>
      <c r="SIX13" s="236"/>
      <c r="SIY13" s="236"/>
      <c r="SIZ13" s="236"/>
      <c r="SJA13" s="236"/>
      <c r="SJB13" s="236"/>
      <c r="SJC13" s="236"/>
      <c r="SJD13" s="236"/>
      <c r="SJE13" s="236"/>
      <c r="SJF13" s="236"/>
      <c r="SJG13" s="236"/>
      <c r="SJH13" s="236"/>
      <c r="SJI13" s="236"/>
      <c r="SJJ13" s="236"/>
      <c r="SJK13" s="236"/>
      <c r="SJL13" s="236"/>
      <c r="SJM13" s="236"/>
      <c r="SJN13" s="236"/>
      <c r="SJO13" s="236"/>
      <c r="SJP13" s="236"/>
      <c r="SJQ13" s="236"/>
      <c r="SJR13" s="236"/>
      <c r="SJS13" s="236"/>
      <c r="SJT13" s="236"/>
      <c r="SJU13" s="236"/>
      <c r="SJV13" s="236"/>
      <c r="SJW13" s="236"/>
      <c r="SJX13" s="236"/>
      <c r="SJY13" s="236"/>
      <c r="SJZ13" s="236"/>
      <c r="SKA13" s="236"/>
      <c r="SKB13" s="236"/>
      <c r="SKC13" s="236"/>
      <c r="SKD13" s="236"/>
      <c r="SKE13" s="236"/>
      <c r="SKF13" s="236"/>
      <c r="SKG13" s="236"/>
      <c r="SKH13" s="236"/>
      <c r="SKI13" s="236"/>
      <c r="SKJ13" s="236"/>
      <c r="SKK13" s="236"/>
      <c r="SKL13" s="236"/>
      <c r="SKM13" s="236"/>
      <c r="SKN13" s="236"/>
      <c r="SKO13" s="236"/>
      <c r="SKP13" s="236"/>
      <c r="SKQ13" s="236"/>
      <c r="SKR13" s="236"/>
      <c r="SKS13" s="236"/>
      <c r="SKT13" s="236"/>
      <c r="SKU13" s="236"/>
      <c r="SKV13" s="236"/>
      <c r="SKW13" s="236"/>
      <c r="SKX13" s="236"/>
      <c r="SKY13" s="236"/>
      <c r="SKZ13" s="236"/>
      <c r="SLA13" s="236"/>
      <c r="SLB13" s="236"/>
      <c r="SLC13" s="236"/>
      <c r="SLD13" s="236"/>
      <c r="SLE13" s="236"/>
      <c r="SLF13" s="236"/>
      <c r="SLG13" s="236"/>
      <c r="SLH13" s="236"/>
      <c r="SLI13" s="236"/>
      <c r="SLJ13" s="236"/>
      <c r="SLK13" s="236"/>
      <c r="SLL13" s="236"/>
      <c r="SLM13" s="236"/>
      <c r="SLN13" s="236"/>
      <c r="SLO13" s="236"/>
      <c r="SLP13" s="236"/>
      <c r="SLQ13" s="236"/>
      <c r="SLR13" s="236"/>
      <c r="SLS13" s="236"/>
      <c r="SLT13" s="236"/>
      <c r="SLU13" s="236"/>
      <c r="SLV13" s="236"/>
      <c r="SLW13" s="236"/>
      <c r="SLX13" s="236"/>
      <c r="SLY13" s="236"/>
      <c r="SLZ13" s="236"/>
      <c r="SMA13" s="236"/>
      <c r="SMB13" s="236"/>
      <c r="SMC13" s="236"/>
      <c r="SMD13" s="236"/>
      <c r="SME13" s="236"/>
      <c r="SMF13" s="236"/>
      <c r="SMG13" s="236"/>
      <c r="SMH13" s="236"/>
      <c r="SMI13" s="236"/>
      <c r="SMJ13" s="236"/>
      <c r="SMK13" s="236"/>
      <c r="SML13" s="236"/>
      <c r="SMM13" s="236"/>
      <c r="SMN13" s="236"/>
      <c r="SMO13" s="236"/>
      <c r="SMP13" s="236"/>
      <c r="SMQ13" s="236"/>
      <c r="SMR13" s="236"/>
      <c r="SMS13" s="236"/>
      <c r="SMT13" s="236"/>
      <c r="SMU13" s="236"/>
      <c r="SMV13" s="236"/>
      <c r="SMW13" s="236"/>
      <c r="SMX13" s="236"/>
      <c r="SMY13" s="236"/>
      <c r="SMZ13" s="236"/>
      <c r="SNA13" s="236"/>
      <c r="SNB13" s="236"/>
      <c r="SNC13" s="236"/>
      <c r="SND13" s="236"/>
      <c r="SNE13" s="236"/>
      <c r="SNF13" s="236"/>
      <c r="SNG13" s="236"/>
      <c r="SNH13" s="236"/>
      <c r="SNI13" s="236"/>
      <c r="SNJ13" s="236"/>
      <c r="SNK13" s="236"/>
      <c r="SNL13" s="236"/>
      <c r="SNM13" s="236"/>
      <c r="SNN13" s="236"/>
      <c r="SNO13" s="236"/>
      <c r="SNP13" s="236"/>
      <c r="SNQ13" s="236"/>
      <c r="SNR13" s="236"/>
      <c r="SNS13" s="236"/>
      <c r="SNT13" s="236"/>
      <c r="SNU13" s="236"/>
      <c r="SNV13" s="236"/>
      <c r="SNW13" s="236"/>
      <c r="SNX13" s="236"/>
      <c r="SNY13" s="236"/>
      <c r="SNZ13" s="236"/>
      <c r="SOA13" s="236"/>
      <c r="SOB13" s="236"/>
      <c r="SOC13" s="236"/>
      <c r="SOD13" s="236"/>
      <c r="SOE13" s="236"/>
      <c r="SOF13" s="236"/>
      <c r="SOG13" s="236"/>
      <c r="SOH13" s="236"/>
      <c r="SOI13" s="236"/>
      <c r="SOJ13" s="236"/>
      <c r="SOK13" s="236"/>
      <c r="SOL13" s="236"/>
      <c r="SOM13" s="236"/>
      <c r="SON13" s="236"/>
      <c r="SOO13" s="236"/>
      <c r="SOP13" s="236"/>
      <c r="SOQ13" s="236"/>
      <c r="SOR13" s="236"/>
      <c r="SOS13" s="236"/>
      <c r="SOT13" s="236"/>
      <c r="SOU13" s="236"/>
      <c r="SOV13" s="236"/>
      <c r="SOW13" s="236"/>
      <c r="SOX13" s="236"/>
      <c r="SOY13" s="236"/>
      <c r="SOZ13" s="236"/>
      <c r="SPA13" s="236"/>
      <c r="SPB13" s="236"/>
      <c r="SPC13" s="236"/>
      <c r="SPD13" s="236"/>
      <c r="SPE13" s="236"/>
      <c r="SPF13" s="236"/>
      <c r="SPG13" s="236"/>
      <c r="SPH13" s="236"/>
      <c r="SPI13" s="236"/>
      <c r="SPJ13" s="236"/>
      <c r="SPK13" s="236"/>
      <c r="SPL13" s="236"/>
      <c r="SPM13" s="236"/>
      <c r="SPN13" s="236"/>
      <c r="SPO13" s="236"/>
      <c r="SPP13" s="236"/>
      <c r="SPQ13" s="236"/>
      <c r="SPR13" s="236"/>
      <c r="SPS13" s="236"/>
      <c r="SPT13" s="236"/>
      <c r="SPU13" s="236"/>
      <c r="SPV13" s="236"/>
      <c r="SPW13" s="236"/>
      <c r="SPX13" s="236"/>
      <c r="SPY13" s="236"/>
      <c r="SPZ13" s="236"/>
      <c r="SQA13" s="236"/>
      <c r="SQB13" s="236"/>
      <c r="SQC13" s="236"/>
      <c r="SQD13" s="236"/>
      <c r="SQE13" s="236"/>
      <c r="SQF13" s="236"/>
      <c r="SQG13" s="236"/>
      <c r="SQH13" s="236"/>
      <c r="SQI13" s="236"/>
      <c r="SQJ13" s="236"/>
      <c r="SQK13" s="236"/>
      <c r="SQL13" s="236"/>
      <c r="SQM13" s="236"/>
      <c r="SQN13" s="236"/>
      <c r="SQO13" s="236"/>
      <c r="SQP13" s="236"/>
      <c r="SQQ13" s="236"/>
      <c r="SQR13" s="236"/>
      <c r="SQS13" s="236"/>
      <c r="SQT13" s="236"/>
      <c r="SQU13" s="236"/>
      <c r="SQV13" s="236"/>
      <c r="SQW13" s="236"/>
      <c r="SQX13" s="236"/>
      <c r="SQY13" s="236"/>
      <c r="SQZ13" s="236"/>
      <c r="SRA13" s="236"/>
      <c r="SRB13" s="236"/>
      <c r="SRC13" s="236"/>
      <c r="SRD13" s="236"/>
      <c r="SRE13" s="236"/>
      <c r="SRF13" s="236"/>
      <c r="SRG13" s="236"/>
      <c r="SRH13" s="236"/>
      <c r="SRI13" s="236"/>
      <c r="SRJ13" s="236"/>
      <c r="SRK13" s="236"/>
      <c r="SRL13" s="236"/>
      <c r="SRM13" s="236"/>
      <c r="SRN13" s="236"/>
      <c r="SRO13" s="236"/>
      <c r="SRP13" s="236"/>
      <c r="SRQ13" s="236"/>
      <c r="SRR13" s="236"/>
      <c r="SRS13" s="236"/>
      <c r="SRT13" s="236"/>
      <c r="SRU13" s="236"/>
      <c r="SRV13" s="236"/>
      <c r="SRW13" s="236"/>
      <c r="SRX13" s="236"/>
      <c r="SRY13" s="236"/>
      <c r="SRZ13" s="236"/>
      <c r="SSA13" s="236"/>
      <c r="SSB13" s="236"/>
      <c r="SSC13" s="236"/>
      <c r="SSD13" s="236"/>
      <c r="SSE13" s="236"/>
      <c r="SSF13" s="236"/>
      <c r="SSG13" s="236"/>
      <c r="SSH13" s="236"/>
      <c r="SSI13" s="236"/>
      <c r="SSJ13" s="236"/>
      <c r="SSK13" s="236"/>
      <c r="SSL13" s="236"/>
      <c r="SSM13" s="236"/>
      <c r="SSN13" s="236"/>
      <c r="SSO13" s="236"/>
      <c r="SSP13" s="236"/>
      <c r="SSQ13" s="236"/>
      <c r="SSR13" s="236"/>
      <c r="SSS13" s="236"/>
      <c r="SST13" s="236"/>
      <c r="SSU13" s="236"/>
      <c r="SSV13" s="236"/>
      <c r="SSW13" s="236"/>
      <c r="SSX13" s="236"/>
      <c r="SSY13" s="236"/>
      <c r="SSZ13" s="236"/>
      <c r="STA13" s="236"/>
      <c r="STB13" s="236"/>
      <c r="STC13" s="236"/>
      <c r="STD13" s="236"/>
      <c r="STE13" s="236"/>
      <c r="STF13" s="236"/>
      <c r="STG13" s="236"/>
      <c r="STH13" s="236"/>
      <c r="STI13" s="236"/>
      <c r="STJ13" s="236"/>
      <c r="STK13" s="236"/>
      <c r="STL13" s="236"/>
      <c r="STM13" s="236"/>
      <c r="STN13" s="236"/>
      <c r="STO13" s="236"/>
      <c r="STP13" s="236"/>
      <c r="STQ13" s="236"/>
      <c r="STR13" s="236"/>
      <c r="STS13" s="236"/>
      <c r="STT13" s="236"/>
      <c r="STU13" s="236"/>
      <c r="STV13" s="236"/>
      <c r="STW13" s="236"/>
      <c r="STX13" s="236"/>
      <c r="STY13" s="236"/>
      <c r="STZ13" s="236"/>
      <c r="SUA13" s="236"/>
      <c r="SUB13" s="236"/>
      <c r="SUC13" s="236"/>
      <c r="SUD13" s="236"/>
      <c r="SUE13" s="236"/>
      <c r="SUF13" s="236"/>
      <c r="SUG13" s="236"/>
      <c r="SUH13" s="236"/>
      <c r="SUI13" s="236"/>
      <c r="SUJ13" s="236"/>
      <c r="SUK13" s="236"/>
      <c r="SUL13" s="236"/>
      <c r="SUM13" s="236"/>
      <c r="SUN13" s="236"/>
      <c r="SUO13" s="236"/>
      <c r="SUP13" s="236"/>
      <c r="SUQ13" s="236"/>
      <c r="SUR13" s="236"/>
      <c r="SUS13" s="236"/>
      <c r="SUT13" s="236"/>
      <c r="SUU13" s="236"/>
      <c r="SUV13" s="236"/>
      <c r="SUW13" s="236"/>
      <c r="SUX13" s="236"/>
      <c r="SUY13" s="236"/>
      <c r="SUZ13" s="236"/>
      <c r="SVA13" s="236"/>
      <c r="SVB13" s="236"/>
      <c r="SVC13" s="236"/>
      <c r="SVD13" s="236"/>
      <c r="SVE13" s="236"/>
      <c r="SVF13" s="236"/>
      <c r="SVG13" s="236"/>
      <c r="SVH13" s="236"/>
      <c r="SVI13" s="236"/>
      <c r="SVJ13" s="236"/>
      <c r="SVK13" s="236"/>
      <c r="SVL13" s="236"/>
      <c r="SVM13" s="236"/>
      <c r="SVN13" s="236"/>
      <c r="SVO13" s="236"/>
      <c r="SVP13" s="236"/>
      <c r="SVQ13" s="236"/>
      <c r="SVR13" s="236"/>
      <c r="SVS13" s="236"/>
      <c r="SVT13" s="236"/>
      <c r="SVU13" s="236"/>
      <c r="SVV13" s="236"/>
      <c r="SVW13" s="236"/>
      <c r="SVX13" s="236"/>
      <c r="SVY13" s="236"/>
      <c r="SVZ13" s="236"/>
      <c r="SWA13" s="236"/>
      <c r="SWB13" s="236"/>
      <c r="SWC13" s="236"/>
      <c r="SWD13" s="236"/>
      <c r="SWE13" s="236"/>
      <c r="SWF13" s="236"/>
      <c r="SWG13" s="236"/>
      <c r="SWH13" s="236"/>
      <c r="SWI13" s="236"/>
      <c r="SWJ13" s="236"/>
      <c r="SWK13" s="236"/>
      <c r="SWL13" s="236"/>
      <c r="SWM13" s="236"/>
      <c r="SWN13" s="236"/>
      <c r="SWO13" s="236"/>
      <c r="SWP13" s="236"/>
      <c r="SWQ13" s="236"/>
      <c r="SWR13" s="236"/>
      <c r="SWS13" s="236"/>
      <c r="SWT13" s="236"/>
      <c r="SWU13" s="236"/>
      <c r="SWV13" s="236"/>
      <c r="SWW13" s="236"/>
      <c r="SWX13" s="236"/>
      <c r="SWY13" s="236"/>
      <c r="SWZ13" s="236"/>
      <c r="SXA13" s="236"/>
      <c r="SXB13" s="236"/>
      <c r="SXC13" s="236"/>
      <c r="SXD13" s="236"/>
      <c r="SXE13" s="236"/>
      <c r="SXF13" s="236"/>
      <c r="SXG13" s="236"/>
      <c r="SXH13" s="236"/>
      <c r="SXI13" s="236"/>
      <c r="SXJ13" s="236"/>
      <c r="SXK13" s="236"/>
      <c r="SXL13" s="236"/>
      <c r="SXM13" s="236"/>
      <c r="SXN13" s="236"/>
      <c r="SXO13" s="236"/>
      <c r="SXP13" s="236"/>
      <c r="SXQ13" s="236"/>
      <c r="SXR13" s="236"/>
      <c r="SXS13" s="236"/>
      <c r="SXT13" s="236"/>
      <c r="SXU13" s="236"/>
      <c r="SXV13" s="236"/>
      <c r="SXW13" s="236"/>
      <c r="SXX13" s="236"/>
      <c r="SXY13" s="236"/>
      <c r="SXZ13" s="236"/>
      <c r="SYA13" s="236"/>
      <c r="SYB13" s="236"/>
      <c r="SYC13" s="236"/>
      <c r="SYD13" s="236"/>
      <c r="SYE13" s="236"/>
      <c r="SYF13" s="236"/>
      <c r="SYG13" s="236"/>
      <c r="SYH13" s="236"/>
      <c r="SYI13" s="236"/>
      <c r="SYJ13" s="236"/>
      <c r="SYK13" s="236"/>
      <c r="SYL13" s="236"/>
      <c r="SYM13" s="236"/>
      <c r="SYN13" s="236"/>
      <c r="SYO13" s="236"/>
      <c r="SYP13" s="236"/>
      <c r="SYQ13" s="236"/>
      <c r="SYR13" s="236"/>
      <c r="SYS13" s="236"/>
      <c r="SYT13" s="236"/>
      <c r="SYU13" s="236"/>
      <c r="SYV13" s="236"/>
      <c r="SYW13" s="236"/>
      <c r="SYX13" s="236"/>
      <c r="SYY13" s="236"/>
      <c r="SYZ13" s="236"/>
      <c r="SZA13" s="236"/>
      <c r="SZB13" s="236"/>
      <c r="SZC13" s="236"/>
      <c r="SZD13" s="236"/>
      <c r="SZE13" s="236"/>
      <c r="SZF13" s="236"/>
      <c r="SZG13" s="236"/>
      <c r="SZH13" s="236"/>
      <c r="SZI13" s="236"/>
      <c r="SZJ13" s="236"/>
      <c r="SZK13" s="236"/>
      <c r="SZL13" s="236"/>
      <c r="SZM13" s="236"/>
      <c r="SZN13" s="236"/>
      <c r="SZO13" s="236"/>
      <c r="SZP13" s="236"/>
      <c r="SZQ13" s="236"/>
      <c r="SZR13" s="236"/>
      <c r="SZS13" s="236"/>
      <c r="SZT13" s="236"/>
      <c r="SZU13" s="236"/>
      <c r="SZV13" s="236"/>
      <c r="SZW13" s="236"/>
      <c r="SZX13" s="236"/>
      <c r="SZY13" s="236"/>
      <c r="SZZ13" s="236"/>
      <c r="TAA13" s="236"/>
      <c r="TAB13" s="236"/>
      <c r="TAC13" s="236"/>
      <c r="TAD13" s="236"/>
      <c r="TAE13" s="236"/>
      <c r="TAF13" s="236"/>
      <c r="TAG13" s="236"/>
      <c r="TAH13" s="236"/>
      <c r="TAI13" s="236"/>
      <c r="TAJ13" s="236"/>
      <c r="TAK13" s="236"/>
      <c r="TAL13" s="236"/>
      <c r="TAM13" s="236"/>
      <c r="TAN13" s="236"/>
      <c r="TAO13" s="236"/>
      <c r="TAP13" s="236"/>
      <c r="TAQ13" s="236"/>
      <c r="TAR13" s="236"/>
      <c r="TAS13" s="236"/>
      <c r="TAT13" s="236"/>
      <c r="TAU13" s="236"/>
      <c r="TAV13" s="236"/>
      <c r="TAW13" s="236"/>
      <c r="TAX13" s="236"/>
      <c r="TAY13" s="236"/>
      <c r="TAZ13" s="236"/>
      <c r="TBA13" s="236"/>
      <c r="TBB13" s="236"/>
      <c r="TBC13" s="236"/>
      <c r="TBD13" s="236"/>
      <c r="TBE13" s="236"/>
      <c r="TBF13" s="236"/>
      <c r="TBG13" s="236"/>
      <c r="TBH13" s="236"/>
      <c r="TBI13" s="236"/>
      <c r="TBJ13" s="236"/>
      <c r="TBK13" s="236"/>
      <c r="TBL13" s="236"/>
      <c r="TBM13" s="236"/>
      <c r="TBN13" s="236"/>
      <c r="TBO13" s="236"/>
      <c r="TBP13" s="236"/>
      <c r="TBQ13" s="236"/>
      <c r="TBR13" s="236"/>
      <c r="TBS13" s="236"/>
      <c r="TBT13" s="236"/>
      <c r="TBU13" s="236"/>
      <c r="TBV13" s="236"/>
      <c r="TBW13" s="236"/>
      <c r="TBX13" s="236"/>
      <c r="TBY13" s="236"/>
      <c r="TBZ13" s="236"/>
      <c r="TCA13" s="236"/>
      <c r="TCB13" s="236"/>
      <c r="TCC13" s="236"/>
      <c r="TCD13" s="236"/>
      <c r="TCE13" s="236"/>
      <c r="TCF13" s="236"/>
      <c r="TCG13" s="236"/>
      <c r="TCH13" s="236"/>
      <c r="TCI13" s="236"/>
      <c r="TCJ13" s="236"/>
      <c r="TCK13" s="236"/>
      <c r="TCL13" s="236"/>
      <c r="TCM13" s="236"/>
      <c r="TCN13" s="236"/>
      <c r="TCO13" s="236"/>
      <c r="TCP13" s="236"/>
      <c r="TCQ13" s="236"/>
      <c r="TCR13" s="236"/>
      <c r="TCS13" s="236"/>
      <c r="TCT13" s="236"/>
      <c r="TCU13" s="236"/>
      <c r="TCV13" s="236"/>
      <c r="TCW13" s="236"/>
      <c r="TCX13" s="236"/>
      <c r="TCY13" s="236"/>
      <c r="TCZ13" s="236"/>
      <c r="TDA13" s="236"/>
      <c r="TDB13" s="236"/>
      <c r="TDC13" s="236"/>
      <c r="TDD13" s="236"/>
      <c r="TDE13" s="236"/>
      <c r="TDF13" s="236"/>
      <c r="TDG13" s="236"/>
      <c r="TDH13" s="236"/>
      <c r="TDI13" s="236"/>
      <c r="TDJ13" s="236"/>
      <c r="TDK13" s="236"/>
      <c r="TDL13" s="236"/>
      <c r="TDM13" s="236"/>
      <c r="TDN13" s="236"/>
      <c r="TDO13" s="236"/>
      <c r="TDP13" s="236"/>
      <c r="TDQ13" s="236"/>
      <c r="TDR13" s="236"/>
      <c r="TDS13" s="236"/>
      <c r="TDT13" s="236"/>
      <c r="TDU13" s="236"/>
      <c r="TDV13" s="236"/>
      <c r="TDW13" s="236"/>
      <c r="TDX13" s="236"/>
      <c r="TDY13" s="236"/>
      <c r="TDZ13" s="236"/>
      <c r="TEA13" s="236"/>
      <c r="TEB13" s="236"/>
      <c r="TEC13" s="236"/>
      <c r="TED13" s="236"/>
      <c r="TEE13" s="236"/>
      <c r="TEF13" s="236"/>
      <c r="TEG13" s="236"/>
      <c r="TEH13" s="236"/>
      <c r="TEI13" s="236"/>
      <c r="TEJ13" s="236"/>
      <c r="TEK13" s="236"/>
      <c r="TEL13" s="236"/>
      <c r="TEM13" s="236"/>
      <c r="TEN13" s="236"/>
      <c r="TEO13" s="236"/>
      <c r="TEP13" s="236"/>
      <c r="TEQ13" s="236"/>
      <c r="TER13" s="236"/>
      <c r="TES13" s="236"/>
      <c r="TET13" s="236"/>
      <c r="TEU13" s="236"/>
      <c r="TEV13" s="236"/>
      <c r="TEW13" s="236"/>
      <c r="TEX13" s="236"/>
      <c r="TEY13" s="236"/>
      <c r="TEZ13" s="236"/>
      <c r="TFA13" s="236"/>
      <c r="TFB13" s="236"/>
      <c r="TFC13" s="236"/>
      <c r="TFD13" s="236"/>
      <c r="TFE13" s="236"/>
      <c r="TFF13" s="236"/>
      <c r="TFG13" s="236"/>
      <c r="TFH13" s="236"/>
      <c r="TFI13" s="236"/>
      <c r="TFJ13" s="236"/>
      <c r="TFK13" s="236"/>
      <c r="TFL13" s="236"/>
      <c r="TFM13" s="236"/>
      <c r="TFN13" s="236"/>
      <c r="TFO13" s="236"/>
      <c r="TFP13" s="236"/>
      <c r="TFQ13" s="236"/>
      <c r="TFR13" s="236"/>
      <c r="TFS13" s="236"/>
      <c r="TFT13" s="236"/>
      <c r="TFU13" s="236"/>
      <c r="TFV13" s="236"/>
      <c r="TFW13" s="236"/>
      <c r="TFX13" s="236"/>
      <c r="TFY13" s="236"/>
      <c r="TFZ13" s="236"/>
      <c r="TGA13" s="236"/>
      <c r="TGB13" s="236"/>
      <c r="TGC13" s="236"/>
      <c r="TGD13" s="236"/>
      <c r="TGE13" s="236"/>
      <c r="TGF13" s="236"/>
      <c r="TGG13" s="236"/>
      <c r="TGH13" s="236"/>
      <c r="TGI13" s="236"/>
      <c r="TGJ13" s="236"/>
      <c r="TGK13" s="236"/>
      <c r="TGL13" s="236"/>
      <c r="TGM13" s="236"/>
      <c r="TGN13" s="236"/>
      <c r="TGO13" s="236"/>
      <c r="TGP13" s="236"/>
      <c r="TGQ13" s="236"/>
      <c r="TGR13" s="236"/>
      <c r="TGS13" s="236"/>
      <c r="TGT13" s="236"/>
      <c r="TGU13" s="236"/>
      <c r="TGV13" s="236"/>
      <c r="TGW13" s="236"/>
      <c r="TGX13" s="236"/>
      <c r="TGY13" s="236"/>
      <c r="TGZ13" s="236"/>
      <c r="THA13" s="236"/>
      <c r="THB13" s="236"/>
      <c r="THC13" s="236"/>
      <c r="THD13" s="236"/>
      <c r="THE13" s="236"/>
      <c r="THF13" s="236"/>
      <c r="THG13" s="236"/>
      <c r="THH13" s="236"/>
      <c r="THI13" s="236"/>
      <c r="THJ13" s="236"/>
      <c r="THK13" s="236"/>
      <c r="THL13" s="236"/>
      <c r="THM13" s="236"/>
      <c r="THN13" s="236"/>
      <c r="THO13" s="236"/>
      <c r="THP13" s="236"/>
      <c r="THQ13" s="236"/>
      <c r="THR13" s="236"/>
      <c r="THS13" s="236"/>
      <c r="THT13" s="236"/>
      <c r="THU13" s="236"/>
      <c r="THV13" s="236"/>
      <c r="THW13" s="236"/>
      <c r="THX13" s="236"/>
      <c r="THY13" s="236"/>
      <c r="THZ13" s="236"/>
      <c r="TIA13" s="236"/>
      <c r="TIB13" s="236"/>
      <c r="TIC13" s="236"/>
      <c r="TID13" s="236"/>
      <c r="TIE13" s="236"/>
      <c r="TIF13" s="236"/>
      <c r="TIG13" s="236"/>
      <c r="TIH13" s="236"/>
      <c r="TII13" s="236"/>
      <c r="TIJ13" s="236"/>
      <c r="TIK13" s="236"/>
      <c r="TIL13" s="236"/>
      <c r="TIM13" s="236"/>
      <c r="TIN13" s="236"/>
      <c r="TIO13" s="236"/>
      <c r="TIP13" s="236"/>
      <c r="TIQ13" s="236"/>
      <c r="TIR13" s="236"/>
      <c r="TIS13" s="236"/>
      <c r="TIT13" s="236"/>
      <c r="TIU13" s="236"/>
      <c r="TIV13" s="236"/>
      <c r="TIW13" s="236"/>
      <c r="TIX13" s="236"/>
      <c r="TIY13" s="236"/>
      <c r="TIZ13" s="236"/>
      <c r="TJA13" s="236"/>
      <c r="TJB13" s="236"/>
      <c r="TJC13" s="236"/>
      <c r="TJD13" s="236"/>
      <c r="TJE13" s="236"/>
      <c r="TJF13" s="236"/>
      <c r="TJG13" s="236"/>
      <c r="TJH13" s="236"/>
      <c r="TJI13" s="236"/>
      <c r="TJJ13" s="236"/>
      <c r="TJK13" s="236"/>
      <c r="TJL13" s="236"/>
      <c r="TJM13" s="236"/>
      <c r="TJN13" s="236"/>
      <c r="TJO13" s="236"/>
      <c r="TJP13" s="236"/>
      <c r="TJQ13" s="236"/>
      <c r="TJR13" s="236"/>
      <c r="TJS13" s="236"/>
      <c r="TJT13" s="236"/>
      <c r="TJU13" s="236"/>
      <c r="TJV13" s="236"/>
      <c r="TJW13" s="236"/>
      <c r="TJX13" s="236"/>
      <c r="TJY13" s="236"/>
      <c r="TJZ13" s="236"/>
      <c r="TKA13" s="236"/>
      <c r="TKB13" s="236"/>
      <c r="TKC13" s="236"/>
      <c r="TKD13" s="236"/>
      <c r="TKE13" s="236"/>
      <c r="TKF13" s="236"/>
      <c r="TKG13" s="236"/>
      <c r="TKH13" s="236"/>
      <c r="TKI13" s="236"/>
      <c r="TKJ13" s="236"/>
      <c r="TKK13" s="236"/>
      <c r="TKL13" s="236"/>
      <c r="TKM13" s="236"/>
      <c r="TKN13" s="236"/>
      <c r="TKO13" s="236"/>
      <c r="TKP13" s="236"/>
      <c r="TKQ13" s="236"/>
      <c r="TKR13" s="236"/>
      <c r="TKS13" s="236"/>
      <c r="TKT13" s="236"/>
      <c r="TKU13" s="236"/>
      <c r="TKV13" s="236"/>
      <c r="TKW13" s="236"/>
      <c r="TKX13" s="236"/>
      <c r="TKY13" s="236"/>
      <c r="TKZ13" s="236"/>
      <c r="TLA13" s="236"/>
      <c r="TLB13" s="236"/>
      <c r="TLC13" s="236"/>
      <c r="TLD13" s="236"/>
      <c r="TLE13" s="236"/>
      <c r="TLF13" s="236"/>
      <c r="TLG13" s="236"/>
      <c r="TLH13" s="236"/>
      <c r="TLI13" s="236"/>
      <c r="TLJ13" s="236"/>
      <c r="TLK13" s="236"/>
      <c r="TLL13" s="236"/>
      <c r="TLM13" s="236"/>
      <c r="TLN13" s="236"/>
      <c r="TLO13" s="236"/>
      <c r="TLP13" s="236"/>
      <c r="TLQ13" s="236"/>
      <c r="TLR13" s="236"/>
      <c r="TLS13" s="236"/>
      <c r="TLT13" s="236"/>
      <c r="TLU13" s="236"/>
      <c r="TLV13" s="236"/>
      <c r="TLW13" s="236"/>
      <c r="TLX13" s="236"/>
      <c r="TLY13" s="236"/>
      <c r="TLZ13" s="236"/>
      <c r="TMA13" s="236"/>
      <c r="TMB13" s="236"/>
      <c r="TMC13" s="236"/>
      <c r="TMD13" s="236"/>
      <c r="TME13" s="236"/>
      <c r="TMF13" s="236"/>
      <c r="TMG13" s="236"/>
      <c r="TMH13" s="236"/>
      <c r="TMI13" s="236"/>
      <c r="TMJ13" s="236"/>
      <c r="TMK13" s="236"/>
      <c r="TML13" s="236"/>
      <c r="TMM13" s="236"/>
      <c r="TMN13" s="236"/>
      <c r="TMO13" s="236"/>
      <c r="TMP13" s="236"/>
      <c r="TMQ13" s="236"/>
      <c r="TMR13" s="236"/>
      <c r="TMS13" s="236"/>
      <c r="TMT13" s="236"/>
      <c r="TMU13" s="236"/>
      <c r="TMV13" s="236"/>
      <c r="TMW13" s="236"/>
      <c r="TMX13" s="236"/>
      <c r="TMY13" s="236"/>
      <c r="TMZ13" s="236"/>
      <c r="TNA13" s="236"/>
      <c r="TNB13" s="236"/>
      <c r="TNC13" s="236"/>
      <c r="TND13" s="236"/>
      <c r="TNE13" s="236"/>
      <c r="TNF13" s="236"/>
      <c r="TNG13" s="236"/>
      <c r="TNH13" s="236"/>
      <c r="TNI13" s="236"/>
      <c r="TNJ13" s="236"/>
      <c r="TNK13" s="236"/>
      <c r="TNL13" s="236"/>
      <c r="TNM13" s="236"/>
      <c r="TNN13" s="236"/>
      <c r="TNO13" s="236"/>
      <c r="TNP13" s="236"/>
      <c r="TNQ13" s="236"/>
      <c r="TNR13" s="236"/>
      <c r="TNS13" s="236"/>
      <c r="TNT13" s="236"/>
      <c r="TNU13" s="236"/>
      <c r="TNV13" s="236"/>
      <c r="TNW13" s="236"/>
      <c r="TNX13" s="236"/>
      <c r="TNY13" s="236"/>
      <c r="TNZ13" s="236"/>
      <c r="TOA13" s="236"/>
      <c r="TOB13" s="236"/>
      <c r="TOC13" s="236"/>
      <c r="TOD13" s="236"/>
      <c r="TOE13" s="236"/>
      <c r="TOF13" s="236"/>
      <c r="TOG13" s="236"/>
      <c r="TOH13" s="236"/>
      <c r="TOI13" s="236"/>
      <c r="TOJ13" s="236"/>
      <c r="TOK13" s="236"/>
      <c r="TOL13" s="236"/>
      <c r="TOM13" s="236"/>
      <c r="TON13" s="236"/>
      <c r="TOO13" s="236"/>
      <c r="TOP13" s="236"/>
      <c r="TOQ13" s="236"/>
      <c r="TOR13" s="236"/>
      <c r="TOS13" s="236"/>
      <c r="TOT13" s="236"/>
      <c r="TOU13" s="236"/>
      <c r="TOV13" s="236"/>
      <c r="TOW13" s="236"/>
      <c r="TOX13" s="236"/>
      <c r="TOY13" s="236"/>
      <c r="TOZ13" s="236"/>
      <c r="TPA13" s="236"/>
      <c r="TPB13" s="236"/>
      <c r="TPC13" s="236"/>
      <c r="TPD13" s="236"/>
      <c r="TPE13" s="236"/>
      <c r="TPF13" s="236"/>
      <c r="TPG13" s="236"/>
      <c r="TPH13" s="236"/>
      <c r="TPI13" s="236"/>
      <c r="TPJ13" s="236"/>
      <c r="TPK13" s="236"/>
      <c r="TPL13" s="236"/>
      <c r="TPM13" s="236"/>
      <c r="TPN13" s="236"/>
      <c r="TPO13" s="236"/>
      <c r="TPP13" s="236"/>
      <c r="TPQ13" s="236"/>
      <c r="TPR13" s="236"/>
      <c r="TPS13" s="236"/>
      <c r="TPT13" s="236"/>
      <c r="TPU13" s="236"/>
      <c r="TPV13" s="236"/>
      <c r="TPW13" s="236"/>
      <c r="TPX13" s="236"/>
      <c r="TPY13" s="236"/>
      <c r="TPZ13" s="236"/>
      <c r="TQA13" s="236"/>
      <c r="TQB13" s="236"/>
      <c r="TQC13" s="236"/>
      <c r="TQD13" s="236"/>
      <c r="TQE13" s="236"/>
      <c r="TQF13" s="236"/>
      <c r="TQG13" s="236"/>
      <c r="TQH13" s="236"/>
      <c r="TQI13" s="236"/>
      <c r="TQJ13" s="236"/>
      <c r="TQK13" s="236"/>
      <c r="TQL13" s="236"/>
      <c r="TQM13" s="236"/>
      <c r="TQN13" s="236"/>
      <c r="TQO13" s="236"/>
      <c r="TQP13" s="236"/>
      <c r="TQQ13" s="236"/>
      <c r="TQR13" s="236"/>
      <c r="TQS13" s="236"/>
      <c r="TQT13" s="236"/>
      <c r="TQU13" s="236"/>
      <c r="TQV13" s="236"/>
      <c r="TQW13" s="236"/>
      <c r="TQX13" s="236"/>
      <c r="TQY13" s="236"/>
      <c r="TQZ13" s="236"/>
      <c r="TRA13" s="236"/>
      <c r="TRB13" s="236"/>
      <c r="TRC13" s="236"/>
      <c r="TRD13" s="236"/>
      <c r="TRE13" s="236"/>
      <c r="TRF13" s="236"/>
      <c r="TRG13" s="236"/>
      <c r="TRH13" s="236"/>
      <c r="TRI13" s="236"/>
      <c r="TRJ13" s="236"/>
      <c r="TRK13" s="236"/>
      <c r="TRL13" s="236"/>
      <c r="TRM13" s="236"/>
      <c r="TRN13" s="236"/>
      <c r="TRO13" s="236"/>
      <c r="TRP13" s="236"/>
      <c r="TRQ13" s="236"/>
      <c r="TRR13" s="236"/>
      <c r="TRS13" s="236"/>
      <c r="TRT13" s="236"/>
      <c r="TRU13" s="236"/>
      <c r="TRV13" s="236"/>
      <c r="TRW13" s="236"/>
      <c r="TRX13" s="236"/>
      <c r="TRY13" s="236"/>
      <c r="TRZ13" s="236"/>
      <c r="TSA13" s="236"/>
      <c r="TSB13" s="236"/>
      <c r="TSC13" s="236"/>
      <c r="TSD13" s="236"/>
      <c r="TSE13" s="236"/>
      <c r="TSF13" s="236"/>
      <c r="TSG13" s="236"/>
      <c r="TSH13" s="236"/>
      <c r="TSI13" s="236"/>
      <c r="TSJ13" s="236"/>
      <c r="TSK13" s="236"/>
      <c r="TSL13" s="236"/>
      <c r="TSM13" s="236"/>
      <c r="TSN13" s="236"/>
      <c r="TSO13" s="236"/>
      <c r="TSP13" s="236"/>
      <c r="TSQ13" s="236"/>
      <c r="TSR13" s="236"/>
      <c r="TSS13" s="236"/>
      <c r="TST13" s="236"/>
      <c r="TSU13" s="236"/>
      <c r="TSV13" s="236"/>
      <c r="TSW13" s="236"/>
      <c r="TSX13" s="236"/>
      <c r="TSY13" s="236"/>
      <c r="TSZ13" s="236"/>
      <c r="TTA13" s="236"/>
      <c r="TTB13" s="236"/>
      <c r="TTC13" s="236"/>
      <c r="TTD13" s="236"/>
      <c r="TTE13" s="236"/>
      <c r="TTF13" s="236"/>
      <c r="TTG13" s="236"/>
      <c r="TTH13" s="236"/>
      <c r="TTI13" s="236"/>
      <c r="TTJ13" s="236"/>
      <c r="TTK13" s="236"/>
      <c r="TTL13" s="236"/>
      <c r="TTM13" s="236"/>
      <c r="TTN13" s="236"/>
      <c r="TTO13" s="236"/>
      <c r="TTP13" s="236"/>
      <c r="TTQ13" s="236"/>
      <c r="TTR13" s="236"/>
      <c r="TTS13" s="236"/>
      <c r="TTT13" s="236"/>
      <c r="TTU13" s="236"/>
      <c r="TTV13" s="236"/>
      <c r="TTW13" s="236"/>
      <c r="TTX13" s="236"/>
      <c r="TTY13" s="236"/>
      <c r="TTZ13" s="236"/>
      <c r="TUA13" s="236"/>
      <c r="TUB13" s="236"/>
      <c r="TUC13" s="236"/>
      <c r="TUD13" s="236"/>
      <c r="TUE13" s="236"/>
      <c r="TUF13" s="236"/>
      <c r="TUG13" s="236"/>
      <c r="TUH13" s="236"/>
      <c r="TUI13" s="236"/>
      <c r="TUJ13" s="236"/>
      <c r="TUK13" s="236"/>
      <c r="TUL13" s="236"/>
      <c r="TUM13" s="236"/>
      <c r="TUN13" s="236"/>
      <c r="TUO13" s="236"/>
      <c r="TUP13" s="236"/>
      <c r="TUQ13" s="236"/>
      <c r="TUR13" s="236"/>
      <c r="TUS13" s="236"/>
      <c r="TUT13" s="236"/>
      <c r="TUU13" s="236"/>
      <c r="TUV13" s="236"/>
      <c r="TUW13" s="236"/>
      <c r="TUX13" s="236"/>
      <c r="TUY13" s="236"/>
      <c r="TUZ13" s="236"/>
      <c r="TVA13" s="236"/>
      <c r="TVB13" s="236"/>
      <c r="TVC13" s="236"/>
      <c r="TVD13" s="236"/>
      <c r="TVE13" s="236"/>
      <c r="TVF13" s="236"/>
      <c r="TVG13" s="236"/>
      <c r="TVH13" s="236"/>
      <c r="TVI13" s="236"/>
      <c r="TVJ13" s="236"/>
      <c r="TVK13" s="236"/>
      <c r="TVL13" s="236"/>
      <c r="TVM13" s="236"/>
      <c r="TVN13" s="236"/>
      <c r="TVO13" s="236"/>
      <c r="TVP13" s="236"/>
      <c r="TVQ13" s="236"/>
      <c r="TVR13" s="236"/>
      <c r="TVS13" s="236"/>
      <c r="TVT13" s="236"/>
      <c r="TVU13" s="236"/>
      <c r="TVV13" s="236"/>
      <c r="TVW13" s="236"/>
      <c r="TVX13" s="236"/>
      <c r="TVY13" s="236"/>
      <c r="TVZ13" s="236"/>
      <c r="TWA13" s="236"/>
      <c r="TWB13" s="236"/>
      <c r="TWC13" s="236"/>
      <c r="TWD13" s="236"/>
      <c r="TWE13" s="236"/>
      <c r="TWF13" s="236"/>
      <c r="TWG13" s="236"/>
      <c r="TWH13" s="236"/>
      <c r="TWI13" s="236"/>
      <c r="TWJ13" s="236"/>
      <c r="TWK13" s="236"/>
      <c r="TWL13" s="236"/>
      <c r="TWM13" s="236"/>
      <c r="TWN13" s="236"/>
      <c r="TWO13" s="236"/>
      <c r="TWP13" s="236"/>
      <c r="TWQ13" s="236"/>
      <c r="TWR13" s="236"/>
      <c r="TWS13" s="236"/>
      <c r="TWT13" s="236"/>
      <c r="TWU13" s="236"/>
      <c r="TWV13" s="236"/>
      <c r="TWW13" s="236"/>
      <c r="TWX13" s="236"/>
      <c r="TWY13" s="236"/>
      <c r="TWZ13" s="236"/>
      <c r="TXA13" s="236"/>
      <c r="TXB13" s="236"/>
      <c r="TXC13" s="236"/>
      <c r="TXD13" s="236"/>
      <c r="TXE13" s="236"/>
      <c r="TXF13" s="236"/>
      <c r="TXG13" s="236"/>
      <c r="TXH13" s="236"/>
      <c r="TXI13" s="236"/>
      <c r="TXJ13" s="236"/>
      <c r="TXK13" s="236"/>
      <c r="TXL13" s="236"/>
      <c r="TXM13" s="236"/>
      <c r="TXN13" s="236"/>
      <c r="TXO13" s="236"/>
      <c r="TXP13" s="236"/>
      <c r="TXQ13" s="236"/>
      <c r="TXR13" s="236"/>
      <c r="TXS13" s="236"/>
      <c r="TXT13" s="236"/>
      <c r="TXU13" s="236"/>
      <c r="TXV13" s="236"/>
      <c r="TXW13" s="236"/>
      <c r="TXX13" s="236"/>
      <c r="TXY13" s="236"/>
      <c r="TXZ13" s="236"/>
      <c r="TYA13" s="236"/>
      <c r="TYB13" s="236"/>
      <c r="TYC13" s="236"/>
      <c r="TYD13" s="236"/>
      <c r="TYE13" s="236"/>
      <c r="TYF13" s="236"/>
      <c r="TYG13" s="236"/>
      <c r="TYH13" s="236"/>
      <c r="TYI13" s="236"/>
      <c r="TYJ13" s="236"/>
      <c r="TYK13" s="236"/>
      <c r="TYL13" s="236"/>
      <c r="TYM13" s="236"/>
      <c r="TYN13" s="236"/>
      <c r="TYO13" s="236"/>
      <c r="TYP13" s="236"/>
      <c r="TYQ13" s="236"/>
      <c r="TYR13" s="236"/>
      <c r="TYS13" s="236"/>
      <c r="TYT13" s="236"/>
      <c r="TYU13" s="236"/>
      <c r="TYV13" s="236"/>
      <c r="TYW13" s="236"/>
      <c r="TYX13" s="236"/>
      <c r="TYY13" s="236"/>
      <c r="TYZ13" s="236"/>
      <c r="TZA13" s="236"/>
      <c r="TZB13" s="236"/>
      <c r="TZC13" s="236"/>
      <c r="TZD13" s="236"/>
      <c r="TZE13" s="236"/>
      <c r="TZF13" s="236"/>
      <c r="TZG13" s="236"/>
      <c r="TZH13" s="236"/>
      <c r="TZI13" s="236"/>
      <c r="TZJ13" s="236"/>
      <c r="TZK13" s="236"/>
      <c r="TZL13" s="236"/>
      <c r="TZM13" s="236"/>
      <c r="TZN13" s="236"/>
      <c r="TZO13" s="236"/>
      <c r="TZP13" s="236"/>
      <c r="TZQ13" s="236"/>
      <c r="TZR13" s="236"/>
      <c r="TZS13" s="236"/>
      <c r="TZT13" s="236"/>
      <c r="TZU13" s="236"/>
      <c r="TZV13" s="236"/>
      <c r="TZW13" s="236"/>
      <c r="TZX13" s="236"/>
      <c r="TZY13" s="236"/>
      <c r="TZZ13" s="236"/>
      <c r="UAA13" s="236"/>
      <c r="UAB13" s="236"/>
      <c r="UAC13" s="236"/>
      <c r="UAD13" s="236"/>
      <c r="UAE13" s="236"/>
      <c r="UAF13" s="236"/>
      <c r="UAG13" s="236"/>
      <c r="UAH13" s="236"/>
      <c r="UAI13" s="236"/>
      <c r="UAJ13" s="236"/>
      <c r="UAK13" s="236"/>
      <c r="UAL13" s="236"/>
      <c r="UAM13" s="236"/>
      <c r="UAN13" s="236"/>
      <c r="UAO13" s="236"/>
      <c r="UAP13" s="236"/>
      <c r="UAQ13" s="236"/>
      <c r="UAR13" s="236"/>
      <c r="UAS13" s="236"/>
      <c r="UAT13" s="236"/>
      <c r="UAU13" s="236"/>
      <c r="UAV13" s="236"/>
      <c r="UAW13" s="236"/>
      <c r="UAX13" s="236"/>
      <c r="UAY13" s="236"/>
      <c r="UAZ13" s="236"/>
      <c r="UBA13" s="236"/>
      <c r="UBB13" s="236"/>
      <c r="UBC13" s="236"/>
      <c r="UBD13" s="236"/>
      <c r="UBE13" s="236"/>
      <c r="UBF13" s="236"/>
      <c r="UBG13" s="236"/>
      <c r="UBH13" s="236"/>
      <c r="UBI13" s="236"/>
      <c r="UBJ13" s="236"/>
      <c r="UBK13" s="236"/>
      <c r="UBL13" s="236"/>
      <c r="UBM13" s="236"/>
      <c r="UBN13" s="236"/>
      <c r="UBO13" s="236"/>
      <c r="UBP13" s="236"/>
      <c r="UBQ13" s="236"/>
      <c r="UBR13" s="236"/>
      <c r="UBS13" s="236"/>
      <c r="UBT13" s="236"/>
      <c r="UBU13" s="236"/>
      <c r="UBV13" s="236"/>
      <c r="UBW13" s="236"/>
      <c r="UBX13" s="236"/>
      <c r="UBY13" s="236"/>
      <c r="UBZ13" s="236"/>
      <c r="UCA13" s="236"/>
      <c r="UCB13" s="236"/>
      <c r="UCC13" s="236"/>
      <c r="UCD13" s="236"/>
      <c r="UCE13" s="236"/>
      <c r="UCF13" s="236"/>
      <c r="UCG13" s="236"/>
      <c r="UCH13" s="236"/>
      <c r="UCI13" s="236"/>
      <c r="UCJ13" s="236"/>
      <c r="UCK13" s="236"/>
      <c r="UCL13" s="236"/>
      <c r="UCM13" s="236"/>
      <c r="UCN13" s="236"/>
      <c r="UCO13" s="236"/>
      <c r="UCP13" s="236"/>
      <c r="UCQ13" s="236"/>
      <c r="UCR13" s="236"/>
      <c r="UCS13" s="236"/>
      <c r="UCT13" s="236"/>
      <c r="UCU13" s="236"/>
      <c r="UCV13" s="236"/>
      <c r="UCW13" s="236"/>
      <c r="UCX13" s="236"/>
      <c r="UCY13" s="236"/>
      <c r="UCZ13" s="236"/>
      <c r="UDA13" s="236"/>
      <c r="UDB13" s="236"/>
      <c r="UDC13" s="236"/>
      <c r="UDD13" s="236"/>
      <c r="UDE13" s="236"/>
      <c r="UDF13" s="236"/>
      <c r="UDG13" s="236"/>
      <c r="UDH13" s="236"/>
      <c r="UDI13" s="236"/>
      <c r="UDJ13" s="236"/>
      <c r="UDK13" s="236"/>
      <c r="UDL13" s="236"/>
      <c r="UDM13" s="236"/>
      <c r="UDN13" s="236"/>
      <c r="UDO13" s="236"/>
      <c r="UDP13" s="236"/>
      <c r="UDQ13" s="236"/>
      <c r="UDR13" s="236"/>
      <c r="UDS13" s="236"/>
      <c r="UDT13" s="236"/>
      <c r="UDU13" s="236"/>
      <c r="UDV13" s="236"/>
      <c r="UDW13" s="236"/>
      <c r="UDX13" s="236"/>
      <c r="UDY13" s="236"/>
      <c r="UDZ13" s="236"/>
      <c r="UEA13" s="236"/>
      <c r="UEB13" s="236"/>
      <c r="UEC13" s="236"/>
      <c r="UED13" s="236"/>
      <c r="UEE13" s="236"/>
      <c r="UEF13" s="236"/>
      <c r="UEG13" s="236"/>
      <c r="UEH13" s="236"/>
      <c r="UEI13" s="236"/>
      <c r="UEJ13" s="236"/>
      <c r="UEK13" s="236"/>
      <c r="UEL13" s="236"/>
      <c r="UEM13" s="236"/>
      <c r="UEN13" s="236"/>
      <c r="UEO13" s="236"/>
      <c r="UEP13" s="236"/>
      <c r="UEQ13" s="236"/>
      <c r="UER13" s="236"/>
      <c r="UES13" s="236"/>
      <c r="UET13" s="236"/>
      <c r="UEU13" s="236"/>
      <c r="UEV13" s="236"/>
      <c r="UEW13" s="236"/>
      <c r="UEX13" s="236"/>
      <c r="UEY13" s="236"/>
      <c r="UEZ13" s="236"/>
      <c r="UFA13" s="236"/>
      <c r="UFB13" s="236"/>
      <c r="UFC13" s="236"/>
      <c r="UFD13" s="236"/>
      <c r="UFE13" s="236"/>
      <c r="UFF13" s="236"/>
      <c r="UFG13" s="236"/>
      <c r="UFH13" s="236"/>
      <c r="UFI13" s="236"/>
      <c r="UFJ13" s="236"/>
      <c r="UFK13" s="236"/>
      <c r="UFL13" s="236"/>
      <c r="UFM13" s="236"/>
      <c r="UFN13" s="236"/>
      <c r="UFO13" s="236"/>
      <c r="UFP13" s="236"/>
      <c r="UFQ13" s="236"/>
      <c r="UFR13" s="236"/>
      <c r="UFS13" s="236"/>
      <c r="UFT13" s="236"/>
      <c r="UFU13" s="236"/>
      <c r="UFV13" s="236"/>
      <c r="UFW13" s="236"/>
      <c r="UFX13" s="236"/>
      <c r="UFY13" s="236"/>
      <c r="UFZ13" s="236"/>
      <c r="UGA13" s="236"/>
      <c r="UGB13" s="236"/>
      <c r="UGC13" s="236"/>
      <c r="UGD13" s="236"/>
      <c r="UGE13" s="236"/>
      <c r="UGF13" s="236"/>
      <c r="UGG13" s="236"/>
      <c r="UGH13" s="236"/>
      <c r="UGI13" s="236"/>
      <c r="UGJ13" s="236"/>
      <c r="UGK13" s="236"/>
      <c r="UGL13" s="236"/>
      <c r="UGM13" s="236"/>
      <c r="UGN13" s="236"/>
      <c r="UGO13" s="236"/>
      <c r="UGP13" s="236"/>
      <c r="UGQ13" s="236"/>
      <c r="UGR13" s="236"/>
      <c r="UGS13" s="236"/>
      <c r="UGT13" s="236"/>
      <c r="UGU13" s="236"/>
      <c r="UGV13" s="236"/>
      <c r="UGW13" s="236"/>
      <c r="UGX13" s="236"/>
      <c r="UGY13" s="236"/>
      <c r="UGZ13" s="236"/>
      <c r="UHA13" s="236"/>
      <c r="UHB13" s="236"/>
      <c r="UHC13" s="236"/>
      <c r="UHD13" s="236"/>
      <c r="UHE13" s="236"/>
      <c r="UHF13" s="236"/>
      <c r="UHG13" s="236"/>
      <c r="UHH13" s="236"/>
      <c r="UHI13" s="236"/>
      <c r="UHJ13" s="236"/>
      <c r="UHK13" s="236"/>
      <c r="UHL13" s="236"/>
      <c r="UHM13" s="236"/>
      <c r="UHN13" s="236"/>
      <c r="UHO13" s="236"/>
      <c r="UHP13" s="236"/>
      <c r="UHQ13" s="236"/>
      <c r="UHR13" s="236"/>
      <c r="UHS13" s="236"/>
      <c r="UHT13" s="236"/>
      <c r="UHU13" s="236"/>
      <c r="UHV13" s="236"/>
      <c r="UHW13" s="236"/>
      <c r="UHX13" s="236"/>
      <c r="UHY13" s="236"/>
      <c r="UHZ13" s="236"/>
      <c r="UIA13" s="236"/>
      <c r="UIB13" s="236"/>
      <c r="UIC13" s="236"/>
      <c r="UID13" s="236"/>
      <c r="UIE13" s="236"/>
      <c r="UIF13" s="236"/>
      <c r="UIG13" s="236"/>
      <c r="UIH13" s="236"/>
      <c r="UII13" s="236"/>
      <c r="UIJ13" s="236"/>
      <c r="UIK13" s="236"/>
      <c r="UIL13" s="236"/>
      <c r="UIM13" s="236"/>
      <c r="UIN13" s="236"/>
      <c r="UIO13" s="236"/>
      <c r="UIP13" s="236"/>
      <c r="UIQ13" s="236"/>
      <c r="UIR13" s="236"/>
      <c r="UIS13" s="236"/>
      <c r="UIT13" s="236"/>
      <c r="UIU13" s="236"/>
      <c r="UIV13" s="236"/>
      <c r="UIW13" s="236"/>
      <c r="UIX13" s="236"/>
      <c r="UIY13" s="236"/>
      <c r="UIZ13" s="236"/>
      <c r="UJA13" s="236"/>
      <c r="UJB13" s="236"/>
      <c r="UJC13" s="236"/>
      <c r="UJD13" s="236"/>
      <c r="UJE13" s="236"/>
      <c r="UJF13" s="236"/>
      <c r="UJG13" s="236"/>
      <c r="UJH13" s="236"/>
      <c r="UJI13" s="236"/>
      <c r="UJJ13" s="236"/>
      <c r="UJK13" s="236"/>
      <c r="UJL13" s="236"/>
      <c r="UJM13" s="236"/>
      <c r="UJN13" s="236"/>
      <c r="UJO13" s="236"/>
      <c r="UJP13" s="236"/>
      <c r="UJQ13" s="236"/>
      <c r="UJR13" s="236"/>
      <c r="UJS13" s="236"/>
      <c r="UJT13" s="236"/>
      <c r="UJU13" s="236"/>
      <c r="UJV13" s="236"/>
      <c r="UJW13" s="236"/>
      <c r="UJX13" s="236"/>
      <c r="UJY13" s="236"/>
      <c r="UJZ13" s="236"/>
      <c r="UKA13" s="236"/>
      <c r="UKB13" s="236"/>
      <c r="UKC13" s="236"/>
      <c r="UKD13" s="236"/>
      <c r="UKE13" s="236"/>
      <c r="UKF13" s="236"/>
      <c r="UKG13" s="236"/>
      <c r="UKH13" s="236"/>
      <c r="UKI13" s="236"/>
      <c r="UKJ13" s="236"/>
      <c r="UKK13" s="236"/>
      <c r="UKL13" s="236"/>
      <c r="UKM13" s="236"/>
      <c r="UKN13" s="236"/>
      <c r="UKO13" s="236"/>
      <c r="UKP13" s="236"/>
      <c r="UKQ13" s="236"/>
      <c r="UKR13" s="236"/>
      <c r="UKS13" s="236"/>
      <c r="UKT13" s="236"/>
      <c r="UKU13" s="236"/>
      <c r="UKV13" s="236"/>
      <c r="UKW13" s="236"/>
      <c r="UKX13" s="236"/>
      <c r="UKY13" s="236"/>
      <c r="UKZ13" s="236"/>
      <c r="ULA13" s="236"/>
      <c r="ULB13" s="236"/>
      <c r="ULC13" s="236"/>
      <c r="ULD13" s="236"/>
      <c r="ULE13" s="236"/>
      <c r="ULF13" s="236"/>
      <c r="ULG13" s="236"/>
      <c r="ULH13" s="236"/>
      <c r="ULI13" s="236"/>
      <c r="ULJ13" s="236"/>
      <c r="ULK13" s="236"/>
      <c r="ULL13" s="236"/>
      <c r="ULM13" s="236"/>
      <c r="ULN13" s="236"/>
      <c r="ULO13" s="236"/>
      <c r="ULP13" s="236"/>
      <c r="ULQ13" s="236"/>
      <c r="ULR13" s="236"/>
      <c r="ULS13" s="236"/>
      <c r="ULT13" s="236"/>
      <c r="ULU13" s="236"/>
      <c r="ULV13" s="236"/>
      <c r="ULW13" s="236"/>
      <c r="ULX13" s="236"/>
      <c r="ULY13" s="236"/>
      <c r="ULZ13" s="236"/>
      <c r="UMA13" s="236"/>
      <c r="UMB13" s="236"/>
      <c r="UMC13" s="236"/>
      <c r="UMD13" s="236"/>
      <c r="UME13" s="236"/>
      <c r="UMF13" s="236"/>
      <c r="UMG13" s="236"/>
      <c r="UMH13" s="236"/>
      <c r="UMI13" s="236"/>
      <c r="UMJ13" s="236"/>
      <c r="UMK13" s="236"/>
      <c r="UML13" s="236"/>
      <c r="UMM13" s="236"/>
      <c r="UMN13" s="236"/>
      <c r="UMO13" s="236"/>
      <c r="UMP13" s="236"/>
      <c r="UMQ13" s="236"/>
      <c r="UMR13" s="236"/>
      <c r="UMS13" s="236"/>
      <c r="UMT13" s="236"/>
      <c r="UMU13" s="236"/>
      <c r="UMV13" s="236"/>
      <c r="UMW13" s="236"/>
      <c r="UMX13" s="236"/>
      <c r="UMY13" s="236"/>
      <c r="UMZ13" s="236"/>
      <c r="UNA13" s="236"/>
      <c r="UNB13" s="236"/>
      <c r="UNC13" s="236"/>
      <c r="UND13" s="236"/>
      <c r="UNE13" s="236"/>
      <c r="UNF13" s="236"/>
      <c r="UNG13" s="236"/>
      <c r="UNH13" s="236"/>
      <c r="UNI13" s="236"/>
      <c r="UNJ13" s="236"/>
      <c r="UNK13" s="236"/>
      <c r="UNL13" s="236"/>
      <c r="UNM13" s="236"/>
      <c r="UNN13" s="236"/>
      <c r="UNO13" s="236"/>
      <c r="UNP13" s="236"/>
      <c r="UNQ13" s="236"/>
      <c r="UNR13" s="236"/>
      <c r="UNS13" s="236"/>
      <c r="UNT13" s="236"/>
      <c r="UNU13" s="236"/>
      <c r="UNV13" s="236"/>
      <c r="UNW13" s="236"/>
      <c r="UNX13" s="236"/>
      <c r="UNY13" s="236"/>
      <c r="UNZ13" s="236"/>
      <c r="UOA13" s="236"/>
      <c r="UOB13" s="236"/>
      <c r="UOC13" s="236"/>
      <c r="UOD13" s="236"/>
      <c r="UOE13" s="236"/>
      <c r="UOF13" s="236"/>
      <c r="UOG13" s="236"/>
      <c r="UOH13" s="236"/>
      <c r="UOI13" s="236"/>
      <c r="UOJ13" s="236"/>
      <c r="UOK13" s="236"/>
      <c r="UOL13" s="236"/>
      <c r="UOM13" s="236"/>
      <c r="UON13" s="236"/>
      <c r="UOO13" s="236"/>
      <c r="UOP13" s="236"/>
      <c r="UOQ13" s="236"/>
      <c r="UOR13" s="236"/>
      <c r="UOS13" s="236"/>
      <c r="UOT13" s="236"/>
      <c r="UOU13" s="236"/>
      <c r="UOV13" s="236"/>
      <c r="UOW13" s="236"/>
      <c r="UOX13" s="236"/>
      <c r="UOY13" s="236"/>
      <c r="UOZ13" s="236"/>
      <c r="UPA13" s="236"/>
      <c r="UPB13" s="236"/>
      <c r="UPC13" s="236"/>
      <c r="UPD13" s="236"/>
      <c r="UPE13" s="236"/>
      <c r="UPF13" s="236"/>
      <c r="UPG13" s="236"/>
      <c r="UPH13" s="236"/>
      <c r="UPI13" s="236"/>
      <c r="UPJ13" s="236"/>
      <c r="UPK13" s="236"/>
      <c r="UPL13" s="236"/>
      <c r="UPM13" s="236"/>
      <c r="UPN13" s="236"/>
      <c r="UPO13" s="236"/>
      <c r="UPP13" s="236"/>
      <c r="UPQ13" s="236"/>
      <c r="UPR13" s="236"/>
      <c r="UPS13" s="236"/>
      <c r="UPT13" s="236"/>
      <c r="UPU13" s="236"/>
      <c r="UPV13" s="236"/>
      <c r="UPW13" s="236"/>
      <c r="UPX13" s="236"/>
      <c r="UPY13" s="236"/>
      <c r="UPZ13" s="236"/>
      <c r="UQA13" s="236"/>
      <c r="UQB13" s="236"/>
      <c r="UQC13" s="236"/>
      <c r="UQD13" s="236"/>
      <c r="UQE13" s="236"/>
      <c r="UQF13" s="236"/>
      <c r="UQG13" s="236"/>
      <c r="UQH13" s="236"/>
      <c r="UQI13" s="236"/>
      <c r="UQJ13" s="236"/>
      <c r="UQK13" s="236"/>
      <c r="UQL13" s="236"/>
      <c r="UQM13" s="236"/>
      <c r="UQN13" s="236"/>
      <c r="UQO13" s="236"/>
      <c r="UQP13" s="236"/>
      <c r="UQQ13" s="236"/>
      <c r="UQR13" s="236"/>
      <c r="UQS13" s="236"/>
      <c r="UQT13" s="236"/>
      <c r="UQU13" s="236"/>
      <c r="UQV13" s="236"/>
      <c r="UQW13" s="236"/>
      <c r="UQX13" s="236"/>
      <c r="UQY13" s="236"/>
      <c r="UQZ13" s="236"/>
      <c r="URA13" s="236"/>
      <c r="URB13" s="236"/>
      <c r="URC13" s="236"/>
      <c r="URD13" s="236"/>
      <c r="URE13" s="236"/>
      <c r="URF13" s="236"/>
      <c r="URG13" s="236"/>
      <c r="URH13" s="236"/>
      <c r="URI13" s="236"/>
      <c r="URJ13" s="236"/>
      <c r="URK13" s="236"/>
      <c r="URL13" s="236"/>
      <c r="URM13" s="236"/>
      <c r="URN13" s="236"/>
      <c r="URO13" s="236"/>
      <c r="URP13" s="236"/>
      <c r="URQ13" s="236"/>
      <c r="URR13" s="236"/>
      <c r="URS13" s="236"/>
      <c r="URT13" s="236"/>
      <c r="URU13" s="236"/>
      <c r="URV13" s="236"/>
      <c r="URW13" s="236"/>
      <c r="URX13" s="236"/>
      <c r="URY13" s="236"/>
      <c r="URZ13" s="236"/>
      <c r="USA13" s="236"/>
      <c r="USB13" s="236"/>
      <c r="USC13" s="236"/>
      <c r="USD13" s="236"/>
      <c r="USE13" s="236"/>
      <c r="USF13" s="236"/>
      <c r="USG13" s="236"/>
      <c r="USH13" s="236"/>
      <c r="USI13" s="236"/>
      <c r="USJ13" s="236"/>
      <c r="USK13" s="236"/>
      <c r="USL13" s="236"/>
      <c r="USM13" s="236"/>
      <c r="USN13" s="236"/>
      <c r="USO13" s="236"/>
      <c r="USP13" s="236"/>
      <c r="USQ13" s="236"/>
      <c r="USR13" s="236"/>
      <c r="USS13" s="236"/>
      <c r="UST13" s="236"/>
      <c r="USU13" s="236"/>
      <c r="USV13" s="236"/>
      <c r="USW13" s="236"/>
      <c r="USX13" s="236"/>
      <c r="USY13" s="236"/>
      <c r="USZ13" s="236"/>
      <c r="UTA13" s="236"/>
      <c r="UTB13" s="236"/>
      <c r="UTC13" s="236"/>
      <c r="UTD13" s="236"/>
      <c r="UTE13" s="236"/>
      <c r="UTF13" s="236"/>
      <c r="UTG13" s="236"/>
      <c r="UTH13" s="236"/>
      <c r="UTI13" s="236"/>
      <c r="UTJ13" s="236"/>
      <c r="UTK13" s="236"/>
      <c r="UTL13" s="236"/>
      <c r="UTM13" s="236"/>
      <c r="UTN13" s="236"/>
      <c r="UTO13" s="236"/>
      <c r="UTP13" s="236"/>
      <c r="UTQ13" s="236"/>
      <c r="UTR13" s="236"/>
      <c r="UTS13" s="236"/>
      <c r="UTT13" s="236"/>
      <c r="UTU13" s="236"/>
      <c r="UTV13" s="236"/>
      <c r="UTW13" s="236"/>
      <c r="UTX13" s="236"/>
      <c r="UTY13" s="236"/>
      <c r="UTZ13" s="236"/>
      <c r="UUA13" s="236"/>
      <c r="UUB13" s="236"/>
      <c r="UUC13" s="236"/>
      <c r="UUD13" s="236"/>
      <c r="UUE13" s="236"/>
      <c r="UUF13" s="236"/>
      <c r="UUG13" s="236"/>
      <c r="UUH13" s="236"/>
      <c r="UUI13" s="236"/>
      <c r="UUJ13" s="236"/>
      <c r="UUK13" s="236"/>
      <c r="UUL13" s="236"/>
      <c r="UUM13" s="236"/>
      <c r="UUN13" s="236"/>
      <c r="UUO13" s="236"/>
      <c r="UUP13" s="236"/>
      <c r="UUQ13" s="236"/>
      <c r="UUR13" s="236"/>
      <c r="UUS13" s="236"/>
      <c r="UUT13" s="236"/>
      <c r="UUU13" s="236"/>
      <c r="UUV13" s="236"/>
      <c r="UUW13" s="236"/>
      <c r="UUX13" s="236"/>
      <c r="UUY13" s="236"/>
      <c r="UUZ13" s="236"/>
      <c r="UVA13" s="236"/>
      <c r="UVB13" s="236"/>
      <c r="UVC13" s="236"/>
      <c r="UVD13" s="236"/>
      <c r="UVE13" s="236"/>
      <c r="UVF13" s="236"/>
      <c r="UVG13" s="236"/>
      <c r="UVH13" s="236"/>
      <c r="UVI13" s="236"/>
      <c r="UVJ13" s="236"/>
      <c r="UVK13" s="236"/>
      <c r="UVL13" s="236"/>
      <c r="UVM13" s="236"/>
      <c r="UVN13" s="236"/>
      <c r="UVO13" s="236"/>
      <c r="UVP13" s="236"/>
      <c r="UVQ13" s="236"/>
      <c r="UVR13" s="236"/>
      <c r="UVS13" s="236"/>
      <c r="UVT13" s="236"/>
      <c r="UVU13" s="236"/>
      <c r="UVV13" s="236"/>
      <c r="UVW13" s="236"/>
      <c r="UVX13" s="236"/>
      <c r="UVY13" s="236"/>
      <c r="UVZ13" s="236"/>
      <c r="UWA13" s="236"/>
      <c r="UWB13" s="236"/>
      <c r="UWC13" s="236"/>
      <c r="UWD13" s="236"/>
      <c r="UWE13" s="236"/>
      <c r="UWF13" s="236"/>
      <c r="UWG13" s="236"/>
      <c r="UWH13" s="236"/>
      <c r="UWI13" s="236"/>
      <c r="UWJ13" s="236"/>
      <c r="UWK13" s="236"/>
      <c r="UWL13" s="236"/>
      <c r="UWM13" s="236"/>
      <c r="UWN13" s="236"/>
      <c r="UWO13" s="236"/>
      <c r="UWP13" s="236"/>
      <c r="UWQ13" s="236"/>
      <c r="UWR13" s="236"/>
      <c r="UWS13" s="236"/>
      <c r="UWT13" s="236"/>
      <c r="UWU13" s="236"/>
      <c r="UWV13" s="236"/>
      <c r="UWW13" s="236"/>
      <c r="UWX13" s="236"/>
      <c r="UWY13" s="236"/>
      <c r="UWZ13" s="236"/>
      <c r="UXA13" s="236"/>
      <c r="UXB13" s="236"/>
      <c r="UXC13" s="236"/>
      <c r="UXD13" s="236"/>
      <c r="UXE13" s="236"/>
      <c r="UXF13" s="236"/>
      <c r="UXG13" s="236"/>
      <c r="UXH13" s="236"/>
      <c r="UXI13" s="236"/>
      <c r="UXJ13" s="236"/>
      <c r="UXK13" s="236"/>
      <c r="UXL13" s="236"/>
      <c r="UXM13" s="236"/>
      <c r="UXN13" s="236"/>
      <c r="UXO13" s="236"/>
      <c r="UXP13" s="236"/>
      <c r="UXQ13" s="236"/>
      <c r="UXR13" s="236"/>
      <c r="UXS13" s="236"/>
      <c r="UXT13" s="236"/>
      <c r="UXU13" s="236"/>
      <c r="UXV13" s="236"/>
      <c r="UXW13" s="236"/>
      <c r="UXX13" s="236"/>
      <c r="UXY13" s="236"/>
      <c r="UXZ13" s="236"/>
      <c r="UYA13" s="236"/>
      <c r="UYB13" s="236"/>
      <c r="UYC13" s="236"/>
      <c r="UYD13" s="236"/>
      <c r="UYE13" s="236"/>
      <c r="UYF13" s="236"/>
      <c r="UYG13" s="236"/>
      <c r="UYH13" s="236"/>
      <c r="UYI13" s="236"/>
      <c r="UYJ13" s="236"/>
      <c r="UYK13" s="236"/>
      <c r="UYL13" s="236"/>
      <c r="UYM13" s="236"/>
      <c r="UYN13" s="236"/>
      <c r="UYO13" s="236"/>
      <c r="UYP13" s="236"/>
      <c r="UYQ13" s="236"/>
      <c r="UYR13" s="236"/>
      <c r="UYS13" s="236"/>
      <c r="UYT13" s="236"/>
      <c r="UYU13" s="236"/>
      <c r="UYV13" s="236"/>
      <c r="UYW13" s="236"/>
      <c r="UYX13" s="236"/>
      <c r="UYY13" s="236"/>
      <c r="UYZ13" s="236"/>
      <c r="UZA13" s="236"/>
      <c r="UZB13" s="236"/>
      <c r="UZC13" s="236"/>
      <c r="UZD13" s="236"/>
      <c r="UZE13" s="236"/>
      <c r="UZF13" s="236"/>
      <c r="UZG13" s="236"/>
      <c r="UZH13" s="236"/>
      <c r="UZI13" s="236"/>
      <c r="UZJ13" s="236"/>
      <c r="UZK13" s="236"/>
      <c r="UZL13" s="236"/>
      <c r="UZM13" s="236"/>
      <c r="UZN13" s="236"/>
      <c r="UZO13" s="236"/>
      <c r="UZP13" s="236"/>
      <c r="UZQ13" s="236"/>
      <c r="UZR13" s="236"/>
      <c r="UZS13" s="236"/>
      <c r="UZT13" s="236"/>
      <c r="UZU13" s="236"/>
      <c r="UZV13" s="236"/>
      <c r="UZW13" s="236"/>
      <c r="UZX13" s="236"/>
      <c r="UZY13" s="236"/>
      <c r="UZZ13" s="236"/>
      <c r="VAA13" s="236"/>
      <c r="VAB13" s="236"/>
      <c r="VAC13" s="236"/>
      <c r="VAD13" s="236"/>
      <c r="VAE13" s="236"/>
      <c r="VAF13" s="236"/>
      <c r="VAG13" s="236"/>
      <c r="VAH13" s="236"/>
      <c r="VAI13" s="236"/>
      <c r="VAJ13" s="236"/>
      <c r="VAK13" s="236"/>
      <c r="VAL13" s="236"/>
      <c r="VAM13" s="236"/>
      <c r="VAN13" s="236"/>
      <c r="VAO13" s="236"/>
      <c r="VAP13" s="236"/>
      <c r="VAQ13" s="236"/>
      <c r="VAR13" s="236"/>
      <c r="VAS13" s="236"/>
      <c r="VAT13" s="236"/>
      <c r="VAU13" s="236"/>
      <c r="VAV13" s="236"/>
      <c r="VAW13" s="236"/>
      <c r="VAX13" s="236"/>
      <c r="VAY13" s="236"/>
      <c r="VAZ13" s="236"/>
      <c r="VBA13" s="236"/>
      <c r="VBB13" s="236"/>
      <c r="VBC13" s="236"/>
      <c r="VBD13" s="236"/>
      <c r="VBE13" s="236"/>
      <c r="VBF13" s="236"/>
      <c r="VBG13" s="236"/>
      <c r="VBH13" s="236"/>
      <c r="VBI13" s="236"/>
      <c r="VBJ13" s="236"/>
      <c r="VBK13" s="236"/>
      <c r="VBL13" s="236"/>
      <c r="VBM13" s="236"/>
      <c r="VBN13" s="236"/>
      <c r="VBO13" s="236"/>
      <c r="VBP13" s="236"/>
      <c r="VBQ13" s="236"/>
      <c r="VBR13" s="236"/>
      <c r="VBS13" s="236"/>
      <c r="VBT13" s="236"/>
      <c r="VBU13" s="236"/>
      <c r="VBV13" s="236"/>
      <c r="VBW13" s="236"/>
      <c r="VBX13" s="236"/>
      <c r="VBY13" s="236"/>
      <c r="VBZ13" s="236"/>
      <c r="VCA13" s="236"/>
      <c r="VCB13" s="236"/>
      <c r="VCC13" s="236"/>
      <c r="VCD13" s="236"/>
      <c r="VCE13" s="236"/>
      <c r="VCF13" s="236"/>
      <c r="VCG13" s="236"/>
      <c r="VCH13" s="236"/>
      <c r="VCI13" s="236"/>
      <c r="VCJ13" s="236"/>
      <c r="VCK13" s="236"/>
      <c r="VCL13" s="236"/>
      <c r="VCM13" s="236"/>
      <c r="VCN13" s="236"/>
      <c r="VCO13" s="236"/>
      <c r="VCP13" s="236"/>
      <c r="VCQ13" s="236"/>
      <c r="VCR13" s="236"/>
      <c r="VCS13" s="236"/>
      <c r="VCT13" s="236"/>
      <c r="VCU13" s="236"/>
      <c r="VCV13" s="236"/>
      <c r="VCW13" s="236"/>
      <c r="VCX13" s="236"/>
      <c r="VCY13" s="236"/>
      <c r="VCZ13" s="236"/>
      <c r="VDA13" s="236"/>
      <c r="VDB13" s="236"/>
      <c r="VDC13" s="236"/>
      <c r="VDD13" s="236"/>
      <c r="VDE13" s="236"/>
      <c r="VDF13" s="236"/>
      <c r="VDG13" s="236"/>
      <c r="VDH13" s="236"/>
      <c r="VDI13" s="236"/>
      <c r="VDJ13" s="236"/>
      <c r="VDK13" s="236"/>
      <c r="VDL13" s="236"/>
      <c r="VDM13" s="236"/>
      <c r="VDN13" s="236"/>
      <c r="VDO13" s="236"/>
      <c r="VDP13" s="236"/>
      <c r="VDQ13" s="236"/>
      <c r="VDR13" s="236"/>
      <c r="VDS13" s="236"/>
      <c r="VDT13" s="236"/>
      <c r="VDU13" s="236"/>
      <c r="VDV13" s="236"/>
      <c r="VDW13" s="236"/>
      <c r="VDX13" s="236"/>
      <c r="VDY13" s="236"/>
      <c r="VDZ13" s="236"/>
      <c r="VEA13" s="236"/>
      <c r="VEB13" s="236"/>
      <c r="VEC13" s="236"/>
      <c r="VED13" s="236"/>
      <c r="VEE13" s="236"/>
      <c r="VEF13" s="236"/>
      <c r="VEG13" s="236"/>
      <c r="VEH13" s="236"/>
      <c r="VEI13" s="236"/>
      <c r="VEJ13" s="236"/>
      <c r="VEK13" s="236"/>
      <c r="VEL13" s="236"/>
      <c r="VEM13" s="236"/>
      <c r="VEN13" s="236"/>
      <c r="VEO13" s="236"/>
      <c r="VEP13" s="236"/>
      <c r="VEQ13" s="236"/>
      <c r="VER13" s="236"/>
      <c r="VES13" s="236"/>
      <c r="VET13" s="236"/>
      <c r="VEU13" s="236"/>
      <c r="VEV13" s="236"/>
      <c r="VEW13" s="236"/>
      <c r="VEX13" s="236"/>
      <c r="VEY13" s="236"/>
      <c r="VEZ13" s="236"/>
      <c r="VFA13" s="236"/>
      <c r="VFB13" s="236"/>
      <c r="VFC13" s="236"/>
      <c r="VFD13" s="236"/>
      <c r="VFE13" s="236"/>
      <c r="VFF13" s="236"/>
      <c r="VFG13" s="236"/>
      <c r="VFH13" s="236"/>
      <c r="VFI13" s="236"/>
      <c r="VFJ13" s="236"/>
      <c r="VFK13" s="236"/>
      <c r="VFL13" s="236"/>
      <c r="VFM13" s="236"/>
      <c r="VFN13" s="236"/>
      <c r="VFO13" s="236"/>
      <c r="VFP13" s="236"/>
      <c r="VFQ13" s="236"/>
      <c r="VFR13" s="236"/>
      <c r="VFS13" s="236"/>
      <c r="VFT13" s="236"/>
      <c r="VFU13" s="236"/>
      <c r="VFV13" s="236"/>
      <c r="VFW13" s="236"/>
      <c r="VFX13" s="236"/>
      <c r="VFY13" s="236"/>
      <c r="VFZ13" s="236"/>
      <c r="VGA13" s="236"/>
      <c r="VGB13" s="236"/>
      <c r="VGC13" s="236"/>
      <c r="VGD13" s="236"/>
      <c r="VGE13" s="236"/>
      <c r="VGF13" s="236"/>
      <c r="VGG13" s="236"/>
      <c r="VGH13" s="236"/>
      <c r="VGI13" s="236"/>
      <c r="VGJ13" s="236"/>
      <c r="VGK13" s="236"/>
      <c r="VGL13" s="236"/>
      <c r="VGM13" s="236"/>
      <c r="VGN13" s="236"/>
      <c r="VGO13" s="236"/>
      <c r="VGP13" s="236"/>
      <c r="VGQ13" s="236"/>
      <c r="VGR13" s="236"/>
      <c r="VGS13" s="236"/>
      <c r="VGT13" s="236"/>
      <c r="VGU13" s="236"/>
      <c r="VGV13" s="236"/>
      <c r="VGW13" s="236"/>
      <c r="VGX13" s="236"/>
      <c r="VGY13" s="236"/>
      <c r="VGZ13" s="236"/>
      <c r="VHA13" s="236"/>
      <c r="VHB13" s="236"/>
      <c r="VHC13" s="236"/>
      <c r="VHD13" s="236"/>
      <c r="VHE13" s="236"/>
      <c r="VHF13" s="236"/>
      <c r="VHG13" s="236"/>
      <c r="VHH13" s="236"/>
      <c r="VHI13" s="236"/>
      <c r="VHJ13" s="236"/>
      <c r="VHK13" s="236"/>
      <c r="VHL13" s="236"/>
      <c r="VHM13" s="236"/>
      <c r="VHN13" s="236"/>
      <c r="VHO13" s="236"/>
      <c r="VHP13" s="236"/>
      <c r="VHQ13" s="236"/>
      <c r="VHR13" s="236"/>
      <c r="VHS13" s="236"/>
      <c r="VHT13" s="236"/>
      <c r="VHU13" s="236"/>
      <c r="VHV13" s="236"/>
      <c r="VHW13" s="236"/>
      <c r="VHX13" s="236"/>
      <c r="VHY13" s="236"/>
      <c r="VHZ13" s="236"/>
      <c r="VIA13" s="236"/>
      <c r="VIB13" s="236"/>
      <c r="VIC13" s="236"/>
      <c r="VID13" s="236"/>
      <c r="VIE13" s="236"/>
      <c r="VIF13" s="236"/>
      <c r="VIG13" s="236"/>
      <c r="VIH13" s="236"/>
      <c r="VII13" s="236"/>
      <c r="VIJ13" s="236"/>
      <c r="VIK13" s="236"/>
      <c r="VIL13" s="236"/>
      <c r="VIM13" s="236"/>
      <c r="VIN13" s="236"/>
      <c r="VIO13" s="236"/>
      <c r="VIP13" s="236"/>
      <c r="VIQ13" s="236"/>
      <c r="VIR13" s="236"/>
      <c r="VIS13" s="236"/>
      <c r="VIT13" s="236"/>
      <c r="VIU13" s="236"/>
      <c r="VIV13" s="236"/>
      <c r="VIW13" s="236"/>
      <c r="VIX13" s="236"/>
      <c r="VIY13" s="236"/>
      <c r="VIZ13" s="236"/>
      <c r="VJA13" s="236"/>
      <c r="VJB13" s="236"/>
      <c r="VJC13" s="236"/>
      <c r="VJD13" s="236"/>
      <c r="VJE13" s="236"/>
      <c r="VJF13" s="236"/>
      <c r="VJG13" s="236"/>
      <c r="VJH13" s="236"/>
      <c r="VJI13" s="236"/>
      <c r="VJJ13" s="236"/>
      <c r="VJK13" s="236"/>
      <c r="VJL13" s="236"/>
      <c r="VJM13" s="236"/>
      <c r="VJN13" s="236"/>
      <c r="VJO13" s="236"/>
      <c r="VJP13" s="236"/>
      <c r="VJQ13" s="236"/>
      <c r="VJR13" s="236"/>
      <c r="VJS13" s="236"/>
      <c r="VJT13" s="236"/>
      <c r="VJU13" s="236"/>
      <c r="VJV13" s="236"/>
      <c r="VJW13" s="236"/>
      <c r="VJX13" s="236"/>
      <c r="VJY13" s="236"/>
      <c r="VJZ13" s="236"/>
      <c r="VKA13" s="236"/>
      <c r="VKB13" s="236"/>
      <c r="VKC13" s="236"/>
      <c r="VKD13" s="236"/>
      <c r="VKE13" s="236"/>
      <c r="VKF13" s="236"/>
      <c r="VKG13" s="236"/>
      <c r="VKH13" s="236"/>
      <c r="VKI13" s="236"/>
      <c r="VKJ13" s="236"/>
      <c r="VKK13" s="236"/>
      <c r="VKL13" s="236"/>
      <c r="VKM13" s="236"/>
      <c r="VKN13" s="236"/>
      <c r="VKO13" s="236"/>
      <c r="VKP13" s="236"/>
      <c r="VKQ13" s="236"/>
      <c r="VKR13" s="236"/>
      <c r="VKS13" s="236"/>
      <c r="VKT13" s="236"/>
      <c r="VKU13" s="236"/>
      <c r="VKV13" s="236"/>
      <c r="VKW13" s="236"/>
      <c r="VKX13" s="236"/>
      <c r="VKY13" s="236"/>
      <c r="VKZ13" s="236"/>
      <c r="VLA13" s="236"/>
      <c r="VLB13" s="236"/>
      <c r="VLC13" s="236"/>
      <c r="VLD13" s="236"/>
      <c r="VLE13" s="236"/>
      <c r="VLF13" s="236"/>
      <c r="VLG13" s="236"/>
      <c r="VLH13" s="236"/>
      <c r="VLI13" s="236"/>
      <c r="VLJ13" s="236"/>
      <c r="VLK13" s="236"/>
      <c r="VLL13" s="236"/>
      <c r="VLM13" s="236"/>
      <c r="VLN13" s="236"/>
      <c r="VLO13" s="236"/>
      <c r="VLP13" s="236"/>
      <c r="VLQ13" s="236"/>
      <c r="VLR13" s="236"/>
      <c r="VLS13" s="236"/>
      <c r="VLT13" s="236"/>
      <c r="VLU13" s="236"/>
      <c r="VLV13" s="236"/>
      <c r="VLW13" s="236"/>
      <c r="VLX13" s="236"/>
      <c r="VLY13" s="236"/>
      <c r="VLZ13" s="236"/>
      <c r="VMA13" s="236"/>
      <c r="VMB13" s="236"/>
      <c r="VMC13" s="236"/>
      <c r="VMD13" s="236"/>
      <c r="VME13" s="236"/>
      <c r="VMF13" s="236"/>
      <c r="VMG13" s="236"/>
      <c r="VMH13" s="236"/>
      <c r="VMI13" s="236"/>
      <c r="VMJ13" s="236"/>
      <c r="VMK13" s="236"/>
      <c r="VML13" s="236"/>
      <c r="VMM13" s="236"/>
      <c r="VMN13" s="236"/>
      <c r="VMO13" s="236"/>
      <c r="VMP13" s="236"/>
      <c r="VMQ13" s="236"/>
      <c r="VMR13" s="236"/>
      <c r="VMS13" s="236"/>
      <c r="VMT13" s="236"/>
      <c r="VMU13" s="236"/>
      <c r="VMV13" s="236"/>
      <c r="VMW13" s="236"/>
      <c r="VMX13" s="236"/>
      <c r="VMY13" s="236"/>
      <c r="VMZ13" s="236"/>
      <c r="VNA13" s="236"/>
      <c r="VNB13" s="236"/>
      <c r="VNC13" s="236"/>
      <c r="VND13" s="236"/>
      <c r="VNE13" s="236"/>
      <c r="VNF13" s="236"/>
      <c r="VNG13" s="236"/>
      <c r="VNH13" s="236"/>
      <c r="VNI13" s="236"/>
      <c r="VNJ13" s="236"/>
      <c r="VNK13" s="236"/>
      <c r="VNL13" s="236"/>
      <c r="VNM13" s="236"/>
      <c r="VNN13" s="236"/>
      <c r="VNO13" s="236"/>
      <c r="VNP13" s="236"/>
      <c r="VNQ13" s="236"/>
      <c r="VNR13" s="236"/>
      <c r="VNS13" s="236"/>
      <c r="VNT13" s="236"/>
      <c r="VNU13" s="236"/>
      <c r="VNV13" s="236"/>
      <c r="VNW13" s="236"/>
      <c r="VNX13" s="236"/>
      <c r="VNY13" s="236"/>
      <c r="VNZ13" s="236"/>
      <c r="VOA13" s="236"/>
      <c r="VOB13" s="236"/>
      <c r="VOC13" s="236"/>
      <c r="VOD13" s="236"/>
      <c r="VOE13" s="236"/>
      <c r="VOF13" s="236"/>
      <c r="VOG13" s="236"/>
      <c r="VOH13" s="236"/>
      <c r="VOI13" s="236"/>
      <c r="VOJ13" s="236"/>
      <c r="VOK13" s="236"/>
      <c r="VOL13" s="236"/>
      <c r="VOM13" s="236"/>
      <c r="VON13" s="236"/>
      <c r="VOO13" s="236"/>
      <c r="VOP13" s="236"/>
      <c r="VOQ13" s="236"/>
      <c r="VOR13" s="236"/>
      <c r="VOS13" s="236"/>
      <c r="VOT13" s="236"/>
      <c r="VOU13" s="236"/>
      <c r="VOV13" s="236"/>
      <c r="VOW13" s="236"/>
      <c r="VOX13" s="236"/>
      <c r="VOY13" s="236"/>
      <c r="VOZ13" s="236"/>
      <c r="VPA13" s="236"/>
      <c r="VPB13" s="236"/>
      <c r="VPC13" s="236"/>
      <c r="VPD13" s="236"/>
      <c r="VPE13" s="236"/>
      <c r="VPF13" s="236"/>
      <c r="VPG13" s="236"/>
      <c r="VPH13" s="236"/>
      <c r="VPI13" s="236"/>
      <c r="VPJ13" s="236"/>
      <c r="VPK13" s="236"/>
      <c r="VPL13" s="236"/>
      <c r="VPM13" s="236"/>
      <c r="VPN13" s="236"/>
      <c r="VPO13" s="236"/>
      <c r="VPP13" s="236"/>
      <c r="VPQ13" s="236"/>
      <c r="VPR13" s="236"/>
      <c r="VPS13" s="236"/>
      <c r="VPT13" s="236"/>
      <c r="VPU13" s="236"/>
      <c r="VPV13" s="236"/>
      <c r="VPW13" s="236"/>
      <c r="VPX13" s="236"/>
      <c r="VPY13" s="236"/>
      <c r="VPZ13" s="236"/>
      <c r="VQA13" s="236"/>
      <c r="VQB13" s="236"/>
      <c r="VQC13" s="236"/>
      <c r="VQD13" s="236"/>
      <c r="VQE13" s="236"/>
      <c r="VQF13" s="236"/>
      <c r="VQG13" s="236"/>
      <c r="VQH13" s="236"/>
      <c r="VQI13" s="236"/>
      <c r="VQJ13" s="236"/>
      <c r="VQK13" s="236"/>
      <c r="VQL13" s="236"/>
      <c r="VQM13" s="236"/>
      <c r="VQN13" s="236"/>
      <c r="VQO13" s="236"/>
      <c r="VQP13" s="236"/>
      <c r="VQQ13" s="236"/>
      <c r="VQR13" s="236"/>
      <c r="VQS13" s="236"/>
      <c r="VQT13" s="236"/>
      <c r="VQU13" s="236"/>
      <c r="VQV13" s="236"/>
      <c r="VQW13" s="236"/>
      <c r="VQX13" s="236"/>
      <c r="VQY13" s="236"/>
      <c r="VQZ13" s="236"/>
      <c r="VRA13" s="236"/>
      <c r="VRB13" s="236"/>
      <c r="VRC13" s="236"/>
      <c r="VRD13" s="236"/>
      <c r="VRE13" s="236"/>
      <c r="VRF13" s="236"/>
      <c r="VRG13" s="236"/>
      <c r="VRH13" s="236"/>
      <c r="VRI13" s="236"/>
      <c r="VRJ13" s="236"/>
      <c r="VRK13" s="236"/>
      <c r="VRL13" s="236"/>
      <c r="VRM13" s="236"/>
      <c r="VRN13" s="236"/>
      <c r="VRO13" s="236"/>
      <c r="VRP13" s="236"/>
      <c r="VRQ13" s="236"/>
      <c r="VRR13" s="236"/>
      <c r="VRS13" s="236"/>
      <c r="VRT13" s="236"/>
      <c r="VRU13" s="236"/>
      <c r="VRV13" s="236"/>
      <c r="VRW13" s="236"/>
      <c r="VRX13" s="236"/>
      <c r="VRY13" s="236"/>
      <c r="VRZ13" s="236"/>
      <c r="VSA13" s="236"/>
      <c r="VSB13" s="236"/>
      <c r="VSC13" s="236"/>
      <c r="VSD13" s="236"/>
      <c r="VSE13" s="236"/>
      <c r="VSF13" s="236"/>
      <c r="VSG13" s="236"/>
      <c r="VSH13" s="236"/>
      <c r="VSI13" s="236"/>
      <c r="VSJ13" s="236"/>
      <c r="VSK13" s="236"/>
      <c r="VSL13" s="236"/>
      <c r="VSM13" s="236"/>
      <c r="VSN13" s="236"/>
      <c r="VSO13" s="236"/>
      <c r="VSP13" s="236"/>
      <c r="VSQ13" s="236"/>
      <c r="VSR13" s="236"/>
      <c r="VSS13" s="236"/>
      <c r="VST13" s="236"/>
      <c r="VSU13" s="236"/>
      <c r="VSV13" s="236"/>
      <c r="VSW13" s="236"/>
      <c r="VSX13" s="236"/>
      <c r="VSY13" s="236"/>
      <c r="VSZ13" s="236"/>
      <c r="VTA13" s="236"/>
      <c r="VTB13" s="236"/>
      <c r="VTC13" s="236"/>
      <c r="VTD13" s="236"/>
      <c r="VTE13" s="236"/>
      <c r="VTF13" s="236"/>
      <c r="VTG13" s="236"/>
      <c r="VTH13" s="236"/>
      <c r="VTI13" s="236"/>
      <c r="VTJ13" s="236"/>
      <c r="VTK13" s="236"/>
      <c r="VTL13" s="236"/>
      <c r="VTM13" s="236"/>
      <c r="VTN13" s="236"/>
      <c r="VTO13" s="236"/>
      <c r="VTP13" s="236"/>
      <c r="VTQ13" s="236"/>
      <c r="VTR13" s="236"/>
      <c r="VTS13" s="236"/>
      <c r="VTT13" s="236"/>
      <c r="VTU13" s="236"/>
      <c r="VTV13" s="236"/>
      <c r="VTW13" s="236"/>
      <c r="VTX13" s="236"/>
      <c r="VTY13" s="236"/>
      <c r="VTZ13" s="236"/>
      <c r="VUA13" s="236"/>
      <c r="VUB13" s="236"/>
      <c r="VUC13" s="236"/>
      <c r="VUD13" s="236"/>
      <c r="VUE13" s="236"/>
      <c r="VUF13" s="236"/>
      <c r="VUG13" s="236"/>
      <c r="VUH13" s="236"/>
      <c r="VUI13" s="236"/>
      <c r="VUJ13" s="236"/>
      <c r="VUK13" s="236"/>
      <c r="VUL13" s="236"/>
      <c r="VUM13" s="236"/>
      <c r="VUN13" s="236"/>
      <c r="VUO13" s="236"/>
      <c r="VUP13" s="236"/>
      <c r="VUQ13" s="236"/>
      <c r="VUR13" s="236"/>
      <c r="VUS13" s="236"/>
      <c r="VUT13" s="236"/>
      <c r="VUU13" s="236"/>
      <c r="VUV13" s="236"/>
      <c r="VUW13" s="236"/>
      <c r="VUX13" s="236"/>
      <c r="VUY13" s="236"/>
      <c r="VUZ13" s="236"/>
      <c r="VVA13" s="236"/>
      <c r="VVB13" s="236"/>
      <c r="VVC13" s="236"/>
      <c r="VVD13" s="236"/>
      <c r="VVE13" s="236"/>
      <c r="VVF13" s="236"/>
      <c r="VVG13" s="236"/>
      <c r="VVH13" s="236"/>
      <c r="VVI13" s="236"/>
      <c r="VVJ13" s="236"/>
      <c r="VVK13" s="236"/>
      <c r="VVL13" s="236"/>
      <c r="VVM13" s="236"/>
      <c r="VVN13" s="236"/>
      <c r="VVO13" s="236"/>
      <c r="VVP13" s="236"/>
      <c r="VVQ13" s="236"/>
      <c r="VVR13" s="236"/>
      <c r="VVS13" s="236"/>
      <c r="VVT13" s="236"/>
      <c r="VVU13" s="236"/>
      <c r="VVV13" s="236"/>
      <c r="VVW13" s="236"/>
      <c r="VVX13" s="236"/>
      <c r="VVY13" s="236"/>
      <c r="VVZ13" s="236"/>
      <c r="VWA13" s="236"/>
      <c r="VWB13" s="236"/>
      <c r="VWC13" s="236"/>
      <c r="VWD13" s="236"/>
      <c r="VWE13" s="236"/>
      <c r="VWF13" s="236"/>
      <c r="VWG13" s="236"/>
      <c r="VWH13" s="236"/>
      <c r="VWI13" s="236"/>
      <c r="VWJ13" s="236"/>
      <c r="VWK13" s="236"/>
      <c r="VWL13" s="236"/>
      <c r="VWM13" s="236"/>
      <c r="VWN13" s="236"/>
      <c r="VWO13" s="236"/>
      <c r="VWP13" s="236"/>
      <c r="VWQ13" s="236"/>
      <c r="VWR13" s="236"/>
      <c r="VWS13" s="236"/>
      <c r="VWT13" s="236"/>
      <c r="VWU13" s="236"/>
      <c r="VWV13" s="236"/>
      <c r="VWW13" s="236"/>
      <c r="VWX13" s="236"/>
      <c r="VWY13" s="236"/>
      <c r="VWZ13" s="236"/>
      <c r="VXA13" s="236"/>
      <c r="VXB13" s="236"/>
      <c r="VXC13" s="236"/>
      <c r="VXD13" s="236"/>
      <c r="VXE13" s="236"/>
      <c r="VXF13" s="236"/>
      <c r="VXG13" s="236"/>
      <c r="VXH13" s="236"/>
      <c r="VXI13" s="236"/>
      <c r="VXJ13" s="236"/>
      <c r="VXK13" s="236"/>
      <c r="VXL13" s="236"/>
      <c r="VXM13" s="236"/>
      <c r="VXN13" s="236"/>
      <c r="VXO13" s="236"/>
      <c r="VXP13" s="236"/>
      <c r="VXQ13" s="236"/>
      <c r="VXR13" s="236"/>
      <c r="VXS13" s="236"/>
      <c r="VXT13" s="236"/>
      <c r="VXU13" s="236"/>
      <c r="VXV13" s="236"/>
      <c r="VXW13" s="236"/>
      <c r="VXX13" s="236"/>
      <c r="VXY13" s="236"/>
      <c r="VXZ13" s="236"/>
      <c r="VYA13" s="236"/>
      <c r="VYB13" s="236"/>
      <c r="VYC13" s="236"/>
      <c r="VYD13" s="236"/>
      <c r="VYE13" s="236"/>
      <c r="VYF13" s="236"/>
      <c r="VYG13" s="236"/>
      <c r="VYH13" s="236"/>
      <c r="VYI13" s="236"/>
      <c r="VYJ13" s="236"/>
      <c r="VYK13" s="236"/>
      <c r="VYL13" s="236"/>
      <c r="VYM13" s="236"/>
      <c r="VYN13" s="236"/>
      <c r="VYO13" s="236"/>
      <c r="VYP13" s="236"/>
      <c r="VYQ13" s="236"/>
      <c r="VYR13" s="236"/>
      <c r="VYS13" s="236"/>
      <c r="VYT13" s="236"/>
      <c r="VYU13" s="236"/>
      <c r="VYV13" s="236"/>
      <c r="VYW13" s="236"/>
      <c r="VYX13" s="236"/>
      <c r="VYY13" s="236"/>
      <c r="VYZ13" s="236"/>
      <c r="VZA13" s="236"/>
      <c r="VZB13" s="236"/>
      <c r="VZC13" s="236"/>
      <c r="VZD13" s="236"/>
      <c r="VZE13" s="236"/>
      <c r="VZF13" s="236"/>
      <c r="VZG13" s="236"/>
      <c r="VZH13" s="236"/>
      <c r="VZI13" s="236"/>
      <c r="VZJ13" s="236"/>
      <c r="VZK13" s="236"/>
      <c r="VZL13" s="236"/>
      <c r="VZM13" s="236"/>
      <c r="VZN13" s="236"/>
      <c r="VZO13" s="236"/>
      <c r="VZP13" s="236"/>
      <c r="VZQ13" s="236"/>
      <c r="VZR13" s="236"/>
      <c r="VZS13" s="236"/>
      <c r="VZT13" s="236"/>
      <c r="VZU13" s="236"/>
      <c r="VZV13" s="236"/>
      <c r="VZW13" s="236"/>
      <c r="VZX13" s="236"/>
      <c r="VZY13" s="236"/>
      <c r="VZZ13" s="236"/>
      <c r="WAA13" s="236"/>
      <c r="WAB13" s="236"/>
      <c r="WAC13" s="236"/>
      <c r="WAD13" s="236"/>
      <c r="WAE13" s="236"/>
      <c r="WAF13" s="236"/>
      <c r="WAG13" s="236"/>
      <c r="WAH13" s="236"/>
      <c r="WAI13" s="236"/>
      <c r="WAJ13" s="236"/>
      <c r="WAK13" s="236"/>
      <c r="WAL13" s="236"/>
      <c r="WAM13" s="236"/>
      <c r="WAN13" s="236"/>
      <c r="WAO13" s="236"/>
      <c r="WAP13" s="236"/>
      <c r="WAQ13" s="236"/>
      <c r="WAR13" s="236"/>
      <c r="WAS13" s="236"/>
      <c r="WAT13" s="236"/>
      <c r="WAU13" s="236"/>
      <c r="WAV13" s="236"/>
      <c r="WAW13" s="236"/>
      <c r="WAX13" s="236"/>
      <c r="WAY13" s="236"/>
      <c r="WAZ13" s="236"/>
      <c r="WBA13" s="236"/>
      <c r="WBB13" s="236"/>
      <c r="WBC13" s="236"/>
      <c r="WBD13" s="236"/>
      <c r="WBE13" s="236"/>
      <c r="WBF13" s="236"/>
      <c r="WBG13" s="236"/>
      <c r="WBH13" s="236"/>
      <c r="WBI13" s="236"/>
      <c r="WBJ13" s="236"/>
      <c r="WBK13" s="236"/>
      <c r="WBL13" s="236"/>
      <c r="WBM13" s="236"/>
      <c r="WBN13" s="236"/>
      <c r="WBO13" s="236"/>
      <c r="WBP13" s="236"/>
      <c r="WBQ13" s="236"/>
      <c r="WBR13" s="236"/>
      <c r="WBS13" s="236"/>
      <c r="WBT13" s="236"/>
      <c r="WBU13" s="236"/>
      <c r="WBV13" s="236"/>
      <c r="WBW13" s="236"/>
      <c r="WBX13" s="236"/>
      <c r="WBY13" s="236"/>
      <c r="WBZ13" s="236"/>
      <c r="WCA13" s="236"/>
      <c r="WCB13" s="236"/>
      <c r="WCC13" s="236"/>
      <c r="WCD13" s="236"/>
      <c r="WCE13" s="236"/>
      <c r="WCF13" s="236"/>
      <c r="WCG13" s="236"/>
      <c r="WCH13" s="236"/>
      <c r="WCI13" s="236"/>
      <c r="WCJ13" s="236"/>
      <c r="WCK13" s="236"/>
      <c r="WCL13" s="236"/>
      <c r="WCM13" s="236"/>
      <c r="WCN13" s="236"/>
      <c r="WCO13" s="236"/>
      <c r="WCP13" s="236"/>
      <c r="WCQ13" s="236"/>
      <c r="WCR13" s="236"/>
      <c r="WCS13" s="236"/>
      <c r="WCT13" s="236"/>
      <c r="WCU13" s="236"/>
      <c r="WCV13" s="236"/>
      <c r="WCW13" s="236"/>
      <c r="WCX13" s="236"/>
      <c r="WCY13" s="236"/>
      <c r="WCZ13" s="236"/>
      <c r="WDA13" s="236"/>
      <c r="WDB13" s="236"/>
      <c r="WDC13" s="236"/>
      <c r="WDD13" s="236"/>
      <c r="WDE13" s="236"/>
      <c r="WDF13" s="236"/>
      <c r="WDG13" s="236"/>
      <c r="WDH13" s="236"/>
      <c r="WDI13" s="236"/>
      <c r="WDJ13" s="236"/>
      <c r="WDK13" s="236"/>
      <c r="WDL13" s="236"/>
      <c r="WDM13" s="236"/>
      <c r="WDN13" s="236"/>
      <c r="WDO13" s="236"/>
      <c r="WDP13" s="236"/>
      <c r="WDQ13" s="236"/>
      <c r="WDR13" s="236"/>
      <c r="WDS13" s="236"/>
      <c r="WDT13" s="236"/>
      <c r="WDU13" s="236"/>
      <c r="WDV13" s="236"/>
      <c r="WDW13" s="236"/>
      <c r="WDX13" s="236"/>
      <c r="WDY13" s="236"/>
      <c r="WDZ13" s="236"/>
      <c r="WEA13" s="236"/>
      <c r="WEB13" s="236"/>
      <c r="WEC13" s="236"/>
      <c r="WED13" s="236"/>
      <c r="WEE13" s="236"/>
      <c r="WEF13" s="236"/>
      <c r="WEG13" s="236"/>
      <c r="WEH13" s="236"/>
      <c r="WEI13" s="236"/>
      <c r="WEJ13" s="236"/>
      <c r="WEK13" s="236"/>
      <c r="WEL13" s="236"/>
      <c r="WEM13" s="236"/>
      <c r="WEN13" s="236"/>
      <c r="WEO13" s="236"/>
      <c r="WEP13" s="236"/>
      <c r="WEQ13" s="236"/>
      <c r="WER13" s="236"/>
      <c r="WES13" s="236"/>
      <c r="WET13" s="236"/>
      <c r="WEU13" s="236"/>
      <c r="WEV13" s="236"/>
      <c r="WEW13" s="236"/>
      <c r="WEX13" s="236"/>
      <c r="WEY13" s="236"/>
      <c r="WEZ13" s="236"/>
      <c r="WFA13" s="236"/>
      <c r="WFB13" s="236"/>
      <c r="WFC13" s="236"/>
      <c r="WFD13" s="236"/>
      <c r="WFE13" s="236"/>
      <c r="WFF13" s="236"/>
      <c r="WFG13" s="236"/>
      <c r="WFH13" s="236"/>
      <c r="WFI13" s="236"/>
      <c r="WFJ13" s="236"/>
      <c r="WFK13" s="236"/>
      <c r="WFL13" s="236"/>
      <c r="WFM13" s="236"/>
      <c r="WFN13" s="236"/>
      <c r="WFO13" s="236"/>
      <c r="WFP13" s="236"/>
      <c r="WFQ13" s="236"/>
      <c r="WFR13" s="236"/>
      <c r="WFS13" s="236"/>
      <c r="WFT13" s="236"/>
      <c r="WFU13" s="236"/>
      <c r="WFV13" s="236"/>
      <c r="WFW13" s="236"/>
      <c r="WFX13" s="236"/>
      <c r="WFY13" s="236"/>
      <c r="WFZ13" s="236"/>
      <c r="WGA13" s="236"/>
      <c r="WGB13" s="236"/>
      <c r="WGC13" s="236"/>
      <c r="WGD13" s="236"/>
      <c r="WGE13" s="236"/>
      <c r="WGF13" s="236"/>
      <c r="WGG13" s="236"/>
      <c r="WGH13" s="236"/>
      <c r="WGI13" s="236"/>
      <c r="WGJ13" s="236"/>
      <c r="WGK13" s="236"/>
      <c r="WGL13" s="236"/>
      <c r="WGM13" s="236"/>
      <c r="WGN13" s="236"/>
      <c r="WGO13" s="236"/>
      <c r="WGP13" s="236"/>
      <c r="WGQ13" s="236"/>
      <c r="WGR13" s="236"/>
      <c r="WGS13" s="236"/>
      <c r="WGT13" s="236"/>
      <c r="WGU13" s="236"/>
      <c r="WGV13" s="236"/>
      <c r="WGW13" s="236"/>
      <c r="WGX13" s="236"/>
      <c r="WGY13" s="236"/>
      <c r="WGZ13" s="236"/>
      <c r="WHA13" s="236"/>
      <c r="WHB13" s="236"/>
      <c r="WHC13" s="236"/>
      <c r="WHD13" s="236"/>
      <c r="WHE13" s="236"/>
      <c r="WHF13" s="236"/>
      <c r="WHG13" s="236"/>
      <c r="WHH13" s="236"/>
      <c r="WHI13" s="236"/>
      <c r="WHJ13" s="236"/>
      <c r="WHK13" s="236"/>
      <c r="WHL13" s="236"/>
      <c r="WHM13" s="236"/>
      <c r="WHN13" s="236"/>
      <c r="WHO13" s="236"/>
      <c r="WHP13" s="236"/>
      <c r="WHQ13" s="236"/>
      <c r="WHR13" s="236"/>
      <c r="WHS13" s="236"/>
      <c r="WHT13" s="236"/>
      <c r="WHU13" s="236"/>
      <c r="WHV13" s="236"/>
      <c r="WHW13" s="236"/>
      <c r="WHX13" s="236"/>
      <c r="WHY13" s="236"/>
      <c r="WHZ13" s="236"/>
      <c r="WIA13" s="236"/>
      <c r="WIB13" s="236"/>
      <c r="WIC13" s="236"/>
      <c r="WID13" s="236"/>
      <c r="WIE13" s="236"/>
      <c r="WIF13" s="236"/>
      <c r="WIG13" s="236"/>
      <c r="WIH13" s="236"/>
      <c r="WII13" s="236"/>
      <c r="WIJ13" s="236"/>
      <c r="WIK13" s="236"/>
      <c r="WIL13" s="236"/>
      <c r="WIM13" s="236"/>
      <c r="WIN13" s="236"/>
      <c r="WIO13" s="236"/>
      <c r="WIP13" s="236"/>
      <c r="WIQ13" s="236"/>
      <c r="WIR13" s="236"/>
      <c r="WIS13" s="236"/>
      <c r="WIT13" s="236"/>
      <c r="WIU13" s="236"/>
      <c r="WIV13" s="236"/>
      <c r="WIW13" s="236"/>
      <c r="WIX13" s="236"/>
      <c r="WIY13" s="236"/>
      <c r="WIZ13" s="236"/>
      <c r="WJA13" s="236"/>
      <c r="WJB13" s="236"/>
      <c r="WJC13" s="236"/>
      <c r="WJD13" s="236"/>
      <c r="WJE13" s="236"/>
      <c r="WJF13" s="236"/>
      <c r="WJG13" s="236"/>
      <c r="WJH13" s="236"/>
      <c r="WJI13" s="236"/>
      <c r="WJJ13" s="236"/>
      <c r="WJK13" s="236"/>
      <c r="WJL13" s="236"/>
      <c r="WJM13" s="236"/>
      <c r="WJN13" s="236"/>
      <c r="WJO13" s="236"/>
      <c r="WJP13" s="236"/>
      <c r="WJQ13" s="236"/>
      <c r="WJR13" s="236"/>
      <c r="WJS13" s="236"/>
      <c r="WJT13" s="236"/>
      <c r="WJU13" s="236"/>
      <c r="WJV13" s="236"/>
      <c r="WJW13" s="236"/>
      <c r="WJX13" s="236"/>
      <c r="WJY13" s="236"/>
      <c r="WJZ13" s="236"/>
      <c r="WKA13" s="236"/>
      <c r="WKB13" s="236"/>
      <c r="WKC13" s="236"/>
      <c r="WKD13" s="236"/>
      <c r="WKE13" s="236"/>
      <c r="WKF13" s="236"/>
      <c r="WKG13" s="236"/>
      <c r="WKH13" s="236"/>
      <c r="WKI13" s="236"/>
      <c r="WKJ13" s="236"/>
      <c r="WKK13" s="236"/>
      <c r="WKL13" s="236"/>
      <c r="WKM13" s="236"/>
      <c r="WKN13" s="236"/>
      <c r="WKO13" s="236"/>
      <c r="WKP13" s="236"/>
      <c r="WKQ13" s="236"/>
      <c r="WKR13" s="236"/>
      <c r="WKS13" s="236"/>
      <c r="WKT13" s="236"/>
      <c r="WKU13" s="236"/>
      <c r="WKV13" s="236"/>
      <c r="WKW13" s="236"/>
      <c r="WKX13" s="236"/>
      <c r="WKY13" s="236"/>
      <c r="WKZ13" s="236"/>
      <c r="WLA13" s="236"/>
      <c r="WLB13" s="236"/>
      <c r="WLC13" s="236"/>
      <c r="WLD13" s="236"/>
      <c r="WLE13" s="236"/>
      <c r="WLF13" s="236"/>
      <c r="WLG13" s="236"/>
      <c r="WLH13" s="236"/>
      <c r="WLI13" s="236"/>
      <c r="WLJ13" s="236"/>
      <c r="WLK13" s="236"/>
      <c r="WLL13" s="236"/>
      <c r="WLM13" s="236"/>
      <c r="WLN13" s="236"/>
      <c r="WLO13" s="236"/>
      <c r="WLP13" s="236"/>
      <c r="WLQ13" s="236"/>
      <c r="WLR13" s="236"/>
      <c r="WLS13" s="236"/>
      <c r="WLT13" s="236"/>
      <c r="WLU13" s="236"/>
      <c r="WLV13" s="236"/>
      <c r="WLW13" s="236"/>
      <c r="WLX13" s="236"/>
      <c r="WLY13" s="236"/>
      <c r="WLZ13" s="236"/>
      <c r="WMA13" s="236"/>
      <c r="WMB13" s="236"/>
      <c r="WMC13" s="236"/>
      <c r="WMD13" s="236"/>
      <c r="WME13" s="236"/>
      <c r="WMF13" s="236"/>
      <c r="WMG13" s="236"/>
      <c r="WMH13" s="236"/>
      <c r="WMI13" s="236"/>
      <c r="WMJ13" s="236"/>
      <c r="WMK13" s="236"/>
      <c r="WML13" s="236"/>
      <c r="WMM13" s="236"/>
      <c r="WMN13" s="236"/>
      <c r="WMO13" s="236"/>
      <c r="WMP13" s="236"/>
      <c r="WMQ13" s="236"/>
      <c r="WMR13" s="236"/>
      <c r="WMS13" s="236"/>
      <c r="WMT13" s="236"/>
      <c r="WMU13" s="236"/>
      <c r="WMV13" s="236"/>
      <c r="WMW13" s="236"/>
      <c r="WMX13" s="236"/>
      <c r="WMY13" s="236"/>
      <c r="WMZ13" s="236"/>
      <c r="WNA13" s="236"/>
      <c r="WNB13" s="236"/>
      <c r="WNC13" s="236"/>
      <c r="WND13" s="236"/>
      <c r="WNE13" s="236"/>
      <c r="WNF13" s="236"/>
      <c r="WNG13" s="236"/>
      <c r="WNH13" s="236"/>
      <c r="WNI13" s="236"/>
      <c r="WNJ13" s="236"/>
      <c r="WNK13" s="236"/>
      <c r="WNL13" s="236"/>
      <c r="WNM13" s="236"/>
      <c r="WNN13" s="236"/>
      <c r="WNO13" s="236"/>
      <c r="WNP13" s="236"/>
      <c r="WNQ13" s="236"/>
      <c r="WNR13" s="236"/>
      <c r="WNS13" s="236"/>
      <c r="WNT13" s="236"/>
      <c r="WNU13" s="236"/>
      <c r="WNV13" s="236"/>
      <c r="WNW13" s="236"/>
      <c r="WNX13" s="236"/>
      <c r="WNY13" s="236"/>
      <c r="WNZ13" s="236"/>
      <c r="WOA13" s="236"/>
      <c r="WOB13" s="236"/>
      <c r="WOC13" s="236"/>
      <c r="WOD13" s="236"/>
      <c r="WOE13" s="236"/>
      <c r="WOF13" s="236"/>
      <c r="WOG13" s="236"/>
      <c r="WOH13" s="236"/>
      <c r="WOI13" s="236"/>
      <c r="WOJ13" s="236"/>
      <c r="WOK13" s="236"/>
      <c r="WOL13" s="236"/>
      <c r="WOM13" s="236"/>
      <c r="WON13" s="236"/>
      <c r="WOO13" s="236"/>
      <c r="WOP13" s="236"/>
      <c r="WOQ13" s="236"/>
      <c r="WOR13" s="236"/>
      <c r="WOS13" s="236"/>
      <c r="WOT13" s="236"/>
      <c r="WOU13" s="236"/>
      <c r="WOV13" s="236"/>
      <c r="WOW13" s="236"/>
      <c r="WOX13" s="236"/>
      <c r="WOY13" s="236"/>
      <c r="WOZ13" s="236"/>
      <c r="WPA13" s="236"/>
      <c r="WPB13" s="236"/>
      <c r="WPC13" s="236"/>
      <c r="WPD13" s="236"/>
      <c r="WPE13" s="236"/>
      <c r="WPF13" s="236"/>
      <c r="WPG13" s="236"/>
      <c r="WPH13" s="236"/>
      <c r="WPI13" s="236"/>
      <c r="WPJ13" s="236"/>
      <c r="WPK13" s="236"/>
      <c r="WPL13" s="236"/>
      <c r="WPM13" s="236"/>
      <c r="WPN13" s="236"/>
      <c r="WPO13" s="236"/>
      <c r="WPP13" s="236"/>
      <c r="WPQ13" s="236"/>
      <c r="WPR13" s="236"/>
      <c r="WPS13" s="236"/>
      <c r="WPT13" s="236"/>
      <c r="WPU13" s="236"/>
      <c r="WPV13" s="236"/>
      <c r="WPW13" s="236"/>
      <c r="WPX13" s="236"/>
      <c r="WPY13" s="236"/>
      <c r="WPZ13" s="236"/>
      <c r="WQA13" s="236"/>
      <c r="WQB13" s="236"/>
      <c r="WQC13" s="236"/>
      <c r="WQD13" s="236"/>
      <c r="WQE13" s="236"/>
      <c r="WQF13" s="236"/>
      <c r="WQG13" s="236"/>
      <c r="WQH13" s="236"/>
      <c r="WQI13" s="236"/>
      <c r="WQJ13" s="236"/>
      <c r="WQK13" s="236"/>
      <c r="WQL13" s="236"/>
      <c r="WQM13" s="236"/>
      <c r="WQN13" s="236"/>
      <c r="WQO13" s="236"/>
      <c r="WQP13" s="236"/>
      <c r="WQQ13" s="236"/>
      <c r="WQR13" s="236"/>
      <c r="WQS13" s="236"/>
      <c r="WQT13" s="236"/>
      <c r="WQU13" s="236"/>
      <c r="WQV13" s="236"/>
      <c r="WQW13" s="236"/>
      <c r="WQX13" s="236"/>
      <c r="WQY13" s="236"/>
      <c r="WQZ13" s="236"/>
      <c r="WRA13" s="236"/>
      <c r="WRB13" s="236"/>
      <c r="WRC13" s="236"/>
      <c r="WRD13" s="236"/>
      <c r="WRE13" s="236"/>
      <c r="WRF13" s="236"/>
      <c r="WRG13" s="236"/>
      <c r="WRH13" s="236"/>
      <c r="WRI13" s="236"/>
      <c r="WRJ13" s="236"/>
      <c r="WRK13" s="236"/>
      <c r="WRL13" s="236"/>
      <c r="WRM13" s="236"/>
      <c r="WRN13" s="236"/>
      <c r="WRO13" s="236"/>
      <c r="WRP13" s="236"/>
      <c r="WRQ13" s="236"/>
      <c r="WRR13" s="236"/>
      <c r="WRS13" s="236"/>
      <c r="WRT13" s="236"/>
      <c r="WRU13" s="236"/>
      <c r="WRV13" s="236"/>
      <c r="WRW13" s="236"/>
      <c r="WRX13" s="236"/>
      <c r="WRY13" s="236"/>
      <c r="WRZ13" s="236"/>
      <c r="WSA13" s="236"/>
      <c r="WSB13" s="236"/>
      <c r="WSC13" s="236"/>
      <c r="WSD13" s="236"/>
      <c r="WSE13" s="236"/>
      <c r="WSF13" s="236"/>
      <c r="WSG13" s="236"/>
      <c r="WSH13" s="236"/>
      <c r="WSI13" s="236"/>
      <c r="WSJ13" s="236"/>
      <c r="WSK13" s="236"/>
      <c r="WSL13" s="236"/>
      <c r="WSM13" s="236"/>
      <c r="WSN13" s="236"/>
      <c r="WSO13" s="236"/>
      <c r="WSP13" s="236"/>
      <c r="WSQ13" s="236"/>
      <c r="WSR13" s="236"/>
      <c r="WSS13" s="236"/>
      <c r="WST13" s="236"/>
      <c r="WSU13" s="236"/>
      <c r="WSV13" s="236"/>
      <c r="WSW13" s="236"/>
      <c r="WSX13" s="236"/>
      <c r="WSY13" s="236"/>
      <c r="WSZ13" s="236"/>
      <c r="WTA13" s="236"/>
      <c r="WTB13" s="236"/>
      <c r="WTC13" s="236"/>
      <c r="WTD13" s="236"/>
      <c r="WTE13" s="236"/>
      <c r="WTF13" s="236"/>
      <c r="WTG13" s="236"/>
      <c r="WTH13" s="236"/>
      <c r="WTI13" s="236"/>
      <c r="WTJ13" s="236"/>
      <c r="WTK13" s="236"/>
      <c r="WTL13" s="236"/>
      <c r="WTM13" s="236"/>
      <c r="WTN13" s="236"/>
      <c r="WTO13" s="236"/>
      <c r="WTP13" s="236"/>
      <c r="WTQ13" s="236"/>
      <c r="WTR13" s="236"/>
      <c r="WTS13" s="236"/>
      <c r="WTT13" s="236"/>
      <c r="WTU13" s="236"/>
      <c r="WTV13" s="236"/>
      <c r="WTW13" s="236"/>
      <c r="WTX13" s="236"/>
      <c r="WTY13" s="236"/>
      <c r="WTZ13" s="236"/>
      <c r="WUA13" s="236"/>
      <c r="WUB13" s="236"/>
      <c r="WUC13" s="236"/>
      <c r="WUD13" s="236"/>
      <c r="WUE13" s="236"/>
      <c r="WUF13" s="236"/>
      <c r="WUG13" s="236"/>
      <c r="WUH13" s="236"/>
      <c r="WUI13" s="236"/>
      <c r="WUJ13" s="236"/>
      <c r="WUK13" s="236"/>
      <c r="WUL13" s="236"/>
      <c r="WUM13" s="236"/>
      <c r="WUN13" s="236"/>
      <c r="WUO13" s="236"/>
      <c r="WUP13" s="236"/>
      <c r="WUQ13" s="236"/>
      <c r="WUR13" s="236"/>
      <c r="WUS13" s="236"/>
      <c r="WUT13" s="236"/>
      <c r="WUU13" s="236"/>
      <c r="WUV13" s="236"/>
      <c r="WUW13" s="236"/>
      <c r="WUX13" s="236"/>
      <c r="WUY13" s="236"/>
      <c r="WUZ13" s="236"/>
      <c r="WVA13" s="236"/>
      <c r="WVB13" s="236"/>
      <c r="WVC13" s="236"/>
      <c r="WVD13" s="236"/>
      <c r="WVE13" s="236"/>
      <c r="WVF13" s="236"/>
      <c r="WVG13" s="236"/>
      <c r="WVH13" s="236"/>
      <c r="WVI13" s="236"/>
      <c r="WVJ13" s="236"/>
      <c r="WVK13" s="236"/>
      <c r="WVL13" s="236"/>
      <c r="WVM13" s="236"/>
      <c r="WVN13" s="236"/>
      <c r="WVO13" s="236"/>
      <c r="WVP13" s="236"/>
      <c r="WVQ13" s="236"/>
      <c r="WVR13" s="236"/>
      <c r="WVS13" s="236"/>
      <c r="WVT13" s="236"/>
      <c r="WVU13" s="236"/>
      <c r="WVV13" s="236"/>
      <c r="WVW13" s="236"/>
      <c r="WVX13" s="236"/>
      <c r="WVY13" s="236"/>
      <c r="WVZ13" s="236"/>
      <c r="WWA13" s="236"/>
      <c r="WWB13" s="236"/>
      <c r="WWC13" s="236"/>
      <c r="WWD13" s="236"/>
      <c r="WWE13" s="236"/>
      <c r="WWF13" s="236"/>
      <c r="WWG13" s="236"/>
      <c r="WWH13" s="236"/>
      <c r="WWI13" s="236"/>
      <c r="WWJ13" s="236"/>
      <c r="WWK13" s="236"/>
      <c r="WWL13" s="236"/>
      <c r="WWM13" s="236"/>
      <c r="WWN13" s="236"/>
      <c r="WWO13" s="236"/>
      <c r="WWP13" s="236"/>
      <c r="WWQ13" s="236"/>
      <c r="WWR13" s="236"/>
      <c r="WWS13" s="236"/>
      <c r="WWT13" s="236"/>
      <c r="WWU13" s="236"/>
      <c r="WWV13" s="236"/>
      <c r="WWW13" s="236"/>
      <c r="WWX13" s="236"/>
      <c r="WWY13" s="236"/>
      <c r="WWZ13" s="236"/>
      <c r="WXA13" s="236"/>
      <c r="WXB13" s="236"/>
      <c r="WXC13" s="236"/>
      <c r="WXD13" s="236"/>
      <c r="WXE13" s="236"/>
      <c r="WXF13" s="236"/>
      <c r="WXG13" s="236"/>
      <c r="WXH13" s="236"/>
      <c r="WXI13" s="236"/>
      <c r="WXJ13" s="236"/>
      <c r="WXK13" s="236"/>
      <c r="WXL13" s="236"/>
      <c r="WXM13" s="236"/>
      <c r="WXN13" s="236"/>
      <c r="WXO13" s="236"/>
      <c r="WXP13" s="236"/>
      <c r="WXQ13" s="236"/>
      <c r="WXR13" s="236"/>
      <c r="WXS13" s="236"/>
      <c r="WXT13" s="236"/>
      <c r="WXU13" s="236"/>
      <c r="WXV13" s="236"/>
      <c r="WXW13" s="236"/>
      <c r="WXX13" s="236"/>
      <c r="WXY13" s="236"/>
      <c r="WXZ13" s="236"/>
      <c r="WYA13" s="236"/>
      <c r="WYB13" s="236"/>
      <c r="WYC13" s="236"/>
      <c r="WYD13" s="236"/>
      <c r="WYE13" s="236"/>
      <c r="WYF13" s="236"/>
      <c r="WYG13" s="236"/>
      <c r="WYH13" s="236"/>
      <c r="WYI13" s="236"/>
      <c r="WYJ13" s="236"/>
      <c r="WYK13" s="236"/>
      <c r="WYL13" s="236"/>
      <c r="WYM13" s="236"/>
      <c r="WYN13" s="236"/>
      <c r="WYO13" s="236"/>
      <c r="WYP13" s="236"/>
      <c r="WYQ13" s="236"/>
      <c r="WYR13" s="236"/>
      <c r="WYS13" s="236"/>
      <c r="WYT13" s="236"/>
      <c r="WYU13" s="236"/>
      <c r="WYV13" s="236"/>
      <c r="WYW13" s="236"/>
      <c r="WYX13" s="236"/>
      <c r="WYY13" s="236"/>
      <c r="WYZ13" s="236"/>
      <c r="WZA13" s="236"/>
      <c r="WZB13" s="236"/>
      <c r="WZC13" s="236"/>
      <c r="WZD13" s="236"/>
      <c r="WZE13" s="236"/>
      <c r="WZF13" s="236"/>
      <c r="WZG13" s="236"/>
      <c r="WZH13" s="236"/>
      <c r="WZI13" s="236"/>
      <c r="WZJ13" s="236"/>
      <c r="WZK13" s="236"/>
      <c r="WZL13" s="236"/>
      <c r="WZM13" s="236"/>
      <c r="WZN13" s="236"/>
      <c r="WZO13" s="236"/>
      <c r="WZP13" s="236"/>
      <c r="WZQ13" s="236"/>
      <c r="WZR13" s="236"/>
      <c r="WZS13" s="236"/>
      <c r="WZT13" s="236"/>
      <c r="WZU13" s="236"/>
      <c r="WZV13" s="236"/>
      <c r="WZW13" s="236"/>
      <c r="WZX13" s="236"/>
      <c r="WZY13" s="236"/>
      <c r="WZZ13" s="236"/>
      <c r="XAA13" s="236"/>
      <c r="XAB13" s="236"/>
      <c r="XAC13" s="236"/>
      <c r="XAD13" s="236"/>
      <c r="XAE13" s="236"/>
      <c r="XAF13" s="236"/>
      <c r="XAG13" s="236"/>
      <c r="XAH13" s="236"/>
      <c r="XAI13" s="236"/>
      <c r="XAJ13" s="236"/>
      <c r="XAK13" s="236"/>
      <c r="XAL13" s="236"/>
      <c r="XAM13" s="236"/>
      <c r="XAN13" s="236"/>
      <c r="XAO13" s="236"/>
      <c r="XAP13" s="236"/>
      <c r="XAQ13" s="236"/>
      <c r="XAR13" s="236"/>
      <c r="XAS13" s="236"/>
      <c r="XAT13" s="236"/>
      <c r="XAU13" s="236"/>
      <c r="XAV13" s="236"/>
      <c r="XAW13" s="236"/>
      <c r="XAX13" s="236"/>
      <c r="XAY13" s="236"/>
      <c r="XAZ13" s="236"/>
      <c r="XBA13" s="236"/>
      <c r="XBB13" s="236"/>
      <c r="XBC13" s="236"/>
      <c r="XBD13" s="236"/>
      <c r="XBE13" s="236"/>
      <c r="XBF13" s="236"/>
      <c r="XBG13" s="236"/>
      <c r="XBH13" s="236"/>
      <c r="XBI13" s="236"/>
      <c r="XBJ13" s="236"/>
      <c r="XBK13" s="236"/>
      <c r="XBL13" s="236"/>
      <c r="XBM13" s="236"/>
      <c r="XBN13" s="236"/>
      <c r="XBO13" s="236"/>
      <c r="XBP13" s="236"/>
      <c r="XBQ13" s="236"/>
      <c r="XBR13" s="236"/>
      <c r="XBS13" s="236"/>
      <c r="XBT13" s="236"/>
      <c r="XBU13" s="236"/>
      <c r="XBV13" s="236"/>
      <c r="XBW13" s="236"/>
      <c r="XBX13" s="236"/>
      <c r="XBY13" s="236"/>
      <c r="XBZ13" s="236"/>
      <c r="XCA13" s="236"/>
      <c r="XCB13" s="236"/>
      <c r="XCC13" s="236"/>
      <c r="XCD13" s="236"/>
      <c r="XCE13" s="236"/>
      <c r="XCF13" s="236"/>
      <c r="XCG13" s="236"/>
      <c r="XCH13" s="236"/>
      <c r="XCI13" s="236"/>
      <c r="XCJ13" s="236"/>
      <c r="XCK13" s="236"/>
      <c r="XCL13" s="236"/>
      <c r="XCM13" s="236"/>
      <c r="XCN13" s="236"/>
      <c r="XCO13" s="236"/>
      <c r="XCP13" s="236"/>
      <c r="XCQ13" s="236"/>
      <c r="XCR13" s="236"/>
      <c r="XCS13" s="236"/>
      <c r="XCT13" s="236"/>
      <c r="XCU13" s="236"/>
      <c r="XCV13" s="236"/>
      <c r="XCW13" s="236"/>
      <c r="XCX13" s="236"/>
      <c r="XCY13" s="236"/>
      <c r="XCZ13" s="236"/>
      <c r="XDA13" s="236"/>
      <c r="XDB13" s="236"/>
      <c r="XDC13" s="236"/>
      <c r="XDD13" s="236"/>
      <c r="XDE13" s="236"/>
      <c r="XDF13" s="236"/>
      <c r="XDG13" s="236"/>
      <c r="XDH13" s="236"/>
      <c r="XDI13" s="236"/>
      <c r="XDJ13" s="236"/>
      <c r="XDK13" s="236"/>
      <c r="XDL13" s="236"/>
      <c r="XDM13" s="236"/>
      <c r="XDN13" s="236"/>
      <c r="XDO13" s="236"/>
      <c r="XDP13" s="236"/>
      <c r="XDQ13" s="236"/>
      <c r="XDR13" s="236"/>
      <c r="XDS13" s="236"/>
      <c r="XDT13" s="236"/>
      <c r="XDU13" s="236"/>
      <c r="XDV13" s="236"/>
      <c r="XDW13" s="236"/>
      <c r="XDX13" s="236"/>
      <c r="XDY13" s="236"/>
      <c r="XDZ13" s="236"/>
      <c r="XEA13" s="236"/>
      <c r="XEB13" s="236"/>
      <c r="XEC13" s="236"/>
      <c r="XED13" s="236"/>
      <c r="XEE13" s="236"/>
      <c r="XEF13" s="236"/>
      <c r="XEG13" s="236"/>
      <c r="XEH13" s="236"/>
      <c r="XEI13" s="236"/>
      <c r="XEJ13" s="236"/>
      <c r="XEK13" s="236"/>
      <c r="XEL13" s="236"/>
      <c r="XEM13" s="236"/>
      <c r="XEN13" s="236"/>
      <c r="XEO13" s="236"/>
      <c r="XEP13" s="236"/>
      <c r="XEQ13" s="236"/>
      <c r="XER13" s="236"/>
      <c r="XES13" s="236"/>
      <c r="XET13" s="236"/>
      <c r="XEU13" s="236"/>
      <c r="XEV13" s="236"/>
      <c r="XEW13" s="236"/>
      <c r="XEX13" s="236"/>
      <c r="XEY13" s="236"/>
      <c r="XEZ13" s="236"/>
      <c r="XFA13" s="236"/>
      <c r="XFB13" s="236"/>
      <c r="XFC13" s="236"/>
      <c r="XFD13" s="236"/>
    </row>
    <row r="14" spans="1:9">
      <c r="A14" s="234"/>
      <c r="B14" s="235"/>
      <c r="C14" s="235"/>
      <c r="D14" s="235"/>
      <c r="E14" s="235"/>
      <c r="F14" s="235"/>
      <c r="G14" s="235"/>
      <c r="H14" s="235"/>
      <c r="I14" s="235"/>
    </row>
    <row r="15" spans="1:9">
      <c r="A15" s="234"/>
      <c r="B15" s="235"/>
      <c r="C15" s="235"/>
      <c r="D15" s="235"/>
      <c r="E15" s="235"/>
      <c r="F15" s="235"/>
      <c r="G15" s="235"/>
      <c r="H15" s="235"/>
      <c r="I15" s="235"/>
    </row>
    <row r="16" ht="16.5" spans="1:9">
      <c r="A16" s="221" t="s">
        <v>7048</v>
      </c>
      <c r="B16" s="221"/>
      <c r="C16" s="221"/>
      <c r="D16" s="221"/>
      <c r="E16" s="221"/>
      <c r="F16" s="221"/>
      <c r="G16" s="221"/>
      <c r="H16" s="221"/>
      <c r="I16" s="221"/>
    </row>
    <row r="17" ht="16.5" spans="1:9">
      <c r="A17" s="222" t="s">
        <v>7033</v>
      </c>
      <c r="B17" s="223" t="s">
        <v>7034</v>
      </c>
      <c r="C17" s="224"/>
      <c r="D17" s="223" t="s">
        <v>7035</v>
      </c>
      <c r="E17" s="224"/>
      <c r="F17" s="223" t="s">
        <v>7036</v>
      </c>
      <c r="G17" s="224"/>
      <c r="H17" s="223" t="s">
        <v>7037</v>
      </c>
      <c r="I17" s="224"/>
    </row>
    <row r="18" ht="16.5" spans="1:9">
      <c r="A18" s="225"/>
      <c r="B18" s="226" t="s">
        <v>7038</v>
      </c>
      <c r="C18" s="226" t="s">
        <v>7039</v>
      </c>
      <c r="D18" s="226" t="s">
        <v>7038</v>
      </c>
      <c r="E18" s="226" t="s">
        <v>7039</v>
      </c>
      <c r="F18" s="226" t="s">
        <v>7038</v>
      </c>
      <c r="G18" s="226" t="s">
        <v>7039</v>
      </c>
      <c r="H18" s="226" t="s">
        <v>7038</v>
      </c>
      <c r="I18" s="226" t="s">
        <v>7039</v>
      </c>
    </row>
    <row r="19" ht="16.5" spans="1:9">
      <c r="A19" s="226" t="s">
        <v>7040</v>
      </c>
      <c r="B19" s="227">
        <v>1.5</v>
      </c>
      <c r="C19" s="227">
        <v>0.8</v>
      </c>
      <c r="D19" s="227">
        <v>4.5</v>
      </c>
      <c r="E19" s="227">
        <v>2.28</v>
      </c>
      <c r="F19" s="227">
        <v>4.5</v>
      </c>
      <c r="G19" s="227">
        <v>2.28</v>
      </c>
      <c r="H19" s="227">
        <v>9</v>
      </c>
      <c r="I19" s="227">
        <f>H19*0.5</f>
        <v>4.5</v>
      </c>
    </row>
    <row r="20" ht="16.5" spans="1:9">
      <c r="A20" s="226" t="s">
        <v>7041</v>
      </c>
      <c r="B20" s="228" t="s">
        <v>7042</v>
      </c>
      <c r="C20" s="228" t="s">
        <v>7042</v>
      </c>
      <c r="D20" s="227">
        <v>3</v>
      </c>
      <c r="E20" s="227">
        <f t="shared" ref="E20:E22" si="3">D20*0.5</f>
        <v>1.5</v>
      </c>
      <c r="F20" s="228" t="s">
        <v>7042</v>
      </c>
      <c r="G20" s="228" t="s">
        <v>7042</v>
      </c>
      <c r="H20" s="227">
        <v>4</v>
      </c>
      <c r="I20" s="227">
        <f>H20*0.5</f>
        <v>2</v>
      </c>
    </row>
    <row r="21" ht="16.5" spans="1:9">
      <c r="A21" s="226" t="s">
        <v>7043</v>
      </c>
      <c r="B21" s="228" t="s">
        <v>7042</v>
      </c>
      <c r="C21" s="228" t="s">
        <v>7042</v>
      </c>
      <c r="D21" s="227">
        <v>2</v>
      </c>
      <c r="E21" s="227">
        <f t="shared" si="3"/>
        <v>1</v>
      </c>
      <c r="F21" s="227">
        <v>2.5</v>
      </c>
      <c r="G21" s="227">
        <v>1.28</v>
      </c>
      <c r="H21" s="227">
        <v>3.5</v>
      </c>
      <c r="I21" s="227">
        <v>1.8</v>
      </c>
    </row>
    <row r="22" ht="16.5" spans="1:9">
      <c r="A22" s="226" t="s">
        <v>7044</v>
      </c>
      <c r="B22" s="228" t="s">
        <v>7042</v>
      </c>
      <c r="C22" s="228" t="s">
        <v>7042</v>
      </c>
      <c r="D22" s="227">
        <v>2</v>
      </c>
      <c r="E22" s="227">
        <f t="shared" si="3"/>
        <v>1</v>
      </c>
      <c r="F22" s="227">
        <v>2.5</v>
      </c>
      <c r="G22" s="227">
        <v>1.28</v>
      </c>
      <c r="H22" s="227">
        <v>3.5</v>
      </c>
      <c r="I22" s="227">
        <v>1.8</v>
      </c>
    </row>
    <row r="23" ht="16.5" spans="1:9">
      <c r="A23" s="226" t="s">
        <v>7045</v>
      </c>
      <c r="B23" s="228" t="s">
        <v>7042</v>
      </c>
      <c r="C23" s="228" t="s">
        <v>7042</v>
      </c>
      <c r="D23" s="227">
        <v>1.5</v>
      </c>
      <c r="E23" s="227">
        <v>0.8</v>
      </c>
      <c r="F23" s="227">
        <v>1.5</v>
      </c>
      <c r="G23" s="227">
        <v>0.8</v>
      </c>
      <c r="H23" s="227">
        <v>2.5</v>
      </c>
      <c r="I23" s="227">
        <v>1.28</v>
      </c>
    </row>
    <row r="24" ht="16.5" spans="1:9">
      <c r="A24" s="226" t="s">
        <v>7046</v>
      </c>
      <c r="B24" s="228" t="s">
        <v>7042</v>
      </c>
      <c r="C24" s="228" t="s">
        <v>7042</v>
      </c>
      <c r="D24" s="227">
        <v>2.5</v>
      </c>
      <c r="E24" s="227">
        <v>1.28</v>
      </c>
      <c r="F24" s="227">
        <v>3.5</v>
      </c>
      <c r="G24" s="227">
        <v>1.8</v>
      </c>
      <c r="H24" s="227">
        <v>5.5</v>
      </c>
      <c r="I24" s="227">
        <v>2.8</v>
      </c>
    </row>
    <row r="25" spans="1:9">
      <c r="A25" s="232" t="s">
        <v>7049</v>
      </c>
      <c r="B25" s="233"/>
      <c r="C25" s="233"/>
      <c r="D25" s="233"/>
      <c r="E25" s="233"/>
      <c r="F25" s="233"/>
      <c r="G25" s="233"/>
      <c r="H25" s="233"/>
      <c r="I25" s="233"/>
    </row>
    <row r="26" spans="1:9">
      <c r="A26" s="233"/>
      <c r="B26" s="233"/>
      <c r="C26" s="233"/>
      <c r="D26" s="233"/>
      <c r="E26" s="233"/>
      <c r="F26" s="233"/>
      <c r="G26" s="233"/>
      <c r="H26" s="233"/>
      <c r="I26" s="233"/>
    </row>
    <row r="27" spans="1:9">
      <c r="A27" s="233"/>
      <c r="B27" s="233"/>
      <c r="C27" s="233"/>
      <c r="D27" s="233"/>
      <c r="E27" s="233"/>
      <c r="F27" s="233"/>
      <c r="G27" s="233"/>
      <c r="H27" s="233"/>
      <c r="I27" s="233"/>
    </row>
  </sheetData>
  <mergeCells count="14">
    <mergeCell ref="A1:I1"/>
    <mergeCell ref="B2:C2"/>
    <mergeCell ref="D2:E2"/>
    <mergeCell ref="F2:G2"/>
    <mergeCell ref="H2:I2"/>
    <mergeCell ref="A16:I16"/>
    <mergeCell ref="B17:C17"/>
    <mergeCell ref="D17:E17"/>
    <mergeCell ref="F17:G17"/>
    <mergeCell ref="H17:I17"/>
    <mergeCell ref="A2:A3"/>
    <mergeCell ref="A17:A18"/>
    <mergeCell ref="A25:I27"/>
    <mergeCell ref="A10:I12"/>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
  <sheetViews>
    <sheetView workbookViewId="0">
      <selection activeCell="F6" sqref="F6"/>
    </sheetView>
  </sheetViews>
  <sheetFormatPr defaultColWidth="9" defaultRowHeight="13.5" outlineLevelRow="7" outlineLevelCol="7"/>
  <cols>
    <col min="1" max="1" width="7.625" style="145" customWidth="1"/>
    <col min="2" max="2" width="22.75" style="145" customWidth="1"/>
    <col min="3" max="3" width="13.25" style="145" customWidth="1"/>
    <col min="4" max="4" width="14.25" style="145" customWidth="1"/>
    <col min="5" max="5" width="64.75" style="145" customWidth="1"/>
    <col min="6" max="6" width="10.125" style="208" customWidth="1"/>
    <col min="7" max="7" width="10.625" style="208" customWidth="1"/>
    <col min="8" max="8" width="18.75" style="209" customWidth="1"/>
    <col min="9" max="16384" width="9" style="145"/>
  </cols>
  <sheetData>
    <row r="1" ht="20.25" spans="1:8">
      <c r="A1" s="210" t="s">
        <v>7050</v>
      </c>
      <c r="B1" s="211"/>
      <c r="C1" s="211"/>
      <c r="D1" s="211"/>
      <c r="E1" s="211"/>
      <c r="F1" s="211"/>
      <c r="G1" s="211"/>
      <c r="H1" s="212"/>
    </row>
    <row r="2" s="207" customFormat="1" ht="33" spans="1:8">
      <c r="A2" s="213" t="s">
        <v>7051</v>
      </c>
      <c r="B2" s="213" t="s">
        <v>7052</v>
      </c>
      <c r="C2" s="213" t="s">
        <v>7053</v>
      </c>
      <c r="D2" s="213" t="s">
        <v>7054</v>
      </c>
      <c r="E2" s="213" t="s">
        <v>7055</v>
      </c>
      <c r="F2" s="214" t="s">
        <v>7056</v>
      </c>
      <c r="G2" s="214" t="s">
        <v>7057</v>
      </c>
      <c r="H2" s="214" t="s">
        <v>91</v>
      </c>
    </row>
    <row r="3" ht="16.5" spans="1:8">
      <c r="A3" s="215" t="s">
        <v>7058</v>
      </c>
      <c r="B3" s="216" t="s">
        <v>7059</v>
      </c>
      <c r="C3" s="216">
        <v>50</v>
      </c>
      <c r="D3" s="216">
        <v>3</v>
      </c>
      <c r="E3" s="216" t="s">
        <v>7060</v>
      </c>
      <c r="F3" s="217">
        <v>40</v>
      </c>
      <c r="G3" s="217">
        <v>20</v>
      </c>
      <c r="H3" s="218"/>
    </row>
    <row r="4" ht="16.5" spans="1:8">
      <c r="A4" s="215" t="s">
        <v>7061</v>
      </c>
      <c r="B4" s="216" t="s">
        <v>7062</v>
      </c>
      <c r="C4" s="216">
        <v>50</v>
      </c>
      <c r="D4" s="216">
        <v>3</v>
      </c>
      <c r="E4" s="216" t="s">
        <v>7063</v>
      </c>
      <c r="F4" s="217">
        <v>50</v>
      </c>
      <c r="G4" s="217">
        <v>25</v>
      </c>
      <c r="H4" s="218"/>
    </row>
    <row r="5" ht="16.5" spans="1:8">
      <c r="A5" s="215" t="s">
        <v>7064</v>
      </c>
      <c r="B5" s="216" t="s">
        <v>7065</v>
      </c>
      <c r="C5" s="216">
        <v>50</v>
      </c>
      <c r="D5" s="216">
        <v>3</v>
      </c>
      <c r="E5" s="216" t="s">
        <v>7066</v>
      </c>
      <c r="F5" s="217">
        <v>150</v>
      </c>
      <c r="G5" s="217">
        <v>76</v>
      </c>
      <c r="H5" s="218" t="s">
        <v>7067</v>
      </c>
    </row>
    <row r="6" ht="16.5" spans="1:8">
      <c r="A6" s="215" t="s">
        <v>7068</v>
      </c>
      <c r="B6" s="216" t="s">
        <v>7069</v>
      </c>
      <c r="C6" s="216">
        <v>50</v>
      </c>
      <c r="D6" s="216">
        <v>3</v>
      </c>
      <c r="E6" s="216" t="s">
        <v>7070</v>
      </c>
      <c r="F6" s="217">
        <v>180</v>
      </c>
      <c r="G6" s="217">
        <v>90</v>
      </c>
      <c r="H6" s="218" t="s">
        <v>7071</v>
      </c>
    </row>
    <row r="7" ht="49.5" spans="1:8">
      <c r="A7" s="215" t="s">
        <v>7072</v>
      </c>
      <c r="B7" s="216" t="s">
        <v>7065</v>
      </c>
      <c r="C7" s="216">
        <v>1</v>
      </c>
      <c r="D7" s="216">
        <v>1</v>
      </c>
      <c r="E7" s="216" t="s">
        <v>7066</v>
      </c>
      <c r="F7" s="217">
        <v>4</v>
      </c>
      <c r="G7" s="217">
        <v>2.1</v>
      </c>
      <c r="H7" s="218" t="s">
        <v>7073</v>
      </c>
    </row>
    <row r="8" ht="49.5" spans="1:8">
      <c r="A8" s="215" t="s">
        <v>7074</v>
      </c>
      <c r="B8" s="216" t="s">
        <v>7069</v>
      </c>
      <c r="C8" s="216">
        <v>1</v>
      </c>
      <c r="D8" s="216">
        <v>1</v>
      </c>
      <c r="E8" s="216" t="s">
        <v>7070</v>
      </c>
      <c r="F8" s="217">
        <v>5</v>
      </c>
      <c r="G8" s="217">
        <v>2.7</v>
      </c>
      <c r="H8" s="218" t="s">
        <v>7075</v>
      </c>
    </row>
  </sheetData>
  <mergeCells count="1">
    <mergeCell ref="A1:H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XFA1214"/>
  <sheetViews>
    <sheetView zoomScale="80" zoomScaleNormal="80" topLeftCell="A258" workbookViewId="0">
      <selection activeCell="C1213" sqref="C1213"/>
    </sheetView>
  </sheetViews>
  <sheetFormatPr defaultColWidth="9" defaultRowHeight="13.5"/>
  <cols>
    <col min="1" max="1" width="106.125" customWidth="1"/>
    <col min="2" max="2" width="12.875" customWidth="1"/>
    <col min="3" max="5" width="11" customWidth="1"/>
  </cols>
  <sheetData>
    <row r="1" s="145" customFormat="1" ht="22.5" spans="1:5">
      <c r="A1" s="188" t="s">
        <v>7076</v>
      </c>
      <c r="B1" s="189" t="s">
        <v>7077</v>
      </c>
      <c r="C1" s="190">
        <v>180000</v>
      </c>
      <c r="D1" s="191" t="s">
        <v>7078</v>
      </c>
      <c r="E1" s="145" t="s">
        <v>7079</v>
      </c>
    </row>
    <row r="2" s="145" customFormat="1" ht="20.25" spans="1:5">
      <c r="A2" s="192" t="s">
        <v>7080</v>
      </c>
      <c r="B2" s="190" t="s">
        <v>7081</v>
      </c>
      <c r="C2" s="190">
        <v>90000</v>
      </c>
      <c r="D2" s="145">
        <v>16000</v>
      </c>
      <c r="E2" s="145">
        <v>8000</v>
      </c>
    </row>
    <row r="3" s="145" customFormat="1" ht="14.25" outlineLevel="1" collapsed="1" spans="1:5">
      <c r="A3" s="193" t="s">
        <v>7082</v>
      </c>
      <c r="D3" s="145">
        <v>0</v>
      </c>
      <c r="E3" s="145">
        <v>0</v>
      </c>
    </row>
    <row r="4" s="145" customFormat="1" hidden="1" outlineLevel="2" spans="1:4">
      <c r="A4" s="194" t="s">
        <v>7083</v>
      </c>
      <c r="D4" s="145">
        <v>0</v>
      </c>
    </row>
    <row r="5" s="145" customFormat="1" hidden="1" outlineLevel="2" spans="1:4">
      <c r="A5" s="194" t="s">
        <v>7084</v>
      </c>
      <c r="D5" s="145">
        <v>0</v>
      </c>
    </row>
    <row r="6" s="145" customFormat="1" hidden="1" outlineLevel="2" spans="1:4">
      <c r="A6" s="194" t="s">
        <v>7085</v>
      </c>
      <c r="D6" s="145">
        <v>0</v>
      </c>
    </row>
    <row r="7" s="145" customFormat="1" hidden="1" outlineLevel="2" spans="1:4">
      <c r="A7" s="194" t="s">
        <v>7086</v>
      </c>
      <c r="D7" s="145">
        <v>0</v>
      </c>
    </row>
    <row r="8" s="145" customFormat="1" hidden="1" outlineLevel="2" spans="1:4">
      <c r="A8" s="194" t="s">
        <v>7087</v>
      </c>
      <c r="D8" s="145">
        <v>0</v>
      </c>
    </row>
    <row r="9" s="145" customFormat="1" hidden="1" outlineLevel="2" spans="1:4">
      <c r="A9" s="194" t="s">
        <v>7088</v>
      </c>
      <c r="D9" s="145">
        <v>0</v>
      </c>
    </row>
    <row r="10" s="145" customFormat="1" hidden="1" outlineLevel="2" spans="1:4">
      <c r="A10" s="194" t="s">
        <v>7089</v>
      </c>
      <c r="D10" s="145">
        <v>0</v>
      </c>
    </row>
    <row r="11" s="145" customFormat="1" hidden="1" outlineLevel="2" spans="1:4">
      <c r="A11" s="194" t="s">
        <v>7090</v>
      </c>
      <c r="D11" s="145">
        <v>0</v>
      </c>
    </row>
    <row r="12" s="145" customFormat="1" hidden="1" outlineLevel="2" spans="1:4">
      <c r="A12" s="194" t="s">
        <v>7091</v>
      </c>
      <c r="D12" s="145">
        <v>0</v>
      </c>
    </row>
    <row r="13" s="145" customFormat="1" hidden="1" outlineLevel="2" spans="1:4">
      <c r="A13" s="194" t="s">
        <v>7092</v>
      </c>
      <c r="D13" s="145">
        <v>0</v>
      </c>
    </row>
    <row r="14" s="145" customFormat="1" hidden="1" outlineLevel="2" spans="1:4">
      <c r="A14" s="194" t="s">
        <v>7093</v>
      </c>
      <c r="D14" s="145">
        <v>0</v>
      </c>
    </row>
    <row r="15" s="145" customFormat="1" hidden="1" outlineLevel="2" spans="1:4">
      <c r="A15" s="194" t="s">
        <v>7094</v>
      </c>
      <c r="D15" s="145">
        <v>0</v>
      </c>
    </row>
    <row r="16" s="145" customFormat="1" hidden="1" outlineLevel="2" spans="1:4">
      <c r="A16" s="194" t="s">
        <v>7095</v>
      </c>
      <c r="D16" s="145">
        <v>0</v>
      </c>
    </row>
    <row r="17" s="145" customFormat="1" hidden="1" outlineLevel="2" spans="1:4">
      <c r="A17" s="194" t="s">
        <v>7096</v>
      </c>
      <c r="D17" s="145">
        <v>0</v>
      </c>
    </row>
    <row r="18" s="145" customFormat="1" hidden="1" outlineLevel="2" spans="1:4">
      <c r="A18" s="194" t="s">
        <v>7097</v>
      </c>
      <c r="D18" s="145">
        <v>0</v>
      </c>
    </row>
    <row r="19" s="145" customFormat="1" hidden="1" outlineLevel="2" spans="1:4">
      <c r="A19" s="194" t="s">
        <v>7098</v>
      </c>
      <c r="D19" s="145">
        <v>0</v>
      </c>
    </row>
    <row r="20" s="145" customFormat="1" hidden="1" outlineLevel="2" spans="1:4">
      <c r="A20" s="194" t="s">
        <v>7099</v>
      </c>
      <c r="D20" s="145">
        <v>0</v>
      </c>
    </row>
    <row r="21" s="145" customFormat="1" hidden="1" outlineLevel="2" spans="1:4">
      <c r="A21" s="194" t="s">
        <v>7100</v>
      </c>
      <c r="D21" s="145">
        <v>0</v>
      </c>
    </row>
    <row r="22" s="145" customFormat="1" hidden="1" outlineLevel="2" spans="1:4">
      <c r="A22" s="194" t="s">
        <v>7101</v>
      </c>
      <c r="D22" s="145">
        <v>0</v>
      </c>
    </row>
    <row r="23" s="145" customFormat="1" hidden="1" outlineLevel="2" spans="1:4">
      <c r="A23" s="194" t="s">
        <v>7102</v>
      </c>
      <c r="D23" s="145">
        <v>0</v>
      </c>
    </row>
    <row r="24" s="145" customFormat="1" ht="14.25" outlineLevel="1" spans="1:5">
      <c r="A24" s="193" t="s">
        <v>7103</v>
      </c>
      <c r="D24" s="145">
        <v>12800</v>
      </c>
      <c r="E24" s="145">
        <v>6400</v>
      </c>
    </row>
    <row r="25" s="145" customFormat="1" outlineLevel="2" spans="1:4">
      <c r="A25" s="194" t="s">
        <v>7104</v>
      </c>
      <c r="D25" s="145">
        <v>0</v>
      </c>
    </row>
    <row r="26" s="145" customFormat="1" outlineLevel="2" spans="1:4">
      <c r="A26" s="194" t="s">
        <v>7105</v>
      </c>
      <c r="D26" s="145">
        <v>0</v>
      </c>
    </row>
    <row r="27" s="145" customFormat="1" outlineLevel="2" spans="1:4">
      <c r="A27" s="194" t="s">
        <v>7106</v>
      </c>
      <c r="D27" s="145">
        <v>0</v>
      </c>
    </row>
    <row r="28" s="145" customFormat="1" outlineLevel="2" spans="1:4">
      <c r="A28" s="194" t="s">
        <v>7107</v>
      </c>
      <c r="D28" s="145">
        <v>0</v>
      </c>
    </row>
    <row r="29" s="145" customFormat="1" outlineLevel="2" spans="1:4">
      <c r="A29" s="194" t="s">
        <v>7108</v>
      </c>
      <c r="D29" s="145">
        <v>0</v>
      </c>
    </row>
    <row r="30" s="145" customFormat="1" outlineLevel="2" spans="1:4">
      <c r="A30" s="194" t="s">
        <v>7109</v>
      </c>
      <c r="D30" s="145">
        <v>0</v>
      </c>
    </row>
    <row r="31" s="145" customFormat="1" outlineLevel="2" spans="1:4">
      <c r="A31" s="194" t="s">
        <v>7110</v>
      </c>
      <c r="D31" s="145">
        <v>0</v>
      </c>
    </row>
    <row r="32" s="145" customFormat="1" outlineLevel="2" spans="1:4">
      <c r="A32" s="194" t="s">
        <v>7111</v>
      </c>
      <c r="D32" s="145">
        <v>0</v>
      </c>
    </row>
    <row r="33" s="145" customFormat="1" outlineLevel="2" spans="1:4">
      <c r="A33" s="194" t="s">
        <v>7112</v>
      </c>
      <c r="D33" s="145">
        <v>0</v>
      </c>
    </row>
    <row r="34" s="145" customFormat="1" outlineLevel="2" spans="1:4">
      <c r="A34" s="194" t="s">
        <v>7113</v>
      </c>
      <c r="D34" s="145">
        <v>0</v>
      </c>
    </row>
    <row r="35" s="145" customFormat="1" outlineLevel="2" spans="1:4">
      <c r="A35" s="194" t="s">
        <v>7114</v>
      </c>
      <c r="D35" s="145">
        <v>0</v>
      </c>
    </row>
    <row r="36" s="145" customFormat="1" outlineLevel="2" spans="1:4">
      <c r="A36" s="194" t="s">
        <v>7115</v>
      </c>
      <c r="D36" s="145">
        <v>0</v>
      </c>
    </row>
    <row r="37" s="145" customFormat="1" outlineLevel="2" spans="1:4">
      <c r="A37" s="194" t="s">
        <v>7116</v>
      </c>
      <c r="D37" s="145">
        <v>0</v>
      </c>
    </row>
    <row r="38" s="145" customFormat="1" outlineLevel="2" spans="1:4">
      <c r="A38" s="194" t="s">
        <v>7117</v>
      </c>
      <c r="D38" s="145">
        <v>0</v>
      </c>
    </row>
    <row r="39" s="145" customFormat="1" outlineLevel="2" spans="1:4">
      <c r="A39" s="194" t="s">
        <v>7118</v>
      </c>
      <c r="D39" s="145">
        <v>0</v>
      </c>
    </row>
    <row r="40" s="145" customFormat="1" outlineLevel="2" spans="1:4">
      <c r="A40" s="194" t="s">
        <v>7119</v>
      </c>
      <c r="D40" s="145">
        <v>0</v>
      </c>
    </row>
    <row r="41" s="145" customFormat="1" outlineLevel="2" spans="1:4">
      <c r="A41" s="194" t="s">
        <v>7120</v>
      </c>
      <c r="D41" s="145">
        <v>0</v>
      </c>
    </row>
    <row r="42" s="145" customFormat="1" outlineLevel="2" spans="1:4">
      <c r="A42" s="194" t="s">
        <v>7121</v>
      </c>
      <c r="D42" s="145">
        <v>0</v>
      </c>
    </row>
    <row r="43" s="145" customFormat="1" outlineLevel="2" spans="1:4">
      <c r="A43" s="194" t="s">
        <v>7122</v>
      </c>
      <c r="D43" s="145">
        <v>0</v>
      </c>
    </row>
    <row r="44" s="145" customFormat="1" outlineLevel="2" spans="1:4">
      <c r="A44" s="194" t="s">
        <v>7123</v>
      </c>
      <c r="D44" s="145">
        <v>0</v>
      </c>
    </row>
    <row r="45" s="145" customFormat="1" outlineLevel="2" spans="1:4">
      <c r="A45" s="194" t="s">
        <v>7124</v>
      </c>
      <c r="D45" s="145">
        <v>0</v>
      </c>
    </row>
    <row r="46" s="145" customFormat="1" ht="14.25" outlineLevel="1" spans="1:5">
      <c r="A46" s="193" t="s">
        <v>7125</v>
      </c>
      <c r="D46" s="145">
        <v>11200</v>
      </c>
      <c r="E46" s="145">
        <v>5600</v>
      </c>
    </row>
    <row r="47" s="145" customFormat="1" outlineLevel="2" spans="1:4">
      <c r="A47" s="194" t="s">
        <v>7126</v>
      </c>
      <c r="D47" s="145">
        <v>0</v>
      </c>
    </row>
    <row r="48" s="145" customFormat="1" outlineLevel="2" spans="1:4">
      <c r="A48" s="194" t="s">
        <v>7127</v>
      </c>
      <c r="D48" s="145">
        <v>0</v>
      </c>
    </row>
    <row r="49" s="145" customFormat="1" outlineLevel="2" spans="1:4">
      <c r="A49" s="194" t="s">
        <v>7128</v>
      </c>
      <c r="D49" s="145">
        <v>0</v>
      </c>
    </row>
    <row r="50" s="145" customFormat="1" outlineLevel="2" spans="1:4">
      <c r="A50" s="194" t="s">
        <v>7129</v>
      </c>
      <c r="D50" s="145">
        <v>0</v>
      </c>
    </row>
    <row r="51" s="145" customFormat="1" outlineLevel="2" spans="1:4">
      <c r="A51" s="194" t="s">
        <v>7130</v>
      </c>
      <c r="D51" s="145">
        <v>0</v>
      </c>
    </row>
    <row r="52" s="145" customFormat="1" outlineLevel="2" spans="1:4">
      <c r="A52" s="194" t="s">
        <v>7131</v>
      </c>
      <c r="D52" s="145">
        <v>0</v>
      </c>
    </row>
    <row r="53" s="145" customFormat="1" outlineLevel="2" spans="1:4">
      <c r="A53" s="194" t="s">
        <v>7132</v>
      </c>
      <c r="D53" s="145">
        <v>0</v>
      </c>
    </row>
    <row r="54" s="145" customFormat="1" outlineLevel="2" spans="1:4">
      <c r="A54" s="194" t="s">
        <v>7133</v>
      </c>
      <c r="D54" s="145">
        <v>0</v>
      </c>
    </row>
    <row r="55" s="145" customFormat="1" outlineLevel="2" spans="1:4">
      <c r="A55" s="194" t="s">
        <v>7134</v>
      </c>
      <c r="D55" s="145">
        <v>0</v>
      </c>
    </row>
    <row r="56" s="145" customFormat="1" outlineLevel="2" spans="1:4">
      <c r="A56" s="194" t="s">
        <v>7135</v>
      </c>
      <c r="D56" s="145">
        <v>0</v>
      </c>
    </row>
    <row r="57" s="145" customFormat="1" outlineLevel="2" spans="1:4">
      <c r="A57" s="194" t="s">
        <v>7136</v>
      </c>
      <c r="D57" s="145">
        <v>0</v>
      </c>
    </row>
    <row r="58" s="145" customFormat="1" outlineLevel="2" spans="1:4">
      <c r="A58" s="194" t="s">
        <v>7137</v>
      </c>
      <c r="D58" s="145">
        <v>0</v>
      </c>
    </row>
    <row r="59" s="145" customFormat="1" outlineLevel="2" spans="1:4">
      <c r="A59" s="194" t="s">
        <v>7138</v>
      </c>
      <c r="D59" s="145">
        <v>0</v>
      </c>
    </row>
    <row r="60" s="145" customFormat="1" outlineLevel="2" spans="1:4">
      <c r="A60" s="194" t="s">
        <v>7139</v>
      </c>
      <c r="D60" s="145">
        <v>0</v>
      </c>
    </row>
    <row r="61" s="145" customFormat="1" outlineLevel="2" spans="1:4">
      <c r="A61" s="194" t="s">
        <v>7140</v>
      </c>
      <c r="D61" s="145">
        <v>0</v>
      </c>
    </row>
    <row r="62" s="145" customFormat="1" outlineLevel="2" spans="1:4">
      <c r="A62" s="194" t="s">
        <v>7141</v>
      </c>
      <c r="D62" s="145">
        <v>0</v>
      </c>
    </row>
    <row r="63" s="145" customFormat="1" outlineLevel="2" spans="1:4">
      <c r="A63" s="194" t="s">
        <v>7142</v>
      </c>
      <c r="D63" s="145">
        <v>0</v>
      </c>
    </row>
    <row r="64" s="145" customFormat="1" outlineLevel="2" spans="1:4">
      <c r="A64" s="194" t="s">
        <v>7143</v>
      </c>
      <c r="D64" s="145">
        <v>0</v>
      </c>
    </row>
    <row r="65" s="145" customFormat="1" outlineLevel="2" spans="1:4">
      <c r="A65" s="194" t="s">
        <v>7144</v>
      </c>
      <c r="D65" s="145">
        <v>0</v>
      </c>
    </row>
    <row r="66" s="145" customFormat="1" outlineLevel="2" spans="1:4">
      <c r="A66" s="194" t="s">
        <v>7145</v>
      </c>
      <c r="D66" s="145">
        <v>0</v>
      </c>
    </row>
    <row r="67" s="145" customFormat="1" outlineLevel="2" spans="1:4">
      <c r="A67" s="194" t="s">
        <v>7146</v>
      </c>
      <c r="D67" s="145">
        <v>0</v>
      </c>
    </row>
    <row r="68" s="145" customFormat="1" ht="20.25" spans="1:5">
      <c r="A68" s="192" t="s">
        <v>7147</v>
      </c>
      <c r="D68" s="145">
        <v>80000</v>
      </c>
      <c r="E68" s="145">
        <v>40000</v>
      </c>
    </row>
    <row r="69" s="145" customFormat="1" ht="14.25" outlineLevel="1" spans="1:5">
      <c r="A69" s="193" t="s">
        <v>7148</v>
      </c>
      <c r="D69" s="145">
        <v>0</v>
      </c>
      <c r="E69" s="145">
        <v>0</v>
      </c>
    </row>
    <row r="70" s="145" customFormat="1" outlineLevel="2" spans="1:4">
      <c r="A70" s="194" t="s">
        <v>7149</v>
      </c>
      <c r="D70" s="145">
        <v>0</v>
      </c>
    </row>
    <row r="71" s="145" customFormat="1" outlineLevel="2" spans="1:4">
      <c r="A71" s="194" t="s">
        <v>7150</v>
      </c>
      <c r="D71" s="145">
        <v>0</v>
      </c>
    </row>
    <row r="72" s="145" customFormat="1" outlineLevel="2" spans="1:4">
      <c r="A72" s="194" t="s">
        <v>7151</v>
      </c>
      <c r="D72" s="145">
        <v>0</v>
      </c>
    </row>
    <row r="73" s="145" customFormat="1" outlineLevel="2" spans="1:4">
      <c r="A73" s="194" t="s">
        <v>7152</v>
      </c>
      <c r="D73" s="145">
        <v>0</v>
      </c>
    </row>
    <row r="74" s="145" customFormat="1" ht="14.25" outlineLevel="1" spans="1:5">
      <c r="A74" s="193" t="s">
        <v>7153</v>
      </c>
      <c r="D74" s="145">
        <v>40000</v>
      </c>
      <c r="E74" s="145">
        <v>20000</v>
      </c>
    </row>
    <row r="75" s="145" customFormat="1" outlineLevel="2" spans="1:5">
      <c r="A75" s="195" t="s">
        <v>7154</v>
      </c>
      <c r="D75" s="145">
        <v>20000</v>
      </c>
      <c r="E75" s="145">
        <v>10000</v>
      </c>
    </row>
    <row r="76" s="145" customFormat="1" outlineLevel="3" spans="1:4">
      <c r="A76" s="194" t="s">
        <v>7155</v>
      </c>
      <c r="D76" s="145">
        <v>0</v>
      </c>
    </row>
    <row r="77" s="145" customFormat="1" outlineLevel="3" spans="1:4">
      <c r="A77" s="194" t="s">
        <v>7156</v>
      </c>
      <c r="D77" s="145">
        <v>0</v>
      </c>
    </row>
    <row r="78" s="145" customFormat="1" outlineLevel="3" spans="1:4">
      <c r="A78" s="194" t="s">
        <v>7157</v>
      </c>
      <c r="D78" s="145">
        <v>0</v>
      </c>
    </row>
    <row r="79" s="145" customFormat="1" outlineLevel="3" spans="1:4">
      <c r="A79" s="194" t="s">
        <v>7158</v>
      </c>
      <c r="D79" s="145">
        <v>0</v>
      </c>
    </row>
    <row r="80" s="145" customFormat="1" outlineLevel="3" spans="1:4">
      <c r="A80" s="194" t="s">
        <v>7159</v>
      </c>
      <c r="D80" s="145">
        <v>0</v>
      </c>
    </row>
    <row r="81" s="145" customFormat="1" outlineLevel="3" spans="1:4">
      <c r="A81" s="194" t="s">
        <v>7160</v>
      </c>
      <c r="D81" s="145">
        <v>0</v>
      </c>
    </row>
    <row r="82" s="145" customFormat="1" outlineLevel="3" spans="1:4">
      <c r="A82" s="194" t="s">
        <v>7161</v>
      </c>
      <c r="D82" s="145">
        <v>0</v>
      </c>
    </row>
    <row r="83" s="145" customFormat="1" outlineLevel="3" spans="1:4">
      <c r="A83" s="194" t="s">
        <v>7162</v>
      </c>
      <c r="D83" s="145">
        <v>0</v>
      </c>
    </row>
    <row r="84" s="145" customFormat="1" outlineLevel="2" spans="1:5">
      <c r="A84" s="196" t="s">
        <v>7163</v>
      </c>
      <c r="D84" s="145">
        <v>16000</v>
      </c>
      <c r="E84" s="145">
        <v>8000</v>
      </c>
    </row>
    <row r="85" s="145" customFormat="1" outlineLevel="3" spans="1:4">
      <c r="A85" s="194" t="s">
        <v>7164</v>
      </c>
      <c r="D85" s="145">
        <v>0</v>
      </c>
    </row>
    <row r="86" s="145" customFormat="1" outlineLevel="3" spans="1:4">
      <c r="A86" s="194" t="s">
        <v>7165</v>
      </c>
      <c r="D86" s="145">
        <v>0</v>
      </c>
    </row>
    <row r="87" s="145" customFormat="1" outlineLevel="3" spans="1:4">
      <c r="A87" s="194" t="s">
        <v>7166</v>
      </c>
      <c r="D87" s="145">
        <v>0</v>
      </c>
    </row>
    <row r="88" s="145" customFormat="1" outlineLevel="3" spans="1:4">
      <c r="A88" s="194" t="s">
        <v>7167</v>
      </c>
      <c r="D88" s="145">
        <v>0</v>
      </c>
    </row>
    <row r="89" s="145" customFormat="1" outlineLevel="3" spans="1:4">
      <c r="A89" s="194" t="s">
        <v>7168</v>
      </c>
      <c r="D89" s="145">
        <v>0</v>
      </c>
    </row>
    <row r="90" s="145" customFormat="1" outlineLevel="3" spans="1:4">
      <c r="A90" s="194" t="s">
        <v>7169</v>
      </c>
      <c r="D90" s="145">
        <v>0</v>
      </c>
    </row>
    <row r="91" s="145" customFormat="1" outlineLevel="3" spans="1:4">
      <c r="A91" s="194" t="s">
        <v>7170</v>
      </c>
      <c r="D91" s="145">
        <v>0</v>
      </c>
    </row>
    <row r="92" s="145" customFormat="1" outlineLevel="3" spans="1:4">
      <c r="A92" s="194" t="s">
        <v>7171</v>
      </c>
      <c r="D92" s="145">
        <v>0</v>
      </c>
    </row>
    <row r="93" s="145" customFormat="1" outlineLevel="3" spans="1:4">
      <c r="A93" s="194" t="s">
        <v>7172</v>
      </c>
      <c r="D93" s="145">
        <v>0</v>
      </c>
    </row>
    <row r="94" s="145" customFormat="1" outlineLevel="3" spans="1:4">
      <c r="A94" s="194" t="s">
        <v>7173</v>
      </c>
      <c r="D94" s="145">
        <v>0</v>
      </c>
    </row>
    <row r="95" s="145" customFormat="1" outlineLevel="3" spans="1:4">
      <c r="A95" s="194" t="s">
        <v>7174</v>
      </c>
      <c r="D95" s="145">
        <v>0</v>
      </c>
    </row>
    <row r="96" s="145" customFormat="1" outlineLevel="3" spans="1:4">
      <c r="A96" s="194" t="s">
        <v>7175</v>
      </c>
      <c r="D96" s="145">
        <v>0</v>
      </c>
    </row>
    <row r="97" s="145" customFormat="1" outlineLevel="2" collapsed="1" spans="1:5">
      <c r="A97" s="196" t="s">
        <v>7176</v>
      </c>
      <c r="D97" s="145">
        <v>8000</v>
      </c>
      <c r="E97" s="145">
        <v>4000</v>
      </c>
    </row>
    <row r="98" s="145" customFormat="1" hidden="1" outlineLevel="3" spans="1:4">
      <c r="A98" s="194" t="s">
        <v>7177</v>
      </c>
      <c r="D98" s="145">
        <v>0</v>
      </c>
    </row>
    <row r="99" s="145" customFormat="1" hidden="1" outlineLevel="3" spans="1:4">
      <c r="A99" s="194" t="s">
        <v>7178</v>
      </c>
      <c r="D99" s="145">
        <v>0</v>
      </c>
    </row>
    <row r="100" s="145" customFormat="1" hidden="1" outlineLevel="3" spans="1:4">
      <c r="A100" s="194" t="s">
        <v>7179</v>
      </c>
      <c r="D100" s="145">
        <v>0</v>
      </c>
    </row>
    <row r="101" s="145" customFormat="1" hidden="1" outlineLevel="3" spans="1:4">
      <c r="A101" s="194" t="s">
        <v>7180</v>
      </c>
      <c r="D101" s="145">
        <v>0</v>
      </c>
    </row>
    <row r="102" s="145" customFormat="1" hidden="1" outlineLevel="3" spans="1:4">
      <c r="A102" s="194" t="s">
        <v>7181</v>
      </c>
      <c r="D102" s="145">
        <v>0</v>
      </c>
    </row>
    <row r="103" s="145" customFormat="1" hidden="1" outlineLevel="3" spans="1:4">
      <c r="A103" s="194" t="s">
        <v>7182</v>
      </c>
      <c r="D103" s="145">
        <v>0</v>
      </c>
    </row>
    <row r="104" s="145" customFormat="1" hidden="1" outlineLevel="3" spans="1:4">
      <c r="A104" s="194" t="s">
        <v>7183</v>
      </c>
      <c r="D104" s="145">
        <v>0</v>
      </c>
    </row>
    <row r="105" s="145" customFormat="1" hidden="1" outlineLevel="3" spans="1:4">
      <c r="A105" s="194" t="s">
        <v>7184</v>
      </c>
      <c r="D105" s="145">
        <v>0</v>
      </c>
    </row>
    <row r="106" s="145" customFormat="1" hidden="1" outlineLevel="3" spans="1:4">
      <c r="A106" s="194" t="s">
        <v>7185</v>
      </c>
      <c r="D106" s="145">
        <v>0</v>
      </c>
    </row>
    <row r="107" s="145" customFormat="1" hidden="1" outlineLevel="3" spans="1:4">
      <c r="A107" s="194" t="s">
        <v>7186</v>
      </c>
      <c r="D107" s="145">
        <v>0</v>
      </c>
    </row>
    <row r="108" s="145" customFormat="1" hidden="1" outlineLevel="3" spans="1:4">
      <c r="A108" s="194" t="s">
        <v>7187</v>
      </c>
      <c r="D108" s="145">
        <v>0</v>
      </c>
    </row>
    <row r="109" s="145" customFormat="1" hidden="1" outlineLevel="3" spans="1:4">
      <c r="A109" s="194" t="s">
        <v>7188</v>
      </c>
      <c r="D109" s="145">
        <v>0</v>
      </c>
    </row>
    <row r="110" s="145" customFormat="1" hidden="1" outlineLevel="3" spans="1:4">
      <c r="A110" s="194" t="s">
        <v>7189</v>
      </c>
      <c r="D110" s="145">
        <v>0</v>
      </c>
    </row>
    <row r="111" s="145" customFormat="1" hidden="1" outlineLevel="3" spans="1:4">
      <c r="A111" s="194" t="s">
        <v>7190</v>
      </c>
      <c r="D111" s="145">
        <v>0</v>
      </c>
    </row>
    <row r="112" s="145" customFormat="1" hidden="1" outlineLevel="3" spans="1:4">
      <c r="A112" s="194" t="s">
        <v>7191</v>
      </c>
      <c r="D112" s="145">
        <v>0</v>
      </c>
    </row>
    <row r="113" s="145" customFormat="1" hidden="1" outlineLevel="3" spans="1:4">
      <c r="A113" s="194" t="s">
        <v>7192</v>
      </c>
      <c r="D113" s="145">
        <v>0</v>
      </c>
    </row>
    <row r="114" s="145" customFormat="1" hidden="1" outlineLevel="3" spans="1:4">
      <c r="A114" s="194" t="s">
        <v>7193</v>
      </c>
      <c r="D114" s="145">
        <v>0</v>
      </c>
    </row>
    <row r="115" s="145" customFormat="1" hidden="1" outlineLevel="3" spans="1:4">
      <c r="A115" s="194" t="s">
        <v>7194</v>
      </c>
      <c r="D115" s="145">
        <v>0</v>
      </c>
    </row>
    <row r="116" s="145" customFormat="1" hidden="1" outlineLevel="3" spans="1:4">
      <c r="A116" s="194" t="s">
        <v>7195</v>
      </c>
      <c r="D116" s="145">
        <v>0</v>
      </c>
    </row>
    <row r="117" s="145" customFormat="1" hidden="1" outlineLevel="3" spans="1:4">
      <c r="A117" s="194" t="s">
        <v>7196</v>
      </c>
      <c r="D117" s="145">
        <v>0</v>
      </c>
    </row>
    <row r="118" s="145" customFormat="1" hidden="1" outlineLevel="3" spans="1:4">
      <c r="A118" s="194" t="s">
        <v>7197</v>
      </c>
      <c r="D118" s="145">
        <v>0</v>
      </c>
    </row>
    <row r="119" s="145" customFormat="1" hidden="1" outlineLevel="3" spans="1:4">
      <c r="A119" s="194" t="s">
        <v>7198</v>
      </c>
      <c r="D119" s="145">
        <v>0</v>
      </c>
    </row>
    <row r="120" s="145" customFormat="1" hidden="1" outlineLevel="3" spans="1:4">
      <c r="A120" s="194" t="s">
        <v>7199</v>
      </c>
      <c r="D120" s="145">
        <v>0</v>
      </c>
    </row>
    <row r="121" s="145" customFormat="1" hidden="1" outlineLevel="3" spans="1:4">
      <c r="A121" s="194" t="s">
        <v>7200</v>
      </c>
      <c r="D121" s="145">
        <v>0</v>
      </c>
    </row>
    <row r="122" s="145" customFormat="1" hidden="1" outlineLevel="3" spans="1:4">
      <c r="A122" s="194" t="s">
        <v>7201</v>
      </c>
      <c r="D122" s="145">
        <v>0</v>
      </c>
    </row>
    <row r="123" s="145" customFormat="1" hidden="1" outlineLevel="3" spans="1:4">
      <c r="A123" s="194" t="s">
        <v>7202</v>
      </c>
      <c r="D123" s="145">
        <v>0</v>
      </c>
    </row>
    <row r="124" s="145" customFormat="1" hidden="1" outlineLevel="3" spans="1:4">
      <c r="A124" s="194" t="s">
        <v>7203</v>
      </c>
      <c r="D124" s="145">
        <v>0</v>
      </c>
    </row>
    <row r="125" s="145" customFormat="1" hidden="1" outlineLevel="3" spans="1:4">
      <c r="A125" s="194" t="s">
        <v>7204</v>
      </c>
      <c r="D125" s="145">
        <v>0</v>
      </c>
    </row>
    <row r="126" s="145" customFormat="1" hidden="1" outlineLevel="3" spans="1:4">
      <c r="A126" s="194" t="s">
        <v>7205</v>
      </c>
      <c r="D126" s="145">
        <v>0</v>
      </c>
    </row>
    <row r="127" s="145" customFormat="1" hidden="1" outlineLevel="3" spans="1:4">
      <c r="A127" s="194" t="s">
        <v>7206</v>
      </c>
      <c r="D127" s="145">
        <v>0</v>
      </c>
    </row>
    <row r="128" s="145" customFormat="1" hidden="1" outlineLevel="3" spans="1:4">
      <c r="A128" s="194" t="s">
        <v>7207</v>
      </c>
      <c r="D128" s="145">
        <v>0</v>
      </c>
    </row>
    <row r="129" s="145" customFormat="1" hidden="1" outlineLevel="3" spans="1:4">
      <c r="A129" s="194" t="s">
        <v>7208</v>
      </c>
      <c r="D129" s="145">
        <v>0</v>
      </c>
    </row>
    <row r="130" s="145" customFormat="1" hidden="1" outlineLevel="3" spans="1:4">
      <c r="A130" s="194" t="s">
        <v>7209</v>
      </c>
      <c r="D130" s="145">
        <v>0</v>
      </c>
    </row>
    <row r="131" s="145" customFormat="1" hidden="1" outlineLevel="3" spans="1:4">
      <c r="A131" s="194" t="s">
        <v>7210</v>
      </c>
      <c r="D131" s="145">
        <v>0</v>
      </c>
    </row>
    <row r="132" s="145" customFormat="1" hidden="1" outlineLevel="3" spans="1:4">
      <c r="A132" s="194" t="s">
        <v>7211</v>
      </c>
      <c r="D132" s="145">
        <v>0</v>
      </c>
    </row>
    <row r="133" s="145" customFormat="1" hidden="1" outlineLevel="3" spans="1:4">
      <c r="A133" s="194" t="s">
        <v>7212</v>
      </c>
      <c r="D133" s="145">
        <v>0</v>
      </c>
    </row>
    <row r="134" s="145" customFormat="1" hidden="1" outlineLevel="3" spans="1:4">
      <c r="A134" s="194" t="s">
        <v>7213</v>
      </c>
      <c r="D134" s="145">
        <v>0</v>
      </c>
    </row>
    <row r="135" s="145" customFormat="1" hidden="1" outlineLevel="3" spans="1:4">
      <c r="A135" s="194" t="s">
        <v>7214</v>
      </c>
      <c r="D135" s="145">
        <v>0</v>
      </c>
    </row>
    <row r="136" s="145" customFormat="1" hidden="1" outlineLevel="3" spans="1:4">
      <c r="A136" s="194" t="s">
        <v>7215</v>
      </c>
      <c r="D136" s="145">
        <v>0</v>
      </c>
    </row>
    <row r="137" s="145" customFormat="1" hidden="1" outlineLevel="3" spans="1:4">
      <c r="A137" s="194" t="s">
        <v>7216</v>
      </c>
      <c r="D137" s="145">
        <v>0</v>
      </c>
    </row>
    <row r="138" s="145" customFormat="1" hidden="1" outlineLevel="3" spans="1:4">
      <c r="A138" s="194" t="s">
        <v>7217</v>
      </c>
      <c r="D138" s="145">
        <v>0</v>
      </c>
    </row>
    <row r="139" s="145" customFormat="1" hidden="1" outlineLevel="3" spans="1:4">
      <c r="A139" s="194" t="s">
        <v>7218</v>
      </c>
      <c r="D139" s="145">
        <v>0</v>
      </c>
    </row>
    <row r="140" s="145" customFormat="1" hidden="1" outlineLevel="3" spans="1:4">
      <c r="A140" s="194" t="s">
        <v>7219</v>
      </c>
      <c r="D140" s="145">
        <v>0</v>
      </c>
    </row>
    <row r="141" s="145" customFormat="1" hidden="1" outlineLevel="3" spans="1:4">
      <c r="A141" s="194" t="s">
        <v>7220</v>
      </c>
      <c r="D141" s="145">
        <v>0</v>
      </c>
    </row>
    <row r="142" s="145" customFormat="1" hidden="1" outlineLevel="3" spans="1:4">
      <c r="A142" s="194" t="s">
        <v>7221</v>
      </c>
      <c r="D142" s="145">
        <v>0</v>
      </c>
    </row>
    <row r="143" s="145" customFormat="1" hidden="1" outlineLevel="3" spans="1:4">
      <c r="A143" s="194" t="s">
        <v>7222</v>
      </c>
      <c r="D143" s="145">
        <v>0</v>
      </c>
    </row>
    <row r="144" s="145" customFormat="1" hidden="1" outlineLevel="3" spans="1:4">
      <c r="A144" s="194" t="s">
        <v>7223</v>
      </c>
      <c r="D144" s="145">
        <v>0</v>
      </c>
    </row>
    <row r="145" s="145" customFormat="1" hidden="1" outlineLevel="3" spans="1:4">
      <c r="A145" s="194" t="s">
        <v>7224</v>
      </c>
      <c r="D145" s="145">
        <v>0</v>
      </c>
    </row>
    <row r="146" s="145" customFormat="1" hidden="1" outlineLevel="3" spans="1:4">
      <c r="A146" s="194" t="s">
        <v>7225</v>
      </c>
      <c r="D146" s="145">
        <v>0</v>
      </c>
    </row>
    <row r="147" s="145" customFormat="1" hidden="1" outlineLevel="3" spans="1:4">
      <c r="A147" s="194" t="s">
        <v>7226</v>
      </c>
      <c r="D147" s="145">
        <v>0</v>
      </c>
    </row>
    <row r="148" s="145" customFormat="1" hidden="1" outlineLevel="3" spans="1:4">
      <c r="A148" s="194" t="s">
        <v>7227</v>
      </c>
      <c r="D148" s="145">
        <v>0</v>
      </c>
    </row>
    <row r="149" s="145" customFormat="1" hidden="1" outlineLevel="3" spans="1:4">
      <c r="A149" s="194" t="s">
        <v>7228</v>
      </c>
      <c r="D149" s="145">
        <v>0</v>
      </c>
    </row>
    <row r="150" s="145" customFormat="1" hidden="1" outlineLevel="3" spans="1:4">
      <c r="A150" s="194" t="s">
        <v>7229</v>
      </c>
      <c r="D150" s="145">
        <v>0</v>
      </c>
    </row>
    <row r="151" s="145" customFormat="1" hidden="1" outlineLevel="3" spans="1:4">
      <c r="A151" s="194" t="s">
        <v>7230</v>
      </c>
      <c r="D151" s="145">
        <v>0</v>
      </c>
    </row>
    <row r="152" s="145" customFormat="1" hidden="1" outlineLevel="3" spans="1:4">
      <c r="A152" s="194" t="s">
        <v>7231</v>
      </c>
      <c r="D152" s="145">
        <v>0</v>
      </c>
    </row>
    <row r="153" s="145" customFormat="1" hidden="1" outlineLevel="3" spans="1:4">
      <c r="A153" s="194" t="s">
        <v>7232</v>
      </c>
      <c r="D153" s="145">
        <v>0</v>
      </c>
    </row>
    <row r="154" s="145" customFormat="1" hidden="1" outlineLevel="3" spans="1:4">
      <c r="A154" s="194" t="s">
        <v>7233</v>
      </c>
      <c r="D154" s="145">
        <v>0</v>
      </c>
    </row>
    <row r="155" s="145" customFormat="1" hidden="1" outlineLevel="3" spans="1:4">
      <c r="A155" s="194" t="s">
        <v>7234</v>
      </c>
      <c r="D155" s="145">
        <v>0</v>
      </c>
    </row>
    <row r="156" s="145" customFormat="1" hidden="1" outlineLevel="3" spans="1:4">
      <c r="A156" s="194" t="s">
        <v>7235</v>
      </c>
      <c r="D156" s="145">
        <v>0</v>
      </c>
    </row>
    <row r="157" s="145" customFormat="1" outlineLevel="2" collapsed="1" spans="1:5">
      <c r="A157" s="196" t="s">
        <v>7236</v>
      </c>
      <c r="D157" s="145">
        <v>8000</v>
      </c>
      <c r="E157" s="145">
        <v>4000</v>
      </c>
    </row>
    <row r="158" s="145" customFormat="1" hidden="1" outlineLevel="3" spans="1:4">
      <c r="A158" s="194" t="s">
        <v>7237</v>
      </c>
      <c r="D158" s="145">
        <v>0</v>
      </c>
    </row>
    <row r="159" s="145" customFormat="1" hidden="1" outlineLevel="3" spans="1:4">
      <c r="A159" s="194" t="s">
        <v>7238</v>
      </c>
      <c r="D159" s="145">
        <v>0</v>
      </c>
    </row>
    <row r="160" s="145" customFormat="1" hidden="1" outlineLevel="3" spans="1:4">
      <c r="A160" s="194" t="s">
        <v>7239</v>
      </c>
      <c r="D160" s="145">
        <v>0</v>
      </c>
    </row>
    <row r="161" s="145" customFormat="1" hidden="1" outlineLevel="3" spans="1:4">
      <c r="A161" s="194" t="s">
        <v>7240</v>
      </c>
      <c r="D161" s="145">
        <v>0</v>
      </c>
    </row>
    <row r="162" s="145" customFormat="1" hidden="1" outlineLevel="3" spans="1:4">
      <c r="A162" s="194" t="s">
        <v>7241</v>
      </c>
      <c r="D162" s="145">
        <v>0</v>
      </c>
    </row>
    <row r="163" s="145" customFormat="1" hidden="1" outlineLevel="3" spans="1:4">
      <c r="A163" s="194" t="s">
        <v>7242</v>
      </c>
      <c r="D163" s="145">
        <v>0</v>
      </c>
    </row>
    <row r="164" s="145" customFormat="1" hidden="1" outlineLevel="3" spans="1:4">
      <c r="A164" s="194" t="s">
        <v>7243</v>
      </c>
      <c r="D164" s="145">
        <v>0</v>
      </c>
    </row>
    <row r="165" s="145" customFormat="1" outlineLevel="2" collapsed="1" spans="1:5">
      <c r="A165" s="196" t="s">
        <v>7244</v>
      </c>
      <c r="D165" s="145">
        <v>0</v>
      </c>
      <c r="E165" s="145">
        <v>0</v>
      </c>
    </row>
    <row r="166" s="145" customFormat="1" hidden="1" outlineLevel="3" spans="1:4">
      <c r="A166" s="194" t="s">
        <v>7245</v>
      </c>
      <c r="D166" s="145">
        <v>0</v>
      </c>
    </row>
    <row r="167" s="145" customFormat="1" hidden="1" outlineLevel="3" spans="1:4">
      <c r="A167" s="194" t="s">
        <v>7246</v>
      </c>
      <c r="D167" s="145">
        <v>0</v>
      </c>
    </row>
    <row r="168" s="145" customFormat="1" hidden="1" outlineLevel="3" spans="1:4">
      <c r="A168" s="194" t="s">
        <v>7247</v>
      </c>
      <c r="D168" s="145">
        <v>0</v>
      </c>
    </row>
    <row r="169" s="145" customFormat="1" hidden="1" outlineLevel="3" spans="1:4">
      <c r="A169" s="194" t="s">
        <v>7248</v>
      </c>
      <c r="D169" s="145">
        <v>0</v>
      </c>
    </row>
    <row r="170" s="145" customFormat="1" hidden="1" outlineLevel="3" spans="1:4">
      <c r="A170" s="194" t="s">
        <v>7249</v>
      </c>
      <c r="D170" s="145">
        <v>0</v>
      </c>
    </row>
    <row r="171" s="145" customFormat="1" hidden="1" outlineLevel="3" spans="1:4">
      <c r="A171" s="194" t="s">
        <v>7250</v>
      </c>
      <c r="D171" s="145">
        <v>0</v>
      </c>
    </row>
    <row r="172" s="145" customFormat="1" hidden="1" outlineLevel="3" spans="1:4">
      <c r="A172" s="194" t="s">
        <v>7251</v>
      </c>
      <c r="D172" s="145">
        <v>0</v>
      </c>
    </row>
    <row r="173" s="145" customFormat="1" hidden="1" outlineLevel="3" spans="1:4">
      <c r="A173" s="194" t="s">
        <v>7252</v>
      </c>
      <c r="D173" s="145">
        <v>0</v>
      </c>
    </row>
    <row r="174" s="145" customFormat="1" ht="14.25" outlineLevel="1" collapsed="1" spans="1:5">
      <c r="A174" s="193" t="s">
        <v>7253</v>
      </c>
      <c r="D174" s="145">
        <v>48000</v>
      </c>
      <c r="E174" s="145">
        <v>24000</v>
      </c>
    </row>
    <row r="175" s="145" customFormat="1" hidden="1" outlineLevel="2" collapsed="1" spans="1:5">
      <c r="A175" s="196" t="s">
        <v>7254</v>
      </c>
      <c r="D175" s="145">
        <v>33600</v>
      </c>
      <c r="E175" s="145">
        <v>16800</v>
      </c>
    </row>
    <row r="176" s="145" customFormat="1" hidden="1" outlineLevel="3" spans="1:4">
      <c r="A176" s="194" t="s">
        <v>7255</v>
      </c>
      <c r="D176" s="145">
        <v>0</v>
      </c>
    </row>
    <row r="177" s="145" customFormat="1" hidden="1" outlineLevel="3" spans="1:4">
      <c r="A177" s="194" t="s">
        <v>7256</v>
      </c>
      <c r="D177" s="145">
        <v>0</v>
      </c>
    </row>
    <row r="178" s="145" customFormat="1" hidden="1" outlineLevel="3" spans="1:4">
      <c r="A178" s="194" t="s">
        <v>7257</v>
      </c>
      <c r="D178" s="145">
        <v>0</v>
      </c>
    </row>
    <row r="179" s="145" customFormat="1" hidden="1" outlineLevel="3" spans="1:4">
      <c r="A179" s="194" t="s">
        <v>7258</v>
      </c>
      <c r="D179" s="145">
        <v>0</v>
      </c>
    </row>
    <row r="180" s="145" customFormat="1" hidden="1" outlineLevel="3" spans="1:4">
      <c r="A180" s="194" t="s">
        <v>7259</v>
      </c>
      <c r="D180" s="145">
        <v>0</v>
      </c>
    </row>
    <row r="181" s="145" customFormat="1" hidden="1" outlineLevel="3" spans="1:4">
      <c r="A181" s="194" t="s">
        <v>7260</v>
      </c>
      <c r="D181" s="145">
        <v>0</v>
      </c>
    </row>
    <row r="182" s="145" customFormat="1" hidden="1" outlineLevel="3" spans="1:4">
      <c r="A182" s="194" t="s">
        <v>7261</v>
      </c>
      <c r="D182" s="145">
        <v>0</v>
      </c>
    </row>
    <row r="183" s="145" customFormat="1" hidden="1" outlineLevel="3" spans="1:4">
      <c r="A183" s="194" t="s">
        <v>7262</v>
      </c>
      <c r="D183" s="145">
        <v>0</v>
      </c>
    </row>
    <row r="184" s="145" customFormat="1" hidden="1" outlineLevel="3" spans="1:4">
      <c r="A184" s="194" t="s">
        <v>7263</v>
      </c>
      <c r="D184" s="145">
        <v>0</v>
      </c>
    </row>
    <row r="185" s="145" customFormat="1" hidden="1" outlineLevel="3" spans="1:4">
      <c r="A185" s="194" t="s">
        <v>7264</v>
      </c>
      <c r="D185" s="145">
        <v>0</v>
      </c>
    </row>
    <row r="186" s="145" customFormat="1" hidden="1" outlineLevel="3" spans="1:4">
      <c r="A186" s="194" t="s">
        <v>7265</v>
      </c>
      <c r="D186" s="145">
        <v>0</v>
      </c>
    </row>
    <row r="187" s="145" customFormat="1" hidden="1" outlineLevel="3" spans="1:4">
      <c r="A187" s="194" t="s">
        <v>7266</v>
      </c>
      <c r="D187" s="145">
        <v>0</v>
      </c>
    </row>
    <row r="188" s="145" customFormat="1" hidden="1" outlineLevel="3" spans="1:4">
      <c r="A188" s="194" t="s">
        <v>7267</v>
      </c>
      <c r="D188" s="145">
        <v>0</v>
      </c>
    </row>
    <row r="189" s="145" customFormat="1" hidden="1" outlineLevel="3" spans="1:4">
      <c r="A189" s="194" t="s">
        <v>7268</v>
      </c>
      <c r="D189" s="145">
        <v>0</v>
      </c>
    </row>
    <row r="190" s="145" customFormat="1" hidden="1" outlineLevel="3" spans="1:4">
      <c r="A190" s="194" t="s">
        <v>7269</v>
      </c>
      <c r="D190" s="145">
        <v>0</v>
      </c>
    </row>
    <row r="191" s="145" customFormat="1" hidden="1" outlineLevel="3" spans="1:4">
      <c r="A191" s="194" t="s">
        <v>7270</v>
      </c>
      <c r="D191" s="145">
        <v>0</v>
      </c>
    </row>
    <row r="192" s="145" customFormat="1" hidden="1" outlineLevel="3" spans="1:4">
      <c r="A192" s="194" t="s">
        <v>7271</v>
      </c>
      <c r="D192" s="145">
        <v>0</v>
      </c>
    </row>
    <row r="193" s="145" customFormat="1" hidden="1" outlineLevel="2" collapsed="1" spans="1:5">
      <c r="A193" s="196" t="s">
        <v>7272</v>
      </c>
      <c r="D193" s="145">
        <v>28800</v>
      </c>
      <c r="E193" s="145">
        <v>14400</v>
      </c>
    </row>
    <row r="194" s="145" customFormat="1" hidden="1" outlineLevel="3" spans="1:4">
      <c r="A194" s="194" t="s">
        <v>7273</v>
      </c>
      <c r="D194" s="145">
        <v>0</v>
      </c>
    </row>
    <row r="195" s="145" customFormat="1" hidden="1" outlineLevel="3" spans="1:4">
      <c r="A195" s="194" t="s">
        <v>7274</v>
      </c>
      <c r="D195" s="145">
        <v>0</v>
      </c>
    </row>
    <row r="196" s="145" customFormat="1" hidden="1" outlineLevel="3" spans="1:4">
      <c r="A196" s="194" t="s">
        <v>7275</v>
      </c>
      <c r="D196" s="145">
        <v>0</v>
      </c>
    </row>
    <row r="197" s="145" customFormat="1" hidden="1" outlineLevel="3" spans="1:4">
      <c r="A197" s="194" t="s">
        <v>7276</v>
      </c>
      <c r="D197" s="145">
        <v>0</v>
      </c>
    </row>
    <row r="198" s="145" customFormat="1" hidden="1" outlineLevel="3" spans="1:4">
      <c r="A198" s="194" t="s">
        <v>7277</v>
      </c>
      <c r="D198" s="145">
        <v>0</v>
      </c>
    </row>
    <row r="199" s="145" customFormat="1" hidden="1" outlineLevel="3" spans="1:4">
      <c r="A199" s="194" t="s">
        <v>7278</v>
      </c>
      <c r="D199" s="145">
        <v>0</v>
      </c>
    </row>
    <row r="200" s="145" customFormat="1" hidden="1" outlineLevel="3" spans="1:4">
      <c r="A200" s="194" t="s">
        <v>7279</v>
      </c>
      <c r="D200" s="145">
        <v>0</v>
      </c>
    </row>
    <row r="201" s="145" customFormat="1" hidden="1" outlineLevel="3" spans="1:4">
      <c r="A201" s="194" t="s">
        <v>7280</v>
      </c>
      <c r="D201" s="145">
        <v>0</v>
      </c>
    </row>
    <row r="202" s="145" customFormat="1" hidden="1" outlineLevel="3" spans="1:4">
      <c r="A202" s="194" t="s">
        <v>7281</v>
      </c>
      <c r="D202" s="145">
        <v>0</v>
      </c>
    </row>
    <row r="203" s="145" customFormat="1" hidden="1" outlineLevel="3" spans="1:4">
      <c r="A203" s="194" t="s">
        <v>7282</v>
      </c>
      <c r="D203" s="145">
        <v>0</v>
      </c>
    </row>
    <row r="204" s="145" customFormat="1" hidden="1" outlineLevel="3" spans="1:4">
      <c r="A204" s="194" t="s">
        <v>7283</v>
      </c>
      <c r="D204" s="145">
        <v>0</v>
      </c>
    </row>
    <row r="205" s="145" customFormat="1" hidden="1" outlineLevel="3" spans="1:4">
      <c r="A205" s="194" t="s">
        <v>7284</v>
      </c>
      <c r="D205" s="145">
        <v>0</v>
      </c>
    </row>
    <row r="206" s="145" customFormat="1" hidden="1" outlineLevel="3" spans="1:4">
      <c r="A206" s="194" t="s">
        <v>7285</v>
      </c>
      <c r="D206" s="145">
        <v>0</v>
      </c>
    </row>
    <row r="207" s="145" customFormat="1" hidden="1" outlineLevel="3" spans="1:4">
      <c r="A207" s="194" t="s">
        <v>7286</v>
      </c>
      <c r="D207" s="145">
        <v>0</v>
      </c>
    </row>
    <row r="208" s="145" customFormat="1" hidden="1" outlineLevel="3" spans="1:4">
      <c r="A208" s="194" t="s">
        <v>7287</v>
      </c>
      <c r="D208" s="145">
        <v>0</v>
      </c>
    </row>
    <row r="209" s="145" customFormat="1" hidden="1" outlineLevel="3" spans="1:4">
      <c r="A209" s="194" t="s">
        <v>7288</v>
      </c>
      <c r="D209" s="145">
        <v>0</v>
      </c>
    </row>
    <row r="210" s="145" customFormat="1" hidden="1" outlineLevel="2" collapsed="1" spans="1:5">
      <c r="A210" s="196" t="s">
        <v>7289</v>
      </c>
      <c r="D210" s="145">
        <v>14400</v>
      </c>
      <c r="E210" s="145">
        <v>7200</v>
      </c>
    </row>
    <row r="211" s="145" customFormat="1" hidden="1" outlineLevel="3" spans="1:4">
      <c r="A211" s="194" t="s">
        <v>7290</v>
      </c>
      <c r="D211" s="145">
        <v>0</v>
      </c>
    </row>
    <row r="212" s="145" customFormat="1" hidden="1" outlineLevel="3" spans="1:4">
      <c r="A212" s="194" t="s">
        <v>7291</v>
      </c>
      <c r="D212" s="145">
        <v>0</v>
      </c>
    </row>
    <row r="213" s="145" customFormat="1" hidden="1" outlineLevel="3" spans="1:4">
      <c r="A213" s="194" t="s">
        <v>7292</v>
      </c>
      <c r="D213" s="145">
        <v>0</v>
      </c>
    </row>
    <row r="214" s="145" customFormat="1" hidden="1" outlineLevel="3" spans="1:4">
      <c r="A214" s="194" t="s">
        <v>7293</v>
      </c>
      <c r="D214" s="145">
        <v>0</v>
      </c>
    </row>
    <row r="215" s="145" customFormat="1" hidden="1" outlineLevel="3" spans="1:4">
      <c r="A215" s="194" t="s">
        <v>7294</v>
      </c>
      <c r="D215" s="145">
        <v>0</v>
      </c>
    </row>
    <row r="216" s="145" customFormat="1" hidden="1" outlineLevel="3" spans="1:4">
      <c r="A216" s="194" t="s">
        <v>7295</v>
      </c>
      <c r="D216" s="145">
        <v>0</v>
      </c>
    </row>
    <row r="217" s="145" customFormat="1" hidden="1" outlineLevel="3" spans="1:4">
      <c r="A217" s="194" t="s">
        <v>7296</v>
      </c>
      <c r="D217" s="145">
        <v>0</v>
      </c>
    </row>
    <row r="218" s="145" customFormat="1" hidden="1" outlineLevel="3" spans="1:4">
      <c r="A218" s="194" t="s">
        <v>7297</v>
      </c>
      <c r="D218" s="145">
        <v>0</v>
      </c>
    </row>
    <row r="219" s="145" customFormat="1" hidden="1" outlineLevel="3" spans="1:4">
      <c r="A219" s="194" t="s">
        <v>7298</v>
      </c>
      <c r="D219" s="145">
        <v>0</v>
      </c>
    </row>
    <row r="220" s="145" customFormat="1" hidden="1" outlineLevel="3" spans="1:4">
      <c r="A220" s="194" t="s">
        <v>7299</v>
      </c>
      <c r="D220" s="145">
        <v>0</v>
      </c>
    </row>
    <row r="221" s="145" customFormat="1" hidden="1" outlineLevel="3" spans="1:4">
      <c r="A221" s="194" t="s">
        <v>7300</v>
      </c>
      <c r="D221" s="145">
        <v>0</v>
      </c>
    </row>
    <row r="222" s="145" customFormat="1" hidden="1" outlineLevel="2" collapsed="1" spans="1:5">
      <c r="A222" s="196" t="s">
        <v>7301</v>
      </c>
      <c r="D222" s="145">
        <v>9600</v>
      </c>
      <c r="E222" s="145">
        <v>4800</v>
      </c>
    </row>
    <row r="223" s="145" customFormat="1" hidden="1" outlineLevel="3" spans="1:4">
      <c r="A223" s="194" t="s">
        <v>7302</v>
      </c>
      <c r="D223" s="145">
        <v>0</v>
      </c>
    </row>
    <row r="224" s="145" customFormat="1" hidden="1" outlineLevel="3" spans="1:4">
      <c r="A224" s="194" t="s">
        <v>7303</v>
      </c>
      <c r="D224" s="145">
        <v>0</v>
      </c>
    </row>
    <row r="225" s="145" customFormat="1" hidden="1" outlineLevel="3" spans="1:4">
      <c r="A225" s="194" t="s">
        <v>7304</v>
      </c>
      <c r="D225" s="145">
        <v>0</v>
      </c>
    </row>
    <row r="226" s="145" customFormat="1" hidden="1" outlineLevel="3" spans="1:4">
      <c r="A226" s="194" t="s">
        <v>7305</v>
      </c>
      <c r="D226" s="145">
        <v>0</v>
      </c>
    </row>
    <row r="227" s="145" customFormat="1" hidden="1" outlineLevel="3" spans="1:4">
      <c r="A227" s="194" t="s">
        <v>7306</v>
      </c>
      <c r="D227" s="145">
        <v>0</v>
      </c>
    </row>
    <row r="228" s="145" customFormat="1" hidden="1" outlineLevel="3" spans="1:4">
      <c r="A228" s="194" t="s">
        <v>7307</v>
      </c>
      <c r="D228" s="145">
        <v>0</v>
      </c>
    </row>
    <row r="229" s="145" customFormat="1" hidden="1" outlineLevel="3" spans="1:4">
      <c r="A229" s="194" t="s">
        <v>7308</v>
      </c>
      <c r="D229" s="145">
        <v>0</v>
      </c>
    </row>
    <row r="230" s="145" customFormat="1" hidden="1" outlineLevel="3" spans="1:4">
      <c r="A230" s="194" t="s">
        <v>7309</v>
      </c>
      <c r="D230" s="145">
        <v>0</v>
      </c>
    </row>
    <row r="231" s="145" customFormat="1" hidden="1" outlineLevel="3" spans="1:4">
      <c r="A231" s="194" t="s">
        <v>7310</v>
      </c>
      <c r="D231" s="145">
        <v>0</v>
      </c>
    </row>
    <row r="232" s="145" customFormat="1" hidden="1" outlineLevel="3" spans="1:4">
      <c r="A232" s="194" t="s">
        <v>7311</v>
      </c>
      <c r="D232" s="145">
        <v>0</v>
      </c>
    </row>
    <row r="233" s="145" customFormat="1" ht="14.25" outlineLevel="1" collapsed="1" spans="1:5">
      <c r="A233" s="193" t="s">
        <v>7312</v>
      </c>
      <c r="D233" s="145">
        <v>16000</v>
      </c>
      <c r="E233" s="145">
        <v>8000</v>
      </c>
    </row>
    <row r="234" s="145" customFormat="1" hidden="1" outlineLevel="2" spans="1:4">
      <c r="A234" s="194" t="s">
        <v>7313</v>
      </c>
      <c r="D234" s="145">
        <v>0</v>
      </c>
    </row>
    <row r="235" s="145" customFormat="1" hidden="1" outlineLevel="2" spans="1:4">
      <c r="A235" s="194" t="s">
        <v>7314</v>
      </c>
      <c r="D235" s="145">
        <v>0</v>
      </c>
    </row>
    <row r="236" s="145" customFormat="1" hidden="1" outlineLevel="2" spans="1:4">
      <c r="A236" s="194" t="s">
        <v>7315</v>
      </c>
      <c r="D236" s="145">
        <v>0</v>
      </c>
    </row>
    <row r="237" s="145" customFormat="1" hidden="1" outlineLevel="2" spans="1:4">
      <c r="A237" s="194" t="s">
        <v>7316</v>
      </c>
      <c r="D237" s="145">
        <v>0</v>
      </c>
    </row>
    <row r="238" s="145" customFormat="1" hidden="1" outlineLevel="2" spans="1:4">
      <c r="A238" s="194" t="s">
        <v>7317</v>
      </c>
      <c r="D238" s="145">
        <v>0</v>
      </c>
    </row>
    <row r="239" s="145" customFormat="1" hidden="1" outlineLevel="2" spans="1:4">
      <c r="A239" s="194" t="s">
        <v>7318</v>
      </c>
      <c r="D239" s="145">
        <v>0</v>
      </c>
    </row>
    <row r="240" s="145" customFormat="1" hidden="1" outlineLevel="2" spans="1:4">
      <c r="A240" s="194" t="s">
        <v>7319</v>
      </c>
      <c r="D240" s="145">
        <v>0</v>
      </c>
    </row>
    <row r="241" s="145" customFormat="1" hidden="1" outlineLevel="2" spans="1:4">
      <c r="A241" s="194" t="s">
        <v>7320</v>
      </c>
      <c r="D241" s="145">
        <v>0</v>
      </c>
    </row>
    <row r="242" s="145" customFormat="1" hidden="1" outlineLevel="2" spans="1:4">
      <c r="A242" s="194" t="s">
        <v>7321</v>
      </c>
      <c r="D242" s="145">
        <v>0</v>
      </c>
    </row>
    <row r="243" s="145" customFormat="1" hidden="1" outlineLevel="2" spans="1:4">
      <c r="A243" s="194" t="s">
        <v>7322</v>
      </c>
      <c r="D243" s="145">
        <v>0</v>
      </c>
    </row>
    <row r="244" s="145" customFormat="1" hidden="1" outlineLevel="2" spans="1:4">
      <c r="A244" s="194" t="s">
        <v>7323</v>
      </c>
      <c r="D244" s="145">
        <v>0</v>
      </c>
    </row>
    <row r="245" s="145" customFormat="1" hidden="1" outlineLevel="2" spans="1:4">
      <c r="A245" s="194" t="s">
        <v>7324</v>
      </c>
      <c r="D245" s="145">
        <v>0</v>
      </c>
    </row>
    <row r="246" s="145" customFormat="1" hidden="1" outlineLevel="2" spans="1:4">
      <c r="A246" s="194" t="s">
        <v>7325</v>
      </c>
      <c r="D246" s="145">
        <v>0</v>
      </c>
    </row>
    <row r="247" s="145" customFormat="1" hidden="1" outlineLevel="2" spans="1:4">
      <c r="A247" s="194" t="s">
        <v>7326</v>
      </c>
      <c r="D247" s="145">
        <v>0</v>
      </c>
    </row>
    <row r="248" s="145" customFormat="1" hidden="1" outlineLevel="2" spans="1:4">
      <c r="A248" s="194" t="s">
        <v>7327</v>
      </c>
      <c r="D248" s="145">
        <v>0</v>
      </c>
    </row>
    <row r="249" s="145" customFormat="1" hidden="1" outlineLevel="2" spans="1:4">
      <c r="A249" s="194" t="s">
        <v>7328</v>
      </c>
      <c r="D249" s="145">
        <v>0</v>
      </c>
    </row>
    <row r="250" s="145" customFormat="1" hidden="1" outlineLevel="2" spans="1:4">
      <c r="A250" s="194" t="s">
        <v>7329</v>
      </c>
      <c r="D250" s="145">
        <v>0</v>
      </c>
    </row>
    <row r="251" s="145" customFormat="1" hidden="1" outlineLevel="2" spans="1:4">
      <c r="A251" s="194" t="s">
        <v>7330</v>
      </c>
      <c r="D251" s="145">
        <v>0</v>
      </c>
    </row>
    <row r="252" s="145" customFormat="1" hidden="1" outlineLevel="2" spans="1:4">
      <c r="A252" s="194" t="s">
        <v>7331</v>
      </c>
      <c r="D252" s="145">
        <v>0</v>
      </c>
    </row>
    <row r="253" s="145" customFormat="1" hidden="1" outlineLevel="2" spans="1:4">
      <c r="A253" s="194" t="s">
        <v>7332</v>
      </c>
      <c r="D253" s="145">
        <v>0</v>
      </c>
    </row>
    <row r="254" s="145" customFormat="1" hidden="1" outlineLevel="2" spans="1:4">
      <c r="A254" s="194" t="s">
        <v>7333</v>
      </c>
      <c r="D254" s="145">
        <v>0</v>
      </c>
    </row>
    <row r="255" s="145" customFormat="1" hidden="1" outlineLevel="2" spans="1:4">
      <c r="A255" s="194" t="s">
        <v>7334</v>
      </c>
      <c r="D255" s="145">
        <v>0</v>
      </c>
    </row>
    <row r="256" s="145" customFormat="1" hidden="1" outlineLevel="2" spans="1:4">
      <c r="A256" s="194" t="s">
        <v>7335</v>
      </c>
      <c r="D256" s="145">
        <v>0</v>
      </c>
    </row>
    <row r="257" s="145" customFormat="1" hidden="1" outlineLevel="2" spans="1:4">
      <c r="A257" s="194" t="s">
        <v>7336</v>
      </c>
      <c r="D257" s="145">
        <v>0</v>
      </c>
    </row>
    <row r="258" s="145" customFormat="1" ht="14.25" outlineLevel="1" collapsed="1" spans="1:5">
      <c r="A258" s="193" t="s">
        <v>7337</v>
      </c>
      <c r="D258" s="145">
        <v>8000</v>
      </c>
      <c r="E258" s="145">
        <v>4000</v>
      </c>
    </row>
    <row r="259" s="145" customFormat="1" hidden="1" outlineLevel="2" spans="1:4">
      <c r="A259" s="194" t="s">
        <v>7338</v>
      </c>
      <c r="D259" s="145">
        <v>0</v>
      </c>
    </row>
    <row r="260" s="145" customFormat="1" hidden="1" outlineLevel="2" spans="1:4">
      <c r="A260" s="194" t="s">
        <v>7339</v>
      </c>
      <c r="D260" s="145">
        <v>0</v>
      </c>
    </row>
    <row r="261" s="145" customFormat="1" hidden="1" outlineLevel="2" spans="1:4">
      <c r="A261" s="194" t="s">
        <v>7340</v>
      </c>
      <c r="D261" s="145">
        <v>0</v>
      </c>
    </row>
    <row r="262" s="145" customFormat="1" hidden="1" outlineLevel="2" spans="1:4">
      <c r="A262" s="194" t="s">
        <v>7341</v>
      </c>
      <c r="D262" s="145">
        <v>0</v>
      </c>
    </row>
    <row r="263" s="145" customFormat="1" hidden="1" outlineLevel="2" spans="1:4">
      <c r="A263" s="194" t="s">
        <v>7342</v>
      </c>
      <c r="D263" s="145">
        <v>0</v>
      </c>
    </row>
    <row r="264" s="145" customFormat="1" hidden="1" outlineLevel="2" spans="1:4">
      <c r="A264" s="194" t="s">
        <v>7343</v>
      </c>
      <c r="D264" s="145">
        <v>0</v>
      </c>
    </row>
    <row r="265" s="145" customFormat="1" hidden="1" outlineLevel="2" spans="1:4">
      <c r="A265" s="194" t="s">
        <v>7344</v>
      </c>
      <c r="D265" s="145">
        <v>0</v>
      </c>
    </row>
    <row r="266" s="145" customFormat="1" hidden="1" outlineLevel="2" spans="1:4">
      <c r="A266" s="194" t="s">
        <v>7345</v>
      </c>
      <c r="D266" s="145">
        <v>0</v>
      </c>
    </row>
    <row r="267" s="145" customFormat="1" hidden="1" outlineLevel="2" spans="1:4">
      <c r="A267" s="194" t="s">
        <v>7346</v>
      </c>
      <c r="D267" s="145">
        <v>0</v>
      </c>
    </row>
    <row r="268" s="145" customFormat="1" hidden="1" outlineLevel="2" spans="1:4">
      <c r="A268" s="194" t="s">
        <v>7347</v>
      </c>
      <c r="D268" s="145">
        <v>0</v>
      </c>
    </row>
    <row r="269" s="145" customFormat="1" hidden="1" outlineLevel="2" spans="1:4">
      <c r="A269" s="194" t="s">
        <v>7348</v>
      </c>
      <c r="D269" s="145">
        <v>0</v>
      </c>
    </row>
    <row r="270" s="145" customFormat="1" hidden="1" outlineLevel="2" spans="1:4">
      <c r="A270" s="194" t="s">
        <v>7349</v>
      </c>
      <c r="D270" s="145">
        <v>0</v>
      </c>
    </row>
    <row r="271" s="145" customFormat="1" hidden="1" outlineLevel="2" spans="1:4">
      <c r="A271" s="194" t="s">
        <v>7350</v>
      </c>
      <c r="D271" s="145">
        <v>0</v>
      </c>
    </row>
    <row r="272" s="145" customFormat="1" hidden="1" outlineLevel="2" spans="1:4">
      <c r="A272" s="194" t="s">
        <v>7351</v>
      </c>
      <c r="D272" s="145">
        <v>0</v>
      </c>
    </row>
    <row r="273" s="145" customFormat="1" hidden="1" outlineLevel="2" spans="1:4">
      <c r="A273" s="194" t="s">
        <v>7352</v>
      </c>
      <c r="D273" s="145">
        <v>0</v>
      </c>
    </row>
    <row r="274" s="145" customFormat="1" hidden="1" outlineLevel="2" spans="1:4">
      <c r="A274" s="194" t="s">
        <v>7353</v>
      </c>
      <c r="D274" s="145">
        <v>0</v>
      </c>
    </row>
    <row r="275" s="145" customFormat="1" hidden="1" outlineLevel="2" spans="1:4">
      <c r="A275" s="194" t="s">
        <v>7354</v>
      </c>
      <c r="D275" s="145">
        <v>0</v>
      </c>
    </row>
    <row r="276" s="145" customFormat="1" hidden="1" outlineLevel="2" spans="1:4">
      <c r="A276" s="194" t="s">
        <v>7355</v>
      </c>
      <c r="D276" s="145">
        <v>0</v>
      </c>
    </row>
    <row r="277" s="145" customFormat="1" ht="14.25" outlineLevel="1" spans="1:5">
      <c r="A277" s="193" t="s">
        <v>7356</v>
      </c>
      <c r="D277" s="145">
        <v>12000</v>
      </c>
      <c r="E277" s="145">
        <v>6000</v>
      </c>
    </row>
    <row r="278" s="145" customFormat="1" outlineLevel="2" collapsed="1" spans="1:5">
      <c r="A278" s="195" t="s">
        <v>7357</v>
      </c>
      <c r="D278" s="145">
        <v>8400</v>
      </c>
      <c r="E278" s="145">
        <v>4200</v>
      </c>
    </row>
    <row r="279" s="145" customFormat="1" hidden="1" outlineLevel="3" spans="1:4">
      <c r="A279" s="194" t="s">
        <v>7358</v>
      </c>
      <c r="D279" s="145">
        <v>0</v>
      </c>
    </row>
    <row r="280" s="145" customFormat="1" hidden="1" outlineLevel="3" spans="1:4">
      <c r="A280" s="194" t="s">
        <v>7359</v>
      </c>
      <c r="D280" s="145">
        <v>0</v>
      </c>
    </row>
    <row r="281" s="145" customFormat="1" hidden="1" outlineLevel="3" spans="1:4">
      <c r="A281" s="194" t="s">
        <v>7360</v>
      </c>
      <c r="D281" s="145">
        <v>0</v>
      </c>
    </row>
    <row r="282" s="145" customFormat="1" hidden="1" outlineLevel="3" spans="1:4">
      <c r="A282" s="194" t="s">
        <v>7361</v>
      </c>
      <c r="D282" s="145">
        <v>0</v>
      </c>
    </row>
    <row r="283" s="145" customFormat="1" hidden="1" outlineLevel="3" spans="1:4">
      <c r="A283" s="194" t="s">
        <v>7362</v>
      </c>
      <c r="D283" s="145">
        <v>0</v>
      </c>
    </row>
    <row r="284" s="145" customFormat="1" hidden="1" outlineLevel="3" spans="1:4">
      <c r="A284" s="194" t="s">
        <v>7363</v>
      </c>
      <c r="D284" s="145">
        <v>0</v>
      </c>
    </row>
    <row r="285" s="145" customFormat="1" hidden="1" outlineLevel="3" spans="1:4">
      <c r="A285" s="194" t="s">
        <v>7364</v>
      </c>
      <c r="D285" s="145">
        <v>0</v>
      </c>
    </row>
    <row r="286" s="145" customFormat="1" hidden="1" outlineLevel="3" spans="1:4">
      <c r="A286" s="194" t="s">
        <v>7365</v>
      </c>
      <c r="D286" s="145">
        <v>0</v>
      </c>
    </row>
    <row r="287" s="145" customFormat="1" hidden="1" outlineLevel="3" spans="1:4">
      <c r="A287" s="194" t="s">
        <v>7366</v>
      </c>
      <c r="D287" s="145">
        <v>0</v>
      </c>
    </row>
    <row r="288" s="145" customFormat="1" hidden="1" outlineLevel="3" spans="1:4">
      <c r="A288" s="194" t="s">
        <v>7367</v>
      </c>
      <c r="D288" s="145">
        <v>0</v>
      </c>
    </row>
    <row r="289" s="145" customFormat="1" hidden="1" outlineLevel="3" spans="1:4">
      <c r="A289" s="194" t="s">
        <v>7368</v>
      </c>
      <c r="D289" s="145">
        <v>0</v>
      </c>
    </row>
    <row r="290" s="145" customFormat="1" hidden="1" outlineLevel="3" spans="1:4">
      <c r="A290" s="194" t="s">
        <v>7369</v>
      </c>
      <c r="D290" s="145">
        <v>0</v>
      </c>
    </row>
    <row r="291" s="145" customFormat="1" hidden="1" outlineLevel="3" spans="1:4">
      <c r="A291" s="194" t="s">
        <v>7370</v>
      </c>
      <c r="D291" s="145">
        <v>0</v>
      </c>
    </row>
    <row r="292" s="145" customFormat="1" hidden="1" outlineLevel="3" spans="1:4">
      <c r="A292" s="194" t="s">
        <v>7371</v>
      </c>
      <c r="D292" s="145">
        <v>0</v>
      </c>
    </row>
    <row r="293" s="145" customFormat="1" hidden="1" outlineLevel="3" spans="1:4">
      <c r="A293" s="194" t="s">
        <v>7372</v>
      </c>
      <c r="D293" s="145">
        <v>0</v>
      </c>
    </row>
    <row r="294" s="145" customFormat="1" hidden="1" outlineLevel="3" spans="1:4">
      <c r="A294" s="194" t="s">
        <v>7373</v>
      </c>
      <c r="D294" s="145">
        <v>0</v>
      </c>
    </row>
    <row r="295" s="145" customFormat="1" hidden="1" outlineLevel="3" spans="1:4">
      <c r="A295" s="194" t="s">
        <v>7374</v>
      </c>
      <c r="D295" s="145">
        <v>0</v>
      </c>
    </row>
    <row r="296" s="145" customFormat="1" hidden="1" outlineLevel="3" spans="1:4">
      <c r="A296" s="194" t="s">
        <v>7375</v>
      </c>
      <c r="D296" s="145">
        <v>0</v>
      </c>
    </row>
    <row r="297" s="145" customFormat="1" hidden="1" outlineLevel="3" spans="1:4">
      <c r="A297" s="194" t="s">
        <v>7376</v>
      </c>
      <c r="D297" s="145">
        <v>0</v>
      </c>
    </row>
    <row r="298" s="145" customFormat="1" hidden="1" outlineLevel="3" spans="1:4">
      <c r="A298" s="194" t="s">
        <v>7377</v>
      </c>
      <c r="D298" s="145">
        <v>0</v>
      </c>
    </row>
    <row r="299" s="145" customFormat="1" hidden="1" outlineLevel="3" spans="1:4">
      <c r="A299" s="194" t="s">
        <v>7378</v>
      </c>
      <c r="D299" s="145">
        <v>0</v>
      </c>
    </row>
    <row r="300" s="145" customFormat="1" hidden="1" outlineLevel="3" spans="1:4">
      <c r="A300" s="194" t="s">
        <v>7379</v>
      </c>
      <c r="D300" s="145">
        <v>0</v>
      </c>
    </row>
    <row r="301" s="145" customFormat="1" hidden="1" outlineLevel="3" spans="1:4">
      <c r="A301" s="194" t="s">
        <v>7380</v>
      </c>
      <c r="D301" s="145">
        <v>0</v>
      </c>
    </row>
    <row r="302" s="145" customFormat="1" outlineLevel="2" collapsed="1" spans="1:5">
      <c r="A302" s="196" t="s">
        <v>7381</v>
      </c>
      <c r="D302" s="145">
        <v>9600</v>
      </c>
      <c r="E302" s="145">
        <v>4800</v>
      </c>
    </row>
    <row r="303" s="145" customFormat="1" hidden="1" outlineLevel="3" spans="1:4">
      <c r="A303" s="194" t="s">
        <v>7382</v>
      </c>
      <c r="D303" s="145">
        <v>0</v>
      </c>
    </row>
    <row r="304" s="145" customFormat="1" hidden="1" outlineLevel="3" spans="1:4">
      <c r="A304" s="194" t="s">
        <v>7383</v>
      </c>
      <c r="D304" s="145">
        <v>0</v>
      </c>
    </row>
    <row r="305" s="145" customFormat="1" hidden="1" outlineLevel="3" spans="1:4">
      <c r="A305" s="194" t="s">
        <v>7384</v>
      </c>
      <c r="D305" s="145">
        <v>0</v>
      </c>
    </row>
    <row r="306" s="145" customFormat="1" hidden="1" outlineLevel="3" spans="1:4">
      <c r="A306" s="194" t="s">
        <v>7385</v>
      </c>
      <c r="D306" s="145">
        <v>0</v>
      </c>
    </row>
    <row r="307" s="145" customFormat="1" hidden="1" outlineLevel="3" spans="1:4">
      <c r="A307" s="194" t="s">
        <v>7386</v>
      </c>
      <c r="D307" s="145">
        <v>0</v>
      </c>
    </row>
    <row r="308" s="145" customFormat="1" hidden="1" outlineLevel="3" spans="1:4">
      <c r="A308" s="194" t="s">
        <v>7387</v>
      </c>
      <c r="D308" s="145">
        <v>0</v>
      </c>
    </row>
    <row r="309" s="145" customFormat="1" hidden="1" outlineLevel="3" spans="1:4">
      <c r="A309" s="194" t="s">
        <v>7388</v>
      </c>
      <c r="D309" s="145">
        <v>0</v>
      </c>
    </row>
    <row r="310" s="145" customFormat="1" hidden="1" outlineLevel="3" spans="1:4">
      <c r="A310" s="194" t="s">
        <v>7389</v>
      </c>
      <c r="D310" s="145">
        <v>0</v>
      </c>
    </row>
    <row r="311" s="145" customFormat="1" hidden="1" outlineLevel="3" spans="1:4">
      <c r="A311" s="194" t="s">
        <v>7390</v>
      </c>
      <c r="D311" s="145">
        <v>0</v>
      </c>
    </row>
    <row r="312" s="145" customFormat="1" hidden="1" outlineLevel="3" spans="1:4">
      <c r="A312" s="194" t="s">
        <v>7391</v>
      </c>
      <c r="D312" s="145">
        <v>0</v>
      </c>
    </row>
    <row r="313" s="145" customFormat="1" hidden="1" outlineLevel="3" spans="1:4">
      <c r="A313" s="194" t="s">
        <v>7392</v>
      </c>
      <c r="D313" s="145">
        <v>0</v>
      </c>
    </row>
    <row r="314" s="145" customFormat="1" hidden="1" outlineLevel="3" spans="1:4">
      <c r="A314" s="194" t="s">
        <v>7393</v>
      </c>
      <c r="D314" s="145">
        <v>0</v>
      </c>
    </row>
    <row r="315" s="145" customFormat="1" hidden="1" outlineLevel="3" spans="1:4">
      <c r="A315" s="194" t="s">
        <v>7394</v>
      </c>
      <c r="D315" s="145">
        <v>0</v>
      </c>
    </row>
    <row r="316" s="145" customFormat="1" hidden="1" outlineLevel="3" spans="1:4">
      <c r="A316" s="194" t="s">
        <v>7395</v>
      </c>
      <c r="D316" s="145">
        <v>0</v>
      </c>
    </row>
    <row r="317" s="145" customFormat="1" hidden="1" outlineLevel="3" spans="1:4">
      <c r="A317" s="194" t="s">
        <v>7396</v>
      </c>
      <c r="D317" s="145">
        <v>0</v>
      </c>
    </row>
    <row r="318" s="145" customFormat="1" hidden="1" outlineLevel="3" spans="1:4">
      <c r="A318" s="194" t="s">
        <v>7397</v>
      </c>
      <c r="D318" s="145">
        <v>0</v>
      </c>
    </row>
    <row r="319" s="145" customFormat="1" ht="14.25" outlineLevel="1" collapsed="1" spans="1:5">
      <c r="A319" s="193" t="s">
        <v>7398</v>
      </c>
      <c r="D319" s="145">
        <v>16000</v>
      </c>
      <c r="E319" s="145">
        <v>8000</v>
      </c>
    </row>
    <row r="320" s="145" customFormat="1" hidden="1" outlineLevel="2" collapsed="1" spans="1:5">
      <c r="A320" s="196" t="s">
        <v>7399</v>
      </c>
      <c r="D320" s="145">
        <v>12800</v>
      </c>
      <c r="E320" s="145">
        <v>6400</v>
      </c>
    </row>
    <row r="321" s="145" customFormat="1" hidden="1" outlineLevel="3" spans="1:4">
      <c r="A321" s="194" t="s">
        <v>7400</v>
      </c>
      <c r="D321" s="145">
        <v>0</v>
      </c>
    </row>
    <row r="322" s="145" customFormat="1" hidden="1" outlineLevel="3" spans="1:4">
      <c r="A322" s="194" t="s">
        <v>7401</v>
      </c>
      <c r="D322" s="145">
        <v>0</v>
      </c>
    </row>
    <row r="323" s="145" customFormat="1" hidden="1" outlineLevel="3" spans="1:4">
      <c r="A323" s="194" t="s">
        <v>7402</v>
      </c>
      <c r="D323" s="145">
        <v>0</v>
      </c>
    </row>
    <row r="324" s="145" customFormat="1" hidden="1" outlineLevel="3" spans="1:4">
      <c r="A324" s="194" t="s">
        <v>7403</v>
      </c>
      <c r="D324" s="145">
        <v>0</v>
      </c>
    </row>
    <row r="325" s="145" customFormat="1" hidden="1" outlineLevel="3" spans="1:4">
      <c r="A325" s="194" t="s">
        <v>7404</v>
      </c>
      <c r="D325" s="145">
        <v>0</v>
      </c>
    </row>
    <row r="326" s="145" customFormat="1" hidden="1" outlineLevel="2" collapsed="1" spans="1:5">
      <c r="A326" s="196" t="s">
        <v>7405</v>
      </c>
      <c r="D326" s="145">
        <v>9600</v>
      </c>
      <c r="E326" s="145">
        <v>4800</v>
      </c>
    </row>
    <row r="327" s="145" customFormat="1" hidden="1" outlineLevel="3" spans="1:4">
      <c r="A327" s="194" t="s">
        <v>7406</v>
      </c>
      <c r="D327" s="145">
        <v>0</v>
      </c>
    </row>
    <row r="328" s="145" customFormat="1" hidden="1" outlineLevel="3" spans="1:4">
      <c r="A328" s="194" t="s">
        <v>7407</v>
      </c>
      <c r="D328" s="145">
        <v>0</v>
      </c>
    </row>
    <row r="329" s="145" customFormat="1" hidden="1" outlineLevel="3" spans="1:4">
      <c r="A329" s="194" t="s">
        <v>7408</v>
      </c>
      <c r="D329" s="145">
        <v>0</v>
      </c>
    </row>
    <row r="330" s="145" customFormat="1" hidden="1" outlineLevel="3" spans="1:4">
      <c r="A330" s="194" t="s">
        <v>7409</v>
      </c>
      <c r="D330" s="145">
        <v>0</v>
      </c>
    </row>
    <row r="331" s="145" customFormat="1" hidden="1" outlineLevel="3" spans="1:4">
      <c r="A331" s="194" t="s">
        <v>7410</v>
      </c>
      <c r="D331" s="145">
        <v>0</v>
      </c>
    </row>
    <row r="332" s="145" customFormat="1" ht="14.25" outlineLevel="1" collapsed="1" spans="1:5">
      <c r="A332" s="193" t="s">
        <v>7411</v>
      </c>
      <c r="D332" s="145">
        <v>8000</v>
      </c>
      <c r="E332" s="145">
        <v>4000</v>
      </c>
    </row>
    <row r="333" s="145" customFormat="1" hidden="1" outlineLevel="2" collapsed="1" spans="1:4">
      <c r="A333" s="196" t="s">
        <v>7412</v>
      </c>
      <c r="D333" s="145">
        <v>0</v>
      </c>
    </row>
    <row r="334" s="145" customFormat="1" hidden="1" outlineLevel="3" spans="1:4">
      <c r="A334" s="194" t="s">
        <v>7413</v>
      </c>
      <c r="D334" s="145">
        <v>0</v>
      </c>
    </row>
    <row r="335" s="145" customFormat="1" hidden="1" outlineLevel="3" spans="1:4">
      <c r="A335" s="194" t="s">
        <v>7414</v>
      </c>
      <c r="D335" s="145">
        <v>0</v>
      </c>
    </row>
    <row r="336" s="145" customFormat="1" hidden="1" outlineLevel="3" spans="1:4">
      <c r="A336" s="194" t="s">
        <v>7415</v>
      </c>
      <c r="D336" s="145">
        <v>0</v>
      </c>
    </row>
    <row r="337" s="145" customFormat="1" hidden="1" outlineLevel="3" spans="1:4">
      <c r="A337" s="194" t="s">
        <v>7416</v>
      </c>
      <c r="D337" s="145">
        <v>0</v>
      </c>
    </row>
    <row r="338" s="145" customFormat="1" hidden="1" outlineLevel="3" spans="1:4">
      <c r="A338" s="194" t="s">
        <v>7417</v>
      </c>
      <c r="D338" s="145">
        <v>0</v>
      </c>
    </row>
    <row r="339" s="145" customFormat="1" hidden="1" outlineLevel="3" spans="1:4">
      <c r="A339" s="194" t="s">
        <v>7418</v>
      </c>
      <c r="D339" s="145">
        <v>0</v>
      </c>
    </row>
    <row r="340" s="145" customFormat="1" hidden="1" outlineLevel="2" collapsed="1" spans="1:4">
      <c r="A340" s="196" t="s">
        <v>7419</v>
      </c>
      <c r="D340" s="145">
        <v>0</v>
      </c>
    </row>
    <row r="341" s="145" customFormat="1" hidden="1" outlineLevel="3" spans="1:4">
      <c r="A341" s="194" t="s">
        <v>7420</v>
      </c>
      <c r="D341" s="145">
        <v>0</v>
      </c>
    </row>
    <row r="342" s="145" customFormat="1" hidden="1" outlineLevel="3" spans="1:4">
      <c r="A342" s="194" t="s">
        <v>7421</v>
      </c>
      <c r="D342" s="145">
        <v>0</v>
      </c>
    </row>
    <row r="343" s="145" customFormat="1" hidden="1" outlineLevel="3" spans="1:4">
      <c r="A343" s="194" t="s">
        <v>7422</v>
      </c>
      <c r="D343" s="145">
        <v>0</v>
      </c>
    </row>
    <row r="344" s="145" customFormat="1" hidden="1" outlineLevel="3" spans="1:4">
      <c r="A344" s="194" t="s">
        <v>7423</v>
      </c>
      <c r="D344" s="145">
        <v>0</v>
      </c>
    </row>
    <row r="345" s="145" customFormat="1" hidden="1" outlineLevel="3" spans="1:4">
      <c r="A345" s="194" t="s">
        <v>7424</v>
      </c>
      <c r="D345" s="145">
        <v>0</v>
      </c>
    </row>
    <row r="346" s="145" customFormat="1" hidden="1" outlineLevel="3" spans="1:4">
      <c r="A346" s="194" t="s">
        <v>7425</v>
      </c>
      <c r="D346" s="145">
        <v>0</v>
      </c>
    </row>
    <row r="347" s="145" customFormat="1" hidden="1" outlineLevel="3" spans="1:4">
      <c r="A347" s="194" t="s">
        <v>7426</v>
      </c>
      <c r="D347" s="145">
        <v>0</v>
      </c>
    </row>
    <row r="348" s="145" customFormat="1" hidden="1" outlineLevel="3" spans="1:4">
      <c r="A348" s="194" t="s">
        <v>7427</v>
      </c>
      <c r="D348" s="145">
        <v>0</v>
      </c>
    </row>
    <row r="349" s="145" customFormat="1" hidden="1" outlineLevel="3" spans="1:4">
      <c r="A349" s="194" t="s">
        <v>7428</v>
      </c>
      <c r="D349" s="145">
        <v>0</v>
      </c>
    </row>
    <row r="350" s="145" customFormat="1" hidden="1" outlineLevel="3" spans="1:4">
      <c r="A350" s="194" t="s">
        <v>7429</v>
      </c>
      <c r="D350" s="145">
        <v>0</v>
      </c>
    </row>
    <row r="351" s="145" customFormat="1" hidden="1" outlineLevel="3" spans="1:4">
      <c r="A351" s="194" t="s">
        <v>7430</v>
      </c>
      <c r="D351" s="145">
        <v>0</v>
      </c>
    </row>
    <row r="352" s="145" customFormat="1" hidden="1" outlineLevel="3" spans="1:4">
      <c r="A352" s="194" t="s">
        <v>7431</v>
      </c>
      <c r="D352" s="145">
        <v>0</v>
      </c>
    </row>
    <row r="353" s="145" customFormat="1" hidden="1" outlineLevel="3" spans="1:4">
      <c r="A353" s="194" t="s">
        <v>7432</v>
      </c>
      <c r="D353" s="145">
        <v>0</v>
      </c>
    </row>
    <row r="354" s="145" customFormat="1" hidden="1" outlineLevel="3" spans="1:4">
      <c r="A354" s="194" t="s">
        <v>7433</v>
      </c>
      <c r="D354" s="145">
        <v>0</v>
      </c>
    </row>
    <row r="355" s="145" customFormat="1" hidden="1" outlineLevel="3" spans="1:4">
      <c r="A355" s="194" t="s">
        <v>7434</v>
      </c>
      <c r="D355" s="145">
        <v>0</v>
      </c>
    </row>
    <row r="356" s="145" customFormat="1" hidden="1" outlineLevel="3" spans="1:4">
      <c r="A356" s="194" t="s">
        <v>7435</v>
      </c>
      <c r="D356" s="145">
        <v>0</v>
      </c>
    </row>
    <row r="357" s="145" customFormat="1" hidden="1" outlineLevel="3" spans="1:4">
      <c r="A357" s="194" t="s">
        <v>7436</v>
      </c>
      <c r="D357" s="145">
        <v>0</v>
      </c>
    </row>
    <row r="358" s="145" customFormat="1" hidden="1" outlineLevel="3" spans="1:4">
      <c r="A358" s="194" t="s">
        <v>7437</v>
      </c>
      <c r="D358" s="145">
        <v>0</v>
      </c>
    </row>
    <row r="359" s="145" customFormat="1" hidden="1" outlineLevel="3" spans="1:4">
      <c r="A359" s="194" t="s">
        <v>7438</v>
      </c>
      <c r="D359" s="145">
        <v>0</v>
      </c>
    </row>
    <row r="360" s="145" customFormat="1" hidden="1" outlineLevel="3" spans="1:4">
      <c r="A360" s="194" t="s">
        <v>7439</v>
      </c>
      <c r="D360" s="145">
        <v>0</v>
      </c>
    </row>
    <row r="361" s="145" customFormat="1" hidden="1" outlineLevel="3" spans="1:4">
      <c r="A361" s="194" t="s">
        <v>7440</v>
      </c>
      <c r="D361" s="145">
        <v>0</v>
      </c>
    </row>
    <row r="362" s="145" customFormat="1" hidden="1" outlineLevel="3" spans="1:4">
      <c r="A362" s="194" t="s">
        <v>7441</v>
      </c>
      <c r="D362" s="145">
        <v>0</v>
      </c>
    </row>
    <row r="363" s="145" customFormat="1" hidden="1" outlineLevel="3" spans="1:4">
      <c r="A363" s="194" t="s">
        <v>7442</v>
      </c>
      <c r="D363" s="145">
        <v>0</v>
      </c>
    </row>
    <row r="364" s="145" customFormat="1" hidden="1" outlineLevel="3" spans="1:4">
      <c r="A364" s="194" t="s">
        <v>7443</v>
      </c>
      <c r="D364" s="145">
        <v>0</v>
      </c>
    </row>
    <row r="365" s="145" customFormat="1" hidden="1" outlineLevel="3" spans="1:4">
      <c r="A365" s="194" t="s">
        <v>7444</v>
      </c>
      <c r="D365" s="145">
        <v>0</v>
      </c>
    </row>
    <row r="366" s="145" customFormat="1" hidden="1" outlineLevel="3" spans="1:4">
      <c r="A366" s="194" t="s">
        <v>7445</v>
      </c>
      <c r="D366" s="145">
        <v>0</v>
      </c>
    </row>
    <row r="367" s="145" customFormat="1" hidden="1" outlineLevel="3" spans="1:4">
      <c r="A367" s="194" t="s">
        <v>7446</v>
      </c>
      <c r="D367" s="145">
        <v>0</v>
      </c>
    </row>
    <row r="368" s="145" customFormat="1" hidden="1" outlineLevel="3" spans="1:4">
      <c r="A368" s="194" t="s">
        <v>7447</v>
      </c>
      <c r="D368" s="145">
        <v>0</v>
      </c>
    </row>
    <row r="369" s="145" customFormat="1" hidden="1" outlineLevel="3" spans="1:4">
      <c r="A369" s="194" t="s">
        <v>7448</v>
      </c>
      <c r="D369" s="145">
        <v>0</v>
      </c>
    </row>
    <row r="370" s="145" customFormat="1" hidden="1" outlineLevel="3" spans="1:4">
      <c r="A370" s="194" t="s">
        <v>7449</v>
      </c>
      <c r="D370" s="145">
        <v>0</v>
      </c>
    </row>
    <row r="371" s="145" customFormat="1" hidden="1" outlineLevel="3" spans="1:4">
      <c r="A371" s="194" t="s">
        <v>7450</v>
      </c>
      <c r="D371" s="145">
        <v>0</v>
      </c>
    </row>
    <row r="372" s="145" customFormat="1" ht="24" customHeight="1" collapsed="1" spans="1:5">
      <c r="A372" s="192" t="s">
        <v>7451</v>
      </c>
      <c r="D372" s="145">
        <v>32000</v>
      </c>
      <c r="E372" s="145">
        <v>16000</v>
      </c>
    </row>
    <row r="373" s="145" customFormat="1" ht="14.25" hidden="1" outlineLevel="1" collapsed="1" spans="1:5">
      <c r="A373" s="193" t="s">
        <v>7452</v>
      </c>
      <c r="D373" s="145">
        <v>9600</v>
      </c>
      <c r="E373" s="145">
        <v>4800</v>
      </c>
    </row>
    <row r="374" s="145" customFormat="1" hidden="1" outlineLevel="2" spans="1:4">
      <c r="A374" s="194" t="s">
        <v>7453</v>
      </c>
      <c r="D374" s="145">
        <v>0</v>
      </c>
    </row>
    <row r="375" s="145" customFormat="1" hidden="1" outlineLevel="2" spans="1:4">
      <c r="A375" s="194" t="s">
        <v>7454</v>
      </c>
      <c r="D375" s="145">
        <v>0</v>
      </c>
    </row>
    <row r="376" s="145" customFormat="1" hidden="1" outlineLevel="2" spans="1:4">
      <c r="A376" s="194" t="s">
        <v>7455</v>
      </c>
      <c r="D376" s="145">
        <v>0</v>
      </c>
    </row>
    <row r="377" s="145" customFormat="1" hidden="1" outlineLevel="2" spans="1:4">
      <c r="A377" s="194" t="s">
        <v>7456</v>
      </c>
      <c r="D377" s="145">
        <v>0</v>
      </c>
    </row>
    <row r="378" s="145" customFormat="1" hidden="1" outlineLevel="2" spans="1:4">
      <c r="A378" s="194" t="s">
        <v>7457</v>
      </c>
      <c r="D378" s="145">
        <v>0</v>
      </c>
    </row>
    <row r="379" s="145" customFormat="1" hidden="1" outlineLevel="2" spans="1:4">
      <c r="A379" s="194" t="s">
        <v>7458</v>
      </c>
      <c r="D379" s="145">
        <v>0</v>
      </c>
    </row>
    <row r="380" s="145" customFormat="1" hidden="1" outlineLevel="2" spans="1:4">
      <c r="A380" s="194" t="s">
        <v>7459</v>
      </c>
      <c r="D380" s="145">
        <v>0</v>
      </c>
    </row>
    <row r="381" s="145" customFormat="1" hidden="1" outlineLevel="2" spans="1:4">
      <c r="A381" s="194" t="s">
        <v>7460</v>
      </c>
      <c r="D381" s="145">
        <v>0</v>
      </c>
    </row>
    <row r="382" s="145" customFormat="1" hidden="1" outlineLevel="2" spans="1:4">
      <c r="A382" s="194" t="s">
        <v>7461</v>
      </c>
      <c r="D382" s="145">
        <v>0</v>
      </c>
    </row>
    <row r="383" s="145" customFormat="1" hidden="1" outlineLevel="2" spans="1:4">
      <c r="A383" s="194" t="s">
        <v>7462</v>
      </c>
      <c r="D383" s="145">
        <v>0</v>
      </c>
    </row>
    <row r="384" s="145" customFormat="1" ht="14.25" hidden="1" outlineLevel="1" collapsed="1" spans="1:5">
      <c r="A384" s="193" t="s">
        <v>7463</v>
      </c>
      <c r="D384" s="145">
        <v>3200</v>
      </c>
      <c r="E384" s="145">
        <v>1600</v>
      </c>
    </row>
    <row r="385" s="145" customFormat="1" hidden="1" outlineLevel="2" spans="1:4">
      <c r="A385" s="194" t="s">
        <v>7464</v>
      </c>
      <c r="D385" s="145">
        <v>0</v>
      </c>
    </row>
    <row r="386" s="145" customFormat="1" hidden="1" outlineLevel="2" spans="1:4">
      <c r="A386" s="194" t="s">
        <v>7465</v>
      </c>
      <c r="D386" s="145">
        <v>0</v>
      </c>
    </row>
    <row r="387" s="145" customFormat="1" hidden="1" outlineLevel="2" spans="1:4">
      <c r="A387" s="194" t="s">
        <v>7466</v>
      </c>
      <c r="D387" s="145">
        <v>0</v>
      </c>
    </row>
    <row r="388" s="145" customFormat="1" hidden="1" outlineLevel="2" spans="1:4">
      <c r="A388" s="194" t="s">
        <v>7467</v>
      </c>
      <c r="D388" s="145">
        <v>0</v>
      </c>
    </row>
    <row r="389" s="145" customFormat="1" hidden="1" outlineLevel="2" spans="1:4">
      <c r="A389" s="194" t="s">
        <v>7468</v>
      </c>
      <c r="D389" s="145">
        <v>0</v>
      </c>
    </row>
    <row r="390" s="145" customFormat="1" hidden="1" outlineLevel="2" spans="1:4">
      <c r="A390" s="194" t="s">
        <v>7469</v>
      </c>
      <c r="D390" s="145">
        <v>0</v>
      </c>
    </row>
    <row r="391" s="145" customFormat="1" hidden="1" outlineLevel="2" spans="1:4">
      <c r="A391" s="194" t="s">
        <v>7470</v>
      </c>
      <c r="D391" s="145">
        <v>0</v>
      </c>
    </row>
    <row r="392" s="145" customFormat="1" hidden="1" outlineLevel="2" spans="1:4">
      <c r="A392" s="194" t="s">
        <v>7471</v>
      </c>
      <c r="D392" s="145">
        <v>0</v>
      </c>
    </row>
    <row r="393" s="145" customFormat="1" hidden="1" outlineLevel="2" spans="1:4">
      <c r="A393" s="194" t="s">
        <v>7472</v>
      </c>
      <c r="D393" s="145">
        <v>0</v>
      </c>
    </row>
    <row r="394" s="145" customFormat="1" hidden="1" outlineLevel="2" spans="1:4">
      <c r="A394" s="194" t="s">
        <v>7473</v>
      </c>
      <c r="D394" s="145">
        <v>0</v>
      </c>
    </row>
    <row r="395" s="145" customFormat="1" hidden="1" outlineLevel="2" spans="1:4">
      <c r="A395" s="194" t="s">
        <v>7474</v>
      </c>
      <c r="D395" s="145">
        <v>0</v>
      </c>
    </row>
    <row r="396" s="145" customFormat="1" hidden="1" outlineLevel="2" spans="1:4">
      <c r="A396" s="194" t="s">
        <v>7475</v>
      </c>
      <c r="D396" s="145">
        <v>0</v>
      </c>
    </row>
    <row r="397" s="145" customFormat="1" hidden="1" outlineLevel="2" spans="1:4">
      <c r="A397" s="194" t="s">
        <v>7476</v>
      </c>
      <c r="D397" s="145">
        <v>0</v>
      </c>
    </row>
    <row r="398" s="145" customFormat="1" hidden="1" outlineLevel="2" spans="1:4">
      <c r="A398" s="194" t="s">
        <v>7477</v>
      </c>
      <c r="D398" s="145">
        <v>0</v>
      </c>
    </row>
    <row r="399" s="145" customFormat="1" hidden="1" outlineLevel="2" spans="1:4">
      <c r="A399" s="194" t="s">
        <v>7478</v>
      </c>
      <c r="D399" s="145">
        <v>0</v>
      </c>
    </row>
    <row r="400" s="145" customFormat="1" hidden="1" outlineLevel="2" spans="1:4">
      <c r="A400" s="194" t="s">
        <v>7479</v>
      </c>
      <c r="D400" s="145">
        <v>0</v>
      </c>
    </row>
    <row r="401" s="145" customFormat="1" ht="14.25" hidden="1" outlineLevel="1" collapsed="1" spans="1:5">
      <c r="A401" s="193" t="s">
        <v>7480</v>
      </c>
      <c r="D401" s="145">
        <v>8000</v>
      </c>
      <c r="E401" s="145">
        <v>4000</v>
      </c>
    </row>
    <row r="402" s="145" customFormat="1" hidden="1" outlineLevel="2" spans="1:4">
      <c r="A402" s="194" t="s">
        <v>7481</v>
      </c>
      <c r="D402" s="145">
        <v>0</v>
      </c>
    </row>
    <row r="403" s="145" customFormat="1" hidden="1" outlineLevel="2" spans="1:4">
      <c r="A403" s="194" t="s">
        <v>7482</v>
      </c>
      <c r="D403" s="145">
        <v>0</v>
      </c>
    </row>
    <row r="404" s="145" customFormat="1" hidden="1" outlineLevel="2" spans="1:4">
      <c r="A404" s="194" t="s">
        <v>7483</v>
      </c>
      <c r="D404" s="145">
        <v>0</v>
      </c>
    </row>
    <row r="405" s="145" customFormat="1" hidden="1" outlineLevel="2" spans="1:4">
      <c r="A405" s="194" t="s">
        <v>7484</v>
      </c>
      <c r="D405" s="145">
        <v>0</v>
      </c>
    </row>
    <row r="406" s="145" customFormat="1" hidden="1" outlineLevel="2" spans="1:4">
      <c r="A406" s="194" t="s">
        <v>7485</v>
      </c>
      <c r="D406" s="145">
        <v>0</v>
      </c>
    </row>
    <row r="407" s="145" customFormat="1" hidden="1" outlineLevel="2" spans="1:4">
      <c r="A407" s="194" t="s">
        <v>7486</v>
      </c>
      <c r="D407" s="145">
        <v>0</v>
      </c>
    </row>
    <row r="408" s="145" customFormat="1" hidden="1" outlineLevel="2" spans="1:4">
      <c r="A408" s="194" t="s">
        <v>7487</v>
      </c>
      <c r="D408" s="145">
        <v>0</v>
      </c>
    </row>
    <row r="409" s="145" customFormat="1" hidden="1" outlineLevel="2" spans="1:4">
      <c r="A409" s="194" t="s">
        <v>7488</v>
      </c>
      <c r="D409" s="145">
        <v>0</v>
      </c>
    </row>
    <row r="410" s="145" customFormat="1" hidden="1" outlineLevel="2" spans="1:4">
      <c r="A410" s="194" t="s">
        <v>7489</v>
      </c>
      <c r="D410" s="145">
        <v>0</v>
      </c>
    </row>
    <row r="411" s="145" customFormat="1" hidden="1" outlineLevel="2" spans="1:4">
      <c r="A411" s="194" t="s">
        <v>7490</v>
      </c>
      <c r="D411" s="145">
        <v>0</v>
      </c>
    </row>
    <row r="412" s="145" customFormat="1" hidden="1" outlineLevel="2" spans="1:4">
      <c r="A412" s="194" t="s">
        <v>7491</v>
      </c>
      <c r="D412" s="145">
        <v>0</v>
      </c>
    </row>
    <row r="413" s="145" customFormat="1" ht="14.25" hidden="1" outlineLevel="1" collapsed="1" spans="1:5">
      <c r="A413" s="193" t="s">
        <v>7492</v>
      </c>
      <c r="D413" s="145">
        <v>3200</v>
      </c>
      <c r="E413" s="145">
        <v>1600</v>
      </c>
    </row>
    <row r="414" s="145" customFormat="1" hidden="1" outlineLevel="2" spans="1:4">
      <c r="A414" s="194" t="s">
        <v>7493</v>
      </c>
      <c r="D414" s="145">
        <v>0</v>
      </c>
    </row>
    <row r="415" s="145" customFormat="1" hidden="1" outlineLevel="2" spans="1:4">
      <c r="A415" s="194" t="s">
        <v>7494</v>
      </c>
      <c r="D415" s="145">
        <v>0</v>
      </c>
    </row>
    <row r="416" s="145" customFormat="1" ht="14.25" hidden="1" outlineLevel="1" collapsed="1" spans="1:5">
      <c r="A416" s="193" t="s">
        <v>7495</v>
      </c>
      <c r="D416" s="145">
        <v>8000</v>
      </c>
      <c r="E416" s="145">
        <v>4000</v>
      </c>
    </row>
    <row r="417" s="145" customFormat="1" ht="14.25" hidden="1" outlineLevel="2" spans="1:4">
      <c r="A417" s="193" t="s">
        <v>7496</v>
      </c>
      <c r="D417" s="145">
        <v>0</v>
      </c>
    </row>
    <row r="418" s="145" customFormat="1" ht="14.25" hidden="1" outlineLevel="2" spans="1:4">
      <c r="A418" s="193" t="s">
        <v>7497</v>
      </c>
      <c r="D418" s="145">
        <v>0</v>
      </c>
    </row>
    <row r="419" s="145" customFormat="1" ht="14.25" hidden="1" outlineLevel="2" spans="1:4">
      <c r="A419" s="193" t="s">
        <v>7498</v>
      </c>
      <c r="D419" s="145">
        <v>0</v>
      </c>
    </row>
    <row r="420" s="145" customFormat="1" ht="14.25" hidden="1" outlineLevel="2" spans="1:4">
      <c r="A420" s="193" t="s">
        <v>7499</v>
      </c>
      <c r="D420" s="145">
        <v>0</v>
      </c>
    </row>
    <row r="421" s="145" customFormat="1" ht="14.25" hidden="1" outlineLevel="2" spans="1:4">
      <c r="A421" s="193" t="s">
        <v>7500</v>
      </c>
      <c r="D421" s="145">
        <v>0</v>
      </c>
    </row>
    <row r="422" s="145" customFormat="1" ht="14.25" hidden="1" outlineLevel="2" spans="1:4">
      <c r="A422" s="193" t="s">
        <v>7501</v>
      </c>
      <c r="D422" s="145">
        <v>0</v>
      </c>
    </row>
    <row r="423" s="145" customFormat="1" ht="14.25" hidden="1" outlineLevel="2" spans="1:4">
      <c r="A423" s="193" t="s">
        <v>7502</v>
      </c>
      <c r="D423" s="145">
        <v>0</v>
      </c>
    </row>
    <row r="424" s="145" customFormat="1" ht="14.25" hidden="1" outlineLevel="2" spans="1:4">
      <c r="A424" s="193" t="s">
        <v>7503</v>
      </c>
      <c r="D424" s="145">
        <v>0</v>
      </c>
    </row>
    <row r="425" s="145" customFormat="1" ht="14.25" hidden="1" outlineLevel="1" collapsed="1" spans="1:5">
      <c r="A425" s="193" t="s">
        <v>7504</v>
      </c>
      <c r="D425" s="145">
        <v>3200</v>
      </c>
      <c r="E425" s="145">
        <v>1600</v>
      </c>
    </row>
    <row r="426" s="145" customFormat="1" ht="14.25" hidden="1" outlineLevel="2" spans="1:4">
      <c r="A426" s="193" t="s">
        <v>7505</v>
      </c>
      <c r="D426" s="145">
        <v>0</v>
      </c>
    </row>
    <row r="427" s="145" customFormat="1" ht="14.25" hidden="1" outlineLevel="2" spans="1:4">
      <c r="A427" s="193" t="s">
        <v>7506</v>
      </c>
      <c r="D427" s="145">
        <v>0</v>
      </c>
    </row>
    <row r="428" s="145" customFormat="1" ht="14.25" hidden="1" outlineLevel="2" spans="1:4">
      <c r="A428" s="193" t="s">
        <v>7507</v>
      </c>
      <c r="D428" s="145">
        <v>0</v>
      </c>
    </row>
    <row r="429" s="145" customFormat="1" ht="14.25" hidden="1" outlineLevel="2" spans="1:4">
      <c r="A429" s="193" t="s">
        <v>7508</v>
      </c>
      <c r="D429" s="145">
        <v>0</v>
      </c>
    </row>
    <row r="430" s="145" customFormat="1" ht="14.25" hidden="1" outlineLevel="2" spans="1:4">
      <c r="A430" s="193" t="s">
        <v>7509</v>
      </c>
      <c r="D430" s="145">
        <v>0</v>
      </c>
    </row>
    <row r="431" s="145" customFormat="1" ht="14.25" hidden="1" outlineLevel="2" spans="1:4">
      <c r="A431" s="193" t="s">
        <v>7510</v>
      </c>
      <c r="D431" s="145">
        <v>0</v>
      </c>
    </row>
    <row r="432" s="145" customFormat="1" ht="14.25" hidden="1" outlineLevel="2" spans="1:4">
      <c r="A432" s="193" t="s">
        <v>7511</v>
      </c>
      <c r="D432" s="145">
        <v>0</v>
      </c>
    </row>
    <row r="433" s="145" customFormat="1" ht="14.25" hidden="1" outlineLevel="2" spans="1:4">
      <c r="A433" s="193" t="s">
        <v>7512</v>
      </c>
      <c r="D433" s="145">
        <v>0</v>
      </c>
    </row>
    <row r="434" s="145" customFormat="1" ht="14.25" hidden="1" outlineLevel="2" spans="1:4">
      <c r="A434" s="193" t="s">
        <v>7513</v>
      </c>
      <c r="D434" s="145">
        <v>0</v>
      </c>
    </row>
    <row r="435" s="145" customFormat="1" ht="14.25" hidden="1" outlineLevel="2" spans="1:4">
      <c r="A435" s="193" t="s">
        <v>7514</v>
      </c>
      <c r="D435" s="145">
        <v>0</v>
      </c>
    </row>
    <row r="436" s="145" customFormat="1" ht="14.25" hidden="1" outlineLevel="2" spans="1:4">
      <c r="A436" s="193" t="s">
        <v>7515</v>
      </c>
      <c r="D436" s="145">
        <v>0</v>
      </c>
    </row>
    <row r="437" s="145" customFormat="1" ht="14.25" hidden="1" outlineLevel="2" spans="1:4">
      <c r="A437" s="193" t="s">
        <v>7516</v>
      </c>
      <c r="D437" s="145">
        <v>0</v>
      </c>
    </row>
    <row r="438" s="145" customFormat="1" ht="14.25" hidden="1" outlineLevel="1" collapsed="1" spans="1:5">
      <c r="A438" s="193" t="s">
        <v>7517</v>
      </c>
      <c r="D438" s="145">
        <v>4800</v>
      </c>
      <c r="E438" s="145">
        <v>2400</v>
      </c>
    </row>
    <row r="439" s="145" customFormat="1" ht="14.25" hidden="1" outlineLevel="2" spans="1:4">
      <c r="A439" s="193" t="s">
        <v>7518</v>
      </c>
      <c r="D439" s="145">
        <v>0</v>
      </c>
    </row>
    <row r="440" s="145" customFormat="1" ht="14.25" hidden="1" outlineLevel="2" spans="1:4">
      <c r="A440" s="193" t="s">
        <v>7519</v>
      </c>
      <c r="D440" s="145">
        <v>0</v>
      </c>
    </row>
    <row r="441" s="145" customFormat="1" ht="14.25" hidden="1" outlineLevel="2" spans="1:4">
      <c r="A441" s="193" t="s">
        <v>7520</v>
      </c>
      <c r="D441" s="145">
        <v>0</v>
      </c>
    </row>
    <row r="442" s="145" customFormat="1" ht="14.25" hidden="1" outlineLevel="2" spans="1:4">
      <c r="A442" s="193" t="s">
        <v>7521</v>
      </c>
      <c r="D442" s="145">
        <v>0</v>
      </c>
    </row>
    <row r="443" s="145" customFormat="1" ht="14.25" hidden="1" outlineLevel="1" collapsed="1" spans="1:5">
      <c r="A443" s="193" t="s">
        <v>7522</v>
      </c>
      <c r="D443" s="145">
        <v>3200</v>
      </c>
      <c r="E443" s="145">
        <v>1600</v>
      </c>
    </row>
    <row r="444" s="145" customFormat="1" ht="14.25" hidden="1" outlineLevel="2" spans="1:4">
      <c r="A444" s="193" t="s">
        <v>7523</v>
      </c>
      <c r="D444" s="145">
        <v>0</v>
      </c>
    </row>
    <row r="445" s="145" customFormat="1" ht="14.25" hidden="1" outlineLevel="2" spans="1:4">
      <c r="A445" s="193" t="s">
        <v>7524</v>
      </c>
      <c r="D445" s="145">
        <v>0</v>
      </c>
    </row>
    <row r="446" s="145" customFormat="1" ht="14.25" hidden="1" outlineLevel="1" collapsed="1" spans="1:5">
      <c r="A446" s="193" t="s">
        <v>7525</v>
      </c>
      <c r="D446" s="145">
        <v>3200</v>
      </c>
      <c r="E446" s="145">
        <v>1600</v>
      </c>
    </row>
    <row r="447" s="145" customFormat="1" ht="14.25" hidden="1" outlineLevel="2" spans="1:4">
      <c r="A447" s="193" t="s">
        <v>7526</v>
      </c>
      <c r="D447" s="145">
        <v>0</v>
      </c>
    </row>
    <row r="448" s="145" customFormat="1" ht="14.25" hidden="1" outlineLevel="2" spans="1:4">
      <c r="A448" s="193" t="s">
        <v>7527</v>
      </c>
      <c r="D448" s="145">
        <v>0</v>
      </c>
    </row>
    <row r="449" s="145" customFormat="1" ht="14.25" hidden="1" outlineLevel="2" spans="1:4">
      <c r="A449" s="193" t="s">
        <v>7528</v>
      </c>
      <c r="D449" s="145">
        <v>0</v>
      </c>
    </row>
    <row r="450" s="145" customFormat="1" ht="14.25" hidden="1" outlineLevel="2" spans="1:4">
      <c r="A450" s="193" t="s">
        <v>7529</v>
      </c>
      <c r="D450" s="145">
        <v>0</v>
      </c>
    </row>
    <row r="451" s="145" customFormat="1" ht="14.25" hidden="1" outlineLevel="2" spans="1:4">
      <c r="A451" s="193" t="s">
        <v>7530</v>
      </c>
      <c r="D451" s="145">
        <v>0</v>
      </c>
    </row>
    <row r="452" s="145" customFormat="1" ht="14.25" hidden="1" outlineLevel="2" spans="1:4">
      <c r="A452" s="193" t="s">
        <v>7531</v>
      </c>
      <c r="D452" s="145">
        <v>0</v>
      </c>
    </row>
    <row r="453" s="145" customFormat="1" ht="14.25" hidden="1" outlineLevel="2" spans="1:4">
      <c r="A453" s="193" t="s">
        <v>7532</v>
      </c>
      <c r="D453" s="145">
        <v>0</v>
      </c>
    </row>
    <row r="454" s="145" customFormat="1" ht="14.25" hidden="1" outlineLevel="2" spans="1:4">
      <c r="A454" s="193" t="s">
        <v>7533</v>
      </c>
      <c r="D454" s="145">
        <v>0</v>
      </c>
    </row>
    <row r="455" s="145" customFormat="1" ht="14.25" hidden="1" outlineLevel="1" collapsed="1" spans="1:5">
      <c r="A455" s="193" t="s">
        <v>7534</v>
      </c>
      <c r="D455" s="145">
        <v>4800</v>
      </c>
      <c r="E455" s="145">
        <v>2400</v>
      </c>
    </row>
    <row r="456" s="145" customFormat="1" hidden="1" outlineLevel="2" spans="1:4">
      <c r="A456" s="194" t="s">
        <v>7535</v>
      </c>
      <c r="D456" s="145">
        <v>0</v>
      </c>
    </row>
    <row r="457" s="145" customFormat="1" hidden="1" outlineLevel="2" spans="1:4">
      <c r="A457" s="194" t="s">
        <v>7536</v>
      </c>
      <c r="D457" s="145">
        <v>0</v>
      </c>
    </row>
    <row r="458" s="145" customFormat="1" hidden="1" outlineLevel="2" spans="1:4">
      <c r="A458" s="194" t="s">
        <v>7537</v>
      </c>
      <c r="D458" s="145">
        <v>0</v>
      </c>
    </row>
    <row r="459" s="145" customFormat="1" hidden="1" outlineLevel="2" spans="1:4">
      <c r="A459" s="194" t="s">
        <v>7538</v>
      </c>
      <c r="D459" s="145">
        <v>0</v>
      </c>
    </row>
    <row r="460" s="145" customFormat="1" hidden="1" outlineLevel="2" spans="1:4">
      <c r="A460" s="194" t="s">
        <v>7539</v>
      </c>
      <c r="D460" s="145">
        <v>0</v>
      </c>
    </row>
    <row r="461" s="145" customFormat="1" hidden="1" outlineLevel="2" spans="1:4">
      <c r="A461" s="194" t="s">
        <v>7540</v>
      </c>
      <c r="D461" s="145">
        <v>0</v>
      </c>
    </row>
    <row r="462" s="145" customFormat="1" hidden="1" outlineLevel="2" spans="1:4">
      <c r="A462" s="194" t="s">
        <v>7541</v>
      </c>
      <c r="D462" s="145">
        <v>0</v>
      </c>
    </row>
    <row r="463" s="145" customFormat="1" hidden="1" outlineLevel="2" spans="1:4">
      <c r="A463" s="194" t="s">
        <v>7542</v>
      </c>
      <c r="D463" s="145">
        <v>0</v>
      </c>
    </row>
    <row r="464" s="145" customFormat="1" hidden="1" outlineLevel="2" spans="1:4">
      <c r="A464" s="194" t="s">
        <v>7543</v>
      </c>
      <c r="D464" s="145">
        <v>0</v>
      </c>
    </row>
    <row r="465" s="145" customFormat="1" hidden="1" outlineLevel="2" spans="1:4">
      <c r="A465" s="194" t="s">
        <v>7544</v>
      </c>
      <c r="D465" s="145">
        <v>0</v>
      </c>
    </row>
    <row r="466" s="145" customFormat="1" ht="14.25" hidden="1" outlineLevel="1" collapsed="1" spans="1:5">
      <c r="A466" s="193" t="s">
        <v>7545</v>
      </c>
      <c r="D466" s="145">
        <v>3200</v>
      </c>
      <c r="E466" s="145">
        <v>1600</v>
      </c>
    </row>
    <row r="467" s="145" customFormat="1" hidden="1" outlineLevel="2" spans="1:4">
      <c r="A467" s="194" t="s">
        <v>7546</v>
      </c>
      <c r="D467" s="145">
        <v>0</v>
      </c>
    </row>
    <row r="468" s="145" customFormat="1" hidden="1" outlineLevel="2" spans="1:4">
      <c r="A468" s="194" t="s">
        <v>7547</v>
      </c>
      <c r="D468" s="145">
        <v>0</v>
      </c>
    </row>
    <row r="469" s="145" customFormat="1" ht="14.25" hidden="1" outlineLevel="1" collapsed="1" spans="1:5">
      <c r="A469" s="193" t="s">
        <v>7548</v>
      </c>
      <c r="D469" s="145">
        <v>3200</v>
      </c>
      <c r="E469" s="145">
        <v>1600</v>
      </c>
    </row>
    <row r="470" s="145" customFormat="1" hidden="1" outlineLevel="2" spans="1:4">
      <c r="A470" s="194" t="s">
        <v>7549</v>
      </c>
      <c r="D470" s="145">
        <v>0</v>
      </c>
    </row>
    <row r="471" s="145" customFormat="1" hidden="1" outlineLevel="2" spans="1:4">
      <c r="A471" s="194" t="s">
        <v>7550</v>
      </c>
      <c r="D471" s="145">
        <v>0</v>
      </c>
    </row>
    <row r="472" s="145" customFormat="1" hidden="1" outlineLevel="2" spans="1:4">
      <c r="A472" s="194" t="s">
        <v>7551</v>
      </c>
      <c r="D472" s="145">
        <v>0</v>
      </c>
    </row>
    <row r="473" s="145" customFormat="1" hidden="1" outlineLevel="2" spans="1:4">
      <c r="A473" s="194" t="s">
        <v>7552</v>
      </c>
      <c r="D473" s="145">
        <v>0</v>
      </c>
    </row>
    <row r="474" s="145" customFormat="1" hidden="1" outlineLevel="2" spans="1:4">
      <c r="A474" s="194" t="s">
        <v>7553</v>
      </c>
      <c r="D474" s="145">
        <v>0</v>
      </c>
    </row>
    <row r="475" s="145" customFormat="1" hidden="1" outlineLevel="2" spans="1:4">
      <c r="A475" s="194" t="s">
        <v>7554</v>
      </c>
      <c r="D475" s="145">
        <v>0</v>
      </c>
    </row>
    <row r="476" s="145" customFormat="1" hidden="1" outlineLevel="2" spans="1:4">
      <c r="A476" s="194" t="s">
        <v>7555</v>
      </c>
      <c r="D476" s="145">
        <v>0</v>
      </c>
    </row>
    <row r="477" s="145" customFormat="1" hidden="1" outlineLevel="2" spans="1:4">
      <c r="A477" s="194" t="s">
        <v>7556</v>
      </c>
      <c r="D477" s="145">
        <v>0</v>
      </c>
    </row>
    <row r="478" s="145" customFormat="1" hidden="1" outlineLevel="2" spans="1:4">
      <c r="A478" s="194" t="s">
        <v>7557</v>
      </c>
      <c r="D478" s="145">
        <v>0</v>
      </c>
    </row>
    <row r="479" s="145" customFormat="1" ht="20.25" collapsed="1" spans="1:5">
      <c r="A479" s="192" t="s">
        <v>7558</v>
      </c>
      <c r="D479" s="145">
        <v>24000</v>
      </c>
      <c r="E479" s="145">
        <v>12000</v>
      </c>
    </row>
    <row r="480" s="145" customFormat="1" ht="14.25" hidden="1" outlineLevel="1" collapsed="1" spans="1:5">
      <c r="A480" s="193" t="s">
        <v>7559</v>
      </c>
      <c r="D480" s="145">
        <v>12000</v>
      </c>
      <c r="E480" s="145">
        <v>6000</v>
      </c>
    </row>
    <row r="481" s="145" customFormat="1" hidden="1" outlineLevel="2" collapsed="1" spans="1:5">
      <c r="A481" s="196" t="s">
        <v>7560</v>
      </c>
      <c r="D481" s="145">
        <v>2400</v>
      </c>
      <c r="E481" s="145">
        <v>1200</v>
      </c>
    </row>
    <row r="482" s="145" customFormat="1" hidden="1" outlineLevel="3" spans="1:4">
      <c r="A482" s="194" t="s">
        <v>7561</v>
      </c>
      <c r="D482" s="145">
        <v>0</v>
      </c>
    </row>
    <row r="483" s="145" customFormat="1" hidden="1" outlineLevel="3" spans="1:4">
      <c r="A483" s="194" t="s">
        <v>7562</v>
      </c>
      <c r="D483" s="145">
        <v>0</v>
      </c>
    </row>
    <row r="484" s="145" customFormat="1" hidden="1" outlineLevel="3" spans="1:4">
      <c r="A484" s="194" t="s">
        <v>7563</v>
      </c>
      <c r="D484" s="145">
        <v>0</v>
      </c>
    </row>
    <row r="485" s="145" customFormat="1" hidden="1" outlineLevel="3" spans="1:4">
      <c r="A485" s="194" t="s">
        <v>7564</v>
      </c>
      <c r="D485" s="145">
        <v>0</v>
      </c>
    </row>
    <row r="486" s="145" customFormat="1" hidden="1" outlineLevel="3" spans="1:4">
      <c r="A486" s="194" t="s">
        <v>7565</v>
      </c>
      <c r="D486" s="145">
        <v>0</v>
      </c>
    </row>
    <row r="487" s="145" customFormat="1" hidden="1" outlineLevel="2" collapsed="1" spans="1:5">
      <c r="A487" s="196" t="s">
        <v>7566</v>
      </c>
      <c r="D487" s="145">
        <v>10800</v>
      </c>
      <c r="E487" s="145">
        <v>5400</v>
      </c>
    </row>
    <row r="488" s="145" customFormat="1" hidden="1" outlineLevel="3" spans="1:4">
      <c r="A488" s="194" t="s">
        <v>7567</v>
      </c>
      <c r="D488" s="145">
        <v>0</v>
      </c>
    </row>
    <row r="489" s="145" customFormat="1" hidden="1" outlineLevel="3" spans="1:4">
      <c r="A489" s="194" t="s">
        <v>7568</v>
      </c>
      <c r="D489" s="145">
        <v>0</v>
      </c>
    </row>
    <row r="490" s="145" customFormat="1" hidden="1" outlineLevel="3" spans="1:4">
      <c r="A490" s="194" t="s">
        <v>7569</v>
      </c>
      <c r="D490" s="145">
        <v>0</v>
      </c>
    </row>
    <row r="491" s="145" customFormat="1" hidden="1" outlineLevel="3" spans="1:4">
      <c r="A491" s="194" t="s">
        <v>7570</v>
      </c>
      <c r="D491" s="145">
        <v>0</v>
      </c>
    </row>
    <row r="492" s="145" customFormat="1" hidden="1" outlineLevel="3" spans="1:4">
      <c r="A492" s="194" t="s">
        <v>7571</v>
      </c>
      <c r="D492" s="145">
        <v>0</v>
      </c>
    </row>
    <row r="493" s="145" customFormat="1" hidden="1" outlineLevel="3" spans="1:4">
      <c r="A493" s="194" t="s">
        <v>7572</v>
      </c>
      <c r="D493" s="145">
        <v>0</v>
      </c>
    </row>
    <row r="494" s="145" customFormat="1" hidden="1" outlineLevel="3" spans="1:4">
      <c r="A494" s="194" t="s">
        <v>7573</v>
      </c>
      <c r="D494" s="145">
        <v>0</v>
      </c>
    </row>
    <row r="495" s="145" customFormat="1" hidden="1" outlineLevel="3" spans="1:4">
      <c r="A495" s="194" t="s">
        <v>7574</v>
      </c>
      <c r="D495" s="145">
        <v>0</v>
      </c>
    </row>
    <row r="496" s="145" customFormat="1" hidden="1" outlineLevel="3" spans="1:4">
      <c r="A496" s="194" t="s">
        <v>7575</v>
      </c>
      <c r="D496" s="145">
        <v>0</v>
      </c>
    </row>
    <row r="497" s="145" customFormat="1" hidden="1" outlineLevel="3" spans="1:4">
      <c r="A497" s="194" t="s">
        <v>7576</v>
      </c>
      <c r="D497" s="145">
        <v>0</v>
      </c>
    </row>
    <row r="498" s="145" customFormat="1" hidden="1" outlineLevel="3" spans="1:4">
      <c r="A498" s="194" t="s">
        <v>7577</v>
      </c>
      <c r="D498" s="145">
        <v>0</v>
      </c>
    </row>
    <row r="499" s="145" customFormat="1" hidden="1" outlineLevel="3" spans="1:4">
      <c r="A499" s="194" t="s">
        <v>7578</v>
      </c>
      <c r="D499" s="145">
        <v>0</v>
      </c>
    </row>
    <row r="500" s="145" customFormat="1" hidden="1" outlineLevel="3" spans="1:4">
      <c r="A500" s="194" t="s">
        <v>7579</v>
      </c>
      <c r="D500" s="145">
        <v>0</v>
      </c>
    </row>
    <row r="501" s="145" customFormat="1" ht="14.25" hidden="1" outlineLevel="1" collapsed="1" spans="1:5">
      <c r="A501" s="193" t="s">
        <v>7580</v>
      </c>
      <c r="D501" s="145">
        <v>12000</v>
      </c>
      <c r="E501" s="145">
        <v>6000</v>
      </c>
    </row>
    <row r="502" s="145" customFormat="1" hidden="1" outlineLevel="2" collapsed="1" spans="1:5">
      <c r="A502" s="196" t="s">
        <v>7560</v>
      </c>
      <c r="D502" s="145">
        <v>1200</v>
      </c>
      <c r="E502" s="145">
        <v>600</v>
      </c>
    </row>
    <row r="503" s="145" customFormat="1" hidden="1" outlineLevel="3" spans="1:4">
      <c r="A503" s="194" t="s">
        <v>7581</v>
      </c>
      <c r="D503" s="145">
        <v>0</v>
      </c>
    </row>
    <row r="504" s="145" customFormat="1" hidden="1" outlineLevel="3" spans="1:4">
      <c r="A504" s="194" t="s">
        <v>7582</v>
      </c>
      <c r="D504" s="145">
        <v>0</v>
      </c>
    </row>
    <row r="505" s="145" customFormat="1" hidden="1" outlineLevel="3" spans="1:4">
      <c r="A505" s="194" t="s">
        <v>7583</v>
      </c>
      <c r="D505" s="145">
        <v>0</v>
      </c>
    </row>
    <row r="506" s="145" customFormat="1" hidden="1" outlineLevel="3" spans="1:4">
      <c r="A506" s="194" t="s">
        <v>7584</v>
      </c>
      <c r="D506" s="145">
        <v>0</v>
      </c>
    </row>
    <row r="507" s="145" customFormat="1" hidden="1" outlineLevel="3" spans="1:4">
      <c r="A507" s="194" t="s">
        <v>7585</v>
      </c>
      <c r="D507" s="145">
        <v>0</v>
      </c>
    </row>
    <row r="508" s="145" customFormat="1" hidden="1" outlineLevel="3" spans="1:4">
      <c r="A508" s="194" t="s">
        <v>7586</v>
      </c>
      <c r="D508" s="145">
        <v>0</v>
      </c>
    </row>
    <row r="509" s="145" customFormat="1" hidden="1" outlineLevel="3" spans="1:4">
      <c r="A509" s="194" t="s">
        <v>7587</v>
      </c>
      <c r="D509" s="145">
        <v>0</v>
      </c>
    </row>
    <row r="510" s="145" customFormat="1" hidden="1" outlineLevel="3" spans="1:4">
      <c r="A510" s="194" t="s">
        <v>7588</v>
      </c>
      <c r="D510" s="145">
        <v>0</v>
      </c>
    </row>
    <row r="511" s="145" customFormat="1" hidden="1" outlineLevel="2" collapsed="1" spans="1:5">
      <c r="A511" s="196" t="s">
        <v>7566</v>
      </c>
      <c r="D511" s="145">
        <v>11400</v>
      </c>
      <c r="E511" s="145">
        <v>5700</v>
      </c>
    </row>
    <row r="512" s="145" customFormat="1" hidden="1" outlineLevel="3" spans="1:4">
      <c r="A512" s="194" t="s">
        <v>7589</v>
      </c>
      <c r="D512" s="145">
        <v>0</v>
      </c>
    </row>
    <row r="513" s="145" customFormat="1" hidden="1" outlineLevel="3" spans="1:4">
      <c r="A513" s="194" t="s">
        <v>7590</v>
      </c>
      <c r="D513" s="145">
        <v>0</v>
      </c>
    </row>
    <row r="514" s="145" customFormat="1" hidden="1" outlineLevel="3" spans="1:4">
      <c r="A514" s="194" t="s">
        <v>7591</v>
      </c>
      <c r="D514" s="145">
        <v>0</v>
      </c>
    </row>
    <row r="515" s="145" customFormat="1" hidden="1" outlineLevel="3" spans="1:4">
      <c r="A515" s="194" t="s">
        <v>7592</v>
      </c>
      <c r="D515" s="145">
        <v>0</v>
      </c>
    </row>
    <row r="516" s="145" customFormat="1" hidden="1" outlineLevel="3" spans="1:4">
      <c r="A516" s="194" t="s">
        <v>7593</v>
      </c>
      <c r="D516" s="145">
        <v>0</v>
      </c>
    </row>
    <row r="517" s="145" customFormat="1" hidden="1" outlineLevel="3" spans="1:4">
      <c r="A517" s="194" t="s">
        <v>7594</v>
      </c>
      <c r="D517" s="145">
        <v>0</v>
      </c>
    </row>
    <row r="518" s="145" customFormat="1" hidden="1" outlineLevel="3" spans="1:4">
      <c r="A518" s="194" t="s">
        <v>7595</v>
      </c>
      <c r="D518" s="145">
        <v>0</v>
      </c>
    </row>
    <row r="519" s="145" customFormat="1" hidden="1" outlineLevel="3" spans="1:4">
      <c r="A519" s="194" t="s">
        <v>7596</v>
      </c>
      <c r="D519" s="145">
        <v>0</v>
      </c>
    </row>
    <row r="520" s="145" customFormat="1" hidden="1" outlineLevel="3" spans="1:4">
      <c r="A520" s="194" t="s">
        <v>7597</v>
      </c>
      <c r="D520" s="145">
        <v>0</v>
      </c>
    </row>
    <row r="521" s="145" customFormat="1" hidden="1" outlineLevel="3" spans="1:4">
      <c r="A521" s="194" t="s">
        <v>7598</v>
      </c>
      <c r="D521" s="145">
        <v>0</v>
      </c>
    </row>
    <row r="522" s="145" customFormat="1" hidden="1" outlineLevel="3" spans="1:4">
      <c r="A522" s="194" t="s">
        <v>7599</v>
      </c>
      <c r="D522" s="145">
        <v>0</v>
      </c>
    </row>
    <row r="523" s="145" customFormat="1" hidden="1" outlineLevel="3" spans="1:4">
      <c r="A523" s="194" t="s">
        <v>7600</v>
      </c>
      <c r="D523" s="145">
        <v>0</v>
      </c>
    </row>
    <row r="524" s="145" customFormat="1" hidden="1" outlineLevel="3" spans="1:4">
      <c r="A524" s="194" t="s">
        <v>7601</v>
      </c>
      <c r="D524" s="145">
        <v>0</v>
      </c>
    </row>
    <row r="525" s="145" customFormat="1" hidden="1" outlineLevel="3" spans="1:4">
      <c r="A525" s="194" t="s">
        <v>7602</v>
      </c>
      <c r="D525" s="145">
        <v>0</v>
      </c>
    </row>
    <row r="526" s="145" customFormat="1" hidden="1" outlineLevel="3" spans="1:4">
      <c r="A526" s="194" t="s">
        <v>7603</v>
      </c>
      <c r="D526" s="145">
        <v>0</v>
      </c>
    </row>
    <row r="527" s="145" customFormat="1" hidden="1" outlineLevel="3" spans="1:4">
      <c r="A527" s="194" t="s">
        <v>7604</v>
      </c>
      <c r="D527" s="145">
        <v>0</v>
      </c>
    </row>
    <row r="528" s="145" customFormat="1" hidden="1" outlineLevel="3" spans="1:4">
      <c r="A528" s="194" t="s">
        <v>7605</v>
      </c>
      <c r="D528" s="145">
        <v>0</v>
      </c>
    </row>
    <row r="529" s="145" customFormat="1" hidden="1" outlineLevel="3" spans="1:4">
      <c r="A529" s="194" t="s">
        <v>7606</v>
      </c>
      <c r="D529" s="145">
        <v>0</v>
      </c>
    </row>
    <row r="530" s="145" customFormat="1" hidden="1" outlineLevel="2" collapsed="1" spans="1:5">
      <c r="A530" s="196" t="s">
        <v>7607</v>
      </c>
      <c r="D530" s="145">
        <v>960</v>
      </c>
      <c r="E530" s="145">
        <v>480</v>
      </c>
    </row>
    <row r="531" s="145" customFormat="1" hidden="1" outlineLevel="3" spans="1:4">
      <c r="A531" s="194" t="s">
        <v>7608</v>
      </c>
      <c r="D531" s="145">
        <v>0</v>
      </c>
    </row>
    <row r="532" s="145" customFormat="1" hidden="1" outlineLevel="3" spans="1:4">
      <c r="A532" s="194" t="s">
        <v>7609</v>
      </c>
      <c r="D532" s="145">
        <v>0</v>
      </c>
    </row>
    <row r="533" s="145" customFormat="1" hidden="1" outlineLevel="3" spans="1:4">
      <c r="A533" s="194" t="s">
        <v>7610</v>
      </c>
      <c r="D533" s="145">
        <v>0</v>
      </c>
    </row>
    <row r="534" s="145" customFormat="1" hidden="1" outlineLevel="3" spans="1:4">
      <c r="A534" s="194" t="s">
        <v>7611</v>
      </c>
      <c r="D534" s="145">
        <v>0</v>
      </c>
    </row>
    <row r="535" s="145" customFormat="1" hidden="1" outlineLevel="3" spans="1:4">
      <c r="A535" s="194" t="s">
        <v>7612</v>
      </c>
      <c r="D535" s="145">
        <v>0</v>
      </c>
    </row>
    <row r="536" s="145" customFormat="1" hidden="1" outlineLevel="3" spans="1:4">
      <c r="A536" s="194" t="s">
        <v>7613</v>
      </c>
      <c r="D536" s="145">
        <v>0</v>
      </c>
    </row>
    <row r="537" s="145" customFormat="1" hidden="1" outlineLevel="3" spans="1:4">
      <c r="A537" s="194" t="s">
        <v>7614</v>
      </c>
      <c r="D537" s="145">
        <v>0</v>
      </c>
    </row>
    <row r="538" s="145" customFormat="1" hidden="1" outlineLevel="3" spans="1:4">
      <c r="A538" s="194" t="s">
        <v>7615</v>
      </c>
      <c r="D538" s="145">
        <v>0</v>
      </c>
    </row>
    <row r="539" s="145" customFormat="1" hidden="1" outlineLevel="3" spans="1:4">
      <c r="A539" s="194" t="s">
        <v>7616</v>
      </c>
      <c r="D539" s="145">
        <v>0</v>
      </c>
    </row>
    <row r="540" s="145" customFormat="1" hidden="1" outlineLevel="3" spans="1:4">
      <c r="A540" s="194" t="s">
        <v>7617</v>
      </c>
      <c r="D540" s="145">
        <v>0</v>
      </c>
    </row>
    <row r="541" s="145" customFormat="1" hidden="1" outlineLevel="3" spans="1:4">
      <c r="A541" s="194" t="s">
        <v>7618</v>
      </c>
      <c r="D541" s="145">
        <v>0</v>
      </c>
    </row>
    <row r="542" s="145" customFormat="1" hidden="1" outlineLevel="3" spans="1:4">
      <c r="A542" s="194" t="s">
        <v>7619</v>
      </c>
      <c r="D542" s="145">
        <v>0</v>
      </c>
    </row>
    <row r="543" s="145" customFormat="1" hidden="1" outlineLevel="3" spans="1:4">
      <c r="A543" s="194" t="s">
        <v>7620</v>
      </c>
      <c r="D543" s="145">
        <v>0</v>
      </c>
    </row>
    <row r="544" s="145" customFormat="1" ht="14.25" hidden="1" outlineLevel="1" collapsed="1" spans="1:5">
      <c r="A544" s="193" t="s">
        <v>7621</v>
      </c>
      <c r="D544" s="145">
        <v>7200</v>
      </c>
      <c r="E544" s="145">
        <v>3600</v>
      </c>
    </row>
    <row r="545" s="145" customFormat="1" hidden="1" outlineLevel="2" spans="1:4">
      <c r="A545" s="194" t="s">
        <v>7622</v>
      </c>
      <c r="D545" s="145">
        <v>0</v>
      </c>
    </row>
    <row r="546" s="145" customFormat="1" hidden="1" outlineLevel="2" spans="1:4">
      <c r="A546" s="194" t="s">
        <v>7623</v>
      </c>
      <c r="D546" s="145">
        <v>0</v>
      </c>
    </row>
    <row r="547" s="145" customFormat="1" hidden="1" outlineLevel="2" spans="1:4">
      <c r="A547" s="194" t="s">
        <v>7624</v>
      </c>
      <c r="D547" s="145">
        <v>0</v>
      </c>
    </row>
    <row r="548" s="145" customFormat="1" hidden="1" outlineLevel="2" spans="1:4">
      <c r="A548" s="194" t="s">
        <v>7625</v>
      </c>
      <c r="D548" s="145">
        <v>0</v>
      </c>
    </row>
    <row r="549" s="145" customFormat="1" ht="14.25" hidden="1" outlineLevel="1" collapsed="1" spans="1:5">
      <c r="A549" s="197" t="s">
        <v>7626</v>
      </c>
      <c r="D549" s="145">
        <v>6000</v>
      </c>
      <c r="E549" s="145">
        <v>3000</v>
      </c>
    </row>
    <row r="550" s="145" customFormat="1" hidden="1" outlineLevel="2" spans="1:4">
      <c r="A550" s="194" t="s">
        <v>7627</v>
      </c>
      <c r="D550" s="145">
        <v>0</v>
      </c>
    </row>
    <row r="551" s="145" customFormat="1" hidden="1" outlineLevel="2" spans="1:4">
      <c r="A551" s="194" t="s">
        <v>7628</v>
      </c>
      <c r="D551" s="145">
        <v>0</v>
      </c>
    </row>
    <row r="552" s="145" customFormat="1" ht="20.25" collapsed="1" spans="1:5">
      <c r="A552" s="198" t="s">
        <v>7629</v>
      </c>
      <c r="D552" s="145">
        <v>16000</v>
      </c>
      <c r="E552" s="145">
        <v>8000</v>
      </c>
    </row>
    <row r="553" s="145" customFormat="1" ht="14.25" hidden="1" outlineLevel="1" collapsed="1" spans="1:5">
      <c r="A553" s="197" t="s">
        <v>7630</v>
      </c>
      <c r="D553" s="145">
        <v>12800</v>
      </c>
      <c r="E553" s="145">
        <v>6400</v>
      </c>
    </row>
    <row r="554" s="145" customFormat="1" hidden="1" outlineLevel="2" spans="1:4">
      <c r="A554" s="194" t="s">
        <v>7631</v>
      </c>
      <c r="D554" s="145">
        <v>0</v>
      </c>
    </row>
    <row r="555" s="145" customFormat="1" hidden="1" outlineLevel="2" spans="1:4">
      <c r="A555" s="194" t="s">
        <v>7632</v>
      </c>
      <c r="D555" s="145">
        <v>0</v>
      </c>
    </row>
    <row r="556" s="145" customFormat="1" hidden="1" outlineLevel="2" spans="1:4">
      <c r="A556" s="194" t="s">
        <v>7633</v>
      </c>
      <c r="D556" s="145">
        <v>0</v>
      </c>
    </row>
    <row r="557" s="145" customFormat="1" hidden="1" outlineLevel="2" spans="1:4">
      <c r="A557" s="194" t="s">
        <v>7634</v>
      </c>
      <c r="D557" s="145">
        <v>0</v>
      </c>
    </row>
    <row r="558" s="145" customFormat="1" hidden="1" outlineLevel="2" spans="1:4">
      <c r="A558" s="194" t="s">
        <v>7635</v>
      </c>
      <c r="D558" s="145">
        <v>0</v>
      </c>
    </row>
    <row r="559" s="145" customFormat="1" hidden="1" outlineLevel="2" spans="1:4">
      <c r="A559" s="194" t="s">
        <v>7636</v>
      </c>
      <c r="D559" s="145">
        <v>0</v>
      </c>
    </row>
    <row r="560" s="145" customFormat="1" hidden="1" outlineLevel="2" spans="1:4">
      <c r="A560" s="194" t="s">
        <v>7637</v>
      </c>
      <c r="D560" s="145">
        <v>0</v>
      </c>
    </row>
    <row r="561" s="145" customFormat="1" hidden="1" outlineLevel="2" spans="1:4">
      <c r="A561" s="194" t="s">
        <v>7638</v>
      </c>
      <c r="D561" s="145">
        <v>0</v>
      </c>
    </row>
    <row r="562" s="145" customFormat="1" hidden="1" outlineLevel="2" spans="1:4">
      <c r="A562" s="194" t="s">
        <v>7639</v>
      </c>
      <c r="D562" s="145">
        <v>0</v>
      </c>
    </row>
    <row r="563" s="145" customFormat="1" hidden="1" outlineLevel="2" spans="1:4">
      <c r="A563" s="194" t="s">
        <v>7640</v>
      </c>
      <c r="D563" s="145">
        <v>0</v>
      </c>
    </row>
    <row r="564" s="145" customFormat="1" hidden="1" outlineLevel="2" spans="1:4">
      <c r="A564" s="194" t="s">
        <v>7641</v>
      </c>
      <c r="D564" s="145">
        <v>0</v>
      </c>
    </row>
    <row r="565" s="145" customFormat="1" hidden="1" outlineLevel="2" spans="1:4">
      <c r="A565" s="194" t="s">
        <v>7642</v>
      </c>
      <c r="D565" s="145">
        <v>0</v>
      </c>
    </row>
    <row r="566" s="145" customFormat="1" hidden="1" outlineLevel="2" spans="1:4">
      <c r="A566" s="194" t="s">
        <v>7643</v>
      </c>
      <c r="D566" s="145">
        <v>0</v>
      </c>
    </row>
    <row r="567" s="145" customFormat="1" ht="14.25" hidden="1" outlineLevel="1" collapsed="1" spans="1:5">
      <c r="A567" s="197" t="s">
        <v>7644</v>
      </c>
      <c r="D567" s="145">
        <v>9600</v>
      </c>
      <c r="E567" s="145">
        <v>4800</v>
      </c>
    </row>
    <row r="568" s="145" customFormat="1" hidden="1" outlineLevel="2" spans="1:4">
      <c r="A568" s="194" t="s">
        <v>7645</v>
      </c>
      <c r="D568" s="145">
        <v>0</v>
      </c>
    </row>
    <row r="569" s="145" customFormat="1" hidden="1" outlineLevel="2" spans="1:4">
      <c r="A569" s="194" t="s">
        <v>7646</v>
      </c>
      <c r="D569" s="145">
        <v>0</v>
      </c>
    </row>
    <row r="570" s="145" customFormat="1" hidden="1" outlineLevel="2" spans="1:4">
      <c r="A570" s="194" t="s">
        <v>7647</v>
      </c>
      <c r="D570" s="145">
        <v>0</v>
      </c>
    </row>
    <row r="571" s="145" customFormat="1" hidden="1" outlineLevel="2" spans="1:4">
      <c r="A571" s="194" t="s">
        <v>7648</v>
      </c>
      <c r="D571" s="145">
        <v>0</v>
      </c>
    </row>
    <row r="572" s="145" customFormat="1" hidden="1" outlineLevel="2" spans="1:4">
      <c r="A572" s="194" t="s">
        <v>7649</v>
      </c>
      <c r="D572" s="145">
        <v>0</v>
      </c>
    </row>
    <row r="573" s="145" customFormat="1" hidden="1" outlineLevel="2" spans="1:4">
      <c r="A573" s="194" t="s">
        <v>7650</v>
      </c>
      <c r="D573" s="145">
        <v>0</v>
      </c>
    </row>
    <row r="574" s="145" customFormat="1" hidden="1" outlineLevel="2" spans="1:4">
      <c r="A574" s="194" t="s">
        <v>7651</v>
      </c>
      <c r="D574" s="145">
        <v>0</v>
      </c>
    </row>
    <row r="575" s="145" customFormat="1" hidden="1" outlineLevel="2" spans="1:4">
      <c r="A575" s="194" t="s">
        <v>7652</v>
      </c>
      <c r="D575" s="145">
        <v>0</v>
      </c>
    </row>
    <row r="576" s="145" customFormat="1" ht="20.25" collapsed="1" spans="1:5">
      <c r="A576" s="198" t="s">
        <v>7653</v>
      </c>
      <c r="D576" s="145">
        <v>24000</v>
      </c>
      <c r="E576" s="145">
        <v>12000</v>
      </c>
    </row>
    <row r="577" s="145" customFormat="1" ht="14.25" hidden="1" outlineLevel="1" collapsed="1" spans="1:5">
      <c r="A577" s="197" t="s">
        <v>7654</v>
      </c>
      <c r="D577" s="145">
        <v>7200</v>
      </c>
      <c r="E577" s="145">
        <v>3600</v>
      </c>
    </row>
    <row r="578" s="145" customFormat="1" hidden="1" outlineLevel="2" spans="1:4">
      <c r="A578" s="194" t="s">
        <v>7655</v>
      </c>
      <c r="D578" s="145">
        <v>0</v>
      </c>
    </row>
    <row r="579" s="145" customFormat="1" hidden="1" outlineLevel="2" spans="1:4">
      <c r="A579" s="194" t="s">
        <v>7656</v>
      </c>
      <c r="D579" s="145">
        <v>0</v>
      </c>
    </row>
    <row r="580" s="145" customFormat="1" hidden="1" outlineLevel="2" spans="1:4">
      <c r="A580" s="194" t="s">
        <v>7657</v>
      </c>
      <c r="D580" s="145">
        <v>0</v>
      </c>
    </row>
    <row r="581" s="145" customFormat="1" hidden="1" outlineLevel="2" spans="1:4">
      <c r="A581" s="194" t="s">
        <v>7658</v>
      </c>
      <c r="D581" s="145">
        <v>0</v>
      </c>
    </row>
    <row r="582" s="145" customFormat="1" hidden="1" outlineLevel="2" spans="1:4">
      <c r="A582" s="194" t="s">
        <v>7659</v>
      </c>
      <c r="D582" s="145">
        <v>0</v>
      </c>
    </row>
    <row r="583" s="145" customFormat="1" hidden="1" outlineLevel="2" spans="1:4">
      <c r="A583" s="194" t="s">
        <v>7660</v>
      </c>
      <c r="D583" s="145">
        <v>0</v>
      </c>
    </row>
    <row r="584" s="145" customFormat="1" ht="14.25" hidden="1" outlineLevel="1" collapsed="1" spans="1:5">
      <c r="A584" s="193" t="s">
        <v>7661</v>
      </c>
      <c r="D584" s="145">
        <v>12000</v>
      </c>
      <c r="E584" s="145">
        <v>6000</v>
      </c>
    </row>
    <row r="585" s="145" customFormat="1" hidden="1" outlineLevel="2" spans="1:4">
      <c r="A585" s="194" t="s">
        <v>7662</v>
      </c>
      <c r="D585" s="145">
        <v>0</v>
      </c>
    </row>
    <row r="586" s="145" customFormat="1" hidden="1" outlineLevel="2" spans="1:4">
      <c r="A586" s="194" t="s">
        <v>7663</v>
      </c>
      <c r="D586" s="145">
        <v>0</v>
      </c>
    </row>
    <row r="587" s="145" customFormat="1" hidden="1" outlineLevel="2" spans="1:4">
      <c r="A587" s="194" t="s">
        <v>7664</v>
      </c>
      <c r="D587" s="145">
        <v>0</v>
      </c>
    </row>
    <row r="588" s="145" customFormat="1" hidden="1" outlineLevel="2" spans="1:4">
      <c r="A588" s="194" t="s">
        <v>7665</v>
      </c>
      <c r="D588" s="145">
        <v>0</v>
      </c>
    </row>
    <row r="589" s="145" customFormat="1" hidden="1" outlineLevel="2" spans="1:4">
      <c r="A589" s="194" t="s">
        <v>7666</v>
      </c>
      <c r="D589" s="145">
        <v>0</v>
      </c>
    </row>
    <row r="590" s="145" customFormat="1" hidden="1" outlineLevel="2" spans="1:4">
      <c r="A590" s="194" t="s">
        <v>7667</v>
      </c>
      <c r="D590" s="145">
        <v>0</v>
      </c>
    </row>
    <row r="591" s="145" customFormat="1" ht="14.25" hidden="1" outlineLevel="1" collapsed="1" spans="1:5">
      <c r="A591" s="193" t="s">
        <v>7668</v>
      </c>
      <c r="D591" s="145">
        <v>16800</v>
      </c>
      <c r="E591" s="145">
        <v>8400</v>
      </c>
    </row>
    <row r="592" s="145" customFormat="1" hidden="1" outlineLevel="2" spans="1:4">
      <c r="A592" s="194" t="s">
        <v>7669</v>
      </c>
      <c r="D592" s="145">
        <v>0</v>
      </c>
    </row>
    <row r="593" s="145" customFormat="1" hidden="1" outlineLevel="2" spans="1:4">
      <c r="A593" s="194" t="s">
        <v>7670</v>
      </c>
      <c r="D593" s="145">
        <v>0</v>
      </c>
    </row>
    <row r="594" s="145" customFormat="1" hidden="1" outlineLevel="2" spans="1:4">
      <c r="A594" s="194" t="s">
        <v>7671</v>
      </c>
      <c r="D594" s="145">
        <v>0</v>
      </c>
    </row>
    <row r="595" s="145" customFormat="1" hidden="1" outlineLevel="2" spans="1:4">
      <c r="A595" s="194" t="s">
        <v>7672</v>
      </c>
      <c r="D595" s="145">
        <v>0</v>
      </c>
    </row>
    <row r="596" s="145" customFormat="1" hidden="1" outlineLevel="2" spans="1:4">
      <c r="A596" s="194" t="s">
        <v>7673</v>
      </c>
      <c r="D596" s="145">
        <v>0</v>
      </c>
    </row>
    <row r="597" s="145" customFormat="1" hidden="1" outlineLevel="2" spans="1:4">
      <c r="A597" s="194" t="s">
        <v>7674</v>
      </c>
      <c r="D597" s="145">
        <v>0</v>
      </c>
    </row>
    <row r="598" s="145" customFormat="1" ht="20.25" collapsed="1" spans="1:5">
      <c r="A598" s="198" t="s">
        <v>7675</v>
      </c>
      <c r="D598" s="145">
        <v>104000</v>
      </c>
      <c r="E598" s="145">
        <v>52000</v>
      </c>
    </row>
    <row r="599" s="145" customFormat="1" ht="14.25" hidden="1" outlineLevel="1" collapsed="1" spans="1:5">
      <c r="A599" s="197" t="s">
        <v>7148</v>
      </c>
      <c r="D599" s="145">
        <v>0</v>
      </c>
      <c r="E599" s="145">
        <v>0</v>
      </c>
    </row>
    <row r="600" s="145" customFormat="1" hidden="1" outlineLevel="2" spans="1:4">
      <c r="A600" s="194" t="s">
        <v>7676</v>
      </c>
      <c r="D600" s="145">
        <v>0</v>
      </c>
    </row>
    <row r="601" s="145" customFormat="1" hidden="1" outlineLevel="2" spans="1:4">
      <c r="A601" s="194" t="s">
        <v>7677</v>
      </c>
      <c r="D601" s="145">
        <v>0</v>
      </c>
    </row>
    <row r="602" s="145" customFormat="1" hidden="1" outlineLevel="2" spans="1:4">
      <c r="A602" s="194" t="s">
        <v>7678</v>
      </c>
      <c r="D602" s="145">
        <v>0</v>
      </c>
    </row>
    <row r="603" s="145" customFormat="1" ht="14.25" hidden="1" outlineLevel="1" collapsed="1" spans="1:5">
      <c r="A603" s="197" t="s">
        <v>7679</v>
      </c>
      <c r="D603" s="145">
        <v>67600</v>
      </c>
      <c r="E603" s="145">
        <v>33800</v>
      </c>
    </row>
    <row r="604" s="145" customFormat="1" hidden="1" outlineLevel="2" spans="1:4">
      <c r="A604" s="194" t="s">
        <v>7680</v>
      </c>
      <c r="D604" s="145">
        <v>0</v>
      </c>
    </row>
    <row r="605" s="145" customFormat="1" hidden="1" outlineLevel="2" spans="1:4">
      <c r="A605" s="194" t="s">
        <v>7681</v>
      </c>
      <c r="D605" s="145">
        <v>0</v>
      </c>
    </row>
    <row r="606" s="145" customFormat="1" hidden="1" outlineLevel="2" spans="1:4">
      <c r="A606" s="194" t="s">
        <v>7682</v>
      </c>
      <c r="D606" s="145">
        <v>0</v>
      </c>
    </row>
    <row r="607" s="145" customFormat="1" hidden="1" outlineLevel="2" spans="1:4">
      <c r="A607" s="194" t="s">
        <v>7683</v>
      </c>
      <c r="D607" s="145">
        <v>0</v>
      </c>
    </row>
    <row r="608" s="145" customFormat="1" hidden="1" outlineLevel="2" spans="1:4">
      <c r="A608" s="194" t="s">
        <v>7684</v>
      </c>
      <c r="D608" s="145">
        <v>0</v>
      </c>
    </row>
    <row r="609" s="145" customFormat="1" ht="14.25" hidden="1" outlineLevel="1" collapsed="1" spans="1:5">
      <c r="A609" s="197" t="s">
        <v>7685</v>
      </c>
      <c r="D609" s="145">
        <v>52000</v>
      </c>
      <c r="E609" s="145">
        <v>26000</v>
      </c>
    </row>
    <row r="610" s="145" customFormat="1" hidden="1" outlineLevel="2" spans="1:4">
      <c r="A610" s="194" t="s">
        <v>7686</v>
      </c>
      <c r="D610" s="145">
        <v>0</v>
      </c>
    </row>
    <row r="611" s="145" customFormat="1" hidden="1" outlineLevel="2" spans="1:4">
      <c r="A611" s="194" t="s">
        <v>7687</v>
      </c>
      <c r="D611" s="145">
        <v>0</v>
      </c>
    </row>
    <row r="612" s="145" customFormat="1" hidden="1" outlineLevel="2" spans="1:4">
      <c r="A612" s="194" t="s">
        <v>7688</v>
      </c>
      <c r="D612" s="145">
        <v>0</v>
      </c>
    </row>
    <row r="613" s="145" customFormat="1" hidden="1" outlineLevel="2" spans="1:4">
      <c r="A613" s="194" t="s">
        <v>7689</v>
      </c>
      <c r="D613" s="145">
        <v>0</v>
      </c>
    </row>
    <row r="614" s="145" customFormat="1" hidden="1" outlineLevel="2" spans="1:4">
      <c r="A614" s="194" t="s">
        <v>7690</v>
      </c>
      <c r="D614" s="145">
        <v>0</v>
      </c>
    </row>
    <row r="615" s="145" customFormat="1" hidden="1" outlineLevel="2" spans="1:4">
      <c r="A615" s="194" t="s">
        <v>7691</v>
      </c>
      <c r="D615" s="145">
        <v>0</v>
      </c>
    </row>
    <row r="616" s="145" customFormat="1" hidden="1" outlineLevel="2" spans="1:4">
      <c r="A616" s="194" t="s">
        <v>7692</v>
      </c>
      <c r="D616" s="145">
        <v>0</v>
      </c>
    </row>
    <row r="617" s="145" customFormat="1" ht="14.25" hidden="1" outlineLevel="1" collapsed="1" spans="1:5">
      <c r="A617" s="193" t="s">
        <v>7693</v>
      </c>
      <c r="D617" s="145">
        <v>15600</v>
      </c>
      <c r="E617" s="145">
        <v>7800</v>
      </c>
    </row>
    <row r="618" s="145" customFormat="1" hidden="1" outlineLevel="2" spans="1:4">
      <c r="A618" s="194" t="s">
        <v>7694</v>
      </c>
      <c r="D618" s="145">
        <v>0</v>
      </c>
    </row>
    <row r="619" s="145" customFormat="1" hidden="1" outlineLevel="2" spans="1:4">
      <c r="A619" s="194" t="s">
        <v>7695</v>
      </c>
      <c r="D619" s="145">
        <v>0</v>
      </c>
    </row>
    <row r="620" s="145" customFormat="1" hidden="1" outlineLevel="2" spans="1:4">
      <c r="A620" s="194" t="s">
        <v>7696</v>
      </c>
      <c r="D620" s="145">
        <v>0</v>
      </c>
    </row>
    <row r="621" s="145" customFormat="1" ht="14.25" hidden="1" outlineLevel="1" collapsed="1" spans="1:5">
      <c r="A621" s="197" t="s">
        <v>7697</v>
      </c>
      <c r="D621" s="145">
        <v>15600</v>
      </c>
      <c r="E621" s="145">
        <v>7800</v>
      </c>
    </row>
    <row r="622" s="145" customFormat="1" hidden="1" outlineLevel="2" spans="1:4">
      <c r="A622" s="194" t="s">
        <v>7698</v>
      </c>
      <c r="D622" s="145">
        <v>0</v>
      </c>
    </row>
    <row r="623" s="145" customFormat="1" hidden="1" outlineLevel="2" spans="1:4">
      <c r="A623" s="194" t="s">
        <v>7699</v>
      </c>
      <c r="D623" s="145">
        <v>0</v>
      </c>
    </row>
    <row r="624" s="145" customFormat="1" hidden="1" outlineLevel="2" spans="1:4">
      <c r="A624" s="194" t="s">
        <v>7700</v>
      </c>
      <c r="D624" s="145">
        <v>0</v>
      </c>
    </row>
    <row r="625" s="145" customFormat="1" hidden="1" outlineLevel="2" spans="1:4">
      <c r="A625" s="194" t="s">
        <v>7701</v>
      </c>
      <c r="D625" s="145">
        <v>0</v>
      </c>
    </row>
    <row r="626" s="145" customFormat="1" hidden="1" outlineLevel="2" spans="1:4">
      <c r="A626" s="194" t="s">
        <v>7702</v>
      </c>
      <c r="D626" s="145">
        <v>0</v>
      </c>
    </row>
    <row r="627" s="145" customFormat="1" ht="14.25" hidden="1" outlineLevel="1" collapsed="1" spans="1:5">
      <c r="A627" s="197" t="s">
        <v>7703</v>
      </c>
      <c r="D627" s="145">
        <v>20800</v>
      </c>
      <c r="E627" s="145">
        <v>10400</v>
      </c>
    </row>
    <row r="628" s="145" customFormat="1" hidden="1" outlineLevel="2" spans="1:4">
      <c r="A628" s="194" t="s">
        <v>7704</v>
      </c>
      <c r="D628" s="145">
        <v>0</v>
      </c>
    </row>
    <row r="629" s="145" customFormat="1" hidden="1" outlineLevel="2" spans="1:4">
      <c r="A629" s="194" t="s">
        <v>7705</v>
      </c>
      <c r="D629" s="145">
        <v>0</v>
      </c>
    </row>
    <row r="630" s="145" customFormat="1" hidden="1" outlineLevel="2" spans="1:4">
      <c r="A630" s="194" t="s">
        <v>7706</v>
      </c>
      <c r="D630" s="145">
        <v>0</v>
      </c>
    </row>
    <row r="631" s="145" customFormat="1" hidden="1" outlineLevel="2" spans="1:4">
      <c r="A631" s="194" t="s">
        <v>7707</v>
      </c>
      <c r="D631" s="145">
        <v>0</v>
      </c>
    </row>
    <row r="632" s="145" customFormat="1" hidden="1" outlineLevel="2" spans="1:4">
      <c r="A632" s="194" t="s">
        <v>7708</v>
      </c>
      <c r="D632" s="145">
        <v>0</v>
      </c>
    </row>
    <row r="633" s="145" customFormat="1" ht="20.25" collapsed="1" spans="1:5">
      <c r="A633" s="192" t="s">
        <v>7709</v>
      </c>
      <c r="D633" s="145">
        <v>50000</v>
      </c>
      <c r="E633" s="145">
        <v>25000</v>
      </c>
    </row>
    <row r="634" s="145" customFormat="1" ht="14.25" hidden="1" outlineLevel="1" collapsed="1" spans="1:5">
      <c r="A634" s="193" t="s">
        <v>7710</v>
      </c>
      <c r="C634" s="199">
        <v>0.05</v>
      </c>
      <c r="D634" s="199">
        <v>2000</v>
      </c>
      <c r="E634" s="145">
        <v>1000</v>
      </c>
    </row>
    <row r="635" s="145" customFormat="1" hidden="1" outlineLevel="2" spans="1:4">
      <c r="A635" s="200" t="s">
        <v>7711</v>
      </c>
      <c r="D635" s="145">
        <v>0</v>
      </c>
    </row>
    <row r="636" s="145" customFormat="1" hidden="1" outlineLevel="2" spans="1:4">
      <c r="A636" s="200" t="s">
        <v>7712</v>
      </c>
      <c r="D636" s="145">
        <v>0</v>
      </c>
    </row>
    <row r="637" s="145" customFormat="1" hidden="1" outlineLevel="2" spans="1:4">
      <c r="A637" s="200" t="s">
        <v>7713</v>
      </c>
      <c r="D637" s="145">
        <v>0</v>
      </c>
    </row>
    <row r="638" s="145" customFormat="1" hidden="1" outlineLevel="2" spans="1:4">
      <c r="A638" s="200" t="s">
        <v>7714</v>
      </c>
      <c r="D638" s="145">
        <v>0</v>
      </c>
    </row>
    <row r="639" s="145" customFormat="1" hidden="1" outlineLevel="2" spans="1:4">
      <c r="A639" s="200" t="s">
        <v>7715</v>
      </c>
      <c r="D639" s="145">
        <v>0</v>
      </c>
    </row>
    <row r="640" s="145" customFormat="1" hidden="1" outlineLevel="2" spans="1:4">
      <c r="A640" s="200" t="s">
        <v>7716</v>
      </c>
      <c r="D640" s="145">
        <v>0</v>
      </c>
    </row>
    <row r="641" s="145" customFormat="1" hidden="1" outlineLevel="2" spans="1:4">
      <c r="A641" s="200" t="s">
        <v>7717</v>
      </c>
      <c r="D641" s="145">
        <v>0</v>
      </c>
    </row>
    <row r="642" s="145" customFormat="1" ht="14.25" hidden="1" outlineLevel="1" collapsed="1" spans="1:5">
      <c r="A642" s="193" t="s">
        <v>7718</v>
      </c>
      <c r="C642" s="199">
        <v>0.05</v>
      </c>
      <c r="D642" s="199">
        <v>2000</v>
      </c>
      <c r="E642" s="145">
        <v>1000</v>
      </c>
    </row>
    <row r="643" s="145" customFormat="1" hidden="1" outlineLevel="2" spans="1:4">
      <c r="A643" s="200" t="s">
        <v>7719</v>
      </c>
      <c r="D643" s="145">
        <v>0</v>
      </c>
    </row>
    <row r="644" s="145" customFormat="1" hidden="1" outlineLevel="2" spans="1:4">
      <c r="A644" s="201" t="s">
        <v>7720</v>
      </c>
      <c r="D644" s="145">
        <v>0</v>
      </c>
    </row>
    <row r="645" s="145" customFormat="1" hidden="1" outlineLevel="2" spans="1:4">
      <c r="A645" s="201" t="s">
        <v>7721</v>
      </c>
      <c r="D645" s="145">
        <v>0</v>
      </c>
    </row>
    <row r="646" s="145" customFormat="1" hidden="1" outlineLevel="2" spans="1:4">
      <c r="A646" s="201" t="s">
        <v>7722</v>
      </c>
      <c r="D646" s="145">
        <v>0</v>
      </c>
    </row>
    <row r="647" s="145" customFormat="1" hidden="1" outlineLevel="2" spans="1:4">
      <c r="A647" s="201" t="s">
        <v>7723</v>
      </c>
      <c r="D647" s="145">
        <v>0</v>
      </c>
    </row>
    <row r="648" s="145" customFormat="1" hidden="1" outlineLevel="2" spans="1:4">
      <c r="A648" s="201" t="s">
        <v>7724</v>
      </c>
      <c r="D648" s="145">
        <v>0</v>
      </c>
    </row>
    <row r="649" s="145" customFormat="1" hidden="1" outlineLevel="2" spans="1:4">
      <c r="A649" s="201" t="s">
        <v>7725</v>
      </c>
      <c r="D649" s="145">
        <v>0</v>
      </c>
    </row>
    <row r="650" s="145" customFormat="1" hidden="1" outlineLevel="2" spans="1:4">
      <c r="A650" s="201" t="s">
        <v>7726</v>
      </c>
      <c r="D650" s="145">
        <v>0</v>
      </c>
    </row>
    <row r="651" s="145" customFormat="1" hidden="1" outlineLevel="2" spans="1:4">
      <c r="A651" s="201" t="s">
        <v>7727</v>
      </c>
      <c r="D651" s="145">
        <v>0</v>
      </c>
    </row>
    <row r="652" s="145" customFormat="1" hidden="1" outlineLevel="2" spans="1:4">
      <c r="A652" s="201" t="s">
        <v>7728</v>
      </c>
      <c r="D652" s="145">
        <v>0</v>
      </c>
    </row>
    <row r="653" s="145" customFormat="1" ht="14.25" hidden="1" outlineLevel="1" collapsed="1" spans="1:5">
      <c r="A653" s="193" t="s">
        <v>7729</v>
      </c>
      <c r="C653" s="199">
        <v>0.15</v>
      </c>
      <c r="D653" s="199">
        <v>6000</v>
      </c>
      <c r="E653" s="145">
        <v>3000</v>
      </c>
    </row>
    <row r="654" s="145" customFormat="1" hidden="1" outlineLevel="2" spans="1:4">
      <c r="A654" s="200" t="s">
        <v>7730</v>
      </c>
      <c r="D654" s="145">
        <v>0</v>
      </c>
    </row>
    <row r="655" s="145" customFormat="1" hidden="1" outlineLevel="2" spans="1:4">
      <c r="A655" s="200" t="s">
        <v>7731</v>
      </c>
      <c r="D655" s="145">
        <v>0</v>
      </c>
    </row>
    <row r="656" s="145" customFormat="1" hidden="1" outlineLevel="2" spans="1:4">
      <c r="A656" s="200" t="s">
        <v>7732</v>
      </c>
      <c r="D656" s="145">
        <v>0</v>
      </c>
    </row>
    <row r="657" s="145" customFormat="1" hidden="1" outlineLevel="2" spans="1:4">
      <c r="A657" s="200" t="s">
        <v>7733</v>
      </c>
      <c r="D657" s="145">
        <v>0</v>
      </c>
    </row>
    <row r="658" s="145" customFormat="1" hidden="1" outlineLevel="2" spans="1:4">
      <c r="A658" s="200" t="s">
        <v>7734</v>
      </c>
      <c r="D658" s="145">
        <v>0</v>
      </c>
    </row>
    <row r="659" s="145" customFormat="1" hidden="1" outlineLevel="2" spans="1:4">
      <c r="A659" s="200" t="s">
        <v>7735</v>
      </c>
      <c r="D659" s="145">
        <v>0</v>
      </c>
    </row>
    <row r="660" s="145" customFormat="1" hidden="1" outlineLevel="2" spans="1:4">
      <c r="A660" s="200" t="s">
        <v>7736</v>
      </c>
      <c r="D660" s="145">
        <v>0</v>
      </c>
    </row>
    <row r="661" s="145" customFormat="1" hidden="1" outlineLevel="2" spans="1:4">
      <c r="A661" s="200" t="s">
        <v>7737</v>
      </c>
      <c r="D661" s="145">
        <v>0</v>
      </c>
    </row>
    <row r="662" s="145" customFormat="1" hidden="1" outlineLevel="2" spans="1:4">
      <c r="A662" s="200" t="s">
        <v>7738</v>
      </c>
      <c r="D662" s="145">
        <v>0</v>
      </c>
    </row>
    <row r="663" s="145" customFormat="1" hidden="1" outlineLevel="2" spans="1:4">
      <c r="A663" s="200" t="s">
        <v>7739</v>
      </c>
      <c r="D663" s="145">
        <v>0</v>
      </c>
    </row>
    <row r="664" s="145" customFormat="1" hidden="1" outlineLevel="2" spans="1:4">
      <c r="A664" s="200" t="s">
        <v>7740</v>
      </c>
      <c r="D664" s="145">
        <v>0</v>
      </c>
    </row>
    <row r="665" s="145" customFormat="1" hidden="1" outlineLevel="2" spans="1:4">
      <c r="A665" s="200" t="s">
        <v>7741</v>
      </c>
      <c r="D665" s="145">
        <v>0</v>
      </c>
    </row>
    <row r="666" s="145" customFormat="1" hidden="1" outlineLevel="2" spans="1:4">
      <c r="A666" s="200" t="s">
        <v>7742</v>
      </c>
      <c r="D666" s="145">
        <v>0</v>
      </c>
    </row>
    <row r="667" s="145" customFormat="1" hidden="1" outlineLevel="2" spans="1:4">
      <c r="A667" s="200" t="s">
        <v>7743</v>
      </c>
      <c r="D667" s="145">
        <v>0</v>
      </c>
    </row>
    <row r="668" s="145" customFormat="1" hidden="1" outlineLevel="2" spans="1:4">
      <c r="A668" s="200" t="s">
        <v>7744</v>
      </c>
      <c r="D668" s="145">
        <v>0</v>
      </c>
    </row>
    <row r="669" s="145" customFormat="1" hidden="1" outlineLevel="2" spans="1:4">
      <c r="A669" s="200" t="s">
        <v>7745</v>
      </c>
      <c r="D669" s="145">
        <v>0</v>
      </c>
    </row>
    <row r="670" s="145" customFormat="1" hidden="1" outlineLevel="2" spans="1:4">
      <c r="A670" s="200" t="s">
        <v>7746</v>
      </c>
      <c r="D670" s="145">
        <v>0</v>
      </c>
    </row>
    <row r="671" s="145" customFormat="1" hidden="1" outlineLevel="2" spans="1:4">
      <c r="A671" s="200" t="s">
        <v>7747</v>
      </c>
      <c r="D671" s="145">
        <v>0</v>
      </c>
    </row>
    <row r="672" s="145" customFormat="1" hidden="1" outlineLevel="2" spans="1:4">
      <c r="A672" s="200" t="s">
        <v>7748</v>
      </c>
      <c r="D672" s="145">
        <v>0</v>
      </c>
    </row>
    <row r="673" s="145" customFormat="1" hidden="1" outlineLevel="2" spans="1:4">
      <c r="A673" s="200" t="s">
        <v>7749</v>
      </c>
      <c r="D673" s="145">
        <v>0</v>
      </c>
    </row>
    <row r="674" s="145" customFormat="1" hidden="1" outlineLevel="2" spans="1:4">
      <c r="A674" s="200" t="s">
        <v>7750</v>
      </c>
      <c r="D674" s="145">
        <v>0</v>
      </c>
    </row>
    <row r="675" s="145" customFormat="1" hidden="1" outlineLevel="2" spans="1:4">
      <c r="A675" s="200" t="s">
        <v>7751</v>
      </c>
      <c r="D675" s="145">
        <v>0</v>
      </c>
    </row>
    <row r="676" s="145" customFormat="1" hidden="1" outlineLevel="2" spans="1:4">
      <c r="A676" s="200" t="s">
        <v>7752</v>
      </c>
      <c r="D676" s="145">
        <v>0</v>
      </c>
    </row>
    <row r="677" s="145" customFormat="1" hidden="1" outlineLevel="2" spans="1:4">
      <c r="A677" s="200" t="s">
        <v>7753</v>
      </c>
      <c r="D677" s="145">
        <v>0</v>
      </c>
    </row>
    <row r="678" s="145" customFormat="1" hidden="1" outlineLevel="2" spans="1:4">
      <c r="A678" s="200" t="s">
        <v>7754</v>
      </c>
      <c r="D678" s="145">
        <v>0</v>
      </c>
    </row>
    <row r="679" s="145" customFormat="1" hidden="1" outlineLevel="2" spans="1:4">
      <c r="A679" s="200" t="s">
        <v>7755</v>
      </c>
      <c r="D679" s="145">
        <v>0</v>
      </c>
    </row>
    <row r="680" s="145" customFormat="1" hidden="1" outlineLevel="2" spans="1:4">
      <c r="A680" s="200" t="s">
        <v>7756</v>
      </c>
      <c r="D680" s="145">
        <v>0</v>
      </c>
    </row>
    <row r="681" s="145" customFormat="1" hidden="1" outlineLevel="2" spans="1:4">
      <c r="A681" s="200" t="s">
        <v>7757</v>
      </c>
      <c r="D681" s="145">
        <v>0</v>
      </c>
    </row>
    <row r="682" s="145" customFormat="1" hidden="1" outlineLevel="2" spans="1:4">
      <c r="A682" s="200" t="s">
        <v>7758</v>
      </c>
      <c r="D682" s="145">
        <v>0</v>
      </c>
    </row>
    <row r="683" s="145" customFormat="1" hidden="1" outlineLevel="2" spans="1:4">
      <c r="A683" s="200" t="s">
        <v>7759</v>
      </c>
      <c r="D683" s="145">
        <v>0</v>
      </c>
    </row>
    <row r="684" s="145" customFormat="1" hidden="1" outlineLevel="2" spans="1:4">
      <c r="A684" s="200" t="s">
        <v>7760</v>
      </c>
      <c r="D684" s="145">
        <v>0</v>
      </c>
    </row>
    <row r="685" s="145" customFormat="1" hidden="1" outlineLevel="2" spans="1:4">
      <c r="A685" s="200" t="s">
        <v>7761</v>
      </c>
      <c r="D685" s="145">
        <v>0</v>
      </c>
    </row>
    <row r="686" s="145" customFormat="1" hidden="1" outlineLevel="2" spans="1:4">
      <c r="A686" s="200" t="s">
        <v>7762</v>
      </c>
      <c r="D686" s="145">
        <v>0</v>
      </c>
    </row>
    <row r="687" s="145" customFormat="1" hidden="1" outlineLevel="2" spans="1:4">
      <c r="A687" s="200" t="s">
        <v>7763</v>
      </c>
      <c r="D687" s="145">
        <v>0</v>
      </c>
    </row>
    <row r="688" s="145" customFormat="1" hidden="1" outlineLevel="2" spans="1:4">
      <c r="A688" s="200" t="s">
        <v>7764</v>
      </c>
      <c r="D688" s="145">
        <v>0</v>
      </c>
    </row>
    <row r="689" s="145" customFormat="1" hidden="1" outlineLevel="2" spans="1:4">
      <c r="A689" s="200" t="s">
        <v>7765</v>
      </c>
      <c r="D689" s="145">
        <v>0</v>
      </c>
    </row>
    <row r="690" s="145" customFormat="1" hidden="1" outlineLevel="2" spans="1:4">
      <c r="A690" s="200" t="s">
        <v>7766</v>
      </c>
      <c r="D690" s="145">
        <v>0</v>
      </c>
    </row>
    <row r="691" s="145" customFormat="1" hidden="1" outlineLevel="2" spans="1:4">
      <c r="A691" s="200" t="s">
        <v>7767</v>
      </c>
      <c r="D691" s="145">
        <v>0</v>
      </c>
    </row>
    <row r="692" s="145" customFormat="1" hidden="1" outlineLevel="2" spans="1:4">
      <c r="A692" s="200" t="s">
        <v>7768</v>
      </c>
      <c r="D692" s="145">
        <v>0</v>
      </c>
    </row>
    <row r="693" s="145" customFormat="1" hidden="1" outlineLevel="2" spans="1:4">
      <c r="A693" s="200" t="s">
        <v>7769</v>
      </c>
      <c r="D693" s="145">
        <v>0</v>
      </c>
    </row>
    <row r="694" s="145" customFormat="1" hidden="1" outlineLevel="2" spans="1:4">
      <c r="A694" s="200" t="s">
        <v>7770</v>
      </c>
      <c r="D694" s="145">
        <v>0</v>
      </c>
    </row>
    <row r="695" s="145" customFormat="1" hidden="1" outlineLevel="2" spans="1:4">
      <c r="A695" s="200" t="s">
        <v>7771</v>
      </c>
      <c r="D695" s="145">
        <v>0</v>
      </c>
    </row>
    <row r="696" s="145" customFormat="1" hidden="1" outlineLevel="2" spans="1:4">
      <c r="A696" s="200" t="s">
        <v>7772</v>
      </c>
      <c r="D696" s="145">
        <v>0</v>
      </c>
    </row>
    <row r="697" s="145" customFormat="1" hidden="1" outlineLevel="2" spans="1:4">
      <c r="A697" s="200" t="s">
        <v>7773</v>
      </c>
      <c r="D697" s="145">
        <v>0</v>
      </c>
    </row>
    <row r="698" s="145" customFormat="1" hidden="1" outlineLevel="2" spans="1:16381">
      <c r="A698" s="201" t="s">
        <v>7774</v>
      </c>
      <c r="C698" s="201"/>
      <c r="D698" s="201">
        <v>0</v>
      </c>
      <c r="E698" s="201"/>
      <c r="F698" s="201" t="s">
        <v>7774</v>
      </c>
      <c r="G698" s="201" t="s">
        <v>7775</v>
      </c>
      <c r="H698" s="201" t="s">
        <v>7774</v>
      </c>
      <c r="I698" s="201" t="s">
        <v>7775</v>
      </c>
      <c r="J698" s="201" t="s">
        <v>7774</v>
      </c>
      <c r="K698" s="201" t="s">
        <v>7775</v>
      </c>
      <c r="L698" s="201" t="s">
        <v>7774</v>
      </c>
      <c r="M698" s="201" t="s">
        <v>7775</v>
      </c>
      <c r="N698" s="201" t="s">
        <v>7774</v>
      </c>
      <c r="O698" s="201" t="s">
        <v>7775</v>
      </c>
      <c r="P698" s="201" t="s">
        <v>7774</v>
      </c>
      <c r="Q698" s="201" t="s">
        <v>7775</v>
      </c>
      <c r="R698" s="201" t="s">
        <v>7774</v>
      </c>
      <c r="S698" s="201" t="s">
        <v>7775</v>
      </c>
      <c r="T698" s="201" t="s">
        <v>7774</v>
      </c>
      <c r="U698" s="201" t="s">
        <v>7775</v>
      </c>
      <c r="V698" s="201" t="s">
        <v>7774</v>
      </c>
      <c r="W698" s="201" t="s">
        <v>7775</v>
      </c>
      <c r="X698" s="201" t="s">
        <v>7774</v>
      </c>
      <c r="Y698" s="201" t="s">
        <v>7775</v>
      </c>
      <c r="Z698" s="201" t="s">
        <v>7774</v>
      </c>
      <c r="AA698" s="201" t="s">
        <v>7775</v>
      </c>
      <c r="AB698" s="201" t="s">
        <v>7774</v>
      </c>
      <c r="AC698" s="201" t="s">
        <v>7775</v>
      </c>
      <c r="AD698" s="201" t="s">
        <v>7774</v>
      </c>
      <c r="AE698" s="201" t="s">
        <v>7775</v>
      </c>
      <c r="AF698" s="201" t="s">
        <v>7774</v>
      </c>
      <c r="AG698" s="201" t="s">
        <v>7775</v>
      </c>
      <c r="AH698" s="201" t="s">
        <v>7774</v>
      </c>
      <c r="AI698" s="201" t="s">
        <v>7775</v>
      </c>
      <c r="AJ698" s="201" t="s">
        <v>7774</v>
      </c>
      <c r="AK698" s="201" t="s">
        <v>7775</v>
      </c>
      <c r="AL698" s="201" t="s">
        <v>7774</v>
      </c>
      <c r="AM698" s="201" t="s">
        <v>7775</v>
      </c>
      <c r="AN698" s="201" t="s">
        <v>7774</v>
      </c>
      <c r="AO698" s="201" t="s">
        <v>7775</v>
      </c>
      <c r="AP698" s="201" t="s">
        <v>7774</v>
      </c>
      <c r="AQ698" s="201" t="s">
        <v>7775</v>
      </c>
      <c r="AR698" s="201" t="s">
        <v>7774</v>
      </c>
      <c r="AS698" s="201" t="s">
        <v>7775</v>
      </c>
      <c r="AT698" s="201" t="s">
        <v>7774</v>
      </c>
      <c r="AU698" s="201" t="s">
        <v>7775</v>
      </c>
      <c r="AV698" s="201" t="s">
        <v>7774</v>
      </c>
      <c r="AW698" s="201" t="s">
        <v>7775</v>
      </c>
      <c r="AX698" s="201" t="s">
        <v>7774</v>
      </c>
      <c r="AY698" s="201" t="s">
        <v>7775</v>
      </c>
      <c r="AZ698" s="201" t="s">
        <v>7774</v>
      </c>
      <c r="BA698" s="201" t="s">
        <v>7775</v>
      </c>
      <c r="BB698" s="201" t="s">
        <v>7774</v>
      </c>
      <c r="BC698" s="201" t="s">
        <v>7775</v>
      </c>
      <c r="BD698" s="201" t="s">
        <v>7774</v>
      </c>
      <c r="BE698" s="201" t="s">
        <v>7775</v>
      </c>
      <c r="BF698" s="201" t="s">
        <v>7774</v>
      </c>
      <c r="BG698" s="201" t="s">
        <v>7775</v>
      </c>
      <c r="BH698" s="201" t="s">
        <v>7774</v>
      </c>
      <c r="BI698" s="201" t="s">
        <v>7775</v>
      </c>
      <c r="BJ698" s="201" t="s">
        <v>7774</v>
      </c>
      <c r="BK698" s="201" t="s">
        <v>7775</v>
      </c>
      <c r="BL698" s="201" t="s">
        <v>7774</v>
      </c>
      <c r="BM698" s="201" t="s">
        <v>7775</v>
      </c>
      <c r="BN698" s="201" t="s">
        <v>7774</v>
      </c>
      <c r="BO698" s="201" t="s">
        <v>7775</v>
      </c>
      <c r="BP698" s="201" t="s">
        <v>7774</v>
      </c>
      <c r="BQ698" s="201" t="s">
        <v>7775</v>
      </c>
      <c r="BR698" s="201" t="s">
        <v>7774</v>
      </c>
      <c r="BS698" s="201" t="s">
        <v>7775</v>
      </c>
      <c r="BT698" s="201" t="s">
        <v>7774</v>
      </c>
      <c r="BU698" s="201" t="s">
        <v>7775</v>
      </c>
      <c r="BV698" s="201" t="s">
        <v>7774</v>
      </c>
      <c r="BW698" s="201" t="s">
        <v>7775</v>
      </c>
      <c r="BX698" s="201" t="s">
        <v>7774</v>
      </c>
      <c r="BY698" s="201" t="s">
        <v>7775</v>
      </c>
      <c r="BZ698" s="201" t="s">
        <v>7774</v>
      </c>
      <c r="CA698" s="201" t="s">
        <v>7775</v>
      </c>
      <c r="CB698" s="201" t="s">
        <v>7774</v>
      </c>
      <c r="CC698" s="201" t="s">
        <v>7775</v>
      </c>
      <c r="CD698" s="201" t="s">
        <v>7774</v>
      </c>
      <c r="CE698" s="201" t="s">
        <v>7775</v>
      </c>
      <c r="CF698" s="201" t="s">
        <v>7774</v>
      </c>
      <c r="CG698" s="201" t="s">
        <v>7775</v>
      </c>
      <c r="CH698" s="201" t="s">
        <v>7774</v>
      </c>
      <c r="CI698" s="201" t="s">
        <v>7775</v>
      </c>
      <c r="CJ698" s="201" t="s">
        <v>7774</v>
      </c>
      <c r="CK698" s="201" t="s">
        <v>7775</v>
      </c>
      <c r="CL698" s="201" t="s">
        <v>7774</v>
      </c>
      <c r="CM698" s="201" t="s">
        <v>7775</v>
      </c>
      <c r="CN698" s="201" t="s">
        <v>7774</v>
      </c>
      <c r="CO698" s="201" t="s">
        <v>7775</v>
      </c>
      <c r="CP698" s="201" t="s">
        <v>7774</v>
      </c>
      <c r="CQ698" s="201" t="s">
        <v>7775</v>
      </c>
      <c r="CR698" s="201" t="s">
        <v>7774</v>
      </c>
      <c r="CS698" s="201" t="s">
        <v>7775</v>
      </c>
      <c r="CT698" s="201" t="s">
        <v>7774</v>
      </c>
      <c r="CU698" s="201" t="s">
        <v>7775</v>
      </c>
      <c r="CV698" s="201" t="s">
        <v>7774</v>
      </c>
      <c r="CW698" s="201" t="s">
        <v>7775</v>
      </c>
      <c r="CX698" s="201" t="s">
        <v>7774</v>
      </c>
      <c r="CY698" s="201" t="s">
        <v>7775</v>
      </c>
      <c r="CZ698" s="201" t="s">
        <v>7774</v>
      </c>
      <c r="DA698" s="201" t="s">
        <v>7775</v>
      </c>
      <c r="DB698" s="201" t="s">
        <v>7774</v>
      </c>
      <c r="DC698" s="201" t="s">
        <v>7775</v>
      </c>
      <c r="DD698" s="201" t="s">
        <v>7774</v>
      </c>
      <c r="DE698" s="201" t="s">
        <v>7775</v>
      </c>
      <c r="DF698" s="201" t="s">
        <v>7774</v>
      </c>
      <c r="DG698" s="201" t="s">
        <v>7775</v>
      </c>
      <c r="DH698" s="201" t="s">
        <v>7774</v>
      </c>
      <c r="DI698" s="201" t="s">
        <v>7775</v>
      </c>
      <c r="DJ698" s="201" t="s">
        <v>7774</v>
      </c>
      <c r="DK698" s="201" t="s">
        <v>7775</v>
      </c>
      <c r="DL698" s="201" t="s">
        <v>7774</v>
      </c>
      <c r="DM698" s="201" t="s">
        <v>7775</v>
      </c>
      <c r="DN698" s="201" t="s">
        <v>7774</v>
      </c>
      <c r="DO698" s="201" t="s">
        <v>7775</v>
      </c>
      <c r="DP698" s="201" t="s">
        <v>7774</v>
      </c>
      <c r="DQ698" s="201" t="s">
        <v>7775</v>
      </c>
      <c r="DR698" s="201" t="s">
        <v>7774</v>
      </c>
      <c r="DS698" s="201" t="s">
        <v>7775</v>
      </c>
      <c r="DT698" s="201" t="s">
        <v>7774</v>
      </c>
      <c r="DU698" s="201" t="s">
        <v>7775</v>
      </c>
      <c r="DV698" s="201" t="s">
        <v>7774</v>
      </c>
      <c r="DW698" s="201" t="s">
        <v>7775</v>
      </c>
      <c r="DX698" s="201" t="s">
        <v>7774</v>
      </c>
      <c r="DY698" s="201" t="s">
        <v>7775</v>
      </c>
      <c r="DZ698" s="201" t="s">
        <v>7774</v>
      </c>
      <c r="EA698" s="201" t="s">
        <v>7775</v>
      </c>
      <c r="EB698" s="201" t="s">
        <v>7774</v>
      </c>
      <c r="EC698" s="201" t="s">
        <v>7775</v>
      </c>
      <c r="ED698" s="201" t="s">
        <v>7774</v>
      </c>
      <c r="EE698" s="201" t="s">
        <v>7775</v>
      </c>
      <c r="EF698" s="201" t="s">
        <v>7774</v>
      </c>
      <c r="EG698" s="201" t="s">
        <v>7775</v>
      </c>
      <c r="EH698" s="201" t="s">
        <v>7774</v>
      </c>
      <c r="EI698" s="201" t="s">
        <v>7775</v>
      </c>
      <c r="EJ698" s="201" t="s">
        <v>7774</v>
      </c>
      <c r="EK698" s="201" t="s">
        <v>7775</v>
      </c>
      <c r="EL698" s="201" t="s">
        <v>7774</v>
      </c>
      <c r="EM698" s="201" t="s">
        <v>7775</v>
      </c>
      <c r="EN698" s="201" t="s">
        <v>7774</v>
      </c>
      <c r="EO698" s="201" t="s">
        <v>7775</v>
      </c>
      <c r="EP698" s="201" t="s">
        <v>7774</v>
      </c>
      <c r="EQ698" s="201" t="s">
        <v>7775</v>
      </c>
      <c r="ER698" s="201" t="s">
        <v>7774</v>
      </c>
      <c r="ES698" s="201" t="s">
        <v>7775</v>
      </c>
      <c r="ET698" s="201" t="s">
        <v>7774</v>
      </c>
      <c r="EU698" s="201" t="s">
        <v>7775</v>
      </c>
      <c r="EV698" s="201" t="s">
        <v>7774</v>
      </c>
      <c r="EW698" s="201" t="s">
        <v>7775</v>
      </c>
      <c r="EX698" s="201" t="s">
        <v>7774</v>
      </c>
      <c r="EY698" s="201" t="s">
        <v>7775</v>
      </c>
      <c r="EZ698" s="201" t="s">
        <v>7774</v>
      </c>
      <c r="FA698" s="201" t="s">
        <v>7775</v>
      </c>
      <c r="FB698" s="201" t="s">
        <v>7774</v>
      </c>
      <c r="FC698" s="201" t="s">
        <v>7775</v>
      </c>
      <c r="FD698" s="201" t="s">
        <v>7774</v>
      </c>
      <c r="FE698" s="201" t="s">
        <v>7775</v>
      </c>
      <c r="FF698" s="201" t="s">
        <v>7774</v>
      </c>
      <c r="FG698" s="201" t="s">
        <v>7775</v>
      </c>
      <c r="FH698" s="201" t="s">
        <v>7774</v>
      </c>
      <c r="FI698" s="201" t="s">
        <v>7775</v>
      </c>
      <c r="FJ698" s="201" t="s">
        <v>7774</v>
      </c>
      <c r="FK698" s="201" t="s">
        <v>7775</v>
      </c>
      <c r="FL698" s="201" t="s">
        <v>7774</v>
      </c>
      <c r="FM698" s="201" t="s">
        <v>7775</v>
      </c>
      <c r="FN698" s="201" t="s">
        <v>7774</v>
      </c>
      <c r="FO698" s="201" t="s">
        <v>7775</v>
      </c>
      <c r="FP698" s="201" t="s">
        <v>7774</v>
      </c>
      <c r="FQ698" s="201" t="s">
        <v>7775</v>
      </c>
      <c r="FR698" s="201" t="s">
        <v>7774</v>
      </c>
      <c r="FS698" s="201" t="s">
        <v>7775</v>
      </c>
      <c r="FT698" s="201" t="s">
        <v>7774</v>
      </c>
      <c r="FU698" s="201" t="s">
        <v>7775</v>
      </c>
      <c r="FV698" s="201" t="s">
        <v>7774</v>
      </c>
      <c r="FW698" s="201" t="s">
        <v>7775</v>
      </c>
      <c r="FX698" s="201" t="s">
        <v>7774</v>
      </c>
      <c r="FY698" s="201" t="s">
        <v>7775</v>
      </c>
      <c r="FZ698" s="201" t="s">
        <v>7774</v>
      </c>
      <c r="GA698" s="201" t="s">
        <v>7775</v>
      </c>
      <c r="GB698" s="201" t="s">
        <v>7774</v>
      </c>
      <c r="GC698" s="201" t="s">
        <v>7775</v>
      </c>
      <c r="GD698" s="201" t="s">
        <v>7774</v>
      </c>
      <c r="GE698" s="201" t="s">
        <v>7775</v>
      </c>
      <c r="GF698" s="201" t="s">
        <v>7774</v>
      </c>
      <c r="GG698" s="201" t="s">
        <v>7775</v>
      </c>
      <c r="GH698" s="201" t="s">
        <v>7774</v>
      </c>
      <c r="GI698" s="201" t="s">
        <v>7775</v>
      </c>
      <c r="GJ698" s="201" t="s">
        <v>7774</v>
      </c>
      <c r="GK698" s="201" t="s">
        <v>7775</v>
      </c>
      <c r="GL698" s="201" t="s">
        <v>7774</v>
      </c>
      <c r="GM698" s="201" t="s">
        <v>7775</v>
      </c>
      <c r="GN698" s="201" t="s">
        <v>7774</v>
      </c>
      <c r="GO698" s="201" t="s">
        <v>7775</v>
      </c>
      <c r="GP698" s="201" t="s">
        <v>7774</v>
      </c>
      <c r="GQ698" s="201" t="s">
        <v>7775</v>
      </c>
      <c r="GR698" s="201" t="s">
        <v>7774</v>
      </c>
      <c r="GS698" s="201" t="s">
        <v>7775</v>
      </c>
      <c r="GT698" s="201" t="s">
        <v>7774</v>
      </c>
      <c r="GU698" s="201" t="s">
        <v>7775</v>
      </c>
      <c r="GV698" s="201" t="s">
        <v>7774</v>
      </c>
      <c r="GW698" s="201" t="s">
        <v>7775</v>
      </c>
      <c r="GX698" s="201" t="s">
        <v>7774</v>
      </c>
      <c r="GY698" s="201" t="s">
        <v>7775</v>
      </c>
      <c r="GZ698" s="201" t="s">
        <v>7774</v>
      </c>
      <c r="HA698" s="201" t="s">
        <v>7775</v>
      </c>
      <c r="HB698" s="201" t="s">
        <v>7774</v>
      </c>
      <c r="HC698" s="201" t="s">
        <v>7775</v>
      </c>
      <c r="HD698" s="201" t="s">
        <v>7774</v>
      </c>
      <c r="HE698" s="201" t="s">
        <v>7775</v>
      </c>
      <c r="HF698" s="201" t="s">
        <v>7774</v>
      </c>
      <c r="HG698" s="201" t="s">
        <v>7775</v>
      </c>
      <c r="HH698" s="201" t="s">
        <v>7774</v>
      </c>
      <c r="HI698" s="201" t="s">
        <v>7775</v>
      </c>
      <c r="HJ698" s="201" t="s">
        <v>7774</v>
      </c>
      <c r="HK698" s="201" t="s">
        <v>7775</v>
      </c>
      <c r="HL698" s="201" t="s">
        <v>7774</v>
      </c>
      <c r="HM698" s="201" t="s">
        <v>7775</v>
      </c>
      <c r="HN698" s="201" t="s">
        <v>7774</v>
      </c>
      <c r="HO698" s="201" t="s">
        <v>7775</v>
      </c>
      <c r="HP698" s="201" t="s">
        <v>7774</v>
      </c>
      <c r="HQ698" s="201" t="s">
        <v>7775</v>
      </c>
      <c r="HR698" s="201" t="s">
        <v>7774</v>
      </c>
      <c r="HS698" s="201" t="s">
        <v>7775</v>
      </c>
      <c r="HT698" s="201" t="s">
        <v>7774</v>
      </c>
      <c r="HU698" s="201" t="s">
        <v>7775</v>
      </c>
      <c r="HV698" s="201" t="s">
        <v>7774</v>
      </c>
      <c r="HW698" s="201" t="s">
        <v>7775</v>
      </c>
      <c r="HX698" s="201" t="s">
        <v>7774</v>
      </c>
      <c r="HY698" s="201" t="s">
        <v>7775</v>
      </c>
      <c r="HZ698" s="201" t="s">
        <v>7774</v>
      </c>
      <c r="IA698" s="201" t="s">
        <v>7775</v>
      </c>
      <c r="IB698" s="201" t="s">
        <v>7774</v>
      </c>
      <c r="IC698" s="201" t="s">
        <v>7775</v>
      </c>
      <c r="ID698" s="201" t="s">
        <v>7774</v>
      </c>
      <c r="IE698" s="201" t="s">
        <v>7775</v>
      </c>
      <c r="IF698" s="201" t="s">
        <v>7774</v>
      </c>
      <c r="IG698" s="201" t="s">
        <v>7775</v>
      </c>
      <c r="IH698" s="201" t="s">
        <v>7774</v>
      </c>
      <c r="II698" s="201" t="s">
        <v>7775</v>
      </c>
      <c r="IJ698" s="201" t="s">
        <v>7774</v>
      </c>
      <c r="IK698" s="201" t="s">
        <v>7775</v>
      </c>
      <c r="IL698" s="201" t="s">
        <v>7774</v>
      </c>
      <c r="IM698" s="201" t="s">
        <v>7775</v>
      </c>
      <c r="IN698" s="201" t="s">
        <v>7774</v>
      </c>
      <c r="IO698" s="201" t="s">
        <v>7775</v>
      </c>
      <c r="IP698" s="201" t="s">
        <v>7774</v>
      </c>
      <c r="IQ698" s="201" t="s">
        <v>7775</v>
      </c>
      <c r="IR698" s="201" t="s">
        <v>7774</v>
      </c>
      <c r="IS698" s="201" t="s">
        <v>7775</v>
      </c>
      <c r="IT698" s="201" t="s">
        <v>7774</v>
      </c>
      <c r="IU698" s="201" t="s">
        <v>7775</v>
      </c>
      <c r="IV698" s="201" t="s">
        <v>7774</v>
      </c>
      <c r="IW698" s="201" t="s">
        <v>7775</v>
      </c>
      <c r="IX698" s="201" t="s">
        <v>7774</v>
      </c>
      <c r="IY698" s="201" t="s">
        <v>7775</v>
      </c>
      <c r="IZ698" s="201" t="s">
        <v>7774</v>
      </c>
      <c r="JA698" s="201" t="s">
        <v>7775</v>
      </c>
      <c r="JB698" s="201" t="s">
        <v>7774</v>
      </c>
      <c r="JC698" s="201" t="s">
        <v>7775</v>
      </c>
      <c r="JD698" s="201" t="s">
        <v>7774</v>
      </c>
      <c r="JE698" s="201" t="s">
        <v>7775</v>
      </c>
      <c r="JF698" s="201" t="s">
        <v>7774</v>
      </c>
      <c r="JG698" s="201" t="s">
        <v>7775</v>
      </c>
      <c r="JH698" s="201" t="s">
        <v>7774</v>
      </c>
      <c r="JI698" s="201" t="s">
        <v>7775</v>
      </c>
      <c r="JJ698" s="201" t="s">
        <v>7774</v>
      </c>
      <c r="JK698" s="201" t="s">
        <v>7775</v>
      </c>
      <c r="JL698" s="201" t="s">
        <v>7774</v>
      </c>
      <c r="JM698" s="201" t="s">
        <v>7775</v>
      </c>
      <c r="JN698" s="201" t="s">
        <v>7774</v>
      </c>
      <c r="JO698" s="201" t="s">
        <v>7775</v>
      </c>
      <c r="JP698" s="201" t="s">
        <v>7774</v>
      </c>
      <c r="JQ698" s="201" t="s">
        <v>7775</v>
      </c>
      <c r="JR698" s="201" t="s">
        <v>7774</v>
      </c>
      <c r="JS698" s="201" t="s">
        <v>7775</v>
      </c>
      <c r="JT698" s="201" t="s">
        <v>7774</v>
      </c>
      <c r="JU698" s="201" t="s">
        <v>7775</v>
      </c>
      <c r="JV698" s="201" t="s">
        <v>7774</v>
      </c>
      <c r="JW698" s="201" t="s">
        <v>7775</v>
      </c>
      <c r="JX698" s="201" t="s">
        <v>7774</v>
      </c>
      <c r="JY698" s="201" t="s">
        <v>7775</v>
      </c>
      <c r="JZ698" s="201" t="s">
        <v>7774</v>
      </c>
      <c r="KA698" s="201" t="s">
        <v>7775</v>
      </c>
      <c r="KB698" s="201" t="s">
        <v>7774</v>
      </c>
      <c r="KC698" s="201" t="s">
        <v>7775</v>
      </c>
      <c r="KD698" s="201" t="s">
        <v>7774</v>
      </c>
      <c r="KE698" s="201" t="s">
        <v>7775</v>
      </c>
      <c r="KF698" s="201" t="s">
        <v>7774</v>
      </c>
      <c r="KG698" s="201" t="s">
        <v>7775</v>
      </c>
      <c r="KH698" s="201" t="s">
        <v>7774</v>
      </c>
      <c r="KI698" s="201" t="s">
        <v>7775</v>
      </c>
      <c r="KJ698" s="201" t="s">
        <v>7774</v>
      </c>
      <c r="KK698" s="201" t="s">
        <v>7775</v>
      </c>
      <c r="KL698" s="201" t="s">
        <v>7774</v>
      </c>
      <c r="KM698" s="201" t="s">
        <v>7775</v>
      </c>
      <c r="KN698" s="201" t="s">
        <v>7774</v>
      </c>
      <c r="KO698" s="201" t="s">
        <v>7775</v>
      </c>
      <c r="KP698" s="201" t="s">
        <v>7774</v>
      </c>
      <c r="KQ698" s="201" t="s">
        <v>7775</v>
      </c>
      <c r="KR698" s="201" t="s">
        <v>7774</v>
      </c>
      <c r="KS698" s="201" t="s">
        <v>7775</v>
      </c>
      <c r="KT698" s="201" t="s">
        <v>7774</v>
      </c>
      <c r="KU698" s="201" t="s">
        <v>7775</v>
      </c>
      <c r="KV698" s="201" t="s">
        <v>7774</v>
      </c>
      <c r="KW698" s="201" t="s">
        <v>7775</v>
      </c>
      <c r="KX698" s="201" t="s">
        <v>7774</v>
      </c>
      <c r="KY698" s="201" t="s">
        <v>7775</v>
      </c>
      <c r="KZ698" s="201" t="s">
        <v>7774</v>
      </c>
      <c r="LA698" s="201" t="s">
        <v>7775</v>
      </c>
      <c r="LB698" s="201" t="s">
        <v>7774</v>
      </c>
      <c r="LC698" s="201" t="s">
        <v>7775</v>
      </c>
      <c r="LD698" s="201" t="s">
        <v>7774</v>
      </c>
      <c r="LE698" s="201" t="s">
        <v>7775</v>
      </c>
      <c r="LF698" s="201" t="s">
        <v>7774</v>
      </c>
      <c r="LG698" s="201" t="s">
        <v>7775</v>
      </c>
      <c r="LH698" s="201" t="s">
        <v>7774</v>
      </c>
      <c r="LI698" s="201" t="s">
        <v>7775</v>
      </c>
      <c r="LJ698" s="201" t="s">
        <v>7774</v>
      </c>
      <c r="LK698" s="201" t="s">
        <v>7775</v>
      </c>
      <c r="LL698" s="201" t="s">
        <v>7774</v>
      </c>
      <c r="LM698" s="201" t="s">
        <v>7775</v>
      </c>
      <c r="LN698" s="201" t="s">
        <v>7774</v>
      </c>
      <c r="LO698" s="201" t="s">
        <v>7775</v>
      </c>
      <c r="LP698" s="201" t="s">
        <v>7774</v>
      </c>
      <c r="LQ698" s="201" t="s">
        <v>7775</v>
      </c>
      <c r="LR698" s="201" t="s">
        <v>7774</v>
      </c>
      <c r="LS698" s="201" t="s">
        <v>7775</v>
      </c>
      <c r="LT698" s="201" t="s">
        <v>7774</v>
      </c>
      <c r="LU698" s="201" t="s">
        <v>7775</v>
      </c>
      <c r="LV698" s="201" t="s">
        <v>7774</v>
      </c>
      <c r="LW698" s="201" t="s">
        <v>7775</v>
      </c>
      <c r="LX698" s="201" t="s">
        <v>7774</v>
      </c>
      <c r="LY698" s="201" t="s">
        <v>7775</v>
      </c>
      <c r="LZ698" s="201" t="s">
        <v>7774</v>
      </c>
      <c r="MA698" s="201" t="s">
        <v>7775</v>
      </c>
      <c r="MB698" s="201" t="s">
        <v>7774</v>
      </c>
      <c r="MC698" s="201" t="s">
        <v>7775</v>
      </c>
      <c r="MD698" s="201" t="s">
        <v>7774</v>
      </c>
      <c r="ME698" s="201" t="s">
        <v>7775</v>
      </c>
      <c r="MF698" s="201" t="s">
        <v>7774</v>
      </c>
      <c r="MG698" s="201" t="s">
        <v>7775</v>
      </c>
      <c r="MH698" s="201" t="s">
        <v>7774</v>
      </c>
      <c r="MI698" s="201" t="s">
        <v>7775</v>
      </c>
      <c r="MJ698" s="201" t="s">
        <v>7774</v>
      </c>
      <c r="MK698" s="201" t="s">
        <v>7775</v>
      </c>
      <c r="ML698" s="201" t="s">
        <v>7774</v>
      </c>
      <c r="MM698" s="201" t="s">
        <v>7775</v>
      </c>
      <c r="MN698" s="201" t="s">
        <v>7774</v>
      </c>
      <c r="MO698" s="201" t="s">
        <v>7775</v>
      </c>
      <c r="MP698" s="201" t="s">
        <v>7774</v>
      </c>
      <c r="MQ698" s="201" t="s">
        <v>7775</v>
      </c>
      <c r="MR698" s="201" t="s">
        <v>7774</v>
      </c>
      <c r="MS698" s="201" t="s">
        <v>7775</v>
      </c>
      <c r="MT698" s="201" t="s">
        <v>7774</v>
      </c>
      <c r="MU698" s="201" t="s">
        <v>7775</v>
      </c>
      <c r="MV698" s="201" t="s">
        <v>7774</v>
      </c>
      <c r="MW698" s="201" t="s">
        <v>7775</v>
      </c>
      <c r="MX698" s="201" t="s">
        <v>7774</v>
      </c>
      <c r="MY698" s="201" t="s">
        <v>7775</v>
      </c>
      <c r="MZ698" s="201" t="s">
        <v>7774</v>
      </c>
      <c r="NA698" s="201" t="s">
        <v>7775</v>
      </c>
      <c r="NB698" s="201" t="s">
        <v>7774</v>
      </c>
      <c r="NC698" s="201" t="s">
        <v>7775</v>
      </c>
      <c r="ND698" s="201" t="s">
        <v>7774</v>
      </c>
      <c r="NE698" s="201" t="s">
        <v>7775</v>
      </c>
      <c r="NF698" s="201" t="s">
        <v>7774</v>
      </c>
      <c r="NG698" s="201" t="s">
        <v>7775</v>
      </c>
      <c r="NH698" s="201" t="s">
        <v>7774</v>
      </c>
      <c r="NI698" s="201" t="s">
        <v>7775</v>
      </c>
      <c r="NJ698" s="201" t="s">
        <v>7774</v>
      </c>
      <c r="NK698" s="201" t="s">
        <v>7775</v>
      </c>
      <c r="NL698" s="201" t="s">
        <v>7774</v>
      </c>
      <c r="NM698" s="201" t="s">
        <v>7775</v>
      </c>
      <c r="NN698" s="201" t="s">
        <v>7774</v>
      </c>
      <c r="NO698" s="201" t="s">
        <v>7775</v>
      </c>
      <c r="NP698" s="201" t="s">
        <v>7774</v>
      </c>
      <c r="NQ698" s="201" t="s">
        <v>7775</v>
      </c>
      <c r="NR698" s="201" t="s">
        <v>7774</v>
      </c>
      <c r="NS698" s="201" t="s">
        <v>7775</v>
      </c>
      <c r="NT698" s="201" t="s">
        <v>7774</v>
      </c>
      <c r="NU698" s="201" t="s">
        <v>7775</v>
      </c>
      <c r="NV698" s="201" t="s">
        <v>7774</v>
      </c>
      <c r="NW698" s="201" t="s">
        <v>7775</v>
      </c>
      <c r="NX698" s="201" t="s">
        <v>7774</v>
      </c>
      <c r="NY698" s="201" t="s">
        <v>7775</v>
      </c>
      <c r="NZ698" s="201" t="s">
        <v>7774</v>
      </c>
      <c r="OA698" s="201" t="s">
        <v>7775</v>
      </c>
      <c r="OB698" s="201" t="s">
        <v>7774</v>
      </c>
      <c r="OC698" s="201" t="s">
        <v>7775</v>
      </c>
      <c r="OD698" s="201" t="s">
        <v>7774</v>
      </c>
      <c r="OE698" s="201" t="s">
        <v>7775</v>
      </c>
      <c r="OF698" s="201" t="s">
        <v>7774</v>
      </c>
      <c r="OG698" s="201" t="s">
        <v>7775</v>
      </c>
      <c r="OH698" s="201" t="s">
        <v>7774</v>
      </c>
      <c r="OI698" s="201" t="s">
        <v>7775</v>
      </c>
      <c r="OJ698" s="201" t="s">
        <v>7774</v>
      </c>
      <c r="OK698" s="201" t="s">
        <v>7775</v>
      </c>
      <c r="OL698" s="201" t="s">
        <v>7774</v>
      </c>
      <c r="OM698" s="201" t="s">
        <v>7775</v>
      </c>
      <c r="ON698" s="201" t="s">
        <v>7774</v>
      </c>
      <c r="OO698" s="201" t="s">
        <v>7775</v>
      </c>
      <c r="OP698" s="201" t="s">
        <v>7774</v>
      </c>
      <c r="OQ698" s="201" t="s">
        <v>7775</v>
      </c>
      <c r="OR698" s="201" t="s">
        <v>7774</v>
      </c>
      <c r="OS698" s="201" t="s">
        <v>7775</v>
      </c>
      <c r="OT698" s="201" t="s">
        <v>7774</v>
      </c>
      <c r="OU698" s="201" t="s">
        <v>7775</v>
      </c>
      <c r="OV698" s="201" t="s">
        <v>7774</v>
      </c>
      <c r="OW698" s="201" t="s">
        <v>7775</v>
      </c>
      <c r="OX698" s="201" t="s">
        <v>7774</v>
      </c>
      <c r="OY698" s="201" t="s">
        <v>7775</v>
      </c>
      <c r="OZ698" s="201" t="s">
        <v>7774</v>
      </c>
      <c r="PA698" s="201" t="s">
        <v>7775</v>
      </c>
      <c r="PB698" s="201" t="s">
        <v>7774</v>
      </c>
      <c r="PC698" s="201" t="s">
        <v>7775</v>
      </c>
      <c r="PD698" s="201" t="s">
        <v>7774</v>
      </c>
      <c r="PE698" s="201" t="s">
        <v>7775</v>
      </c>
      <c r="PF698" s="201" t="s">
        <v>7774</v>
      </c>
      <c r="PG698" s="201" t="s">
        <v>7775</v>
      </c>
      <c r="PH698" s="201" t="s">
        <v>7774</v>
      </c>
      <c r="PI698" s="201" t="s">
        <v>7775</v>
      </c>
      <c r="PJ698" s="201" t="s">
        <v>7774</v>
      </c>
      <c r="PK698" s="201" t="s">
        <v>7775</v>
      </c>
      <c r="PL698" s="201" t="s">
        <v>7774</v>
      </c>
      <c r="PM698" s="201" t="s">
        <v>7775</v>
      </c>
      <c r="PN698" s="201" t="s">
        <v>7774</v>
      </c>
      <c r="PO698" s="201" t="s">
        <v>7775</v>
      </c>
      <c r="PP698" s="201" t="s">
        <v>7774</v>
      </c>
      <c r="PQ698" s="201" t="s">
        <v>7775</v>
      </c>
      <c r="PR698" s="201" t="s">
        <v>7774</v>
      </c>
      <c r="PS698" s="201" t="s">
        <v>7775</v>
      </c>
      <c r="PT698" s="201" t="s">
        <v>7774</v>
      </c>
      <c r="PU698" s="201" t="s">
        <v>7775</v>
      </c>
      <c r="PV698" s="201" t="s">
        <v>7774</v>
      </c>
      <c r="PW698" s="201" t="s">
        <v>7775</v>
      </c>
      <c r="PX698" s="201" t="s">
        <v>7774</v>
      </c>
      <c r="PY698" s="201" t="s">
        <v>7775</v>
      </c>
      <c r="PZ698" s="201" t="s">
        <v>7774</v>
      </c>
      <c r="QA698" s="201" t="s">
        <v>7775</v>
      </c>
      <c r="QB698" s="201" t="s">
        <v>7774</v>
      </c>
      <c r="QC698" s="201" t="s">
        <v>7775</v>
      </c>
      <c r="QD698" s="201" t="s">
        <v>7774</v>
      </c>
      <c r="QE698" s="201" t="s">
        <v>7775</v>
      </c>
      <c r="QF698" s="201" t="s">
        <v>7774</v>
      </c>
      <c r="QG698" s="201" t="s">
        <v>7775</v>
      </c>
      <c r="QH698" s="201" t="s">
        <v>7774</v>
      </c>
      <c r="QI698" s="201" t="s">
        <v>7775</v>
      </c>
      <c r="QJ698" s="201" t="s">
        <v>7774</v>
      </c>
      <c r="QK698" s="201" t="s">
        <v>7775</v>
      </c>
      <c r="QL698" s="201" t="s">
        <v>7774</v>
      </c>
      <c r="QM698" s="201" t="s">
        <v>7775</v>
      </c>
      <c r="QN698" s="201" t="s">
        <v>7774</v>
      </c>
      <c r="QO698" s="201" t="s">
        <v>7775</v>
      </c>
      <c r="QP698" s="201" t="s">
        <v>7774</v>
      </c>
      <c r="QQ698" s="201" t="s">
        <v>7775</v>
      </c>
      <c r="QR698" s="201" t="s">
        <v>7774</v>
      </c>
      <c r="QS698" s="201" t="s">
        <v>7775</v>
      </c>
      <c r="QT698" s="201" t="s">
        <v>7774</v>
      </c>
      <c r="QU698" s="201" t="s">
        <v>7775</v>
      </c>
      <c r="QV698" s="201" t="s">
        <v>7774</v>
      </c>
      <c r="QW698" s="201" t="s">
        <v>7775</v>
      </c>
      <c r="QX698" s="201" t="s">
        <v>7774</v>
      </c>
      <c r="QY698" s="201" t="s">
        <v>7775</v>
      </c>
      <c r="QZ698" s="201" t="s">
        <v>7774</v>
      </c>
      <c r="RA698" s="201" t="s">
        <v>7775</v>
      </c>
      <c r="RB698" s="201" t="s">
        <v>7774</v>
      </c>
      <c r="RC698" s="201" t="s">
        <v>7775</v>
      </c>
      <c r="RD698" s="201" t="s">
        <v>7774</v>
      </c>
      <c r="RE698" s="201" t="s">
        <v>7775</v>
      </c>
      <c r="RF698" s="201" t="s">
        <v>7774</v>
      </c>
      <c r="RG698" s="201" t="s">
        <v>7775</v>
      </c>
      <c r="RH698" s="201" t="s">
        <v>7774</v>
      </c>
      <c r="RI698" s="201" t="s">
        <v>7775</v>
      </c>
      <c r="RJ698" s="201" t="s">
        <v>7774</v>
      </c>
      <c r="RK698" s="201" t="s">
        <v>7775</v>
      </c>
      <c r="RL698" s="201" t="s">
        <v>7774</v>
      </c>
      <c r="RM698" s="201" t="s">
        <v>7775</v>
      </c>
      <c r="RN698" s="201" t="s">
        <v>7774</v>
      </c>
      <c r="RO698" s="201" t="s">
        <v>7775</v>
      </c>
      <c r="RP698" s="201" t="s">
        <v>7774</v>
      </c>
      <c r="RQ698" s="201" t="s">
        <v>7775</v>
      </c>
      <c r="RR698" s="201" t="s">
        <v>7774</v>
      </c>
      <c r="RS698" s="201" t="s">
        <v>7775</v>
      </c>
      <c r="RT698" s="201" t="s">
        <v>7774</v>
      </c>
      <c r="RU698" s="201" t="s">
        <v>7775</v>
      </c>
      <c r="RV698" s="201" t="s">
        <v>7774</v>
      </c>
      <c r="RW698" s="201" t="s">
        <v>7775</v>
      </c>
      <c r="RX698" s="201" t="s">
        <v>7774</v>
      </c>
      <c r="RY698" s="201" t="s">
        <v>7775</v>
      </c>
      <c r="RZ698" s="201" t="s">
        <v>7774</v>
      </c>
      <c r="SA698" s="201" t="s">
        <v>7775</v>
      </c>
      <c r="SB698" s="201" t="s">
        <v>7774</v>
      </c>
      <c r="SC698" s="201" t="s">
        <v>7775</v>
      </c>
      <c r="SD698" s="201" t="s">
        <v>7774</v>
      </c>
      <c r="SE698" s="201" t="s">
        <v>7775</v>
      </c>
      <c r="SF698" s="201" t="s">
        <v>7774</v>
      </c>
      <c r="SG698" s="201" t="s">
        <v>7775</v>
      </c>
      <c r="SH698" s="201" t="s">
        <v>7774</v>
      </c>
      <c r="SI698" s="201" t="s">
        <v>7775</v>
      </c>
      <c r="SJ698" s="201" t="s">
        <v>7774</v>
      </c>
      <c r="SK698" s="201" t="s">
        <v>7775</v>
      </c>
      <c r="SL698" s="201" t="s">
        <v>7774</v>
      </c>
      <c r="SM698" s="201" t="s">
        <v>7775</v>
      </c>
      <c r="SN698" s="201" t="s">
        <v>7774</v>
      </c>
      <c r="SO698" s="201" t="s">
        <v>7775</v>
      </c>
      <c r="SP698" s="201" t="s">
        <v>7774</v>
      </c>
      <c r="SQ698" s="201" t="s">
        <v>7775</v>
      </c>
      <c r="SR698" s="201" t="s">
        <v>7774</v>
      </c>
      <c r="SS698" s="201" t="s">
        <v>7775</v>
      </c>
      <c r="ST698" s="201" t="s">
        <v>7774</v>
      </c>
      <c r="SU698" s="201" t="s">
        <v>7775</v>
      </c>
      <c r="SV698" s="201" t="s">
        <v>7774</v>
      </c>
      <c r="SW698" s="201" t="s">
        <v>7775</v>
      </c>
      <c r="SX698" s="201" t="s">
        <v>7774</v>
      </c>
      <c r="SY698" s="201" t="s">
        <v>7775</v>
      </c>
      <c r="SZ698" s="201" t="s">
        <v>7774</v>
      </c>
      <c r="TA698" s="201" t="s">
        <v>7775</v>
      </c>
      <c r="TB698" s="201" t="s">
        <v>7774</v>
      </c>
      <c r="TC698" s="201" t="s">
        <v>7775</v>
      </c>
      <c r="TD698" s="201" t="s">
        <v>7774</v>
      </c>
      <c r="TE698" s="201" t="s">
        <v>7775</v>
      </c>
      <c r="TF698" s="201" t="s">
        <v>7774</v>
      </c>
      <c r="TG698" s="201" t="s">
        <v>7775</v>
      </c>
      <c r="TH698" s="201" t="s">
        <v>7774</v>
      </c>
      <c r="TI698" s="201" t="s">
        <v>7775</v>
      </c>
      <c r="TJ698" s="201" t="s">
        <v>7774</v>
      </c>
      <c r="TK698" s="201" t="s">
        <v>7775</v>
      </c>
      <c r="TL698" s="201" t="s">
        <v>7774</v>
      </c>
      <c r="TM698" s="201" t="s">
        <v>7775</v>
      </c>
      <c r="TN698" s="201" t="s">
        <v>7774</v>
      </c>
      <c r="TO698" s="201" t="s">
        <v>7775</v>
      </c>
      <c r="TP698" s="201" t="s">
        <v>7774</v>
      </c>
      <c r="TQ698" s="201" t="s">
        <v>7775</v>
      </c>
      <c r="TR698" s="201" t="s">
        <v>7774</v>
      </c>
      <c r="TS698" s="201" t="s">
        <v>7775</v>
      </c>
      <c r="TT698" s="201" t="s">
        <v>7774</v>
      </c>
      <c r="TU698" s="201" t="s">
        <v>7775</v>
      </c>
      <c r="TV698" s="201" t="s">
        <v>7774</v>
      </c>
      <c r="TW698" s="201" t="s">
        <v>7775</v>
      </c>
      <c r="TX698" s="201" t="s">
        <v>7774</v>
      </c>
      <c r="TY698" s="201" t="s">
        <v>7775</v>
      </c>
      <c r="TZ698" s="201" t="s">
        <v>7774</v>
      </c>
      <c r="UA698" s="201" t="s">
        <v>7775</v>
      </c>
      <c r="UB698" s="201" t="s">
        <v>7774</v>
      </c>
      <c r="UC698" s="201" t="s">
        <v>7775</v>
      </c>
      <c r="UD698" s="201" t="s">
        <v>7774</v>
      </c>
      <c r="UE698" s="201" t="s">
        <v>7775</v>
      </c>
      <c r="UF698" s="201" t="s">
        <v>7774</v>
      </c>
      <c r="UG698" s="201" t="s">
        <v>7775</v>
      </c>
      <c r="UH698" s="201" t="s">
        <v>7774</v>
      </c>
      <c r="UI698" s="201" t="s">
        <v>7775</v>
      </c>
      <c r="UJ698" s="201" t="s">
        <v>7774</v>
      </c>
      <c r="UK698" s="201" t="s">
        <v>7775</v>
      </c>
      <c r="UL698" s="201" t="s">
        <v>7774</v>
      </c>
      <c r="UM698" s="201" t="s">
        <v>7775</v>
      </c>
      <c r="UN698" s="201" t="s">
        <v>7774</v>
      </c>
      <c r="UO698" s="201" t="s">
        <v>7775</v>
      </c>
      <c r="UP698" s="201" t="s">
        <v>7774</v>
      </c>
      <c r="UQ698" s="201" t="s">
        <v>7775</v>
      </c>
      <c r="UR698" s="201" t="s">
        <v>7774</v>
      </c>
      <c r="US698" s="201" t="s">
        <v>7775</v>
      </c>
      <c r="UT698" s="201" t="s">
        <v>7774</v>
      </c>
      <c r="UU698" s="201" t="s">
        <v>7775</v>
      </c>
      <c r="UV698" s="201" t="s">
        <v>7774</v>
      </c>
      <c r="UW698" s="201" t="s">
        <v>7775</v>
      </c>
      <c r="UX698" s="201" t="s">
        <v>7774</v>
      </c>
      <c r="UY698" s="201" t="s">
        <v>7775</v>
      </c>
      <c r="UZ698" s="201" t="s">
        <v>7774</v>
      </c>
      <c r="VA698" s="201" t="s">
        <v>7775</v>
      </c>
      <c r="VB698" s="201" t="s">
        <v>7774</v>
      </c>
      <c r="VC698" s="201" t="s">
        <v>7775</v>
      </c>
      <c r="VD698" s="201" t="s">
        <v>7774</v>
      </c>
      <c r="VE698" s="201" t="s">
        <v>7775</v>
      </c>
      <c r="VF698" s="201" t="s">
        <v>7774</v>
      </c>
      <c r="VG698" s="201" t="s">
        <v>7775</v>
      </c>
      <c r="VH698" s="201" t="s">
        <v>7774</v>
      </c>
      <c r="VI698" s="201" t="s">
        <v>7775</v>
      </c>
      <c r="VJ698" s="201" t="s">
        <v>7774</v>
      </c>
      <c r="VK698" s="201" t="s">
        <v>7775</v>
      </c>
      <c r="VL698" s="201" t="s">
        <v>7774</v>
      </c>
      <c r="VM698" s="201" t="s">
        <v>7775</v>
      </c>
      <c r="VN698" s="201" t="s">
        <v>7774</v>
      </c>
      <c r="VO698" s="201" t="s">
        <v>7775</v>
      </c>
      <c r="VP698" s="201" t="s">
        <v>7774</v>
      </c>
      <c r="VQ698" s="201" t="s">
        <v>7775</v>
      </c>
      <c r="VR698" s="201" t="s">
        <v>7774</v>
      </c>
      <c r="VS698" s="201" t="s">
        <v>7775</v>
      </c>
      <c r="VT698" s="201" t="s">
        <v>7774</v>
      </c>
      <c r="VU698" s="201" t="s">
        <v>7775</v>
      </c>
      <c r="VV698" s="201" t="s">
        <v>7774</v>
      </c>
      <c r="VW698" s="201" t="s">
        <v>7775</v>
      </c>
      <c r="VX698" s="201" t="s">
        <v>7774</v>
      </c>
      <c r="VY698" s="201" t="s">
        <v>7775</v>
      </c>
      <c r="VZ698" s="201" t="s">
        <v>7774</v>
      </c>
      <c r="WA698" s="201" t="s">
        <v>7775</v>
      </c>
      <c r="WB698" s="201" t="s">
        <v>7774</v>
      </c>
      <c r="WC698" s="201" t="s">
        <v>7775</v>
      </c>
      <c r="WD698" s="201" t="s">
        <v>7774</v>
      </c>
      <c r="WE698" s="201" t="s">
        <v>7775</v>
      </c>
      <c r="WF698" s="201" t="s">
        <v>7774</v>
      </c>
      <c r="WG698" s="201" t="s">
        <v>7775</v>
      </c>
      <c r="WH698" s="201" t="s">
        <v>7774</v>
      </c>
      <c r="WI698" s="201" t="s">
        <v>7775</v>
      </c>
      <c r="WJ698" s="201" t="s">
        <v>7774</v>
      </c>
      <c r="WK698" s="201" t="s">
        <v>7775</v>
      </c>
      <c r="WL698" s="201" t="s">
        <v>7774</v>
      </c>
      <c r="WM698" s="201" t="s">
        <v>7775</v>
      </c>
      <c r="WN698" s="201" t="s">
        <v>7774</v>
      </c>
      <c r="WO698" s="201" t="s">
        <v>7775</v>
      </c>
      <c r="WP698" s="201" t="s">
        <v>7774</v>
      </c>
      <c r="WQ698" s="201" t="s">
        <v>7775</v>
      </c>
      <c r="WR698" s="201" t="s">
        <v>7774</v>
      </c>
      <c r="WS698" s="201" t="s">
        <v>7775</v>
      </c>
      <c r="WT698" s="201" t="s">
        <v>7774</v>
      </c>
      <c r="WU698" s="201" t="s">
        <v>7775</v>
      </c>
      <c r="WV698" s="201" t="s">
        <v>7774</v>
      </c>
      <c r="WW698" s="201" t="s">
        <v>7775</v>
      </c>
      <c r="WX698" s="201" t="s">
        <v>7774</v>
      </c>
      <c r="WY698" s="201" t="s">
        <v>7775</v>
      </c>
      <c r="WZ698" s="201" t="s">
        <v>7774</v>
      </c>
      <c r="XA698" s="201" t="s">
        <v>7775</v>
      </c>
      <c r="XB698" s="201" t="s">
        <v>7774</v>
      </c>
      <c r="XC698" s="201" t="s">
        <v>7775</v>
      </c>
      <c r="XD698" s="201" t="s">
        <v>7774</v>
      </c>
      <c r="XE698" s="201" t="s">
        <v>7775</v>
      </c>
      <c r="XF698" s="201" t="s">
        <v>7774</v>
      </c>
      <c r="XG698" s="201" t="s">
        <v>7775</v>
      </c>
      <c r="XH698" s="201" t="s">
        <v>7774</v>
      </c>
      <c r="XI698" s="201" t="s">
        <v>7775</v>
      </c>
      <c r="XJ698" s="201" t="s">
        <v>7774</v>
      </c>
      <c r="XK698" s="201" t="s">
        <v>7775</v>
      </c>
      <c r="XL698" s="201" t="s">
        <v>7774</v>
      </c>
      <c r="XM698" s="201" t="s">
        <v>7775</v>
      </c>
      <c r="XN698" s="201" t="s">
        <v>7774</v>
      </c>
      <c r="XO698" s="201" t="s">
        <v>7775</v>
      </c>
      <c r="XP698" s="201" t="s">
        <v>7774</v>
      </c>
      <c r="XQ698" s="201" t="s">
        <v>7775</v>
      </c>
      <c r="XR698" s="201" t="s">
        <v>7774</v>
      </c>
      <c r="XS698" s="201" t="s">
        <v>7775</v>
      </c>
      <c r="XT698" s="201" t="s">
        <v>7774</v>
      </c>
      <c r="XU698" s="201" t="s">
        <v>7775</v>
      </c>
      <c r="XV698" s="201" t="s">
        <v>7774</v>
      </c>
      <c r="XW698" s="201" t="s">
        <v>7775</v>
      </c>
      <c r="XX698" s="201" t="s">
        <v>7774</v>
      </c>
      <c r="XY698" s="201" t="s">
        <v>7775</v>
      </c>
      <c r="XZ698" s="201" t="s">
        <v>7774</v>
      </c>
      <c r="YA698" s="201" t="s">
        <v>7775</v>
      </c>
      <c r="YB698" s="201" t="s">
        <v>7774</v>
      </c>
      <c r="YC698" s="201" t="s">
        <v>7775</v>
      </c>
      <c r="YD698" s="201" t="s">
        <v>7774</v>
      </c>
      <c r="YE698" s="201" t="s">
        <v>7775</v>
      </c>
      <c r="YF698" s="201" t="s">
        <v>7774</v>
      </c>
      <c r="YG698" s="201" t="s">
        <v>7775</v>
      </c>
      <c r="YH698" s="201" t="s">
        <v>7774</v>
      </c>
      <c r="YI698" s="201" t="s">
        <v>7775</v>
      </c>
      <c r="YJ698" s="201" t="s">
        <v>7774</v>
      </c>
      <c r="YK698" s="201" t="s">
        <v>7775</v>
      </c>
      <c r="YL698" s="201" t="s">
        <v>7774</v>
      </c>
      <c r="YM698" s="201" t="s">
        <v>7775</v>
      </c>
      <c r="YN698" s="201" t="s">
        <v>7774</v>
      </c>
      <c r="YO698" s="201" t="s">
        <v>7775</v>
      </c>
      <c r="YP698" s="201" t="s">
        <v>7774</v>
      </c>
      <c r="YQ698" s="201" t="s">
        <v>7775</v>
      </c>
      <c r="YR698" s="201" t="s">
        <v>7774</v>
      </c>
      <c r="YS698" s="201" t="s">
        <v>7775</v>
      </c>
      <c r="YT698" s="201" t="s">
        <v>7774</v>
      </c>
      <c r="YU698" s="201" t="s">
        <v>7775</v>
      </c>
      <c r="YV698" s="201" t="s">
        <v>7774</v>
      </c>
      <c r="YW698" s="201" t="s">
        <v>7775</v>
      </c>
      <c r="YX698" s="201" t="s">
        <v>7774</v>
      </c>
      <c r="YY698" s="201" t="s">
        <v>7775</v>
      </c>
      <c r="YZ698" s="201" t="s">
        <v>7774</v>
      </c>
      <c r="ZA698" s="201" t="s">
        <v>7775</v>
      </c>
      <c r="ZB698" s="201" t="s">
        <v>7774</v>
      </c>
      <c r="ZC698" s="201" t="s">
        <v>7775</v>
      </c>
      <c r="ZD698" s="201" t="s">
        <v>7774</v>
      </c>
      <c r="ZE698" s="201" t="s">
        <v>7775</v>
      </c>
      <c r="ZF698" s="201" t="s">
        <v>7774</v>
      </c>
      <c r="ZG698" s="201" t="s">
        <v>7775</v>
      </c>
      <c r="ZH698" s="201" t="s">
        <v>7774</v>
      </c>
      <c r="ZI698" s="201" t="s">
        <v>7775</v>
      </c>
      <c r="ZJ698" s="201" t="s">
        <v>7774</v>
      </c>
      <c r="ZK698" s="201" t="s">
        <v>7775</v>
      </c>
      <c r="ZL698" s="201" t="s">
        <v>7774</v>
      </c>
      <c r="ZM698" s="201" t="s">
        <v>7775</v>
      </c>
      <c r="ZN698" s="201" t="s">
        <v>7774</v>
      </c>
      <c r="ZO698" s="201" t="s">
        <v>7775</v>
      </c>
      <c r="ZP698" s="201" t="s">
        <v>7774</v>
      </c>
      <c r="ZQ698" s="201" t="s">
        <v>7775</v>
      </c>
      <c r="ZR698" s="201" t="s">
        <v>7774</v>
      </c>
      <c r="ZS698" s="201" t="s">
        <v>7775</v>
      </c>
      <c r="ZT698" s="201" t="s">
        <v>7774</v>
      </c>
      <c r="ZU698" s="201" t="s">
        <v>7775</v>
      </c>
      <c r="ZV698" s="201" t="s">
        <v>7774</v>
      </c>
      <c r="ZW698" s="201" t="s">
        <v>7775</v>
      </c>
      <c r="ZX698" s="201" t="s">
        <v>7774</v>
      </c>
      <c r="ZY698" s="201" t="s">
        <v>7775</v>
      </c>
      <c r="ZZ698" s="201" t="s">
        <v>7774</v>
      </c>
      <c r="AAA698" s="201" t="s">
        <v>7775</v>
      </c>
      <c r="AAB698" s="201" t="s">
        <v>7774</v>
      </c>
      <c r="AAC698" s="201" t="s">
        <v>7775</v>
      </c>
      <c r="AAD698" s="201" t="s">
        <v>7774</v>
      </c>
      <c r="AAE698" s="201" t="s">
        <v>7775</v>
      </c>
      <c r="AAF698" s="201" t="s">
        <v>7774</v>
      </c>
      <c r="AAG698" s="201" t="s">
        <v>7775</v>
      </c>
      <c r="AAH698" s="201" t="s">
        <v>7774</v>
      </c>
      <c r="AAI698" s="201" t="s">
        <v>7775</v>
      </c>
      <c r="AAJ698" s="201" t="s">
        <v>7774</v>
      </c>
      <c r="AAK698" s="201" t="s">
        <v>7775</v>
      </c>
      <c r="AAL698" s="201" t="s">
        <v>7774</v>
      </c>
      <c r="AAM698" s="201" t="s">
        <v>7775</v>
      </c>
      <c r="AAN698" s="201" t="s">
        <v>7774</v>
      </c>
      <c r="AAO698" s="201" t="s">
        <v>7775</v>
      </c>
      <c r="AAP698" s="201" t="s">
        <v>7774</v>
      </c>
      <c r="AAQ698" s="201" t="s">
        <v>7775</v>
      </c>
      <c r="AAR698" s="201" t="s">
        <v>7774</v>
      </c>
      <c r="AAS698" s="201" t="s">
        <v>7775</v>
      </c>
      <c r="AAT698" s="201" t="s">
        <v>7774</v>
      </c>
      <c r="AAU698" s="201" t="s">
        <v>7775</v>
      </c>
      <c r="AAV698" s="201" t="s">
        <v>7774</v>
      </c>
      <c r="AAW698" s="201" t="s">
        <v>7775</v>
      </c>
      <c r="AAX698" s="201" t="s">
        <v>7774</v>
      </c>
      <c r="AAY698" s="201" t="s">
        <v>7775</v>
      </c>
      <c r="AAZ698" s="201" t="s">
        <v>7774</v>
      </c>
      <c r="ABA698" s="201" t="s">
        <v>7775</v>
      </c>
      <c r="ABB698" s="201" t="s">
        <v>7774</v>
      </c>
      <c r="ABC698" s="201" t="s">
        <v>7775</v>
      </c>
      <c r="ABD698" s="201" t="s">
        <v>7774</v>
      </c>
      <c r="ABE698" s="201" t="s">
        <v>7775</v>
      </c>
      <c r="ABF698" s="201" t="s">
        <v>7774</v>
      </c>
      <c r="ABG698" s="201" t="s">
        <v>7775</v>
      </c>
      <c r="ABH698" s="201" t="s">
        <v>7774</v>
      </c>
      <c r="ABI698" s="201" t="s">
        <v>7775</v>
      </c>
      <c r="ABJ698" s="201" t="s">
        <v>7774</v>
      </c>
      <c r="ABK698" s="201" t="s">
        <v>7775</v>
      </c>
      <c r="ABL698" s="201" t="s">
        <v>7774</v>
      </c>
      <c r="ABM698" s="201" t="s">
        <v>7775</v>
      </c>
      <c r="ABN698" s="201" t="s">
        <v>7774</v>
      </c>
      <c r="ABO698" s="201" t="s">
        <v>7775</v>
      </c>
      <c r="ABP698" s="201" t="s">
        <v>7774</v>
      </c>
      <c r="ABQ698" s="201" t="s">
        <v>7775</v>
      </c>
      <c r="ABR698" s="201" t="s">
        <v>7774</v>
      </c>
      <c r="ABS698" s="201" t="s">
        <v>7775</v>
      </c>
      <c r="ABT698" s="201" t="s">
        <v>7774</v>
      </c>
      <c r="ABU698" s="201" t="s">
        <v>7775</v>
      </c>
      <c r="ABV698" s="201" t="s">
        <v>7774</v>
      </c>
      <c r="ABW698" s="201" t="s">
        <v>7775</v>
      </c>
      <c r="ABX698" s="201" t="s">
        <v>7774</v>
      </c>
      <c r="ABY698" s="201" t="s">
        <v>7775</v>
      </c>
      <c r="ABZ698" s="201" t="s">
        <v>7774</v>
      </c>
      <c r="ACA698" s="201" t="s">
        <v>7775</v>
      </c>
      <c r="ACB698" s="201" t="s">
        <v>7774</v>
      </c>
      <c r="ACC698" s="201" t="s">
        <v>7775</v>
      </c>
      <c r="ACD698" s="201" t="s">
        <v>7774</v>
      </c>
      <c r="ACE698" s="201" t="s">
        <v>7775</v>
      </c>
      <c r="ACF698" s="201" t="s">
        <v>7774</v>
      </c>
      <c r="ACG698" s="201" t="s">
        <v>7775</v>
      </c>
      <c r="ACH698" s="201" t="s">
        <v>7774</v>
      </c>
      <c r="ACI698" s="201" t="s">
        <v>7775</v>
      </c>
      <c r="ACJ698" s="201" t="s">
        <v>7774</v>
      </c>
      <c r="ACK698" s="201" t="s">
        <v>7775</v>
      </c>
      <c r="ACL698" s="201" t="s">
        <v>7774</v>
      </c>
      <c r="ACM698" s="201" t="s">
        <v>7775</v>
      </c>
      <c r="ACN698" s="201" t="s">
        <v>7774</v>
      </c>
      <c r="ACO698" s="201" t="s">
        <v>7775</v>
      </c>
      <c r="ACP698" s="201" t="s">
        <v>7774</v>
      </c>
      <c r="ACQ698" s="201" t="s">
        <v>7775</v>
      </c>
      <c r="ACR698" s="201" t="s">
        <v>7774</v>
      </c>
      <c r="ACS698" s="201" t="s">
        <v>7775</v>
      </c>
      <c r="ACT698" s="201" t="s">
        <v>7774</v>
      </c>
      <c r="ACU698" s="201" t="s">
        <v>7775</v>
      </c>
      <c r="ACV698" s="201" t="s">
        <v>7774</v>
      </c>
      <c r="ACW698" s="201" t="s">
        <v>7775</v>
      </c>
      <c r="ACX698" s="201" t="s">
        <v>7774</v>
      </c>
      <c r="ACY698" s="201" t="s">
        <v>7775</v>
      </c>
      <c r="ACZ698" s="201" t="s">
        <v>7774</v>
      </c>
      <c r="ADA698" s="201" t="s">
        <v>7775</v>
      </c>
      <c r="ADB698" s="201" t="s">
        <v>7774</v>
      </c>
      <c r="ADC698" s="201" t="s">
        <v>7775</v>
      </c>
      <c r="ADD698" s="201" t="s">
        <v>7774</v>
      </c>
      <c r="ADE698" s="201" t="s">
        <v>7775</v>
      </c>
      <c r="ADF698" s="201" t="s">
        <v>7774</v>
      </c>
      <c r="ADG698" s="201" t="s">
        <v>7775</v>
      </c>
      <c r="ADH698" s="201" t="s">
        <v>7774</v>
      </c>
      <c r="ADI698" s="201" t="s">
        <v>7775</v>
      </c>
      <c r="ADJ698" s="201" t="s">
        <v>7774</v>
      </c>
      <c r="ADK698" s="201" t="s">
        <v>7775</v>
      </c>
      <c r="ADL698" s="201" t="s">
        <v>7774</v>
      </c>
      <c r="ADM698" s="201" t="s">
        <v>7775</v>
      </c>
      <c r="ADN698" s="201" t="s">
        <v>7774</v>
      </c>
      <c r="ADO698" s="201" t="s">
        <v>7775</v>
      </c>
      <c r="ADP698" s="201" t="s">
        <v>7774</v>
      </c>
      <c r="ADQ698" s="201" t="s">
        <v>7775</v>
      </c>
      <c r="ADR698" s="201" t="s">
        <v>7774</v>
      </c>
      <c r="ADS698" s="201" t="s">
        <v>7775</v>
      </c>
      <c r="ADT698" s="201" t="s">
        <v>7774</v>
      </c>
      <c r="ADU698" s="201" t="s">
        <v>7775</v>
      </c>
      <c r="ADV698" s="201" t="s">
        <v>7774</v>
      </c>
      <c r="ADW698" s="201" t="s">
        <v>7775</v>
      </c>
      <c r="ADX698" s="201" t="s">
        <v>7774</v>
      </c>
      <c r="ADY698" s="201" t="s">
        <v>7775</v>
      </c>
      <c r="ADZ698" s="201" t="s">
        <v>7774</v>
      </c>
      <c r="AEA698" s="201" t="s">
        <v>7775</v>
      </c>
      <c r="AEB698" s="201" t="s">
        <v>7774</v>
      </c>
      <c r="AEC698" s="201" t="s">
        <v>7775</v>
      </c>
      <c r="AED698" s="201" t="s">
        <v>7774</v>
      </c>
      <c r="AEE698" s="201" t="s">
        <v>7775</v>
      </c>
      <c r="AEF698" s="201" t="s">
        <v>7774</v>
      </c>
      <c r="AEG698" s="201" t="s">
        <v>7775</v>
      </c>
      <c r="AEH698" s="201" t="s">
        <v>7774</v>
      </c>
      <c r="AEI698" s="201" t="s">
        <v>7775</v>
      </c>
      <c r="AEJ698" s="201" t="s">
        <v>7774</v>
      </c>
      <c r="AEK698" s="201" t="s">
        <v>7775</v>
      </c>
      <c r="AEL698" s="201" t="s">
        <v>7774</v>
      </c>
      <c r="AEM698" s="201" t="s">
        <v>7775</v>
      </c>
      <c r="AEN698" s="201" t="s">
        <v>7774</v>
      </c>
      <c r="AEO698" s="201" t="s">
        <v>7775</v>
      </c>
      <c r="AEP698" s="201" t="s">
        <v>7774</v>
      </c>
      <c r="AEQ698" s="201" t="s">
        <v>7775</v>
      </c>
      <c r="AER698" s="201" t="s">
        <v>7774</v>
      </c>
      <c r="AES698" s="201" t="s">
        <v>7775</v>
      </c>
      <c r="AET698" s="201" t="s">
        <v>7774</v>
      </c>
      <c r="AEU698" s="201" t="s">
        <v>7775</v>
      </c>
      <c r="AEV698" s="201" t="s">
        <v>7774</v>
      </c>
      <c r="AEW698" s="201" t="s">
        <v>7775</v>
      </c>
      <c r="AEX698" s="201" t="s">
        <v>7774</v>
      </c>
      <c r="AEY698" s="201" t="s">
        <v>7775</v>
      </c>
      <c r="AEZ698" s="201" t="s">
        <v>7774</v>
      </c>
      <c r="AFA698" s="201" t="s">
        <v>7775</v>
      </c>
      <c r="AFB698" s="201" t="s">
        <v>7774</v>
      </c>
      <c r="AFC698" s="201" t="s">
        <v>7775</v>
      </c>
      <c r="AFD698" s="201" t="s">
        <v>7774</v>
      </c>
      <c r="AFE698" s="201" t="s">
        <v>7775</v>
      </c>
      <c r="AFF698" s="201" t="s">
        <v>7774</v>
      </c>
      <c r="AFG698" s="201" t="s">
        <v>7775</v>
      </c>
      <c r="AFH698" s="201" t="s">
        <v>7774</v>
      </c>
      <c r="AFI698" s="201" t="s">
        <v>7775</v>
      </c>
      <c r="AFJ698" s="201" t="s">
        <v>7774</v>
      </c>
      <c r="AFK698" s="201" t="s">
        <v>7775</v>
      </c>
      <c r="AFL698" s="201" t="s">
        <v>7774</v>
      </c>
      <c r="AFM698" s="201" t="s">
        <v>7775</v>
      </c>
      <c r="AFN698" s="201" t="s">
        <v>7774</v>
      </c>
      <c r="AFO698" s="201" t="s">
        <v>7775</v>
      </c>
      <c r="AFP698" s="201" t="s">
        <v>7774</v>
      </c>
      <c r="AFQ698" s="201" t="s">
        <v>7775</v>
      </c>
      <c r="AFR698" s="201" t="s">
        <v>7774</v>
      </c>
      <c r="AFS698" s="201" t="s">
        <v>7775</v>
      </c>
      <c r="AFT698" s="201" t="s">
        <v>7774</v>
      </c>
      <c r="AFU698" s="201" t="s">
        <v>7775</v>
      </c>
      <c r="AFV698" s="201" t="s">
        <v>7774</v>
      </c>
      <c r="AFW698" s="201" t="s">
        <v>7775</v>
      </c>
      <c r="AFX698" s="201" t="s">
        <v>7774</v>
      </c>
      <c r="AFY698" s="201" t="s">
        <v>7775</v>
      </c>
      <c r="AFZ698" s="201" t="s">
        <v>7774</v>
      </c>
      <c r="AGA698" s="201" t="s">
        <v>7775</v>
      </c>
      <c r="AGB698" s="201" t="s">
        <v>7774</v>
      </c>
      <c r="AGC698" s="201" t="s">
        <v>7775</v>
      </c>
      <c r="AGD698" s="201" t="s">
        <v>7774</v>
      </c>
      <c r="AGE698" s="201" t="s">
        <v>7775</v>
      </c>
      <c r="AGF698" s="201" t="s">
        <v>7774</v>
      </c>
      <c r="AGG698" s="201" t="s">
        <v>7775</v>
      </c>
      <c r="AGH698" s="201" t="s">
        <v>7774</v>
      </c>
      <c r="AGI698" s="201" t="s">
        <v>7775</v>
      </c>
      <c r="AGJ698" s="201" t="s">
        <v>7774</v>
      </c>
      <c r="AGK698" s="201" t="s">
        <v>7775</v>
      </c>
      <c r="AGL698" s="201" t="s">
        <v>7774</v>
      </c>
      <c r="AGM698" s="201" t="s">
        <v>7775</v>
      </c>
      <c r="AGN698" s="201" t="s">
        <v>7774</v>
      </c>
      <c r="AGO698" s="201" t="s">
        <v>7775</v>
      </c>
      <c r="AGP698" s="201" t="s">
        <v>7774</v>
      </c>
      <c r="AGQ698" s="201" t="s">
        <v>7775</v>
      </c>
      <c r="AGR698" s="201" t="s">
        <v>7774</v>
      </c>
      <c r="AGS698" s="201" t="s">
        <v>7775</v>
      </c>
      <c r="AGT698" s="201" t="s">
        <v>7774</v>
      </c>
      <c r="AGU698" s="201" t="s">
        <v>7775</v>
      </c>
      <c r="AGV698" s="201" t="s">
        <v>7774</v>
      </c>
      <c r="AGW698" s="201" t="s">
        <v>7775</v>
      </c>
      <c r="AGX698" s="201" t="s">
        <v>7774</v>
      </c>
      <c r="AGY698" s="201" t="s">
        <v>7775</v>
      </c>
      <c r="AGZ698" s="201" t="s">
        <v>7774</v>
      </c>
      <c r="AHA698" s="201" t="s">
        <v>7775</v>
      </c>
      <c r="AHB698" s="201" t="s">
        <v>7774</v>
      </c>
      <c r="AHC698" s="201" t="s">
        <v>7775</v>
      </c>
      <c r="AHD698" s="201" t="s">
        <v>7774</v>
      </c>
      <c r="AHE698" s="201" t="s">
        <v>7775</v>
      </c>
      <c r="AHF698" s="201" t="s">
        <v>7774</v>
      </c>
      <c r="AHG698" s="201" t="s">
        <v>7775</v>
      </c>
      <c r="AHH698" s="201" t="s">
        <v>7774</v>
      </c>
      <c r="AHI698" s="201" t="s">
        <v>7775</v>
      </c>
      <c r="AHJ698" s="201" t="s">
        <v>7774</v>
      </c>
      <c r="AHK698" s="201" t="s">
        <v>7775</v>
      </c>
      <c r="AHL698" s="201" t="s">
        <v>7774</v>
      </c>
      <c r="AHM698" s="201" t="s">
        <v>7775</v>
      </c>
      <c r="AHN698" s="201" t="s">
        <v>7774</v>
      </c>
      <c r="AHO698" s="201" t="s">
        <v>7775</v>
      </c>
      <c r="AHP698" s="201" t="s">
        <v>7774</v>
      </c>
      <c r="AHQ698" s="201" t="s">
        <v>7775</v>
      </c>
      <c r="AHR698" s="201" t="s">
        <v>7774</v>
      </c>
      <c r="AHS698" s="201" t="s">
        <v>7775</v>
      </c>
      <c r="AHT698" s="201" t="s">
        <v>7774</v>
      </c>
      <c r="AHU698" s="201" t="s">
        <v>7775</v>
      </c>
      <c r="AHV698" s="201" t="s">
        <v>7774</v>
      </c>
      <c r="AHW698" s="201" t="s">
        <v>7775</v>
      </c>
      <c r="AHX698" s="201" t="s">
        <v>7774</v>
      </c>
      <c r="AHY698" s="201" t="s">
        <v>7775</v>
      </c>
      <c r="AHZ698" s="201" t="s">
        <v>7774</v>
      </c>
      <c r="AIA698" s="201" t="s">
        <v>7775</v>
      </c>
      <c r="AIB698" s="201" t="s">
        <v>7774</v>
      </c>
      <c r="AIC698" s="201" t="s">
        <v>7775</v>
      </c>
      <c r="AID698" s="201" t="s">
        <v>7774</v>
      </c>
      <c r="AIE698" s="201" t="s">
        <v>7775</v>
      </c>
      <c r="AIF698" s="201" t="s">
        <v>7774</v>
      </c>
      <c r="AIG698" s="201" t="s">
        <v>7775</v>
      </c>
      <c r="AIH698" s="201" t="s">
        <v>7774</v>
      </c>
      <c r="AII698" s="201" t="s">
        <v>7775</v>
      </c>
      <c r="AIJ698" s="201" t="s">
        <v>7774</v>
      </c>
      <c r="AIK698" s="201" t="s">
        <v>7775</v>
      </c>
      <c r="AIL698" s="201" t="s">
        <v>7774</v>
      </c>
      <c r="AIM698" s="201" t="s">
        <v>7775</v>
      </c>
      <c r="AIN698" s="201" t="s">
        <v>7774</v>
      </c>
      <c r="AIO698" s="201" t="s">
        <v>7775</v>
      </c>
      <c r="AIP698" s="201" t="s">
        <v>7774</v>
      </c>
      <c r="AIQ698" s="201" t="s">
        <v>7775</v>
      </c>
      <c r="AIR698" s="201" t="s">
        <v>7774</v>
      </c>
      <c r="AIS698" s="201" t="s">
        <v>7775</v>
      </c>
      <c r="AIT698" s="201" t="s">
        <v>7774</v>
      </c>
      <c r="AIU698" s="201" t="s">
        <v>7775</v>
      </c>
      <c r="AIV698" s="201" t="s">
        <v>7774</v>
      </c>
      <c r="AIW698" s="201" t="s">
        <v>7775</v>
      </c>
      <c r="AIX698" s="201" t="s">
        <v>7774</v>
      </c>
      <c r="AIY698" s="201" t="s">
        <v>7775</v>
      </c>
      <c r="AIZ698" s="201" t="s">
        <v>7774</v>
      </c>
      <c r="AJA698" s="201" t="s">
        <v>7775</v>
      </c>
      <c r="AJB698" s="201" t="s">
        <v>7774</v>
      </c>
      <c r="AJC698" s="201" t="s">
        <v>7775</v>
      </c>
      <c r="AJD698" s="201" t="s">
        <v>7774</v>
      </c>
      <c r="AJE698" s="201" t="s">
        <v>7775</v>
      </c>
      <c r="AJF698" s="201" t="s">
        <v>7774</v>
      </c>
      <c r="AJG698" s="201" t="s">
        <v>7775</v>
      </c>
      <c r="AJH698" s="201" t="s">
        <v>7774</v>
      </c>
      <c r="AJI698" s="201" t="s">
        <v>7775</v>
      </c>
      <c r="AJJ698" s="201" t="s">
        <v>7774</v>
      </c>
      <c r="AJK698" s="201" t="s">
        <v>7775</v>
      </c>
      <c r="AJL698" s="201" t="s">
        <v>7774</v>
      </c>
      <c r="AJM698" s="201" t="s">
        <v>7775</v>
      </c>
      <c r="AJN698" s="201" t="s">
        <v>7774</v>
      </c>
      <c r="AJO698" s="201" t="s">
        <v>7775</v>
      </c>
      <c r="AJP698" s="201" t="s">
        <v>7774</v>
      </c>
      <c r="AJQ698" s="201" t="s">
        <v>7775</v>
      </c>
      <c r="AJR698" s="201" t="s">
        <v>7774</v>
      </c>
      <c r="AJS698" s="201" t="s">
        <v>7775</v>
      </c>
      <c r="AJT698" s="201" t="s">
        <v>7774</v>
      </c>
      <c r="AJU698" s="201" t="s">
        <v>7775</v>
      </c>
      <c r="AJV698" s="201" t="s">
        <v>7774</v>
      </c>
      <c r="AJW698" s="201" t="s">
        <v>7775</v>
      </c>
      <c r="AJX698" s="201" t="s">
        <v>7774</v>
      </c>
      <c r="AJY698" s="201" t="s">
        <v>7775</v>
      </c>
      <c r="AJZ698" s="201" t="s">
        <v>7774</v>
      </c>
      <c r="AKA698" s="201" t="s">
        <v>7775</v>
      </c>
      <c r="AKB698" s="201" t="s">
        <v>7774</v>
      </c>
      <c r="AKC698" s="201" t="s">
        <v>7775</v>
      </c>
      <c r="AKD698" s="201" t="s">
        <v>7774</v>
      </c>
      <c r="AKE698" s="201" t="s">
        <v>7775</v>
      </c>
      <c r="AKF698" s="201" t="s">
        <v>7774</v>
      </c>
      <c r="AKG698" s="201" t="s">
        <v>7775</v>
      </c>
      <c r="AKH698" s="201" t="s">
        <v>7774</v>
      </c>
      <c r="AKI698" s="201" t="s">
        <v>7775</v>
      </c>
      <c r="AKJ698" s="201" t="s">
        <v>7774</v>
      </c>
      <c r="AKK698" s="201" t="s">
        <v>7775</v>
      </c>
      <c r="AKL698" s="201" t="s">
        <v>7774</v>
      </c>
      <c r="AKM698" s="201" t="s">
        <v>7775</v>
      </c>
      <c r="AKN698" s="201" t="s">
        <v>7774</v>
      </c>
      <c r="AKO698" s="201" t="s">
        <v>7775</v>
      </c>
      <c r="AKP698" s="201" t="s">
        <v>7774</v>
      </c>
      <c r="AKQ698" s="201" t="s">
        <v>7775</v>
      </c>
      <c r="AKR698" s="201" t="s">
        <v>7774</v>
      </c>
      <c r="AKS698" s="201" t="s">
        <v>7775</v>
      </c>
      <c r="AKT698" s="201" t="s">
        <v>7774</v>
      </c>
      <c r="AKU698" s="201" t="s">
        <v>7775</v>
      </c>
      <c r="AKV698" s="201" t="s">
        <v>7774</v>
      </c>
      <c r="AKW698" s="201" t="s">
        <v>7775</v>
      </c>
      <c r="AKX698" s="201" t="s">
        <v>7774</v>
      </c>
      <c r="AKY698" s="201" t="s">
        <v>7775</v>
      </c>
      <c r="AKZ698" s="201" t="s">
        <v>7774</v>
      </c>
      <c r="ALA698" s="201" t="s">
        <v>7775</v>
      </c>
      <c r="ALB698" s="201" t="s">
        <v>7774</v>
      </c>
      <c r="ALC698" s="201" t="s">
        <v>7775</v>
      </c>
      <c r="ALD698" s="201" t="s">
        <v>7774</v>
      </c>
      <c r="ALE698" s="201" t="s">
        <v>7775</v>
      </c>
      <c r="ALF698" s="201" t="s">
        <v>7774</v>
      </c>
      <c r="ALG698" s="201" t="s">
        <v>7775</v>
      </c>
      <c r="ALH698" s="201" t="s">
        <v>7774</v>
      </c>
      <c r="ALI698" s="201" t="s">
        <v>7775</v>
      </c>
      <c r="ALJ698" s="201" t="s">
        <v>7774</v>
      </c>
      <c r="ALK698" s="201" t="s">
        <v>7775</v>
      </c>
      <c r="ALL698" s="201" t="s">
        <v>7774</v>
      </c>
      <c r="ALM698" s="201" t="s">
        <v>7775</v>
      </c>
      <c r="ALN698" s="201" t="s">
        <v>7774</v>
      </c>
      <c r="ALO698" s="201" t="s">
        <v>7775</v>
      </c>
      <c r="ALP698" s="201" t="s">
        <v>7774</v>
      </c>
      <c r="ALQ698" s="201" t="s">
        <v>7775</v>
      </c>
      <c r="ALR698" s="201" t="s">
        <v>7774</v>
      </c>
      <c r="ALS698" s="201" t="s">
        <v>7775</v>
      </c>
      <c r="ALT698" s="201" t="s">
        <v>7774</v>
      </c>
      <c r="ALU698" s="201" t="s">
        <v>7775</v>
      </c>
      <c r="ALV698" s="201" t="s">
        <v>7774</v>
      </c>
      <c r="ALW698" s="201" t="s">
        <v>7775</v>
      </c>
      <c r="ALX698" s="201" t="s">
        <v>7774</v>
      </c>
      <c r="ALY698" s="201" t="s">
        <v>7775</v>
      </c>
      <c r="ALZ698" s="201" t="s">
        <v>7774</v>
      </c>
      <c r="AMA698" s="201" t="s">
        <v>7775</v>
      </c>
      <c r="AMB698" s="201" t="s">
        <v>7774</v>
      </c>
      <c r="AMC698" s="201" t="s">
        <v>7775</v>
      </c>
      <c r="AMD698" s="201" t="s">
        <v>7774</v>
      </c>
      <c r="AME698" s="201" t="s">
        <v>7775</v>
      </c>
      <c r="AMF698" s="201" t="s">
        <v>7774</v>
      </c>
      <c r="AMG698" s="201" t="s">
        <v>7775</v>
      </c>
      <c r="AMH698" s="201" t="s">
        <v>7774</v>
      </c>
      <c r="AMI698" s="201" t="s">
        <v>7775</v>
      </c>
      <c r="AMJ698" s="201" t="s">
        <v>7774</v>
      </c>
      <c r="AMK698" s="201" t="s">
        <v>7775</v>
      </c>
      <c r="AML698" s="201" t="s">
        <v>7774</v>
      </c>
      <c r="AMM698" s="201" t="s">
        <v>7775</v>
      </c>
      <c r="AMN698" s="201" t="s">
        <v>7774</v>
      </c>
      <c r="AMO698" s="201" t="s">
        <v>7775</v>
      </c>
      <c r="AMP698" s="201" t="s">
        <v>7774</v>
      </c>
      <c r="AMQ698" s="201" t="s">
        <v>7775</v>
      </c>
      <c r="AMR698" s="201" t="s">
        <v>7774</v>
      </c>
      <c r="AMS698" s="201" t="s">
        <v>7775</v>
      </c>
      <c r="AMT698" s="201" t="s">
        <v>7774</v>
      </c>
      <c r="AMU698" s="201" t="s">
        <v>7775</v>
      </c>
      <c r="AMV698" s="201" t="s">
        <v>7774</v>
      </c>
      <c r="AMW698" s="201" t="s">
        <v>7775</v>
      </c>
      <c r="AMX698" s="201" t="s">
        <v>7774</v>
      </c>
      <c r="AMY698" s="201" t="s">
        <v>7775</v>
      </c>
      <c r="AMZ698" s="201" t="s">
        <v>7774</v>
      </c>
      <c r="ANA698" s="201" t="s">
        <v>7775</v>
      </c>
      <c r="ANB698" s="201" t="s">
        <v>7774</v>
      </c>
      <c r="ANC698" s="201" t="s">
        <v>7775</v>
      </c>
      <c r="AND698" s="201" t="s">
        <v>7774</v>
      </c>
      <c r="ANE698" s="201" t="s">
        <v>7775</v>
      </c>
      <c r="ANF698" s="201" t="s">
        <v>7774</v>
      </c>
      <c r="ANG698" s="201" t="s">
        <v>7775</v>
      </c>
      <c r="ANH698" s="201" t="s">
        <v>7774</v>
      </c>
      <c r="ANI698" s="201" t="s">
        <v>7775</v>
      </c>
      <c r="ANJ698" s="201" t="s">
        <v>7774</v>
      </c>
      <c r="ANK698" s="201" t="s">
        <v>7775</v>
      </c>
      <c r="ANL698" s="201" t="s">
        <v>7774</v>
      </c>
      <c r="ANM698" s="201" t="s">
        <v>7775</v>
      </c>
      <c r="ANN698" s="201" t="s">
        <v>7774</v>
      </c>
      <c r="ANO698" s="201" t="s">
        <v>7775</v>
      </c>
      <c r="ANP698" s="201" t="s">
        <v>7774</v>
      </c>
      <c r="ANQ698" s="201" t="s">
        <v>7775</v>
      </c>
      <c r="ANR698" s="201" t="s">
        <v>7774</v>
      </c>
      <c r="ANS698" s="201" t="s">
        <v>7775</v>
      </c>
      <c r="ANT698" s="201" t="s">
        <v>7774</v>
      </c>
      <c r="ANU698" s="201" t="s">
        <v>7775</v>
      </c>
      <c r="ANV698" s="201" t="s">
        <v>7774</v>
      </c>
      <c r="ANW698" s="201" t="s">
        <v>7775</v>
      </c>
      <c r="ANX698" s="201" t="s">
        <v>7774</v>
      </c>
      <c r="ANY698" s="201" t="s">
        <v>7775</v>
      </c>
      <c r="ANZ698" s="201" t="s">
        <v>7774</v>
      </c>
      <c r="AOA698" s="201" t="s">
        <v>7775</v>
      </c>
      <c r="AOB698" s="201" t="s">
        <v>7774</v>
      </c>
      <c r="AOC698" s="201" t="s">
        <v>7775</v>
      </c>
      <c r="AOD698" s="201" t="s">
        <v>7774</v>
      </c>
      <c r="AOE698" s="201" t="s">
        <v>7775</v>
      </c>
      <c r="AOF698" s="201" t="s">
        <v>7774</v>
      </c>
      <c r="AOG698" s="201" t="s">
        <v>7775</v>
      </c>
      <c r="AOH698" s="201" t="s">
        <v>7774</v>
      </c>
      <c r="AOI698" s="201" t="s">
        <v>7775</v>
      </c>
      <c r="AOJ698" s="201" t="s">
        <v>7774</v>
      </c>
      <c r="AOK698" s="201" t="s">
        <v>7775</v>
      </c>
      <c r="AOL698" s="201" t="s">
        <v>7774</v>
      </c>
      <c r="AOM698" s="201" t="s">
        <v>7775</v>
      </c>
      <c r="AON698" s="201" t="s">
        <v>7774</v>
      </c>
      <c r="AOO698" s="201" t="s">
        <v>7775</v>
      </c>
      <c r="AOP698" s="201" t="s">
        <v>7774</v>
      </c>
      <c r="AOQ698" s="201" t="s">
        <v>7775</v>
      </c>
      <c r="AOR698" s="201" t="s">
        <v>7774</v>
      </c>
      <c r="AOS698" s="201" t="s">
        <v>7775</v>
      </c>
      <c r="AOT698" s="201" t="s">
        <v>7774</v>
      </c>
      <c r="AOU698" s="201" t="s">
        <v>7775</v>
      </c>
      <c r="AOV698" s="201" t="s">
        <v>7774</v>
      </c>
      <c r="AOW698" s="201" t="s">
        <v>7775</v>
      </c>
      <c r="AOX698" s="201" t="s">
        <v>7774</v>
      </c>
      <c r="AOY698" s="201" t="s">
        <v>7775</v>
      </c>
      <c r="AOZ698" s="201" t="s">
        <v>7774</v>
      </c>
      <c r="APA698" s="201" t="s">
        <v>7775</v>
      </c>
      <c r="APB698" s="201" t="s">
        <v>7774</v>
      </c>
      <c r="APC698" s="201" t="s">
        <v>7775</v>
      </c>
      <c r="APD698" s="201" t="s">
        <v>7774</v>
      </c>
      <c r="APE698" s="201" t="s">
        <v>7775</v>
      </c>
      <c r="APF698" s="201" t="s">
        <v>7774</v>
      </c>
      <c r="APG698" s="201" t="s">
        <v>7775</v>
      </c>
      <c r="APH698" s="201" t="s">
        <v>7774</v>
      </c>
      <c r="API698" s="201" t="s">
        <v>7775</v>
      </c>
      <c r="APJ698" s="201" t="s">
        <v>7774</v>
      </c>
      <c r="APK698" s="201" t="s">
        <v>7775</v>
      </c>
      <c r="APL698" s="201" t="s">
        <v>7774</v>
      </c>
      <c r="APM698" s="201" t="s">
        <v>7775</v>
      </c>
      <c r="APN698" s="201" t="s">
        <v>7774</v>
      </c>
      <c r="APO698" s="201" t="s">
        <v>7775</v>
      </c>
      <c r="APP698" s="201" t="s">
        <v>7774</v>
      </c>
      <c r="APQ698" s="201" t="s">
        <v>7775</v>
      </c>
      <c r="APR698" s="201" t="s">
        <v>7774</v>
      </c>
      <c r="APS698" s="201" t="s">
        <v>7775</v>
      </c>
      <c r="APT698" s="201" t="s">
        <v>7774</v>
      </c>
      <c r="APU698" s="201" t="s">
        <v>7775</v>
      </c>
      <c r="APV698" s="201" t="s">
        <v>7774</v>
      </c>
      <c r="APW698" s="201" t="s">
        <v>7775</v>
      </c>
      <c r="APX698" s="201" t="s">
        <v>7774</v>
      </c>
      <c r="APY698" s="201" t="s">
        <v>7775</v>
      </c>
      <c r="APZ698" s="201" t="s">
        <v>7774</v>
      </c>
      <c r="AQA698" s="201" t="s">
        <v>7775</v>
      </c>
      <c r="AQB698" s="201" t="s">
        <v>7774</v>
      </c>
      <c r="AQC698" s="201" t="s">
        <v>7775</v>
      </c>
      <c r="AQD698" s="201" t="s">
        <v>7774</v>
      </c>
      <c r="AQE698" s="201" t="s">
        <v>7775</v>
      </c>
      <c r="AQF698" s="201" t="s">
        <v>7774</v>
      </c>
      <c r="AQG698" s="201" t="s">
        <v>7775</v>
      </c>
      <c r="AQH698" s="201" t="s">
        <v>7774</v>
      </c>
      <c r="AQI698" s="201" t="s">
        <v>7775</v>
      </c>
      <c r="AQJ698" s="201" t="s">
        <v>7774</v>
      </c>
      <c r="AQK698" s="201" t="s">
        <v>7775</v>
      </c>
      <c r="AQL698" s="201" t="s">
        <v>7774</v>
      </c>
      <c r="AQM698" s="201" t="s">
        <v>7775</v>
      </c>
      <c r="AQN698" s="201" t="s">
        <v>7774</v>
      </c>
      <c r="AQO698" s="201" t="s">
        <v>7775</v>
      </c>
      <c r="AQP698" s="201" t="s">
        <v>7774</v>
      </c>
      <c r="AQQ698" s="201" t="s">
        <v>7775</v>
      </c>
      <c r="AQR698" s="201" t="s">
        <v>7774</v>
      </c>
      <c r="AQS698" s="201" t="s">
        <v>7775</v>
      </c>
      <c r="AQT698" s="201" t="s">
        <v>7774</v>
      </c>
      <c r="AQU698" s="201" t="s">
        <v>7775</v>
      </c>
      <c r="AQV698" s="201" t="s">
        <v>7774</v>
      </c>
      <c r="AQW698" s="201" t="s">
        <v>7775</v>
      </c>
      <c r="AQX698" s="201" t="s">
        <v>7774</v>
      </c>
      <c r="AQY698" s="201" t="s">
        <v>7775</v>
      </c>
      <c r="AQZ698" s="201" t="s">
        <v>7774</v>
      </c>
      <c r="ARA698" s="201" t="s">
        <v>7775</v>
      </c>
      <c r="ARB698" s="201" t="s">
        <v>7774</v>
      </c>
      <c r="ARC698" s="201" t="s">
        <v>7775</v>
      </c>
      <c r="ARD698" s="201" t="s">
        <v>7774</v>
      </c>
      <c r="ARE698" s="201" t="s">
        <v>7775</v>
      </c>
      <c r="ARF698" s="201" t="s">
        <v>7774</v>
      </c>
      <c r="ARG698" s="201" t="s">
        <v>7775</v>
      </c>
      <c r="ARH698" s="201" t="s">
        <v>7774</v>
      </c>
      <c r="ARI698" s="201" t="s">
        <v>7775</v>
      </c>
      <c r="ARJ698" s="201" t="s">
        <v>7774</v>
      </c>
      <c r="ARK698" s="201" t="s">
        <v>7775</v>
      </c>
      <c r="ARL698" s="201" t="s">
        <v>7774</v>
      </c>
      <c r="ARM698" s="201" t="s">
        <v>7775</v>
      </c>
      <c r="ARN698" s="201" t="s">
        <v>7774</v>
      </c>
      <c r="ARO698" s="201" t="s">
        <v>7775</v>
      </c>
      <c r="ARP698" s="201" t="s">
        <v>7774</v>
      </c>
      <c r="ARQ698" s="201" t="s">
        <v>7775</v>
      </c>
      <c r="ARR698" s="201" t="s">
        <v>7774</v>
      </c>
      <c r="ARS698" s="201" t="s">
        <v>7775</v>
      </c>
      <c r="ART698" s="201" t="s">
        <v>7774</v>
      </c>
      <c r="ARU698" s="201" t="s">
        <v>7775</v>
      </c>
      <c r="ARV698" s="201" t="s">
        <v>7774</v>
      </c>
      <c r="ARW698" s="201" t="s">
        <v>7775</v>
      </c>
      <c r="ARX698" s="201" t="s">
        <v>7774</v>
      </c>
      <c r="ARY698" s="201" t="s">
        <v>7775</v>
      </c>
      <c r="ARZ698" s="201" t="s">
        <v>7774</v>
      </c>
      <c r="ASA698" s="201" t="s">
        <v>7775</v>
      </c>
      <c r="ASB698" s="201" t="s">
        <v>7774</v>
      </c>
      <c r="ASC698" s="201" t="s">
        <v>7775</v>
      </c>
      <c r="ASD698" s="201" t="s">
        <v>7774</v>
      </c>
      <c r="ASE698" s="201" t="s">
        <v>7775</v>
      </c>
      <c r="ASF698" s="201" t="s">
        <v>7774</v>
      </c>
      <c r="ASG698" s="201" t="s">
        <v>7775</v>
      </c>
      <c r="ASH698" s="201" t="s">
        <v>7774</v>
      </c>
      <c r="ASI698" s="201" t="s">
        <v>7775</v>
      </c>
      <c r="ASJ698" s="201" t="s">
        <v>7774</v>
      </c>
      <c r="ASK698" s="201" t="s">
        <v>7775</v>
      </c>
      <c r="ASL698" s="201" t="s">
        <v>7774</v>
      </c>
      <c r="ASM698" s="201" t="s">
        <v>7775</v>
      </c>
      <c r="ASN698" s="201" t="s">
        <v>7774</v>
      </c>
      <c r="ASO698" s="201" t="s">
        <v>7775</v>
      </c>
      <c r="ASP698" s="201" t="s">
        <v>7774</v>
      </c>
      <c r="ASQ698" s="201" t="s">
        <v>7775</v>
      </c>
      <c r="ASR698" s="201" t="s">
        <v>7774</v>
      </c>
      <c r="ASS698" s="201" t="s">
        <v>7775</v>
      </c>
      <c r="AST698" s="201" t="s">
        <v>7774</v>
      </c>
      <c r="ASU698" s="201" t="s">
        <v>7775</v>
      </c>
      <c r="ASV698" s="201" t="s">
        <v>7774</v>
      </c>
      <c r="ASW698" s="201" t="s">
        <v>7775</v>
      </c>
      <c r="ASX698" s="201" t="s">
        <v>7774</v>
      </c>
      <c r="ASY698" s="201" t="s">
        <v>7775</v>
      </c>
      <c r="ASZ698" s="201" t="s">
        <v>7774</v>
      </c>
      <c r="ATA698" s="201" t="s">
        <v>7775</v>
      </c>
      <c r="ATB698" s="201" t="s">
        <v>7774</v>
      </c>
      <c r="ATC698" s="201" t="s">
        <v>7775</v>
      </c>
      <c r="ATD698" s="201" t="s">
        <v>7774</v>
      </c>
      <c r="ATE698" s="201" t="s">
        <v>7775</v>
      </c>
      <c r="ATF698" s="201" t="s">
        <v>7774</v>
      </c>
      <c r="ATG698" s="201" t="s">
        <v>7775</v>
      </c>
      <c r="ATH698" s="201" t="s">
        <v>7774</v>
      </c>
      <c r="ATI698" s="201" t="s">
        <v>7775</v>
      </c>
      <c r="ATJ698" s="201" t="s">
        <v>7774</v>
      </c>
      <c r="ATK698" s="201" t="s">
        <v>7775</v>
      </c>
      <c r="ATL698" s="201" t="s">
        <v>7774</v>
      </c>
      <c r="ATM698" s="201" t="s">
        <v>7775</v>
      </c>
      <c r="ATN698" s="201" t="s">
        <v>7774</v>
      </c>
      <c r="ATO698" s="201" t="s">
        <v>7775</v>
      </c>
      <c r="ATP698" s="201" t="s">
        <v>7774</v>
      </c>
      <c r="ATQ698" s="201" t="s">
        <v>7775</v>
      </c>
      <c r="ATR698" s="201" t="s">
        <v>7774</v>
      </c>
      <c r="ATS698" s="201" t="s">
        <v>7775</v>
      </c>
      <c r="ATT698" s="201" t="s">
        <v>7774</v>
      </c>
      <c r="ATU698" s="201" t="s">
        <v>7775</v>
      </c>
      <c r="ATV698" s="201" t="s">
        <v>7774</v>
      </c>
      <c r="ATW698" s="201" t="s">
        <v>7775</v>
      </c>
      <c r="ATX698" s="201" t="s">
        <v>7774</v>
      </c>
      <c r="ATY698" s="201" t="s">
        <v>7775</v>
      </c>
      <c r="ATZ698" s="201" t="s">
        <v>7774</v>
      </c>
      <c r="AUA698" s="201" t="s">
        <v>7775</v>
      </c>
      <c r="AUB698" s="201" t="s">
        <v>7774</v>
      </c>
      <c r="AUC698" s="201" t="s">
        <v>7775</v>
      </c>
      <c r="AUD698" s="201" t="s">
        <v>7774</v>
      </c>
      <c r="AUE698" s="201" t="s">
        <v>7775</v>
      </c>
      <c r="AUF698" s="201" t="s">
        <v>7774</v>
      </c>
      <c r="AUG698" s="201" t="s">
        <v>7775</v>
      </c>
      <c r="AUH698" s="201" t="s">
        <v>7774</v>
      </c>
      <c r="AUI698" s="201" t="s">
        <v>7775</v>
      </c>
      <c r="AUJ698" s="201" t="s">
        <v>7774</v>
      </c>
      <c r="AUK698" s="201" t="s">
        <v>7775</v>
      </c>
      <c r="AUL698" s="201" t="s">
        <v>7774</v>
      </c>
      <c r="AUM698" s="201" t="s">
        <v>7775</v>
      </c>
      <c r="AUN698" s="201" t="s">
        <v>7774</v>
      </c>
      <c r="AUO698" s="201" t="s">
        <v>7775</v>
      </c>
      <c r="AUP698" s="201" t="s">
        <v>7774</v>
      </c>
      <c r="AUQ698" s="201" t="s">
        <v>7775</v>
      </c>
      <c r="AUR698" s="201" t="s">
        <v>7774</v>
      </c>
      <c r="AUS698" s="201" t="s">
        <v>7775</v>
      </c>
      <c r="AUT698" s="201" t="s">
        <v>7774</v>
      </c>
      <c r="AUU698" s="201" t="s">
        <v>7775</v>
      </c>
      <c r="AUV698" s="201" t="s">
        <v>7774</v>
      </c>
      <c r="AUW698" s="201" t="s">
        <v>7775</v>
      </c>
      <c r="AUX698" s="201" t="s">
        <v>7774</v>
      </c>
      <c r="AUY698" s="201" t="s">
        <v>7775</v>
      </c>
      <c r="AUZ698" s="201" t="s">
        <v>7774</v>
      </c>
      <c r="AVA698" s="201" t="s">
        <v>7775</v>
      </c>
      <c r="AVB698" s="201" t="s">
        <v>7774</v>
      </c>
      <c r="AVC698" s="201" t="s">
        <v>7775</v>
      </c>
      <c r="AVD698" s="201" t="s">
        <v>7774</v>
      </c>
      <c r="AVE698" s="201" t="s">
        <v>7775</v>
      </c>
      <c r="AVF698" s="201" t="s">
        <v>7774</v>
      </c>
      <c r="AVG698" s="201" t="s">
        <v>7775</v>
      </c>
      <c r="AVH698" s="201" t="s">
        <v>7774</v>
      </c>
      <c r="AVI698" s="201" t="s">
        <v>7775</v>
      </c>
      <c r="AVJ698" s="201" t="s">
        <v>7774</v>
      </c>
      <c r="AVK698" s="201" t="s">
        <v>7775</v>
      </c>
      <c r="AVL698" s="201" t="s">
        <v>7774</v>
      </c>
      <c r="AVM698" s="201" t="s">
        <v>7775</v>
      </c>
      <c r="AVN698" s="201" t="s">
        <v>7774</v>
      </c>
      <c r="AVO698" s="201" t="s">
        <v>7775</v>
      </c>
      <c r="AVP698" s="201" t="s">
        <v>7774</v>
      </c>
      <c r="AVQ698" s="201" t="s">
        <v>7775</v>
      </c>
      <c r="AVR698" s="201" t="s">
        <v>7774</v>
      </c>
      <c r="AVS698" s="201" t="s">
        <v>7775</v>
      </c>
      <c r="AVT698" s="201" t="s">
        <v>7774</v>
      </c>
      <c r="AVU698" s="201" t="s">
        <v>7775</v>
      </c>
      <c r="AVV698" s="201" t="s">
        <v>7774</v>
      </c>
      <c r="AVW698" s="201" t="s">
        <v>7775</v>
      </c>
      <c r="AVX698" s="201" t="s">
        <v>7774</v>
      </c>
      <c r="AVY698" s="201" t="s">
        <v>7775</v>
      </c>
      <c r="AVZ698" s="201" t="s">
        <v>7774</v>
      </c>
      <c r="AWA698" s="201" t="s">
        <v>7775</v>
      </c>
      <c r="AWB698" s="201" t="s">
        <v>7774</v>
      </c>
      <c r="AWC698" s="201" t="s">
        <v>7775</v>
      </c>
      <c r="AWD698" s="201" t="s">
        <v>7774</v>
      </c>
      <c r="AWE698" s="201" t="s">
        <v>7775</v>
      </c>
      <c r="AWF698" s="201" t="s">
        <v>7774</v>
      </c>
      <c r="AWG698" s="201" t="s">
        <v>7775</v>
      </c>
      <c r="AWH698" s="201" t="s">
        <v>7774</v>
      </c>
      <c r="AWI698" s="201" t="s">
        <v>7775</v>
      </c>
      <c r="AWJ698" s="201" t="s">
        <v>7774</v>
      </c>
      <c r="AWK698" s="201" t="s">
        <v>7775</v>
      </c>
      <c r="AWL698" s="201" t="s">
        <v>7774</v>
      </c>
      <c r="AWM698" s="201" t="s">
        <v>7775</v>
      </c>
      <c r="AWN698" s="201" t="s">
        <v>7774</v>
      </c>
      <c r="AWO698" s="201" t="s">
        <v>7775</v>
      </c>
      <c r="AWP698" s="201" t="s">
        <v>7774</v>
      </c>
      <c r="AWQ698" s="201" t="s">
        <v>7775</v>
      </c>
      <c r="AWR698" s="201" t="s">
        <v>7774</v>
      </c>
      <c r="AWS698" s="201" t="s">
        <v>7775</v>
      </c>
      <c r="AWT698" s="201" t="s">
        <v>7774</v>
      </c>
      <c r="AWU698" s="201" t="s">
        <v>7775</v>
      </c>
      <c r="AWV698" s="201" t="s">
        <v>7774</v>
      </c>
      <c r="AWW698" s="201" t="s">
        <v>7775</v>
      </c>
      <c r="AWX698" s="201" t="s">
        <v>7774</v>
      </c>
      <c r="AWY698" s="201" t="s">
        <v>7775</v>
      </c>
      <c r="AWZ698" s="201" t="s">
        <v>7774</v>
      </c>
      <c r="AXA698" s="201" t="s">
        <v>7775</v>
      </c>
      <c r="AXB698" s="201" t="s">
        <v>7774</v>
      </c>
      <c r="AXC698" s="201" t="s">
        <v>7775</v>
      </c>
      <c r="AXD698" s="201" t="s">
        <v>7774</v>
      </c>
      <c r="AXE698" s="201" t="s">
        <v>7775</v>
      </c>
      <c r="AXF698" s="201" t="s">
        <v>7774</v>
      </c>
      <c r="AXG698" s="201" t="s">
        <v>7775</v>
      </c>
      <c r="AXH698" s="201" t="s">
        <v>7774</v>
      </c>
      <c r="AXI698" s="201" t="s">
        <v>7775</v>
      </c>
      <c r="AXJ698" s="201" t="s">
        <v>7774</v>
      </c>
      <c r="AXK698" s="201" t="s">
        <v>7775</v>
      </c>
      <c r="AXL698" s="201" t="s">
        <v>7774</v>
      </c>
      <c r="AXM698" s="201" t="s">
        <v>7775</v>
      </c>
      <c r="AXN698" s="201" t="s">
        <v>7774</v>
      </c>
      <c r="AXO698" s="201" t="s">
        <v>7775</v>
      </c>
      <c r="AXP698" s="201" t="s">
        <v>7774</v>
      </c>
      <c r="AXQ698" s="201" t="s">
        <v>7775</v>
      </c>
      <c r="AXR698" s="201" t="s">
        <v>7774</v>
      </c>
      <c r="AXS698" s="201" t="s">
        <v>7775</v>
      </c>
      <c r="AXT698" s="201" t="s">
        <v>7774</v>
      </c>
      <c r="AXU698" s="201" t="s">
        <v>7775</v>
      </c>
      <c r="AXV698" s="201" t="s">
        <v>7774</v>
      </c>
      <c r="AXW698" s="201" t="s">
        <v>7775</v>
      </c>
      <c r="AXX698" s="201" t="s">
        <v>7774</v>
      </c>
      <c r="AXY698" s="201" t="s">
        <v>7775</v>
      </c>
      <c r="AXZ698" s="201" t="s">
        <v>7774</v>
      </c>
      <c r="AYA698" s="201" t="s">
        <v>7775</v>
      </c>
      <c r="AYB698" s="201" t="s">
        <v>7774</v>
      </c>
      <c r="AYC698" s="201" t="s">
        <v>7775</v>
      </c>
      <c r="AYD698" s="201" t="s">
        <v>7774</v>
      </c>
      <c r="AYE698" s="201" t="s">
        <v>7775</v>
      </c>
      <c r="AYF698" s="201" t="s">
        <v>7774</v>
      </c>
      <c r="AYG698" s="201" t="s">
        <v>7775</v>
      </c>
      <c r="AYH698" s="201" t="s">
        <v>7774</v>
      </c>
      <c r="AYI698" s="201" t="s">
        <v>7775</v>
      </c>
      <c r="AYJ698" s="201" t="s">
        <v>7774</v>
      </c>
      <c r="AYK698" s="201" t="s">
        <v>7775</v>
      </c>
      <c r="AYL698" s="201" t="s">
        <v>7774</v>
      </c>
      <c r="AYM698" s="201" t="s">
        <v>7775</v>
      </c>
      <c r="AYN698" s="201" t="s">
        <v>7774</v>
      </c>
      <c r="AYO698" s="201" t="s">
        <v>7775</v>
      </c>
      <c r="AYP698" s="201" t="s">
        <v>7774</v>
      </c>
      <c r="AYQ698" s="201" t="s">
        <v>7775</v>
      </c>
      <c r="AYR698" s="201" t="s">
        <v>7774</v>
      </c>
      <c r="AYS698" s="201" t="s">
        <v>7775</v>
      </c>
      <c r="AYT698" s="201" t="s">
        <v>7774</v>
      </c>
      <c r="AYU698" s="201" t="s">
        <v>7775</v>
      </c>
      <c r="AYV698" s="201" t="s">
        <v>7774</v>
      </c>
      <c r="AYW698" s="201" t="s">
        <v>7775</v>
      </c>
      <c r="AYX698" s="201" t="s">
        <v>7774</v>
      </c>
      <c r="AYY698" s="201" t="s">
        <v>7775</v>
      </c>
      <c r="AYZ698" s="201" t="s">
        <v>7774</v>
      </c>
      <c r="AZA698" s="201" t="s">
        <v>7775</v>
      </c>
      <c r="AZB698" s="201" t="s">
        <v>7774</v>
      </c>
      <c r="AZC698" s="201" t="s">
        <v>7775</v>
      </c>
      <c r="AZD698" s="201" t="s">
        <v>7774</v>
      </c>
      <c r="AZE698" s="201" t="s">
        <v>7775</v>
      </c>
      <c r="AZF698" s="201" t="s">
        <v>7774</v>
      </c>
      <c r="AZG698" s="201" t="s">
        <v>7775</v>
      </c>
      <c r="AZH698" s="201" t="s">
        <v>7774</v>
      </c>
      <c r="AZI698" s="201" t="s">
        <v>7775</v>
      </c>
      <c r="AZJ698" s="201" t="s">
        <v>7774</v>
      </c>
      <c r="AZK698" s="201" t="s">
        <v>7775</v>
      </c>
      <c r="AZL698" s="201" t="s">
        <v>7774</v>
      </c>
      <c r="AZM698" s="201" t="s">
        <v>7775</v>
      </c>
      <c r="AZN698" s="201" t="s">
        <v>7774</v>
      </c>
      <c r="AZO698" s="201" t="s">
        <v>7775</v>
      </c>
      <c r="AZP698" s="201" t="s">
        <v>7774</v>
      </c>
      <c r="AZQ698" s="201" t="s">
        <v>7775</v>
      </c>
      <c r="AZR698" s="201" t="s">
        <v>7774</v>
      </c>
      <c r="AZS698" s="201" t="s">
        <v>7775</v>
      </c>
      <c r="AZT698" s="201" t="s">
        <v>7774</v>
      </c>
      <c r="AZU698" s="201" t="s">
        <v>7775</v>
      </c>
      <c r="AZV698" s="201" t="s">
        <v>7774</v>
      </c>
      <c r="AZW698" s="201" t="s">
        <v>7775</v>
      </c>
      <c r="AZX698" s="201" t="s">
        <v>7774</v>
      </c>
      <c r="AZY698" s="201" t="s">
        <v>7775</v>
      </c>
      <c r="AZZ698" s="201" t="s">
        <v>7774</v>
      </c>
      <c r="BAA698" s="201" t="s">
        <v>7775</v>
      </c>
      <c r="BAB698" s="201" t="s">
        <v>7774</v>
      </c>
      <c r="BAC698" s="201" t="s">
        <v>7775</v>
      </c>
      <c r="BAD698" s="201" t="s">
        <v>7774</v>
      </c>
      <c r="BAE698" s="201" t="s">
        <v>7775</v>
      </c>
      <c r="BAF698" s="201" t="s">
        <v>7774</v>
      </c>
      <c r="BAG698" s="201" t="s">
        <v>7775</v>
      </c>
      <c r="BAH698" s="201" t="s">
        <v>7774</v>
      </c>
      <c r="BAI698" s="201" t="s">
        <v>7775</v>
      </c>
      <c r="BAJ698" s="201" t="s">
        <v>7774</v>
      </c>
      <c r="BAK698" s="201" t="s">
        <v>7775</v>
      </c>
      <c r="BAL698" s="201" t="s">
        <v>7774</v>
      </c>
      <c r="BAM698" s="201" t="s">
        <v>7775</v>
      </c>
      <c r="BAN698" s="201" t="s">
        <v>7774</v>
      </c>
      <c r="BAO698" s="201" t="s">
        <v>7775</v>
      </c>
      <c r="BAP698" s="201" t="s">
        <v>7774</v>
      </c>
      <c r="BAQ698" s="201" t="s">
        <v>7775</v>
      </c>
      <c r="BAR698" s="201" t="s">
        <v>7774</v>
      </c>
      <c r="BAS698" s="201" t="s">
        <v>7775</v>
      </c>
      <c r="BAT698" s="201" t="s">
        <v>7774</v>
      </c>
      <c r="BAU698" s="201" t="s">
        <v>7775</v>
      </c>
      <c r="BAV698" s="201" t="s">
        <v>7774</v>
      </c>
      <c r="BAW698" s="201" t="s">
        <v>7775</v>
      </c>
      <c r="BAX698" s="201" t="s">
        <v>7774</v>
      </c>
      <c r="BAY698" s="201" t="s">
        <v>7775</v>
      </c>
      <c r="BAZ698" s="201" t="s">
        <v>7774</v>
      </c>
      <c r="BBA698" s="201" t="s">
        <v>7775</v>
      </c>
      <c r="BBB698" s="201" t="s">
        <v>7774</v>
      </c>
      <c r="BBC698" s="201" t="s">
        <v>7775</v>
      </c>
      <c r="BBD698" s="201" t="s">
        <v>7774</v>
      </c>
      <c r="BBE698" s="201" t="s">
        <v>7775</v>
      </c>
      <c r="BBF698" s="201" t="s">
        <v>7774</v>
      </c>
      <c r="BBG698" s="201" t="s">
        <v>7775</v>
      </c>
      <c r="BBH698" s="201" t="s">
        <v>7774</v>
      </c>
      <c r="BBI698" s="201" t="s">
        <v>7775</v>
      </c>
      <c r="BBJ698" s="201" t="s">
        <v>7774</v>
      </c>
      <c r="BBK698" s="201" t="s">
        <v>7775</v>
      </c>
      <c r="BBL698" s="201" t="s">
        <v>7774</v>
      </c>
      <c r="BBM698" s="201" t="s">
        <v>7775</v>
      </c>
      <c r="BBN698" s="201" t="s">
        <v>7774</v>
      </c>
      <c r="BBO698" s="201" t="s">
        <v>7775</v>
      </c>
      <c r="BBP698" s="201" t="s">
        <v>7774</v>
      </c>
      <c r="BBQ698" s="201" t="s">
        <v>7775</v>
      </c>
      <c r="BBR698" s="201" t="s">
        <v>7774</v>
      </c>
      <c r="BBS698" s="201" t="s">
        <v>7775</v>
      </c>
      <c r="BBT698" s="201" t="s">
        <v>7774</v>
      </c>
      <c r="BBU698" s="201" t="s">
        <v>7775</v>
      </c>
      <c r="BBV698" s="201" t="s">
        <v>7774</v>
      </c>
      <c r="BBW698" s="201" t="s">
        <v>7775</v>
      </c>
      <c r="BBX698" s="201" t="s">
        <v>7774</v>
      </c>
      <c r="BBY698" s="201" t="s">
        <v>7775</v>
      </c>
      <c r="BBZ698" s="201" t="s">
        <v>7774</v>
      </c>
      <c r="BCA698" s="201" t="s">
        <v>7775</v>
      </c>
      <c r="BCB698" s="201" t="s">
        <v>7774</v>
      </c>
      <c r="BCC698" s="201" t="s">
        <v>7775</v>
      </c>
      <c r="BCD698" s="201" t="s">
        <v>7774</v>
      </c>
      <c r="BCE698" s="201" t="s">
        <v>7775</v>
      </c>
      <c r="BCF698" s="201" t="s">
        <v>7774</v>
      </c>
      <c r="BCG698" s="201" t="s">
        <v>7775</v>
      </c>
      <c r="BCH698" s="201" t="s">
        <v>7774</v>
      </c>
      <c r="BCI698" s="201" t="s">
        <v>7775</v>
      </c>
      <c r="BCJ698" s="201" t="s">
        <v>7774</v>
      </c>
      <c r="BCK698" s="201" t="s">
        <v>7775</v>
      </c>
      <c r="BCL698" s="201" t="s">
        <v>7774</v>
      </c>
      <c r="BCM698" s="201" t="s">
        <v>7775</v>
      </c>
      <c r="BCN698" s="201" t="s">
        <v>7774</v>
      </c>
      <c r="BCO698" s="201" t="s">
        <v>7775</v>
      </c>
      <c r="BCP698" s="201" t="s">
        <v>7774</v>
      </c>
      <c r="BCQ698" s="201" t="s">
        <v>7775</v>
      </c>
      <c r="BCR698" s="201" t="s">
        <v>7774</v>
      </c>
      <c r="BCS698" s="201" t="s">
        <v>7775</v>
      </c>
      <c r="BCT698" s="201" t="s">
        <v>7774</v>
      </c>
      <c r="BCU698" s="201" t="s">
        <v>7775</v>
      </c>
      <c r="BCV698" s="201" t="s">
        <v>7774</v>
      </c>
      <c r="BCW698" s="201" t="s">
        <v>7775</v>
      </c>
      <c r="BCX698" s="201" t="s">
        <v>7774</v>
      </c>
      <c r="BCY698" s="201" t="s">
        <v>7775</v>
      </c>
      <c r="BCZ698" s="201" t="s">
        <v>7774</v>
      </c>
      <c r="BDA698" s="201" t="s">
        <v>7775</v>
      </c>
      <c r="BDB698" s="201" t="s">
        <v>7774</v>
      </c>
      <c r="BDC698" s="201" t="s">
        <v>7775</v>
      </c>
      <c r="BDD698" s="201" t="s">
        <v>7774</v>
      </c>
      <c r="BDE698" s="201" t="s">
        <v>7775</v>
      </c>
      <c r="BDF698" s="201" t="s">
        <v>7774</v>
      </c>
      <c r="BDG698" s="201" t="s">
        <v>7775</v>
      </c>
      <c r="BDH698" s="201" t="s">
        <v>7774</v>
      </c>
      <c r="BDI698" s="201" t="s">
        <v>7775</v>
      </c>
      <c r="BDJ698" s="201" t="s">
        <v>7774</v>
      </c>
      <c r="BDK698" s="201" t="s">
        <v>7775</v>
      </c>
      <c r="BDL698" s="201" t="s">
        <v>7774</v>
      </c>
      <c r="BDM698" s="201" t="s">
        <v>7775</v>
      </c>
      <c r="BDN698" s="201" t="s">
        <v>7774</v>
      </c>
      <c r="BDO698" s="201" t="s">
        <v>7775</v>
      </c>
      <c r="BDP698" s="201" t="s">
        <v>7774</v>
      </c>
      <c r="BDQ698" s="201" t="s">
        <v>7775</v>
      </c>
      <c r="BDR698" s="201" t="s">
        <v>7774</v>
      </c>
      <c r="BDS698" s="201" t="s">
        <v>7775</v>
      </c>
      <c r="BDT698" s="201" t="s">
        <v>7774</v>
      </c>
      <c r="BDU698" s="201" t="s">
        <v>7775</v>
      </c>
      <c r="BDV698" s="201" t="s">
        <v>7774</v>
      </c>
      <c r="BDW698" s="201" t="s">
        <v>7775</v>
      </c>
      <c r="BDX698" s="201" t="s">
        <v>7774</v>
      </c>
      <c r="BDY698" s="201" t="s">
        <v>7775</v>
      </c>
      <c r="BDZ698" s="201" t="s">
        <v>7774</v>
      </c>
      <c r="BEA698" s="201" t="s">
        <v>7775</v>
      </c>
      <c r="BEB698" s="201" t="s">
        <v>7774</v>
      </c>
      <c r="BEC698" s="201" t="s">
        <v>7775</v>
      </c>
      <c r="BED698" s="201" t="s">
        <v>7774</v>
      </c>
      <c r="BEE698" s="201" t="s">
        <v>7775</v>
      </c>
      <c r="BEF698" s="201" t="s">
        <v>7774</v>
      </c>
      <c r="BEG698" s="201" t="s">
        <v>7775</v>
      </c>
      <c r="BEH698" s="201" t="s">
        <v>7774</v>
      </c>
      <c r="BEI698" s="201" t="s">
        <v>7775</v>
      </c>
      <c r="BEJ698" s="201" t="s">
        <v>7774</v>
      </c>
      <c r="BEK698" s="201" t="s">
        <v>7775</v>
      </c>
      <c r="BEL698" s="201" t="s">
        <v>7774</v>
      </c>
      <c r="BEM698" s="201" t="s">
        <v>7775</v>
      </c>
      <c r="BEN698" s="201" t="s">
        <v>7774</v>
      </c>
      <c r="BEO698" s="201" t="s">
        <v>7775</v>
      </c>
      <c r="BEP698" s="201" t="s">
        <v>7774</v>
      </c>
      <c r="BEQ698" s="201" t="s">
        <v>7775</v>
      </c>
      <c r="BER698" s="201" t="s">
        <v>7774</v>
      </c>
      <c r="BES698" s="201" t="s">
        <v>7775</v>
      </c>
      <c r="BET698" s="201" t="s">
        <v>7774</v>
      </c>
      <c r="BEU698" s="201" t="s">
        <v>7775</v>
      </c>
      <c r="BEV698" s="201" t="s">
        <v>7774</v>
      </c>
      <c r="BEW698" s="201" t="s">
        <v>7775</v>
      </c>
      <c r="BEX698" s="201" t="s">
        <v>7774</v>
      </c>
      <c r="BEY698" s="201" t="s">
        <v>7775</v>
      </c>
      <c r="BEZ698" s="201" t="s">
        <v>7774</v>
      </c>
      <c r="BFA698" s="201" t="s">
        <v>7775</v>
      </c>
      <c r="BFB698" s="201" t="s">
        <v>7774</v>
      </c>
      <c r="BFC698" s="201" t="s">
        <v>7775</v>
      </c>
      <c r="BFD698" s="201" t="s">
        <v>7774</v>
      </c>
      <c r="BFE698" s="201" t="s">
        <v>7775</v>
      </c>
      <c r="BFF698" s="201" t="s">
        <v>7774</v>
      </c>
      <c r="BFG698" s="201" t="s">
        <v>7775</v>
      </c>
      <c r="BFH698" s="201" t="s">
        <v>7774</v>
      </c>
      <c r="BFI698" s="201" t="s">
        <v>7775</v>
      </c>
      <c r="BFJ698" s="201" t="s">
        <v>7774</v>
      </c>
      <c r="BFK698" s="201" t="s">
        <v>7775</v>
      </c>
      <c r="BFL698" s="201" t="s">
        <v>7774</v>
      </c>
      <c r="BFM698" s="201" t="s">
        <v>7775</v>
      </c>
      <c r="BFN698" s="201" t="s">
        <v>7774</v>
      </c>
      <c r="BFO698" s="201" t="s">
        <v>7775</v>
      </c>
      <c r="BFP698" s="201" t="s">
        <v>7774</v>
      </c>
      <c r="BFQ698" s="201" t="s">
        <v>7775</v>
      </c>
      <c r="BFR698" s="201" t="s">
        <v>7774</v>
      </c>
      <c r="BFS698" s="201" t="s">
        <v>7775</v>
      </c>
      <c r="BFT698" s="201" t="s">
        <v>7774</v>
      </c>
      <c r="BFU698" s="201" t="s">
        <v>7775</v>
      </c>
      <c r="BFV698" s="201" t="s">
        <v>7774</v>
      </c>
      <c r="BFW698" s="201" t="s">
        <v>7775</v>
      </c>
      <c r="BFX698" s="201" t="s">
        <v>7774</v>
      </c>
      <c r="BFY698" s="201" t="s">
        <v>7775</v>
      </c>
      <c r="BFZ698" s="201" t="s">
        <v>7774</v>
      </c>
      <c r="BGA698" s="201" t="s">
        <v>7775</v>
      </c>
      <c r="BGB698" s="201" t="s">
        <v>7774</v>
      </c>
      <c r="BGC698" s="201" t="s">
        <v>7775</v>
      </c>
      <c r="BGD698" s="201" t="s">
        <v>7774</v>
      </c>
      <c r="BGE698" s="201" t="s">
        <v>7775</v>
      </c>
      <c r="BGF698" s="201" t="s">
        <v>7774</v>
      </c>
      <c r="BGG698" s="201" t="s">
        <v>7775</v>
      </c>
      <c r="BGH698" s="201" t="s">
        <v>7774</v>
      </c>
      <c r="BGI698" s="201" t="s">
        <v>7775</v>
      </c>
      <c r="BGJ698" s="201" t="s">
        <v>7774</v>
      </c>
      <c r="BGK698" s="201" t="s">
        <v>7775</v>
      </c>
      <c r="BGL698" s="201" t="s">
        <v>7774</v>
      </c>
      <c r="BGM698" s="201" t="s">
        <v>7775</v>
      </c>
      <c r="BGN698" s="201" t="s">
        <v>7774</v>
      </c>
      <c r="BGO698" s="201" t="s">
        <v>7775</v>
      </c>
      <c r="BGP698" s="201" t="s">
        <v>7774</v>
      </c>
      <c r="BGQ698" s="201" t="s">
        <v>7775</v>
      </c>
      <c r="BGR698" s="201" t="s">
        <v>7774</v>
      </c>
      <c r="BGS698" s="201" t="s">
        <v>7775</v>
      </c>
      <c r="BGT698" s="201" t="s">
        <v>7774</v>
      </c>
      <c r="BGU698" s="201" t="s">
        <v>7775</v>
      </c>
      <c r="BGV698" s="201" t="s">
        <v>7774</v>
      </c>
      <c r="BGW698" s="201" t="s">
        <v>7775</v>
      </c>
      <c r="BGX698" s="201" t="s">
        <v>7774</v>
      </c>
      <c r="BGY698" s="201" t="s">
        <v>7775</v>
      </c>
      <c r="BGZ698" s="201" t="s">
        <v>7774</v>
      </c>
      <c r="BHA698" s="201" t="s">
        <v>7775</v>
      </c>
      <c r="BHB698" s="201" t="s">
        <v>7774</v>
      </c>
      <c r="BHC698" s="201" t="s">
        <v>7775</v>
      </c>
      <c r="BHD698" s="201" t="s">
        <v>7774</v>
      </c>
      <c r="BHE698" s="201" t="s">
        <v>7775</v>
      </c>
      <c r="BHF698" s="201" t="s">
        <v>7774</v>
      </c>
      <c r="BHG698" s="201" t="s">
        <v>7775</v>
      </c>
      <c r="BHH698" s="201" t="s">
        <v>7774</v>
      </c>
      <c r="BHI698" s="201" t="s">
        <v>7775</v>
      </c>
      <c r="BHJ698" s="201" t="s">
        <v>7774</v>
      </c>
      <c r="BHK698" s="201" t="s">
        <v>7775</v>
      </c>
      <c r="BHL698" s="201" t="s">
        <v>7774</v>
      </c>
      <c r="BHM698" s="201" t="s">
        <v>7775</v>
      </c>
      <c r="BHN698" s="201" t="s">
        <v>7774</v>
      </c>
      <c r="BHO698" s="201" t="s">
        <v>7775</v>
      </c>
      <c r="BHP698" s="201" t="s">
        <v>7774</v>
      </c>
      <c r="BHQ698" s="201" t="s">
        <v>7775</v>
      </c>
      <c r="BHR698" s="201" t="s">
        <v>7774</v>
      </c>
      <c r="BHS698" s="201" t="s">
        <v>7775</v>
      </c>
      <c r="BHT698" s="201" t="s">
        <v>7774</v>
      </c>
      <c r="BHU698" s="201" t="s">
        <v>7775</v>
      </c>
      <c r="BHV698" s="201" t="s">
        <v>7774</v>
      </c>
      <c r="BHW698" s="201" t="s">
        <v>7775</v>
      </c>
      <c r="BHX698" s="201" t="s">
        <v>7774</v>
      </c>
      <c r="BHY698" s="201" t="s">
        <v>7775</v>
      </c>
      <c r="BHZ698" s="201" t="s">
        <v>7774</v>
      </c>
      <c r="BIA698" s="201" t="s">
        <v>7775</v>
      </c>
      <c r="BIB698" s="201" t="s">
        <v>7774</v>
      </c>
      <c r="BIC698" s="201" t="s">
        <v>7775</v>
      </c>
      <c r="BID698" s="201" t="s">
        <v>7774</v>
      </c>
      <c r="BIE698" s="201" t="s">
        <v>7775</v>
      </c>
      <c r="BIF698" s="201" t="s">
        <v>7774</v>
      </c>
      <c r="BIG698" s="201" t="s">
        <v>7775</v>
      </c>
      <c r="BIH698" s="201" t="s">
        <v>7774</v>
      </c>
      <c r="BII698" s="201" t="s">
        <v>7775</v>
      </c>
      <c r="BIJ698" s="201" t="s">
        <v>7774</v>
      </c>
      <c r="BIK698" s="201" t="s">
        <v>7775</v>
      </c>
      <c r="BIL698" s="201" t="s">
        <v>7774</v>
      </c>
      <c r="BIM698" s="201" t="s">
        <v>7775</v>
      </c>
      <c r="BIN698" s="201" t="s">
        <v>7774</v>
      </c>
      <c r="BIO698" s="201" t="s">
        <v>7775</v>
      </c>
      <c r="BIP698" s="201" t="s">
        <v>7774</v>
      </c>
      <c r="BIQ698" s="201" t="s">
        <v>7775</v>
      </c>
      <c r="BIR698" s="201" t="s">
        <v>7774</v>
      </c>
      <c r="BIS698" s="201" t="s">
        <v>7775</v>
      </c>
      <c r="BIT698" s="201" t="s">
        <v>7774</v>
      </c>
      <c r="BIU698" s="201" t="s">
        <v>7775</v>
      </c>
      <c r="BIV698" s="201" t="s">
        <v>7774</v>
      </c>
      <c r="BIW698" s="201" t="s">
        <v>7775</v>
      </c>
      <c r="BIX698" s="201" t="s">
        <v>7774</v>
      </c>
      <c r="BIY698" s="201" t="s">
        <v>7775</v>
      </c>
      <c r="BIZ698" s="201" t="s">
        <v>7774</v>
      </c>
      <c r="BJA698" s="201" t="s">
        <v>7775</v>
      </c>
      <c r="BJB698" s="201" t="s">
        <v>7774</v>
      </c>
      <c r="BJC698" s="201" t="s">
        <v>7775</v>
      </c>
      <c r="BJD698" s="201" t="s">
        <v>7774</v>
      </c>
      <c r="BJE698" s="201" t="s">
        <v>7775</v>
      </c>
      <c r="BJF698" s="201" t="s">
        <v>7774</v>
      </c>
      <c r="BJG698" s="201" t="s">
        <v>7775</v>
      </c>
      <c r="BJH698" s="201" t="s">
        <v>7774</v>
      </c>
      <c r="BJI698" s="201" t="s">
        <v>7775</v>
      </c>
      <c r="BJJ698" s="201" t="s">
        <v>7774</v>
      </c>
      <c r="BJK698" s="201" t="s">
        <v>7775</v>
      </c>
      <c r="BJL698" s="201" t="s">
        <v>7774</v>
      </c>
      <c r="BJM698" s="201" t="s">
        <v>7775</v>
      </c>
      <c r="BJN698" s="201" t="s">
        <v>7774</v>
      </c>
      <c r="BJO698" s="201" t="s">
        <v>7775</v>
      </c>
      <c r="BJP698" s="201" t="s">
        <v>7774</v>
      </c>
      <c r="BJQ698" s="201" t="s">
        <v>7775</v>
      </c>
      <c r="BJR698" s="201" t="s">
        <v>7774</v>
      </c>
      <c r="BJS698" s="201" t="s">
        <v>7775</v>
      </c>
      <c r="BJT698" s="201" t="s">
        <v>7774</v>
      </c>
      <c r="BJU698" s="201" t="s">
        <v>7775</v>
      </c>
      <c r="BJV698" s="201" t="s">
        <v>7774</v>
      </c>
      <c r="BJW698" s="201" t="s">
        <v>7775</v>
      </c>
      <c r="BJX698" s="201" t="s">
        <v>7774</v>
      </c>
      <c r="BJY698" s="201" t="s">
        <v>7775</v>
      </c>
      <c r="BJZ698" s="201" t="s">
        <v>7774</v>
      </c>
      <c r="BKA698" s="201" t="s">
        <v>7775</v>
      </c>
      <c r="BKB698" s="201" t="s">
        <v>7774</v>
      </c>
      <c r="BKC698" s="201" t="s">
        <v>7775</v>
      </c>
      <c r="BKD698" s="201" t="s">
        <v>7774</v>
      </c>
      <c r="BKE698" s="201" t="s">
        <v>7775</v>
      </c>
      <c r="BKF698" s="201" t="s">
        <v>7774</v>
      </c>
      <c r="BKG698" s="201" t="s">
        <v>7775</v>
      </c>
      <c r="BKH698" s="201" t="s">
        <v>7774</v>
      </c>
      <c r="BKI698" s="201" t="s">
        <v>7775</v>
      </c>
      <c r="BKJ698" s="201" t="s">
        <v>7774</v>
      </c>
      <c r="BKK698" s="201" t="s">
        <v>7775</v>
      </c>
      <c r="BKL698" s="201" t="s">
        <v>7774</v>
      </c>
      <c r="BKM698" s="201" t="s">
        <v>7775</v>
      </c>
      <c r="BKN698" s="201" t="s">
        <v>7774</v>
      </c>
      <c r="BKO698" s="201" t="s">
        <v>7775</v>
      </c>
      <c r="BKP698" s="201" t="s">
        <v>7774</v>
      </c>
      <c r="BKQ698" s="201" t="s">
        <v>7775</v>
      </c>
      <c r="BKR698" s="201" t="s">
        <v>7774</v>
      </c>
      <c r="BKS698" s="201" t="s">
        <v>7775</v>
      </c>
      <c r="BKT698" s="201" t="s">
        <v>7774</v>
      </c>
      <c r="BKU698" s="201" t="s">
        <v>7775</v>
      </c>
      <c r="BKV698" s="201" t="s">
        <v>7774</v>
      </c>
      <c r="BKW698" s="201" t="s">
        <v>7775</v>
      </c>
      <c r="BKX698" s="201" t="s">
        <v>7774</v>
      </c>
      <c r="BKY698" s="201" t="s">
        <v>7775</v>
      </c>
      <c r="BKZ698" s="201" t="s">
        <v>7774</v>
      </c>
      <c r="BLA698" s="201" t="s">
        <v>7775</v>
      </c>
      <c r="BLB698" s="201" t="s">
        <v>7774</v>
      </c>
      <c r="BLC698" s="201" t="s">
        <v>7775</v>
      </c>
      <c r="BLD698" s="201" t="s">
        <v>7774</v>
      </c>
      <c r="BLE698" s="201" t="s">
        <v>7775</v>
      </c>
      <c r="BLF698" s="201" t="s">
        <v>7774</v>
      </c>
      <c r="BLG698" s="201" t="s">
        <v>7775</v>
      </c>
      <c r="BLH698" s="201" t="s">
        <v>7774</v>
      </c>
      <c r="BLI698" s="201" t="s">
        <v>7775</v>
      </c>
      <c r="BLJ698" s="201" t="s">
        <v>7774</v>
      </c>
      <c r="BLK698" s="201" t="s">
        <v>7775</v>
      </c>
      <c r="BLL698" s="201" t="s">
        <v>7774</v>
      </c>
      <c r="BLM698" s="201" t="s">
        <v>7775</v>
      </c>
      <c r="BLN698" s="201" t="s">
        <v>7774</v>
      </c>
      <c r="BLO698" s="201" t="s">
        <v>7775</v>
      </c>
      <c r="BLP698" s="201" t="s">
        <v>7774</v>
      </c>
      <c r="BLQ698" s="201" t="s">
        <v>7775</v>
      </c>
      <c r="BLR698" s="201" t="s">
        <v>7774</v>
      </c>
      <c r="BLS698" s="201" t="s">
        <v>7775</v>
      </c>
      <c r="BLT698" s="201" t="s">
        <v>7774</v>
      </c>
      <c r="BLU698" s="201" t="s">
        <v>7775</v>
      </c>
      <c r="BLV698" s="201" t="s">
        <v>7774</v>
      </c>
      <c r="BLW698" s="201" t="s">
        <v>7775</v>
      </c>
      <c r="BLX698" s="201" t="s">
        <v>7774</v>
      </c>
      <c r="BLY698" s="201" t="s">
        <v>7775</v>
      </c>
      <c r="BLZ698" s="201" t="s">
        <v>7774</v>
      </c>
      <c r="BMA698" s="201" t="s">
        <v>7775</v>
      </c>
      <c r="BMB698" s="201" t="s">
        <v>7774</v>
      </c>
      <c r="BMC698" s="201" t="s">
        <v>7775</v>
      </c>
      <c r="BMD698" s="201" t="s">
        <v>7774</v>
      </c>
      <c r="BME698" s="201" t="s">
        <v>7775</v>
      </c>
      <c r="BMF698" s="201" t="s">
        <v>7774</v>
      </c>
      <c r="BMG698" s="201" t="s">
        <v>7775</v>
      </c>
      <c r="BMH698" s="201" t="s">
        <v>7774</v>
      </c>
      <c r="BMI698" s="201" t="s">
        <v>7775</v>
      </c>
      <c r="BMJ698" s="201" t="s">
        <v>7774</v>
      </c>
      <c r="BMK698" s="201" t="s">
        <v>7775</v>
      </c>
      <c r="BML698" s="201" t="s">
        <v>7774</v>
      </c>
      <c r="BMM698" s="201" t="s">
        <v>7775</v>
      </c>
      <c r="BMN698" s="201" t="s">
        <v>7774</v>
      </c>
      <c r="BMO698" s="201" t="s">
        <v>7775</v>
      </c>
      <c r="BMP698" s="201" t="s">
        <v>7774</v>
      </c>
      <c r="BMQ698" s="201" t="s">
        <v>7775</v>
      </c>
      <c r="BMR698" s="201" t="s">
        <v>7774</v>
      </c>
      <c r="BMS698" s="201" t="s">
        <v>7775</v>
      </c>
      <c r="BMT698" s="201" t="s">
        <v>7774</v>
      </c>
      <c r="BMU698" s="201" t="s">
        <v>7775</v>
      </c>
      <c r="BMV698" s="201" t="s">
        <v>7774</v>
      </c>
      <c r="BMW698" s="201" t="s">
        <v>7775</v>
      </c>
      <c r="BMX698" s="201" t="s">
        <v>7774</v>
      </c>
      <c r="BMY698" s="201" t="s">
        <v>7775</v>
      </c>
      <c r="BMZ698" s="201" t="s">
        <v>7774</v>
      </c>
      <c r="BNA698" s="201" t="s">
        <v>7775</v>
      </c>
      <c r="BNB698" s="201" t="s">
        <v>7774</v>
      </c>
      <c r="BNC698" s="201" t="s">
        <v>7775</v>
      </c>
      <c r="BND698" s="201" t="s">
        <v>7774</v>
      </c>
      <c r="BNE698" s="201" t="s">
        <v>7775</v>
      </c>
      <c r="BNF698" s="201" t="s">
        <v>7774</v>
      </c>
      <c r="BNG698" s="201" t="s">
        <v>7775</v>
      </c>
      <c r="BNH698" s="201" t="s">
        <v>7774</v>
      </c>
      <c r="BNI698" s="201" t="s">
        <v>7775</v>
      </c>
      <c r="BNJ698" s="201" t="s">
        <v>7774</v>
      </c>
      <c r="BNK698" s="201" t="s">
        <v>7775</v>
      </c>
      <c r="BNL698" s="201" t="s">
        <v>7774</v>
      </c>
      <c r="BNM698" s="201" t="s">
        <v>7775</v>
      </c>
      <c r="BNN698" s="201" t="s">
        <v>7774</v>
      </c>
      <c r="BNO698" s="201" t="s">
        <v>7775</v>
      </c>
      <c r="BNP698" s="201" t="s">
        <v>7774</v>
      </c>
      <c r="BNQ698" s="201" t="s">
        <v>7775</v>
      </c>
      <c r="BNR698" s="201" t="s">
        <v>7774</v>
      </c>
      <c r="BNS698" s="201" t="s">
        <v>7775</v>
      </c>
      <c r="BNT698" s="201" t="s">
        <v>7774</v>
      </c>
      <c r="BNU698" s="201" t="s">
        <v>7775</v>
      </c>
      <c r="BNV698" s="201" t="s">
        <v>7774</v>
      </c>
      <c r="BNW698" s="201" t="s">
        <v>7775</v>
      </c>
      <c r="BNX698" s="201" t="s">
        <v>7774</v>
      </c>
      <c r="BNY698" s="201" t="s">
        <v>7775</v>
      </c>
      <c r="BNZ698" s="201" t="s">
        <v>7774</v>
      </c>
      <c r="BOA698" s="201" t="s">
        <v>7775</v>
      </c>
      <c r="BOB698" s="201" t="s">
        <v>7774</v>
      </c>
      <c r="BOC698" s="201" t="s">
        <v>7775</v>
      </c>
      <c r="BOD698" s="201" t="s">
        <v>7774</v>
      </c>
      <c r="BOE698" s="201" t="s">
        <v>7775</v>
      </c>
      <c r="BOF698" s="201" t="s">
        <v>7774</v>
      </c>
      <c r="BOG698" s="201" t="s">
        <v>7775</v>
      </c>
      <c r="BOH698" s="201" t="s">
        <v>7774</v>
      </c>
      <c r="BOI698" s="201" t="s">
        <v>7775</v>
      </c>
      <c r="BOJ698" s="201" t="s">
        <v>7774</v>
      </c>
      <c r="BOK698" s="201" t="s">
        <v>7775</v>
      </c>
      <c r="BOL698" s="201" t="s">
        <v>7774</v>
      </c>
      <c r="BOM698" s="201" t="s">
        <v>7775</v>
      </c>
      <c r="BON698" s="201" t="s">
        <v>7774</v>
      </c>
      <c r="BOO698" s="201" t="s">
        <v>7775</v>
      </c>
      <c r="BOP698" s="201" t="s">
        <v>7774</v>
      </c>
      <c r="BOQ698" s="201" t="s">
        <v>7775</v>
      </c>
      <c r="BOR698" s="201" t="s">
        <v>7774</v>
      </c>
      <c r="BOS698" s="201" t="s">
        <v>7775</v>
      </c>
      <c r="BOT698" s="201" t="s">
        <v>7774</v>
      </c>
      <c r="BOU698" s="201" t="s">
        <v>7775</v>
      </c>
      <c r="BOV698" s="201" t="s">
        <v>7774</v>
      </c>
      <c r="BOW698" s="201" t="s">
        <v>7775</v>
      </c>
      <c r="BOX698" s="201" t="s">
        <v>7774</v>
      </c>
      <c r="BOY698" s="201" t="s">
        <v>7775</v>
      </c>
      <c r="BOZ698" s="201" t="s">
        <v>7774</v>
      </c>
      <c r="BPA698" s="201" t="s">
        <v>7775</v>
      </c>
      <c r="BPB698" s="201" t="s">
        <v>7774</v>
      </c>
      <c r="BPC698" s="201" t="s">
        <v>7775</v>
      </c>
      <c r="BPD698" s="201" t="s">
        <v>7774</v>
      </c>
      <c r="BPE698" s="201" t="s">
        <v>7775</v>
      </c>
      <c r="BPF698" s="201" t="s">
        <v>7774</v>
      </c>
      <c r="BPG698" s="201" t="s">
        <v>7775</v>
      </c>
      <c r="BPH698" s="201" t="s">
        <v>7774</v>
      </c>
      <c r="BPI698" s="201" t="s">
        <v>7775</v>
      </c>
      <c r="BPJ698" s="201" t="s">
        <v>7774</v>
      </c>
      <c r="BPK698" s="201" t="s">
        <v>7775</v>
      </c>
      <c r="BPL698" s="201" t="s">
        <v>7774</v>
      </c>
      <c r="BPM698" s="201" t="s">
        <v>7775</v>
      </c>
      <c r="BPN698" s="201" t="s">
        <v>7774</v>
      </c>
      <c r="BPO698" s="201" t="s">
        <v>7775</v>
      </c>
      <c r="BPP698" s="201" t="s">
        <v>7774</v>
      </c>
      <c r="BPQ698" s="201" t="s">
        <v>7775</v>
      </c>
      <c r="BPR698" s="201" t="s">
        <v>7774</v>
      </c>
      <c r="BPS698" s="201" t="s">
        <v>7775</v>
      </c>
      <c r="BPT698" s="201" t="s">
        <v>7774</v>
      </c>
      <c r="BPU698" s="201" t="s">
        <v>7775</v>
      </c>
      <c r="BPV698" s="201" t="s">
        <v>7774</v>
      </c>
      <c r="BPW698" s="201" t="s">
        <v>7775</v>
      </c>
      <c r="BPX698" s="201" t="s">
        <v>7774</v>
      </c>
      <c r="BPY698" s="201" t="s">
        <v>7775</v>
      </c>
      <c r="BPZ698" s="201" t="s">
        <v>7774</v>
      </c>
      <c r="BQA698" s="201" t="s">
        <v>7775</v>
      </c>
      <c r="BQB698" s="201" t="s">
        <v>7774</v>
      </c>
      <c r="BQC698" s="201" t="s">
        <v>7775</v>
      </c>
      <c r="BQD698" s="201" t="s">
        <v>7774</v>
      </c>
      <c r="BQE698" s="201" t="s">
        <v>7775</v>
      </c>
      <c r="BQF698" s="201" t="s">
        <v>7774</v>
      </c>
      <c r="BQG698" s="201" t="s">
        <v>7775</v>
      </c>
      <c r="BQH698" s="201" t="s">
        <v>7774</v>
      </c>
      <c r="BQI698" s="201" t="s">
        <v>7775</v>
      </c>
      <c r="BQJ698" s="201" t="s">
        <v>7774</v>
      </c>
      <c r="BQK698" s="201" t="s">
        <v>7775</v>
      </c>
      <c r="BQL698" s="201" t="s">
        <v>7774</v>
      </c>
      <c r="BQM698" s="201" t="s">
        <v>7775</v>
      </c>
      <c r="BQN698" s="201" t="s">
        <v>7774</v>
      </c>
      <c r="BQO698" s="201" t="s">
        <v>7775</v>
      </c>
      <c r="BQP698" s="201" t="s">
        <v>7774</v>
      </c>
      <c r="BQQ698" s="201" t="s">
        <v>7775</v>
      </c>
      <c r="BQR698" s="201" t="s">
        <v>7774</v>
      </c>
      <c r="BQS698" s="201" t="s">
        <v>7775</v>
      </c>
      <c r="BQT698" s="201" t="s">
        <v>7774</v>
      </c>
      <c r="BQU698" s="201" t="s">
        <v>7775</v>
      </c>
      <c r="BQV698" s="201" t="s">
        <v>7774</v>
      </c>
      <c r="BQW698" s="201" t="s">
        <v>7775</v>
      </c>
      <c r="BQX698" s="201" t="s">
        <v>7774</v>
      </c>
      <c r="BQY698" s="201" t="s">
        <v>7775</v>
      </c>
      <c r="BQZ698" s="201" t="s">
        <v>7774</v>
      </c>
      <c r="BRA698" s="201" t="s">
        <v>7775</v>
      </c>
      <c r="BRB698" s="201" t="s">
        <v>7774</v>
      </c>
      <c r="BRC698" s="201" t="s">
        <v>7775</v>
      </c>
      <c r="BRD698" s="201" t="s">
        <v>7774</v>
      </c>
      <c r="BRE698" s="201" t="s">
        <v>7775</v>
      </c>
      <c r="BRF698" s="201" t="s">
        <v>7774</v>
      </c>
      <c r="BRG698" s="201" t="s">
        <v>7775</v>
      </c>
      <c r="BRH698" s="201" t="s">
        <v>7774</v>
      </c>
      <c r="BRI698" s="201" t="s">
        <v>7775</v>
      </c>
      <c r="BRJ698" s="201" t="s">
        <v>7774</v>
      </c>
      <c r="BRK698" s="201" t="s">
        <v>7775</v>
      </c>
      <c r="BRL698" s="201" t="s">
        <v>7774</v>
      </c>
      <c r="BRM698" s="201" t="s">
        <v>7775</v>
      </c>
      <c r="BRN698" s="201" t="s">
        <v>7774</v>
      </c>
      <c r="BRO698" s="201" t="s">
        <v>7775</v>
      </c>
      <c r="BRP698" s="201" t="s">
        <v>7774</v>
      </c>
      <c r="BRQ698" s="201" t="s">
        <v>7775</v>
      </c>
      <c r="BRR698" s="201" t="s">
        <v>7774</v>
      </c>
      <c r="BRS698" s="201" t="s">
        <v>7775</v>
      </c>
      <c r="BRT698" s="201" t="s">
        <v>7774</v>
      </c>
      <c r="BRU698" s="201" t="s">
        <v>7775</v>
      </c>
      <c r="BRV698" s="201" t="s">
        <v>7774</v>
      </c>
      <c r="BRW698" s="201" t="s">
        <v>7775</v>
      </c>
      <c r="BRX698" s="201" t="s">
        <v>7774</v>
      </c>
      <c r="BRY698" s="201" t="s">
        <v>7775</v>
      </c>
      <c r="BRZ698" s="201" t="s">
        <v>7774</v>
      </c>
      <c r="BSA698" s="201" t="s">
        <v>7775</v>
      </c>
      <c r="BSB698" s="201" t="s">
        <v>7774</v>
      </c>
      <c r="BSC698" s="201" t="s">
        <v>7775</v>
      </c>
      <c r="BSD698" s="201" t="s">
        <v>7774</v>
      </c>
      <c r="BSE698" s="201" t="s">
        <v>7775</v>
      </c>
      <c r="BSF698" s="201" t="s">
        <v>7774</v>
      </c>
      <c r="BSG698" s="201" t="s">
        <v>7775</v>
      </c>
      <c r="BSH698" s="201" t="s">
        <v>7774</v>
      </c>
      <c r="BSI698" s="201" t="s">
        <v>7775</v>
      </c>
      <c r="BSJ698" s="201" t="s">
        <v>7774</v>
      </c>
      <c r="BSK698" s="201" t="s">
        <v>7775</v>
      </c>
      <c r="BSL698" s="201" t="s">
        <v>7774</v>
      </c>
      <c r="BSM698" s="201" t="s">
        <v>7775</v>
      </c>
      <c r="BSN698" s="201" t="s">
        <v>7774</v>
      </c>
      <c r="BSO698" s="201" t="s">
        <v>7775</v>
      </c>
      <c r="BSP698" s="201" t="s">
        <v>7774</v>
      </c>
      <c r="BSQ698" s="201" t="s">
        <v>7775</v>
      </c>
      <c r="BSR698" s="201" t="s">
        <v>7774</v>
      </c>
      <c r="BSS698" s="201" t="s">
        <v>7775</v>
      </c>
      <c r="BST698" s="201" t="s">
        <v>7774</v>
      </c>
      <c r="BSU698" s="201" t="s">
        <v>7775</v>
      </c>
      <c r="BSV698" s="201" t="s">
        <v>7774</v>
      </c>
      <c r="BSW698" s="201" t="s">
        <v>7775</v>
      </c>
      <c r="BSX698" s="201" t="s">
        <v>7774</v>
      </c>
      <c r="BSY698" s="201" t="s">
        <v>7775</v>
      </c>
      <c r="BSZ698" s="201" t="s">
        <v>7774</v>
      </c>
      <c r="BTA698" s="201" t="s">
        <v>7775</v>
      </c>
      <c r="BTB698" s="201" t="s">
        <v>7774</v>
      </c>
      <c r="BTC698" s="201" t="s">
        <v>7775</v>
      </c>
      <c r="BTD698" s="201" t="s">
        <v>7774</v>
      </c>
      <c r="BTE698" s="201" t="s">
        <v>7775</v>
      </c>
      <c r="BTF698" s="201" t="s">
        <v>7774</v>
      </c>
      <c r="BTG698" s="201" t="s">
        <v>7775</v>
      </c>
      <c r="BTH698" s="201" t="s">
        <v>7774</v>
      </c>
      <c r="BTI698" s="201" t="s">
        <v>7775</v>
      </c>
      <c r="BTJ698" s="201" t="s">
        <v>7774</v>
      </c>
      <c r="BTK698" s="201" t="s">
        <v>7775</v>
      </c>
      <c r="BTL698" s="201" t="s">
        <v>7774</v>
      </c>
      <c r="BTM698" s="201" t="s">
        <v>7775</v>
      </c>
      <c r="BTN698" s="201" t="s">
        <v>7774</v>
      </c>
      <c r="BTO698" s="201" t="s">
        <v>7775</v>
      </c>
      <c r="BTP698" s="201" t="s">
        <v>7774</v>
      </c>
      <c r="BTQ698" s="201" t="s">
        <v>7775</v>
      </c>
      <c r="BTR698" s="201" t="s">
        <v>7774</v>
      </c>
      <c r="BTS698" s="201" t="s">
        <v>7775</v>
      </c>
      <c r="BTT698" s="201" t="s">
        <v>7774</v>
      </c>
      <c r="BTU698" s="201" t="s">
        <v>7775</v>
      </c>
      <c r="BTV698" s="201" t="s">
        <v>7774</v>
      </c>
      <c r="BTW698" s="201" t="s">
        <v>7775</v>
      </c>
      <c r="BTX698" s="201" t="s">
        <v>7774</v>
      </c>
      <c r="BTY698" s="201" t="s">
        <v>7775</v>
      </c>
      <c r="BTZ698" s="201" t="s">
        <v>7774</v>
      </c>
      <c r="BUA698" s="201" t="s">
        <v>7775</v>
      </c>
      <c r="BUB698" s="201" t="s">
        <v>7774</v>
      </c>
      <c r="BUC698" s="201" t="s">
        <v>7775</v>
      </c>
      <c r="BUD698" s="201" t="s">
        <v>7774</v>
      </c>
      <c r="BUE698" s="201" t="s">
        <v>7775</v>
      </c>
      <c r="BUF698" s="201" t="s">
        <v>7774</v>
      </c>
      <c r="BUG698" s="201" t="s">
        <v>7775</v>
      </c>
      <c r="BUH698" s="201" t="s">
        <v>7774</v>
      </c>
      <c r="BUI698" s="201" t="s">
        <v>7775</v>
      </c>
      <c r="BUJ698" s="201" t="s">
        <v>7774</v>
      </c>
      <c r="BUK698" s="201" t="s">
        <v>7775</v>
      </c>
      <c r="BUL698" s="201" t="s">
        <v>7774</v>
      </c>
      <c r="BUM698" s="201" t="s">
        <v>7775</v>
      </c>
      <c r="BUN698" s="201" t="s">
        <v>7774</v>
      </c>
      <c r="BUO698" s="201" t="s">
        <v>7775</v>
      </c>
      <c r="BUP698" s="201" t="s">
        <v>7774</v>
      </c>
      <c r="BUQ698" s="201" t="s">
        <v>7775</v>
      </c>
      <c r="BUR698" s="201" t="s">
        <v>7774</v>
      </c>
      <c r="BUS698" s="201" t="s">
        <v>7775</v>
      </c>
      <c r="BUT698" s="201" t="s">
        <v>7774</v>
      </c>
      <c r="BUU698" s="201" t="s">
        <v>7775</v>
      </c>
      <c r="BUV698" s="201" t="s">
        <v>7774</v>
      </c>
      <c r="BUW698" s="201" t="s">
        <v>7775</v>
      </c>
      <c r="BUX698" s="201" t="s">
        <v>7774</v>
      </c>
      <c r="BUY698" s="201" t="s">
        <v>7775</v>
      </c>
      <c r="BUZ698" s="201" t="s">
        <v>7774</v>
      </c>
      <c r="BVA698" s="201" t="s">
        <v>7775</v>
      </c>
      <c r="BVB698" s="201" t="s">
        <v>7774</v>
      </c>
      <c r="BVC698" s="201" t="s">
        <v>7775</v>
      </c>
      <c r="BVD698" s="201" t="s">
        <v>7774</v>
      </c>
      <c r="BVE698" s="201" t="s">
        <v>7775</v>
      </c>
      <c r="BVF698" s="201" t="s">
        <v>7774</v>
      </c>
      <c r="BVG698" s="201" t="s">
        <v>7775</v>
      </c>
      <c r="BVH698" s="201" t="s">
        <v>7774</v>
      </c>
      <c r="BVI698" s="201" t="s">
        <v>7775</v>
      </c>
      <c r="BVJ698" s="201" t="s">
        <v>7774</v>
      </c>
      <c r="BVK698" s="201" t="s">
        <v>7775</v>
      </c>
      <c r="BVL698" s="201" t="s">
        <v>7774</v>
      </c>
      <c r="BVM698" s="201" t="s">
        <v>7775</v>
      </c>
      <c r="BVN698" s="201" t="s">
        <v>7774</v>
      </c>
      <c r="BVO698" s="201" t="s">
        <v>7775</v>
      </c>
      <c r="BVP698" s="201" t="s">
        <v>7774</v>
      </c>
      <c r="BVQ698" s="201" t="s">
        <v>7775</v>
      </c>
      <c r="BVR698" s="201" t="s">
        <v>7774</v>
      </c>
      <c r="BVS698" s="201" t="s">
        <v>7775</v>
      </c>
      <c r="BVT698" s="201" t="s">
        <v>7774</v>
      </c>
      <c r="BVU698" s="201" t="s">
        <v>7775</v>
      </c>
      <c r="BVV698" s="201" t="s">
        <v>7774</v>
      </c>
      <c r="BVW698" s="201" t="s">
        <v>7775</v>
      </c>
      <c r="BVX698" s="201" t="s">
        <v>7774</v>
      </c>
      <c r="BVY698" s="201" t="s">
        <v>7775</v>
      </c>
      <c r="BVZ698" s="201" t="s">
        <v>7774</v>
      </c>
      <c r="BWA698" s="201" t="s">
        <v>7775</v>
      </c>
      <c r="BWB698" s="201" t="s">
        <v>7774</v>
      </c>
      <c r="BWC698" s="201" t="s">
        <v>7775</v>
      </c>
      <c r="BWD698" s="201" t="s">
        <v>7774</v>
      </c>
      <c r="BWE698" s="201" t="s">
        <v>7775</v>
      </c>
      <c r="BWF698" s="201" t="s">
        <v>7774</v>
      </c>
      <c r="BWG698" s="201" t="s">
        <v>7775</v>
      </c>
      <c r="BWH698" s="201" t="s">
        <v>7774</v>
      </c>
      <c r="BWI698" s="201" t="s">
        <v>7775</v>
      </c>
      <c r="BWJ698" s="201" t="s">
        <v>7774</v>
      </c>
      <c r="BWK698" s="201" t="s">
        <v>7775</v>
      </c>
      <c r="BWL698" s="201" t="s">
        <v>7774</v>
      </c>
      <c r="BWM698" s="201" t="s">
        <v>7775</v>
      </c>
      <c r="BWN698" s="201" t="s">
        <v>7774</v>
      </c>
      <c r="BWO698" s="201" t="s">
        <v>7775</v>
      </c>
      <c r="BWP698" s="201" t="s">
        <v>7774</v>
      </c>
      <c r="BWQ698" s="201" t="s">
        <v>7775</v>
      </c>
      <c r="BWR698" s="201" t="s">
        <v>7774</v>
      </c>
      <c r="BWS698" s="201" t="s">
        <v>7775</v>
      </c>
      <c r="BWT698" s="201" t="s">
        <v>7774</v>
      </c>
      <c r="BWU698" s="201" t="s">
        <v>7775</v>
      </c>
      <c r="BWV698" s="201" t="s">
        <v>7774</v>
      </c>
      <c r="BWW698" s="201" t="s">
        <v>7775</v>
      </c>
      <c r="BWX698" s="201" t="s">
        <v>7774</v>
      </c>
      <c r="BWY698" s="201" t="s">
        <v>7775</v>
      </c>
      <c r="BWZ698" s="201" t="s">
        <v>7774</v>
      </c>
      <c r="BXA698" s="201" t="s">
        <v>7775</v>
      </c>
      <c r="BXB698" s="201" t="s">
        <v>7774</v>
      </c>
      <c r="BXC698" s="201" t="s">
        <v>7775</v>
      </c>
      <c r="BXD698" s="201" t="s">
        <v>7774</v>
      </c>
      <c r="BXE698" s="201" t="s">
        <v>7775</v>
      </c>
      <c r="BXF698" s="201" t="s">
        <v>7774</v>
      </c>
      <c r="BXG698" s="201" t="s">
        <v>7775</v>
      </c>
      <c r="BXH698" s="201" t="s">
        <v>7774</v>
      </c>
      <c r="BXI698" s="201" t="s">
        <v>7775</v>
      </c>
      <c r="BXJ698" s="201" t="s">
        <v>7774</v>
      </c>
      <c r="BXK698" s="201" t="s">
        <v>7775</v>
      </c>
      <c r="BXL698" s="201" t="s">
        <v>7774</v>
      </c>
      <c r="BXM698" s="201" t="s">
        <v>7775</v>
      </c>
      <c r="BXN698" s="201" t="s">
        <v>7774</v>
      </c>
      <c r="BXO698" s="201" t="s">
        <v>7775</v>
      </c>
      <c r="BXP698" s="201" t="s">
        <v>7774</v>
      </c>
      <c r="BXQ698" s="201" t="s">
        <v>7775</v>
      </c>
      <c r="BXR698" s="201" t="s">
        <v>7774</v>
      </c>
      <c r="BXS698" s="201" t="s">
        <v>7775</v>
      </c>
      <c r="BXT698" s="201" t="s">
        <v>7774</v>
      </c>
      <c r="BXU698" s="201" t="s">
        <v>7775</v>
      </c>
      <c r="BXV698" s="201" t="s">
        <v>7774</v>
      </c>
      <c r="BXW698" s="201" t="s">
        <v>7775</v>
      </c>
      <c r="BXX698" s="201" t="s">
        <v>7774</v>
      </c>
      <c r="BXY698" s="201" t="s">
        <v>7775</v>
      </c>
      <c r="BXZ698" s="201" t="s">
        <v>7774</v>
      </c>
      <c r="BYA698" s="201" t="s">
        <v>7775</v>
      </c>
      <c r="BYB698" s="201" t="s">
        <v>7774</v>
      </c>
      <c r="BYC698" s="201" t="s">
        <v>7775</v>
      </c>
      <c r="BYD698" s="201" t="s">
        <v>7774</v>
      </c>
      <c r="BYE698" s="201" t="s">
        <v>7775</v>
      </c>
      <c r="BYF698" s="201" t="s">
        <v>7774</v>
      </c>
      <c r="BYG698" s="201" t="s">
        <v>7775</v>
      </c>
      <c r="BYH698" s="201" t="s">
        <v>7774</v>
      </c>
      <c r="BYI698" s="201" t="s">
        <v>7775</v>
      </c>
      <c r="BYJ698" s="201" t="s">
        <v>7774</v>
      </c>
      <c r="BYK698" s="201" t="s">
        <v>7775</v>
      </c>
      <c r="BYL698" s="201" t="s">
        <v>7774</v>
      </c>
      <c r="BYM698" s="201" t="s">
        <v>7775</v>
      </c>
      <c r="BYN698" s="201" t="s">
        <v>7774</v>
      </c>
      <c r="BYO698" s="201" t="s">
        <v>7775</v>
      </c>
      <c r="BYP698" s="201" t="s">
        <v>7774</v>
      </c>
      <c r="BYQ698" s="201" t="s">
        <v>7775</v>
      </c>
      <c r="BYR698" s="201" t="s">
        <v>7774</v>
      </c>
      <c r="BYS698" s="201" t="s">
        <v>7775</v>
      </c>
      <c r="BYT698" s="201" t="s">
        <v>7774</v>
      </c>
      <c r="BYU698" s="201" t="s">
        <v>7775</v>
      </c>
      <c r="BYV698" s="201" t="s">
        <v>7774</v>
      </c>
      <c r="BYW698" s="201" t="s">
        <v>7775</v>
      </c>
      <c r="BYX698" s="201" t="s">
        <v>7774</v>
      </c>
      <c r="BYY698" s="201" t="s">
        <v>7775</v>
      </c>
      <c r="BYZ698" s="201" t="s">
        <v>7774</v>
      </c>
      <c r="BZA698" s="201" t="s">
        <v>7775</v>
      </c>
      <c r="BZB698" s="201" t="s">
        <v>7774</v>
      </c>
      <c r="BZC698" s="201" t="s">
        <v>7775</v>
      </c>
      <c r="BZD698" s="201" t="s">
        <v>7774</v>
      </c>
      <c r="BZE698" s="201" t="s">
        <v>7775</v>
      </c>
      <c r="BZF698" s="201" t="s">
        <v>7774</v>
      </c>
      <c r="BZG698" s="201" t="s">
        <v>7775</v>
      </c>
      <c r="BZH698" s="201" t="s">
        <v>7774</v>
      </c>
      <c r="BZI698" s="201" t="s">
        <v>7775</v>
      </c>
      <c r="BZJ698" s="201" t="s">
        <v>7774</v>
      </c>
      <c r="BZK698" s="201" t="s">
        <v>7775</v>
      </c>
      <c r="BZL698" s="201" t="s">
        <v>7774</v>
      </c>
      <c r="BZM698" s="201" t="s">
        <v>7775</v>
      </c>
      <c r="BZN698" s="201" t="s">
        <v>7774</v>
      </c>
      <c r="BZO698" s="201" t="s">
        <v>7775</v>
      </c>
      <c r="BZP698" s="201" t="s">
        <v>7774</v>
      </c>
      <c r="BZQ698" s="201" t="s">
        <v>7775</v>
      </c>
      <c r="BZR698" s="201" t="s">
        <v>7774</v>
      </c>
      <c r="BZS698" s="201" t="s">
        <v>7775</v>
      </c>
      <c r="BZT698" s="201" t="s">
        <v>7774</v>
      </c>
      <c r="BZU698" s="201" t="s">
        <v>7775</v>
      </c>
      <c r="BZV698" s="201" t="s">
        <v>7774</v>
      </c>
      <c r="BZW698" s="201" t="s">
        <v>7775</v>
      </c>
      <c r="BZX698" s="201" t="s">
        <v>7774</v>
      </c>
      <c r="BZY698" s="201" t="s">
        <v>7775</v>
      </c>
      <c r="BZZ698" s="201" t="s">
        <v>7774</v>
      </c>
      <c r="CAA698" s="201" t="s">
        <v>7775</v>
      </c>
      <c r="CAB698" s="201" t="s">
        <v>7774</v>
      </c>
      <c r="CAC698" s="201" t="s">
        <v>7775</v>
      </c>
      <c r="CAD698" s="201" t="s">
        <v>7774</v>
      </c>
      <c r="CAE698" s="201" t="s">
        <v>7775</v>
      </c>
      <c r="CAF698" s="201" t="s">
        <v>7774</v>
      </c>
      <c r="CAG698" s="201" t="s">
        <v>7775</v>
      </c>
      <c r="CAH698" s="201" t="s">
        <v>7774</v>
      </c>
      <c r="CAI698" s="201" t="s">
        <v>7775</v>
      </c>
      <c r="CAJ698" s="201" t="s">
        <v>7774</v>
      </c>
      <c r="CAK698" s="201" t="s">
        <v>7775</v>
      </c>
      <c r="CAL698" s="201" t="s">
        <v>7774</v>
      </c>
      <c r="CAM698" s="201" t="s">
        <v>7775</v>
      </c>
      <c r="CAN698" s="201" t="s">
        <v>7774</v>
      </c>
      <c r="CAO698" s="201" t="s">
        <v>7775</v>
      </c>
      <c r="CAP698" s="201" t="s">
        <v>7774</v>
      </c>
      <c r="CAQ698" s="201" t="s">
        <v>7775</v>
      </c>
      <c r="CAR698" s="201" t="s">
        <v>7774</v>
      </c>
      <c r="CAS698" s="201" t="s">
        <v>7775</v>
      </c>
      <c r="CAT698" s="201" t="s">
        <v>7774</v>
      </c>
      <c r="CAU698" s="201" t="s">
        <v>7775</v>
      </c>
      <c r="CAV698" s="201" t="s">
        <v>7774</v>
      </c>
      <c r="CAW698" s="201" t="s">
        <v>7775</v>
      </c>
      <c r="CAX698" s="201" t="s">
        <v>7774</v>
      </c>
      <c r="CAY698" s="201" t="s">
        <v>7775</v>
      </c>
      <c r="CAZ698" s="201" t="s">
        <v>7774</v>
      </c>
      <c r="CBA698" s="201" t="s">
        <v>7775</v>
      </c>
      <c r="CBB698" s="201" t="s">
        <v>7774</v>
      </c>
      <c r="CBC698" s="201" t="s">
        <v>7775</v>
      </c>
      <c r="CBD698" s="201" t="s">
        <v>7774</v>
      </c>
      <c r="CBE698" s="201" t="s">
        <v>7775</v>
      </c>
      <c r="CBF698" s="201" t="s">
        <v>7774</v>
      </c>
      <c r="CBG698" s="201" t="s">
        <v>7775</v>
      </c>
      <c r="CBH698" s="201" t="s">
        <v>7774</v>
      </c>
      <c r="CBI698" s="201" t="s">
        <v>7775</v>
      </c>
      <c r="CBJ698" s="201" t="s">
        <v>7774</v>
      </c>
      <c r="CBK698" s="201" t="s">
        <v>7775</v>
      </c>
      <c r="CBL698" s="201" t="s">
        <v>7774</v>
      </c>
      <c r="CBM698" s="201" t="s">
        <v>7775</v>
      </c>
      <c r="CBN698" s="201" t="s">
        <v>7774</v>
      </c>
      <c r="CBO698" s="201" t="s">
        <v>7775</v>
      </c>
      <c r="CBP698" s="201" t="s">
        <v>7774</v>
      </c>
      <c r="CBQ698" s="201" t="s">
        <v>7775</v>
      </c>
      <c r="CBR698" s="201" t="s">
        <v>7774</v>
      </c>
      <c r="CBS698" s="201" t="s">
        <v>7775</v>
      </c>
      <c r="CBT698" s="201" t="s">
        <v>7774</v>
      </c>
      <c r="CBU698" s="201" t="s">
        <v>7775</v>
      </c>
      <c r="CBV698" s="201" t="s">
        <v>7774</v>
      </c>
      <c r="CBW698" s="201" t="s">
        <v>7775</v>
      </c>
      <c r="CBX698" s="201" t="s">
        <v>7774</v>
      </c>
      <c r="CBY698" s="201" t="s">
        <v>7775</v>
      </c>
      <c r="CBZ698" s="201" t="s">
        <v>7774</v>
      </c>
      <c r="CCA698" s="201" t="s">
        <v>7775</v>
      </c>
      <c r="CCB698" s="201" t="s">
        <v>7774</v>
      </c>
      <c r="CCC698" s="201" t="s">
        <v>7775</v>
      </c>
      <c r="CCD698" s="201" t="s">
        <v>7774</v>
      </c>
      <c r="CCE698" s="201" t="s">
        <v>7775</v>
      </c>
      <c r="CCF698" s="201" t="s">
        <v>7774</v>
      </c>
      <c r="CCG698" s="201" t="s">
        <v>7775</v>
      </c>
      <c r="CCH698" s="201" t="s">
        <v>7774</v>
      </c>
      <c r="CCI698" s="201" t="s">
        <v>7775</v>
      </c>
      <c r="CCJ698" s="201" t="s">
        <v>7774</v>
      </c>
      <c r="CCK698" s="201" t="s">
        <v>7775</v>
      </c>
      <c r="CCL698" s="201" t="s">
        <v>7774</v>
      </c>
      <c r="CCM698" s="201" t="s">
        <v>7775</v>
      </c>
      <c r="CCN698" s="201" t="s">
        <v>7774</v>
      </c>
      <c r="CCO698" s="201" t="s">
        <v>7775</v>
      </c>
      <c r="CCP698" s="201" t="s">
        <v>7774</v>
      </c>
      <c r="CCQ698" s="201" t="s">
        <v>7775</v>
      </c>
      <c r="CCR698" s="201" t="s">
        <v>7774</v>
      </c>
      <c r="CCS698" s="201" t="s">
        <v>7775</v>
      </c>
      <c r="CCT698" s="201" t="s">
        <v>7774</v>
      </c>
      <c r="CCU698" s="201" t="s">
        <v>7775</v>
      </c>
      <c r="CCV698" s="201" t="s">
        <v>7774</v>
      </c>
      <c r="CCW698" s="201" t="s">
        <v>7775</v>
      </c>
      <c r="CCX698" s="201" t="s">
        <v>7774</v>
      </c>
      <c r="CCY698" s="201" t="s">
        <v>7775</v>
      </c>
      <c r="CCZ698" s="201" t="s">
        <v>7774</v>
      </c>
      <c r="CDA698" s="201" t="s">
        <v>7775</v>
      </c>
      <c r="CDB698" s="201" t="s">
        <v>7774</v>
      </c>
      <c r="CDC698" s="201" t="s">
        <v>7775</v>
      </c>
      <c r="CDD698" s="201" t="s">
        <v>7774</v>
      </c>
      <c r="CDE698" s="201" t="s">
        <v>7775</v>
      </c>
      <c r="CDF698" s="201" t="s">
        <v>7774</v>
      </c>
      <c r="CDG698" s="201" t="s">
        <v>7775</v>
      </c>
      <c r="CDH698" s="201" t="s">
        <v>7774</v>
      </c>
      <c r="CDI698" s="201" t="s">
        <v>7775</v>
      </c>
      <c r="CDJ698" s="201" t="s">
        <v>7774</v>
      </c>
      <c r="CDK698" s="201" t="s">
        <v>7775</v>
      </c>
      <c r="CDL698" s="201" t="s">
        <v>7774</v>
      </c>
      <c r="CDM698" s="201" t="s">
        <v>7775</v>
      </c>
      <c r="CDN698" s="201" t="s">
        <v>7774</v>
      </c>
      <c r="CDO698" s="201" t="s">
        <v>7775</v>
      </c>
      <c r="CDP698" s="201" t="s">
        <v>7774</v>
      </c>
      <c r="CDQ698" s="201" t="s">
        <v>7775</v>
      </c>
      <c r="CDR698" s="201" t="s">
        <v>7774</v>
      </c>
      <c r="CDS698" s="201" t="s">
        <v>7775</v>
      </c>
      <c r="CDT698" s="201" t="s">
        <v>7774</v>
      </c>
      <c r="CDU698" s="201" t="s">
        <v>7775</v>
      </c>
      <c r="CDV698" s="201" t="s">
        <v>7774</v>
      </c>
      <c r="CDW698" s="201" t="s">
        <v>7775</v>
      </c>
      <c r="CDX698" s="201" t="s">
        <v>7774</v>
      </c>
      <c r="CDY698" s="201" t="s">
        <v>7775</v>
      </c>
      <c r="CDZ698" s="201" t="s">
        <v>7774</v>
      </c>
      <c r="CEA698" s="201" t="s">
        <v>7775</v>
      </c>
      <c r="CEB698" s="201" t="s">
        <v>7774</v>
      </c>
      <c r="CEC698" s="201" t="s">
        <v>7775</v>
      </c>
      <c r="CED698" s="201" t="s">
        <v>7774</v>
      </c>
      <c r="CEE698" s="201" t="s">
        <v>7775</v>
      </c>
      <c r="CEF698" s="201" t="s">
        <v>7774</v>
      </c>
      <c r="CEG698" s="201" t="s">
        <v>7775</v>
      </c>
      <c r="CEH698" s="201" t="s">
        <v>7774</v>
      </c>
      <c r="CEI698" s="201" t="s">
        <v>7775</v>
      </c>
      <c r="CEJ698" s="201" t="s">
        <v>7774</v>
      </c>
      <c r="CEK698" s="201" t="s">
        <v>7775</v>
      </c>
      <c r="CEL698" s="201" t="s">
        <v>7774</v>
      </c>
      <c r="CEM698" s="201" t="s">
        <v>7775</v>
      </c>
      <c r="CEN698" s="201" t="s">
        <v>7774</v>
      </c>
      <c r="CEO698" s="201" t="s">
        <v>7775</v>
      </c>
      <c r="CEP698" s="201" t="s">
        <v>7774</v>
      </c>
      <c r="CEQ698" s="201" t="s">
        <v>7775</v>
      </c>
      <c r="CER698" s="201" t="s">
        <v>7774</v>
      </c>
      <c r="CES698" s="201" t="s">
        <v>7775</v>
      </c>
      <c r="CET698" s="201" t="s">
        <v>7774</v>
      </c>
      <c r="CEU698" s="201" t="s">
        <v>7775</v>
      </c>
      <c r="CEV698" s="201" t="s">
        <v>7774</v>
      </c>
      <c r="CEW698" s="201" t="s">
        <v>7775</v>
      </c>
      <c r="CEX698" s="201" t="s">
        <v>7774</v>
      </c>
      <c r="CEY698" s="201" t="s">
        <v>7775</v>
      </c>
      <c r="CEZ698" s="201" t="s">
        <v>7774</v>
      </c>
      <c r="CFA698" s="201" t="s">
        <v>7775</v>
      </c>
      <c r="CFB698" s="201" t="s">
        <v>7774</v>
      </c>
      <c r="CFC698" s="201" t="s">
        <v>7775</v>
      </c>
      <c r="CFD698" s="201" t="s">
        <v>7774</v>
      </c>
      <c r="CFE698" s="201" t="s">
        <v>7775</v>
      </c>
      <c r="CFF698" s="201" t="s">
        <v>7774</v>
      </c>
      <c r="CFG698" s="201" t="s">
        <v>7775</v>
      </c>
      <c r="CFH698" s="201" t="s">
        <v>7774</v>
      </c>
      <c r="CFI698" s="201" t="s">
        <v>7775</v>
      </c>
      <c r="CFJ698" s="201" t="s">
        <v>7774</v>
      </c>
      <c r="CFK698" s="201" t="s">
        <v>7775</v>
      </c>
      <c r="CFL698" s="201" t="s">
        <v>7774</v>
      </c>
      <c r="CFM698" s="201" t="s">
        <v>7775</v>
      </c>
      <c r="CFN698" s="201" t="s">
        <v>7774</v>
      </c>
      <c r="CFO698" s="201" t="s">
        <v>7775</v>
      </c>
      <c r="CFP698" s="201" t="s">
        <v>7774</v>
      </c>
      <c r="CFQ698" s="201" t="s">
        <v>7775</v>
      </c>
      <c r="CFR698" s="201" t="s">
        <v>7774</v>
      </c>
      <c r="CFS698" s="201" t="s">
        <v>7775</v>
      </c>
      <c r="CFT698" s="201" t="s">
        <v>7774</v>
      </c>
      <c r="CFU698" s="201" t="s">
        <v>7775</v>
      </c>
      <c r="CFV698" s="201" t="s">
        <v>7774</v>
      </c>
      <c r="CFW698" s="201" t="s">
        <v>7775</v>
      </c>
      <c r="CFX698" s="201" t="s">
        <v>7774</v>
      </c>
      <c r="CFY698" s="201" t="s">
        <v>7775</v>
      </c>
      <c r="CFZ698" s="201" t="s">
        <v>7774</v>
      </c>
      <c r="CGA698" s="201" t="s">
        <v>7775</v>
      </c>
      <c r="CGB698" s="201" t="s">
        <v>7774</v>
      </c>
      <c r="CGC698" s="201" t="s">
        <v>7775</v>
      </c>
      <c r="CGD698" s="201" t="s">
        <v>7774</v>
      </c>
      <c r="CGE698" s="201" t="s">
        <v>7775</v>
      </c>
      <c r="CGF698" s="201" t="s">
        <v>7774</v>
      </c>
      <c r="CGG698" s="201" t="s">
        <v>7775</v>
      </c>
      <c r="CGH698" s="201" t="s">
        <v>7774</v>
      </c>
      <c r="CGI698" s="201" t="s">
        <v>7775</v>
      </c>
      <c r="CGJ698" s="201" t="s">
        <v>7774</v>
      </c>
      <c r="CGK698" s="201" t="s">
        <v>7775</v>
      </c>
      <c r="CGL698" s="201" t="s">
        <v>7774</v>
      </c>
      <c r="CGM698" s="201" t="s">
        <v>7775</v>
      </c>
      <c r="CGN698" s="201" t="s">
        <v>7774</v>
      </c>
      <c r="CGO698" s="201" t="s">
        <v>7775</v>
      </c>
      <c r="CGP698" s="201" t="s">
        <v>7774</v>
      </c>
      <c r="CGQ698" s="201" t="s">
        <v>7775</v>
      </c>
      <c r="CGR698" s="201" t="s">
        <v>7774</v>
      </c>
      <c r="CGS698" s="201" t="s">
        <v>7775</v>
      </c>
      <c r="CGT698" s="201" t="s">
        <v>7774</v>
      </c>
      <c r="CGU698" s="201" t="s">
        <v>7775</v>
      </c>
      <c r="CGV698" s="201" t="s">
        <v>7774</v>
      </c>
      <c r="CGW698" s="201" t="s">
        <v>7775</v>
      </c>
      <c r="CGX698" s="201" t="s">
        <v>7774</v>
      </c>
      <c r="CGY698" s="201" t="s">
        <v>7775</v>
      </c>
      <c r="CGZ698" s="201" t="s">
        <v>7774</v>
      </c>
      <c r="CHA698" s="201" t="s">
        <v>7775</v>
      </c>
      <c r="CHB698" s="201" t="s">
        <v>7774</v>
      </c>
      <c r="CHC698" s="201" t="s">
        <v>7775</v>
      </c>
      <c r="CHD698" s="201" t="s">
        <v>7774</v>
      </c>
      <c r="CHE698" s="201" t="s">
        <v>7775</v>
      </c>
      <c r="CHF698" s="201" t="s">
        <v>7774</v>
      </c>
      <c r="CHG698" s="201" t="s">
        <v>7775</v>
      </c>
      <c r="CHH698" s="201" t="s">
        <v>7774</v>
      </c>
      <c r="CHI698" s="201" t="s">
        <v>7775</v>
      </c>
      <c r="CHJ698" s="201" t="s">
        <v>7774</v>
      </c>
      <c r="CHK698" s="201" t="s">
        <v>7775</v>
      </c>
      <c r="CHL698" s="201" t="s">
        <v>7774</v>
      </c>
      <c r="CHM698" s="201" t="s">
        <v>7775</v>
      </c>
      <c r="CHN698" s="201" t="s">
        <v>7774</v>
      </c>
      <c r="CHO698" s="201" t="s">
        <v>7775</v>
      </c>
      <c r="CHP698" s="201" t="s">
        <v>7774</v>
      </c>
      <c r="CHQ698" s="201" t="s">
        <v>7775</v>
      </c>
      <c r="CHR698" s="201" t="s">
        <v>7774</v>
      </c>
      <c r="CHS698" s="201" t="s">
        <v>7775</v>
      </c>
      <c r="CHT698" s="201" t="s">
        <v>7774</v>
      </c>
      <c r="CHU698" s="201" t="s">
        <v>7775</v>
      </c>
      <c r="CHV698" s="201" t="s">
        <v>7774</v>
      </c>
      <c r="CHW698" s="201" t="s">
        <v>7775</v>
      </c>
      <c r="CHX698" s="201" t="s">
        <v>7774</v>
      </c>
      <c r="CHY698" s="201" t="s">
        <v>7775</v>
      </c>
      <c r="CHZ698" s="201" t="s">
        <v>7774</v>
      </c>
      <c r="CIA698" s="201" t="s">
        <v>7775</v>
      </c>
      <c r="CIB698" s="201" t="s">
        <v>7774</v>
      </c>
      <c r="CIC698" s="201" t="s">
        <v>7775</v>
      </c>
      <c r="CID698" s="201" t="s">
        <v>7774</v>
      </c>
      <c r="CIE698" s="201" t="s">
        <v>7775</v>
      </c>
      <c r="CIF698" s="201" t="s">
        <v>7774</v>
      </c>
      <c r="CIG698" s="201" t="s">
        <v>7775</v>
      </c>
      <c r="CIH698" s="201" t="s">
        <v>7774</v>
      </c>
      <c r="CII698" s="201" t="s">
        <v>7775</v>
      </c>
      <c r="CIJ698" s="201" t="s">
        <v>7774</v>
      </c>
      <c r="CIK698" s="201" t="s">
        <v>7775</v>
      </c>
      <c r="CIL698" s="201" t="s">
        <v>7774</v>
      </c>
      <c r="CIM698" s="201" t="s">
        <v>7775</v>
      </c>
      <c r="CIN698" s="201" t="s">
        <v>7774</v>
      </c>
      <c r="CIO698" s="201" t="s">
        <v>7775</v>
      </c>
      <c r="CIP698" s="201" t="s">
        <v>7774</v>
      </c>
      <c r="CIQ698" s="201" t="s">
        <v>7775</v>
      </c>
      <c r="CIR698" s="201" t="s">
        <v>7774</v>
      </c>
      <c r="CIS698" s="201" t="s">
        <v>7775</v>
      </c>
      <c r="CIT698" s="201" t="s">
        <v>7774</v>
      </c>
      <c r="CIU698" s="201" t="s">
        <v>7775</v>
      </c>
      <c r="CIV698" s="201" t="s">
        <v>7774</v>
      </c>
      <c r="CIW698" s="201" t="s">
        <v>7775</v>
      </c>
      <c r="CIX698" s="201" t="s">
        <v>7774</v>
      </c>
      <c r="CIY698" s="201" t="s">
        <v>7775</v>
      </c>
      <c r="CIZ698" s="201" t="s">
        <v>7774</v>
      </c>
      <c r="CJA698" s="201" t="s">
        <v>7775</v>
      </c>
      <c r="CJB698" s="201" t="s">
        <v>7774</v>
      </c>
      <c r="CJC698" s="201" t="s">
        <v>7775</v>
      </c>
      <c r="CJD698" s="201" t="s">
        <v>7774</v>
      </c>
      <c r="CJE698" s="201" t="s">
        <v>7775</v>
      </c>
      <c r="CJF698" s="201" t="s">
        <v>7774</v>
      </c>
      <c r="CJG698" s="201" t="s">
        <v>7775</v>
      </c>
      <c r="CJH698" s="201" t="s">
        <v>7774</v>
      </c>
      <c r="CJI698" s="201" t="s">
        <v>7775</v>
      </c>
      <c r="CJJ698" s="201" t="s">
        <v>7774</v>
      </c>
      <c r="CJK698" s="201" t="s">
        <v>7775</v>
      </c>
      <c r="CJL698" s="201" t="s">
        <v>7774</v>
      </c>
      <c r="CJM698" s="201" t="s">
        <v>7775</v>
      </c>
      <c r="CJN698" s="201" t="s">
        <v>7774</v>
      </c>
      <c r="CJO698" s="201" t="s">
        <v>7775</v>
      </c>
      <c r="CJP698" s="201" t="s">
        <v>7774</v>
      </c>
      <c r="CJQ698" s="201" t="s">
        <v>7775</v>
      </c>
      <c r="CJR698" s="201" t="s">
        <v>7774</v>
      </c>
      <c r="CJS698" s="201" t="s">
        <v>7775</v>
      </c>
      <c r="CJT698" s="201" t="s">
        <v>7774</v>
      </c>
      <c r="CJU698" s="201" t="s">
        <v>7775</v>
      </c>
      <c r="CJV698" s="201" t="s">
        <v>7774</v>
      </c>
      <c r="CJW698" s="201" t="s">
        <v>7775</v>
      </c>
      <c r="CJX698" s="201" t="s">
        <v>7774</v>
      </c>
      <c r="CJY698" s="201" t="s">
        <v>7775</v>
      </c>
      <c r="CJZ698" s="201" t="s">
        <v>7774</v>
      </c>
      <c r="CKA698" s="201" t="s">
        <v>7775</v>
      </c>
      <c r="CKB698" s="201" t="s">
        <v>7774</v>
      </c>
      <c r="CKC698" s="201" t="s">
        <v>7775</v>
      </c>
      <c r="CKD698" s="201" t="s">
        <v>7774</v>
      </c>
      <c r="CKE698" s="201" t="s">
        <v>7775</v>
      </c>
      <c r="CKF698" s="201" t="s">
        <v>7774</v>
      </c>
      <c r="CKG698" s="201" t="s">
        <v>7775</v>
      </c>
      <c r="CKH698" s="201" t="s">
        <v>7774</v>
      </c>
      <c r="CKI698" s="201" t="s">
        <v>7775</v>
      </c>
      <c r="CKJ698" s="201" t="s">
        <v>7774</v>
      </c>
      <c r="CKK698" s="201" t="s">
        <v>7775</v>
      </c>
      <c r="CKL698" s="201" t="s">
        <v>7774</v>
      </c>
      <c r="CKM698" s="201" t="s">
        <v>7775</v>
      </c>
      <c r="CKN698" s="201" t="s">
        <v>7774</v>
      </c>
      <c r="CKO698" s="201" t="s">
        <v>7775</v>
      </c>
      <c r="CKP698" s="201" t="s">
        <v>7774</v>
      </c>
      <c r="CKQ698" s="201" t="s">
        <v>7775</v>
      </c>
      <c r="CKR698" s="201" t="s">
        <v>7774</v>
      </c>
      <c r="CKS698" s="201" t="s">
        <v>7775</v>
      </c>
      <c r="CKT698" s="201" t="s">
        <v>7774</v>
      </c>
      <c r="CKU698" s="201" t="s">
        <v>7775</v>
      </c>
      <c r="CKV698" s="201" t="s">
        <v>7774</v>
      </c>
      <c r="CKW698" s="201" t="s">
        <v>7775</v>
      </c>
      <c r="CKX698" s="201" t="s">
        <v>7774</v>
      </c>
      <c r="CKY698" s="201" t="s">
        <v>7775</v>
      </c>
      <c r="CKZ698" s="201" t="s">
        <v>7774</v>
      </c>
      <c r="CLA698" s="201" t="s">
        <v>7775</v>
      </c>
      <c r="CLB698" s="201" t="s">
        <v>7774</v>
      </c>
      <c r="CLC698" s="201" t="s">
        <v>7775</v>
      </c>
      <c r="CLD698" s="201" t="s">
        <v>7774</v>
      </c>
      <c r="CLE698" s="201" t="s">
        <v>7775</v>
      </c>
      <c r="CLF698" s="201" t="s">
        <v>7774</v>
      </c>
      <c r="CLG698" s="201" t="s">
        <v>7775</v>
      </c>
      <c r="CLH698" s="201" t="s">
        <v>7774</v>
      </c>
      <c r="CLI698" s="201" t="s">
        <v>7775</v>
      </c>
      <c r="CLJ698" s="201" t="s">
        <v>7774</v>
      </c>
      <c r="CLK698" s="201" t="s">
        <v>7775</v>
      </c>
      <c r="CLL698" s="201" t="s">
        <v>7774</v>
      </c>
      <c r="CLM698" s="201" t="s">
        <v>7775</v>
      </c>
      <c r="CLN698" s="201" t="s">
        <v>7774</v>
      </c>
      <c r="CLO698" s="201" t="s">
        <v>7775</v>
      </c>
      <c r="CLP698" s="201" t="s">
        <v>7774</v>
      </c>
      <c r="CLQ698" s="201" t="s">
        <v>7775</v>
      </c>
      <c r="CLR698" s="201" t="s">
        <v>7774</v>
      </c>
      <c r="CLS698" s="201" t="s">
        <v>7775</v>
      </c>
      <c r="CLT698" s="201" t="s">
        <v>7774</v>
      </c>
      <c r="CLU698" s="201" t="s">
        <v>7775</v>
      </c>
      <c r="CLV698" s="201" t="s">
        <v>7774</v>
      </c>
      <c r="CLW698" s="201" t="s">
        <v>7775</v>
      </c>
      <c r="CLX698" s="201" t="s">
        <v>7774</v>
      </c>
      <c r="CLY698" s="201" t="s">
        <v>7775</v>
      </c>
      <c r="CLZ698" s="201" t="s">
        <v>7774</v>
      </c>
      <c r="CMA698" s="201" t="s">
        <v>7775</v>
      </c>
      <c r="CMB698" s="201" t="s">
        <v>7774</v>
      </c>
      <c r="CMC698" s="201" t="s">
        <v>7775</v>
      </c>
      <c r="CMD698" s="201" t="s">
        <v>7774</v>
      </c>
      <c r="CME698" s="201" t="s">
        <v>7775</v>
      </c>
      <c r="CMF698" s="201" t="s">
        <v>7774</v>
      </c>
      <c r="CMG698" s="201" t="s">
        <v>7775</v>
      </c>
      <c r="CMH698" s="201" t="s">
        <v>7774</v>
      </c>
      <c r="CMI698" s="201" t="s">
        <v>7775</v>
      </c>
      <c r="CMJ698" s="201" t="s">
        <v>7774</v>
      </c>
      <c r="CMK698" s="201" t="s">
        <v>7775</v>
      </c>
      <c r="CML698" s="201" t="s">
        <v>7774</v>
      </c>
      <c r="CMM698" s="201" t="s">
        <v>7775</v>
      </c>
      <c r="CMN698" s="201" t="s">
        <v>7774</v>
      </c>
      <c r="CMO698" s="201" t="s">
        <v>7775</v>
      </c>
      <c r="CMP698" s="201" t="s">
        <v>7774</v>
      </c>
      <c r="CMQ698" s="201" t="s">
        <v>7775</v>
      </c>
      <c r="CMR698" s="201" t="s">
        <v>7774</v>
      </c>
      <c r="CMS698" s="201" t="s">
        <v>7775</v>
      </c>
      <c r="CMT698" s="201" t="s">
        <v>7774</v>
      </c>
      <c r="CMU698" s="201" t="s">
        <v>7775</v>
      </c>
      <c r="CMV698" s="201" t="s">
        <v>7774</v>
      </c>
      <c r="CMW698" s="201" t="s">
        <v>7775</v>
      </c>
      <c r="CMX698" s="201" t="s">
        <v>7774</v>
      </c>
      <c r="CMY698" s="201" t="s">
        <v>7775</v>
      </c>
      <c r="CMZ698" s="201" t="s">
        <v>7774</v>
      </c>
      <c r="CNA698" s="201" t="s">
        <v>7775</v>
      </c>
      <c r="CNB698" s="201" t="s">
        <v>7774</v>
      </c>
      <c r="CNC698" s="201" t="s">
        <v>7775</v>
      </c>
      <c r="CND698" s="201" t="s">
        <v>7774</v>
      </c>
      <c r="CNE698" s="201" t="s">
        <v>7775</v>
      </c>
      <c r="CNF698" s="201" t="s">
        <v>7774</v>
      </c>
      <c r="CNG698" s="201" t="s">
        <v>7775</v>
      </c>
      <c r="CNH698" s="201" t="s">
        <v>7774</v>
      </c>
      <c r="CNI698" s="201" t="s">
        <v>7775</v>
      </c>
      <c r="CNJ698" s="201" t="s">
        <v>7774</v>
      </c>
      <c r="CNK698" s="201" t="s">
        <v>7775</v>
      </c>
      <c r="CNL698" s="201" t="s">
        <v>7774</v>
      </c>
      <c r="CNM698" s="201" t="s">
        <v>7775</v>
      </c>
      <c r="CNN698" s="201" t="s">
        <v>7774</v>
      </c>
      <c r="CNO698" s="201" t="s">
        <v>7775</v>
      </c>
      <c r="CNP698" s="201" t="s">
        <v>7774</v>
      </c>
      <c r="CNQ698" s="201" t="s">
        <v>7775</v>
      </c>
      <c r="CNR698" s="201" t="s">
        <v>7774</v>
      </c>
      <c r="CNS698" s="201" t="s">
        <v>7775</v>
      </c>
      <c r="CNT698" s="201" t="s">
        <v>7774</v>
      </c>
      <c r="CNU698" s="201" t="s">
        <v>7775</v>
      </c>
      <c r="CNV698" s="201" t="s">
        <v>7774</v>
      </c>
      <c r="CNW698" s="201" t="s">
        <v>7775</v>
      </c>
      <c r="CNX698" s="201" t="s">
        <v>7774</v>
      </c>
      <c r="CNY698" s="201" t="s">
        <v>7775</v>
      </c>
      <c r="CNZ698" s="201" t="s">
        <v>7774</v>
      </c>
      <c r="COA698" s="201" t="s">
        <v>7775</v>
      </c>
      <c r="COB698" s="201" t="s">
        <v>7774</v>
      </c>
      <c r="COC698" s="201" t="s">
        <v>7775</v>
      </c>
      <c r="COD698" s="201" t="s">
        <v>7774</v>
      </c>
      <c r="COE698" s="201" t="s">
        <v>7775</v>
      </c>
      <c r="COF698" s="201" t="s">
        <v>7774</v>
      </c>
      <c r="COG698" s="201" t="s">
        <v>7775</v>
      </c>
      <c r="COH698" s="201" t="s">
        <v>7774</v>
      </c>
      <c r="COI698" s="201" t="s">
        <v>7775</v>
      </c>
      <c r="COJ698" s="201" t="s">
        <v>7774</v>
      </c>
      <c r="COK698" s="201" t="s">
        <v>7775</v>
      </c>
      <c r="COL698" s="201" t="s">
        <v>7774</v>
      </c>
      <c r="COM698" s="201" t="s">
        <v>7775</v>
      </c>
      <c r="CON698" s="201" t="s">
        <v>7774</v>
      </c>
      <c r="COO698" s="201" t="s">
        <v>7775</v>
      </c>
      <c r="COP698" s="201" t="s">
        <v>7774</v>
      </c>
      <c r="COQ698" s="201" t="s">
        <v>7775</v>
      </c>
      <c r="COR698" s="201" t="s">
        <v>7774</v>
      </c>
      <c r="COS698" s="201" t="s">
        <v>7775</v>
      </c>
      <c r="COT698" s="201" t="s">
        <v>7774</v>
      </c>
      <c r="COU698" s="201" t="s">
        <v>7775</v>
      </c>
      <c r="COV698" s="201" t="s">
        <v>7774</v>
      </c>
      <c r="COW698" s="201" t="s">
        <v>7775</v>
      </c>
      <c r="COX698" s="201" t="s">
        <v>7774</v>
      </c>
      <c r="COY698" s="201" t="s">
        <v>7775</v>
      </c>
      <c r="COZ698" s="201" t="s">
        <v>7774</v>
      </c>
      <c r="CPA698" s="201" t="s">
        <v>7775</v>
      </c>
      <c r="CPB698" s="201" t="s">
        <v>7774</v>
      </c>
      <c r="CPC698" s="201" t="s">
        <v>7775</v>
      </c>
      <c r="CPD698" s="201" t="s">
        <v>7774</v>
      </c>
      <c r="CPE698" s="201" t="s">
        <v>7775</v>
      </c>
      <c r="CPF698" s="201" t="s">
        <v>7774</v>
      </c>
      <c r="CPG698" s="201" t="s">
        <v>7775</v>
      </c>
      <c r="CPH698" s="201" t="s">
        <v>7774</v>
      </c>
      <c r="CPI698" s="201" t="s">
        <v>7775</v>
      </c>
      <c r="CPJ698" s="201" t="s">
        <v>7774</v>
      </c>
      <c r="CPK698" s="201" t="s">
        <v>7775</v>
      </c>
      <c r="CPL698" s="201" t="s">
        <v>7774</v>
      </c>
      <c r="CPM698" s="201" t="s">
        <v>7775</v>
      </c>
      <c r="CPN698" s="201" t="s">
        <v>7774</v>
      </c>
      <c r="CPO698" s="201" t="s">
        <v>7775</v>
      </c>
      <c r="CPP698" s="201" t="s">
        <v>7774</v>
      </c>
      <c r="CPQ698" s="201" t="s">
        <v>7775</v>
      </c>
      <c r="CPR698" s="201" t="s">
        <v>7774</v>
      </c>
      <c r="CPS698" s="201" t="s">
        <v>7775</v>
      </c>
      <c r="CPT698" s="201" t="s">
        <v>7774</v>
      </c>
      <c r="CPU698" s="201" t="s">
        <v>7775</v>
      </c>
      <c r="CPV698" s="201" t="s">
        <v>7774</v>
      </c>
      <c r="CPW698" s="201" t="s">
        <v>7775</v>
      </c>
      <c r="CPX698" s="201" t="s">
        <v>7774</v>
      </c>
      <c r="CPY698" s="201" t="s">
        <v>7775</v>
      </c>
      <c r="CPZ698" s="201" t="s">
        <v>7774</v>
      </c>
      <c r="CQA698" s="201" t="s">
        <v>7775</v>
      </c>
      <c r="CQB698" s="201" t="s">
        <v>7774</v>
      </c>
      <c r="CQC698" s="201" t="s">
        <v>7775</v>
      </c>
      <c r="CQD698" s="201" t="s">
        <v>7774</v>
      </c>
      <c r="CQE698" s="201" t="s">
        <v>7775</v>
      </c>
      <c r="CQF698" s="201" t="s">
        <v>7774</v>
      </c>
      <c r="CQG698" s="201" t="s">
        <v>7775</v>
      </c>
      <c r="CQH698" s="201" t="s">
        <v>7774</v>
      </c>
      <c r="CQI698" s="201" t="s">
        <v>7775</v>
      </c>
      <c r="CQJ698" s="201" t="s">
        <v>7774</v>
      </c>
      <c r="CQK698" s="201" t="s">
        <v>7775</v>
      </c>
      <c r="CQL698" s="201" t="s">
        <v>7774</v>
      </c>
      <c r="CQM698" s="201" t="s">
        <v>7775</v>
      </c>
      <c r="CQN698" s="201" t="s">
        <v>7774</v>
      </c>
      <c r="CQO698" s="201" t="s">
        <v>7775</v>
      </c>
      <c r="CQP698" s="201" t="s">
        <v>7774</v>
      </c>
      <c r="CQQ698" s="201" t="s">
        <v>7775</v>
      </c>
      <c r="CQR698" s="201" t="s">
        <v>7774</v>
      </c>
      <c r="CQS698" s="201" t="s">
        <v>7775</v>
      </c>
      <c r="CQT698" s="201" t="s">
        <v>7774</v>
      </c>
      <c r="CQU698" s="201" t="s">
        <v>7775</v>
      </c>
      <c r="CQV698" s="201" t="s">
        <v>7774</v>
      </c>
      <c r="CQW698" s="201" t="s">
        <v>7775</v>
      </c>
      <c r="CQX698" s="201" t="s">
        <v>7774</v>
      </c>
      <c r="CQY698" s="201" t="s">
        <v>7775</v>
      </c>
      <c r="CQZ698" s="201" t="s">
        <v>7774</v>
      </c>
      <c r="CRA698" s="201" t="s">
        <v>7775</v>
      </c>
      <c r="CRB698" s="201" t="s">
        <v>7774</v>
      </c>
      <c r="CRC698" s="201" t="s">
        <v>7775</v>
      </c>
      <c r="CRD698" s="201" t="s">
        <v>7774</v>
      </c>
      <c r="CRE698" s="201" t="s">
        <v>7775</v>
      </c>
      <c r="CRF698" s="201" t="s">
        <v>7774</v>
      </c>
      <c r="CRG698" s="201" t="s">
        <v>7775</v>
      </c>
      <c r="CRH698" s="201" t="s">
        <v>7774</v>
      </c>
      <c r="CRI698" s="201" t="s">
        <v>7775</v>
      </c>
      <c r="CRJ698" s="201" t="s">
        <v>7774</v>
      </c>
      <c r="CRK698" s="201" t="s">
        <v>7775</v>
      </c>
      <c r="CRL698" s="201" t="s">
        <v>7774</v>
      </c>
      <c r="CRM698" s="201" t="s">
        <v>7775</v>
      </c>
      <c r="CRN698" s="201" t="s">
        <v>7774</v>
      </c>
      <c r="CRO698" s="201" t="s">
        <v>7775</v>
      </c>
      <c r="CRP698" s="201" t="s">
        <v>7774</v>
      </c>
      <c r="CRQ698" s="201" t="s">
        <v>7775</v>
      </c>
      <c r="CRR698" s="201" t="s">
        <v>7774</v>
      </c>
      <c r="CRS698" s="201" t="s">
        <v>7775</v>
      </c>
      <c r="CRT698" s="201" t="s">
        <v>7774</v>
      </c>
      <c r="CRU698" s="201" t="s">
        <v>7775</v>
      </c>
      <c r="CRV698" s="201" t="s">
        <v>7774</v>
      </c>
      <c r="CRW698" s="201" t="s">
        <v>7775</v>
      </c>
      <c r="CRX698" s="201" t="s">
        <v>7774</v>
      </c>
      <c r="CRY698" s="201" t="s">
        <v>7775</v>
      </c>
      <c r="CRZ698" s="201" t="s">
        <v>7774</v>
      </c>
      <c r="CSA698" s="201" t="s">
        <v>7775</v>
      </c>
      <c r="CSB698" s="201" t="s">
        <v>7774</v>
      </c>
      <c r="CSC698" s="201" t="s">
        <v>7775</v>
      </c>
      <c r="CSD698" s="201" t="s">
        <v>7774</v>
      </c>
      <c r="CSE698" s="201" t="s">
        <v>7775</v>
      </c>
      <c r="CSF698" s="201" t="s">
        <v>7774</v>
      </c>
      <c r="CSG698" s="201" t="s">
        <v>7775</v>
      </c>
      <c r="CSH698" s="201" t="s">
        <v>7774</v>
      </c>
      <c r="CSI698" s="201" t="s">
        <v>7775</v>
      </c>
      <c r="CSJ698" s="201" t="s">
        <v>7774</v>
      </c>
      <c r="CSK698" s="201" t="s">
        <v>7775</v>
      </c>
      <c r="CSL698" s="201" t="s">
        <v>7774</v>
      </c>
      <c r="CSM698" s="201" t="s">
        <v>7775</v>
      </c>
      <c r="CSN698" s="201" t="s">
        <v>7774</v>
      </c>
      <c r="CSO698" s="201" t="s">
        <v>7775</v>
      </c>
      <c r="CSP698" s="201" t="s">
        <v>7774</v>
      </c>
      <c r="CSQ698" s="201" t="s">
        <v>7775</v>
      </c>
      <c r="CSR698" s="201" t="s">
        <v>7774</v>
      </c>
      <c r="CSS698" s="201" t="s">
        <v>7775</v>
      </c>
      <c r="CST698" s="201" t="s">
        <v>7774</v>
      </c>
      <c r="CSU698" s="201" t="s">
        <v>7775</v>
      </c>
      <c r="CSV698" s="201" t="s">
        <v>7774</v>
      </c>
      <c r="CSW698" s="201" t="s">
        <v>7775</v>
      </c>
      <c r="CSX698" s="201" t="s">
        <v>7774</v>
      </c>
      <c r="CSY698" s="201" t="s">
        <v>7775</v>
      </c>
      <c r="CSZ698" s="201" t="s">
        <v>7774</v>
      </c>
      <c r="CTA698" s="201" t="s">
        <v>7775</v>
      </c>
      <c r="CTB698" s="201" t="s">
        <v>7774</v>
      </c>
      <c r="CTC698" s="201" t="s">
        <v>7775</v>
      </c>
      <c r="CTD698" s="201" t="s">
        <v>7774</v>
      </c>
      <c r="CTE698" s="201" t="s">
        <v>7775</v>
      </c>
      <c r="CTF698" s="201" t="s">
        <v>7774</v>
      </c>
      <c r="CTG698" s="201" t="s">
        <v>7775</v>
      </c>
      <c r="CTH698" s="201" t="s">
        <v>7774</v>
      </c>
      <c r="CTI698" s="201" t="s">
        <v>7775</v>
      </c>
      <c r="CTJ698" s="201" t="s">
        <v>7774</v>
      </c>
      <c r="CTK698" s="201" t="s">
        <v>7775</v>
      </c>
      <c r="CTL698" s="201" t="s">
        <v>7774</v>
      </c>
      <c r="CTM698" s="201" t="s">
        <v>7775</v>
      </c>
      <c r="CTN698" s="201" t="s">
        <v>7774</v>
      </c>
      <c r="CTO698" s="201" t="s">
        <v>7775</v>
      </c>
      <c r="CTP698" s="201" t="s">
        <v>7774</v>
      </c>
      <c r="CTQ698" s="201" t="s">
        <v>7775</v>
      </c>
      <c r="CTR698" s="201" t="s">
        <v>7774</v>
      </c>
      <c r="CTS698" s="201" t="s">
        <v>7775</v>
      </c>
      <c r="CTT698" s="201" t="s">
        <v>7774</v>
      </c>
      <c r="CTU698" s="201" t="s">
        <v>7775</v>
      </c>
      <c r="CTV698" s="201" t="s">
        <v>7774</v>
      </c>
      <c r="CTW698" s="201" t="s">
        <v>7775</v>
      </c>
      <c r="CTX698" s="201" t="s">
        <v>7774</v>
      </c>
      <c r="CTY698" s="201" t="s">
        <v>7775</v>
      </c>
      <c r="CTZ698" s="201" t="s">
        <v>7774</v>
      </c>
      <c r="CUA698" s="201" t="s">
        <v>7775</v>
      </c>
      <c r="CUB698" s="201" t="s">
        <v>7774</v>
      </c>
      <c r="CUC698" s="201" t="s">
        <v>7775</v>
      </c>
      <c r="CUD698" s="201" t="s">
        <v>7774</v>
      </c>
      <c r="CUE698" s="201" t="s">
        <v>7775</v>
      </c>
      <c r="CUF698" s="201" t="s">
        <v>7774</v>
      </c>
      <c r="CUG698" s="201" t="s">
        <v>7775</v>
      </c>
      <c r="CUH698" s="201" t="s">
        <v>7774</v>
      </c>
      <c r="CUI698" s="201" t="s">
        <v>7775</v>
      </c>
      <c r="CUJ698" s="201" t="s">
        <v>7774</v>
      </c>
      <c r="CUK698" s="201" t="s">
        <v>7775</v>
      </c>
      <c r="CUL698" s="201" t="s">
        <v>7774</v>
      </c>
      <c r="CUM698" s="201" t="s">
        <v>7775</v>
      </c>
      <c r="CUN698" s="201" t="s">
        <v>7774</v>
      </c>
      <c r="CUO698" s="201" t="s">
        <v>7775</v>
      </c>
      <c r="CUP698" s="201" t="s">
        <v>7774</v>
      </c>
      <c r="CUQ698" s="201" t="s">
        <v>7775</v>
      </c>
      <c r="CUR698" s="201" t="s">
        <v>7774</v>
      </c>
      <c r="CUS698" s="201" t="s">
        <v>7775</v>
      </c>
      <c r="CUT698" s="201" t="s">
        <v>7774</v>
      </c>
      <c r="CUU698" s="201" t="s">
        <v>7775</v>
      </c>
      <c r="CUV698" s="201" t="s">
        <v>7774</v>
      </c>
      <c r="CUW698" s="201" t="s">
        <v>7775</v>
      </c>
      <c r="CUX698" s="201" t="s">
        <v>7774</v>
      </c>
      <c r="CUY698" s="201" t="s">
        <v>7775</v>
      </c>
      <c r="CUZ698" s="201" t="s">
        <v>7774</v>
      </c>
      <c r="CVA698" s="201" t="s">
        <v>7775</v>
      </c>
      <c r="CVB698" s="201" t="s">
        <v>7774</v>
      </c>
      <c r="CVC698" s="201" t="s">
        <v>7775</v>
      </c>
      <c r="CVD698" s="201" t="s">
        <v>7774</v>
      </c>
      <c r="CVE698" s="201" t="s">
        <v>7775</v>
      </c>
      <c r="CVF698" s="201" t="s">
        <v>7774</v>
      </c>
      <c r="CVG698" s="201" t="s">
        <v>7775</v>
      </c>
      <c r="CVH698" s="201" t="s">
        <v>7774</v>
      </c>
      <c r="CVI698" s="201" t="s">
        <v>7775</v>
      </c>
      <c r="CVJ698" s="201" t="s">
        <v>7774</v>
      </c>
      <c r="CVK698" s="201" t="s">
        <v>7775</v>
      </c>
      <c r="CVL698" s="201" t="s">
        <v>7774</v>
      </c>
      <c r="CVM698" s="201" t="s">
        <v>7775</v>
      </c>
      <c r="CVN698" s="201" t="s">
        <v>7774</v>
      </c>
      <c r="CVO698" s="201" t="s">
        <v>7775</v>
      </c>
      <c r="CVP698" s="201" t="s">
        <v>7774</v>
      </c>
      <c r="CVQ698" s="201" t="s">
        <v>7775</v>
      </c>
      <c r="CVR698" s="201" t="s">
        <v>7774</v>
      </c>
      <c r="CVS698" s="201" t="s">
        <v>7775</v>
      </c>
      <c r="CVT698" s="201" t="s">
        <v>7774</v>
      </c>
      <c r="CVU698" s="201" t="s">
        <v>7775</v>
      </c>
      <c r="CVV698" s="201" t="s">
        <v>7774</v>
      </c>
      <c r="CVW698" s="201" t="s">
        <v>7775</v>
      </c>
      <c r="CVX698" s="201" t="s">
        <v>7774</v>
      </c>
      <c r="CVY698" s="201" t="s">
        <v>7775</v>
      </c>
      <c r="CVZ698" s="201" t="s">
        <v>7774</v>
      </c>
      <c r="CWA698" s="201" t="s">
        <v>7775</v>
      </c>
      <c r="CWB698" s="201" t="s">
        <v>7774</v>
      </c>
      <c r="CWC698" s="201" t="s">
        <v>7775</v>
      </c>
      <c r="CWD698" s="201" t="s">
        <v>7774</v>
      </c>
      <c r="CWE698" s="201" t="s">
        <v>7775</v>
      </c>
      <c r="CWF698" s="201" t="s">
        <v>7774</v>
      </c>
      <c r="CWG698" s="201" t="s">
        <v>7775</v>
      </c>
      <c r="CWH698" s="201" t="s">
        <v>7774</v>
      </c>
      <c r="CWI698" s="201" t="s">
        <v>7775</v>
      </c>
      <c r="CWJ698" s="201" t="s">
        <v>7774</v>
      </c>
      <c r="CWK698" s="201" t="s">
        <v>7775</v>
      </c>
      <c r="CWL698" s="201" t="s">
        <v>7774</v>
      </c>
      <c r="CWM698" s="201" t="s">
        <v>7775</v>
      </c>
      <c r="CWN698" s="201" t="s">
        <v>7774</v>
      </c>
      <c r="CWO698" s="201" t="s">
        <v>7775</v>
      </c>
      <c r="CWP698" s="201" t="s">
        <v>7774</v>
      </c>
      <c r="CWQ698" s="201" t="s">
        <v>7775</v>
      </c>
      <c r="CWR698" s="201" t="s">
        <v>7774</v>
      </c>
      <c r="CWS698" s="201" t="s">
        <v>7775</v>
      </c>
      <c r="CWT698" s="201" t="s">
        <v>7774</v>
      </c>
      <c r="CWU698" s="201" t="s">
        <v>7775</v>
      </c>
      <c r="CWV698" s="201" t="s">
        <v>7774</v>
      </c>
      <c r="CWW698" s="201" t="s">
        <v>7775</v>
      </c>
      <c r="CWX698" s="201" t="s">
        <v>7774</v>
      </c>
      <c r="CWY698" s="201" t="s">
        <v>7775</v>
      </c>
      <c r="CWZ698" s="201" t="s">
        <v>7774</v>
      </c>
      <c r="CXA698" s="201" t="s">
        <v>7775</v>
      </c>
      <c r="CXB698" s="201" t="s">
        <v>7774</v>
      </c>
      <c r="CXC698" s="201" t="s">
        <v>7775</v>
      </c>
      <c r="CXD698" s="201" t="s">
        <v>7774</v>
      </c>
      <c r="CXE698" s="201" t="s">
        <v>7775</v>
      </c>
      <c r="CXF698" s="201" t="s">
        <v>7774</v>
      </c>
      <c r="CXG698" s="201" t="s">
        <v>7775</v>
      </c>
      <c r="CXH698" s="201" t="s">
        <v>7774</v>
      </c>
      <c r="CXI698" s="201" t="s">
        <v>7775</v>
      </c>
      <c r="CXJ698" s="201" t="s">
        <v>7774</v>
      </c>
      <c r="CXK698" s="201" t="s">
        <v>7775</v>
      </c>
      <c r="CXL698" s="201" t="s">
        <v>7774</v>
      </c>
      <c r="CXM698" s="201" t="s">
        <v>7775</v>
      </c>
      <c r="CXN698" s="201" t="s">
        <v>7774</v>
      </c>
      <c r="CXO698" s="201" t="s">
        <v>7775</v>
      </c>
      <c r="CXP698" s="201" t="s">
        <v>7774</v>
      </c>
      <c r="CXQ698" s="201" t="s">
        <v>7775</v>
      </c>
      <c r="CXR698" s="201" t="s">
        <v>7774</v>
      </c>
      <c r="CXS698" s="201" t="s">
        <v>7775</v>
      </c>
      <c r="CXT698" s="201" t="s">
        <v>7774</v>
      </c>
      <c r="CXU698" s="201" t="s">
        <v>7775</v>
      </c>
      <c r="CXV698" s="201" t="s">
        <v>7774</v>
      </c>
      <c r="CXW698" s="201" t="s">
        <v>7775</v>
      </c>
      <c r="CXX698" s="201" t="s">
        <v>7774</v>
      </c>
      <c r="CXY698" s="201" t="s">
        <v>7775</v>
      </c>
      <c r="CXZ698" s="201" t="s">
        <v>7774</v>
      </c>
      <c r="CYA698" s="201" t="s">
        <v>7775</v>
      </c>
      <c r="CYB698" s="201" t="s">
        <v>7774</v>
      </c>
      <c r="CYC698" s="201" t="s">
        <v>7775</v>
      </c>
      <c r="CYD698" s="201" t="s">
        <v>7774</v>
      </c>
      <c r="CYE698" s="201" t="s">
        <v>7775</v>
      </c>
      <c r="CYF698" s="201" t="s">
        <v>7774</v>
      </c>
      <c r="CYG698" s="201" t="s">
        <v>7775</v>
      </c>
      <c r="CYH698" s="201" t="s">
        <v>7774</v>
      </c>
      <c r="CYI698" s="201" t="s">
        <v>7775</v>
      </c>
      <c r="CYJ698" s="201" t="s">
        <v>7774</v>
      </c>
      <c r="CYK698" s="201" t="s">
        <v>7775</v>
      </c>
      <c r="CYL698" s="201" t="s">
        <v>7774</v>
      </c>
      <c r="CYM698" s="201" t="s">
        <v>7775</v>
      </c>
      <c r="CYN698" s="201" t="s">
        <v>7774</v>
      </c>
      <c r="CYO698" s="201" t="s">
        <v>7775</v>
      </c>
      <c r="CYP698" s="201" t="s">
        <v>7774</v>
      </c>
      <c r="CYQ698" s="201" t="s">
        <v>7775</v>
      </c>
      <c r="CYR698" s="201" t="s">
        <v>7774</v>
      </c>
      <c r="CYS698" s="201" t="s">
        <v>7775</v>
      </c>
      <c r="CYT698" s="201" t="s">
        <v>7774</v>
      </c>
      <c r="CYU698" s="201" t="s">
        <v>7775</v>
      </c>
      <c r="CYV698" s="201" t="s">
        <v>7774</v>
      </c>
      <c r="CYW698" s="201" t="s">
        <v>7775</v>
      </c>
      <c r="CYX698" s="201" t="s">
        <v>7774</v>
      </c>
      <c r="CYY698" s="201" t="s">
        <v>7775</v>
      </c>
      <c r="CYZ698" s="201" t="s">
        <v>7774</v>
      </c>
      <c r="CZA698" s="201" t="s">
        <v>7775</v>
      </c>
      <c r="CZB698" s="201" t="s">
        <v>7774</v>
      </c>
      <c r="CZC698" s="201" t="s">
        <v>7775</v>
      </c>
      <c r="CZD698" s="201" t="s">
        <v>7774</v>
      </c>
      <c r="CZE698" s="201" t="s">
        <v>7775</v>
      </c>
      <c r="CZF698" s="201" t="s">
        <v>7774</v>
      </c>
      <c r="CZG698" s="201" t="s">
        <v>7775</v>
      </c>
      <c r="CZH698" s="201" t="s">
        <v>7774</v>
      </c>
      <c r="CZI698" s="201" t="s">
        <v>7775</v>
      </c>
      <c r="CZJ698" s="201" t="s">
        <v>7774</v>
      </c>
      <c r="CZK698" s="201" t="s">
        <v>7775</v>
      </c>
      <c r="CZL698" s="201" t="s">
        <v>7774</v>
      </c>
      <c r="CZM698" s="201" t="s">
        <v>7775</v>
      </c>
      <c r="CZN698" s="201" t="s">
        <v>7774</v>
      </c>
      <c r="CZO698" s="201" t="s">
        <v>7775</v>
      </c>
      <c r="CZP698" s="201" t="s">
        <v>7774</v>
      </c>
      <c r="CZQ698" s="201" t="s">
        <v>7775</v>
      </c>
      <c r="CZR698" s="201" t="s">
        <v>7774</v>
      </c>
      <c r="CZS698" s="201" t="s">
        <v>7775</v>
      </c>
      <c r="CZT698" s="201" t="s">
        <v>7774</v>
      </c>
      <c r="CZU698" s="201" t="s">
        <v>7775</v>
      </c>
      <c r="CZV698" s="201" t="s">
        <v>7774</v>
      </c>
      <c r="CZW698" s="201" t="s">
        <v>7775</v>
      </c>
      <c r="CZX698" s="201" t="s">
        <v>7774</v>
      </c>
      <c r="CZY698" s="201" t="s">
        <v>7775</v>
      </c>
      <c r="CZZ698" s="201" t="s">
        <v>7774</v>
      </c>
      <c r="DAA698" s="201" t="s">
        <v>7775</v>
      </c>
      <c r="DAB698" s="201" t="s">
        <v>7774</v>
      </c>
      <c r="DAC698" s="201" t="s">
        <v>7775</v>
      </c>
      <c r="DAD698" s="201" t="s">
        <v>7774</v>
      </c>
      <c r="DAE698" s="201" t="s">
        <v>7775</v>
      </c>
      <c r="DAF698" s="201" t="s">
        <v>7774</v>
      </c>
      <c r="DAG698" s="201" t="s">
        <v>7775</v>
      </c>
      <c r="DAH698" s="201" t="s">
        <v>7774</v>
      </c>
      <c r="DAI698" s="201" t="s">
        <v>7775</v>
      </c>
      <c r="DAJ698" s="201" t="s">
        <v>7774</v>
      </c>
      <c r="DAK698" s="201" t="s">
        <v>7775</v>
      </c>
      <c r="DAL698" s="201" t="s">
        <v>7774</v>
      </c>
      <c r="DAM698" s="201" t="s">
        <v>7775</v>
      </c>
      <c r="DAN698" s="201" t="s">
        <v>7774</v>
      </c>
      <c r="DAO698" s="201" t="s">
        <v>7775</v>
      </c>
      <c r="DAP698" s="201" t="s">
        <v>7774</v>
      </c>
      <c r="DAQ698" s="201" t="s">
        <v>7775</v>
      </c>
      <c r="DAR698" s="201" t="s">
        <v>7774</v>
      </c>
      <c r="DAS698" s="201" t="s">
        <v>7775</v>
      </c>
      <c r="DAT698" s="201" t="s">
        <v>7774</v>
      </c>
      <c r="DAU698" s="201" t="s">
        <v>7775</v>
      </c>
      <c r="DAV698" s="201" t="s">
        <v>7774</v>
      </c>
      <c r="DAW698" s="201" t="s">
        <v>7775</v>
      </c>
      <c r="DAX698" s="201" t="s">
        <v>7774</v>
      </c>
      <c r="DAY698" s="201" t="s">
        <v>7775</v>
      </c>
      <c r="DAZ698" s="201" t="s">
        <v>7774</v>
      </c>
      <c r="DBA698" s="201" t="s">
        <v>7775</v>
      </c>
      <c r="DBB698" s="201" t="s">
        <v>7774</v>
      </c>
      <c r="DBC698" s="201" t="s">
        <v>7775</v>
      </c>
      <c r="DBD698" s="201" t="s">
        <v>7774</v>
      </c>
      <c r="DBE698" s="201" t="s">
        <v>7775</v>
      </c>
      <c r="DBF698" s="201" t="s">
        <v>7774</v>
      </c>
      <c r="DBG698" s="201" t="s">
        <v>7775</v>
      </c>
      <c r="DBH698" s="201" t="s">
        <v>7774</v>
      </c>
      <c r="DBI698" s="201" t="s">
        <v>7775</v>
      </c>
      <c r="DBJ698" s="201" t="s">
        <v>7774</v>
      </c>
      <c r="DBK698" s="201" t="s">
        <v>7775</v>
      </c>
      <c r="DBL698" s="201" t="s">
        <v>7774</v>
      </c>
      <c r="DBM698" s="201" t="s">
        <v>7775</v>
      </c>
      <c r="DBN698" s="201" t="s">
        <v>7774</v>
      </c>
      <c r="DBO698" s="201" t="s">
        <v>7775</v>
      </c>
      <c r="DBP698" s="201" t="s">
        <v>7774</v>
      </c>
      <c r="DBQ698" s="201" t="s">
        <v>7775</v>
      </c>
      <c r="DBR698" s="201" t="s">
        <v>7774</v>
      </c>
      <c r="DBS698" s="201" t="s">
        <v>7775</v>
      </c>
      <c r="DBT698" s="201" t="s">
        <v>7774</v>
      </c>
      <c r="DBU698" s="201" t="s">
        <v>7775</v>
      </c>
      <c r="DBV698" s="201" t="s">
        <v>7774</v>
      </c>
      <c r="DBW698" s="201" t="s">
        <v>7775</v>
      </c>
      <c r="DBX698" s="201" t="s">
        <v>7774</v>
      </c>
      <c r="DBY698" s="201" t="s">
        <v>7775</v>
      </c>
      <c r="DBZ698" s="201" t="s">
        <v>7774</v>
      </c>
      <c r="DCA698" s="201" t="s">
        <v>7775</v>
      </c>
      <c r="DCB698" s="201" t="s">
        <v>7774</v>
      </c>
      <c r="DCC698" s="201" t="s">
        <v>7775</v>
      </c>
      <c r="DCD698" s="201" t="s">
        <v>7774</v>
      </c>
      <c r="DCE698" s="201" t="s">
        <v>7775</v>
      </c>
      <c r="DCF698" s="201" t="s">
        <v>7774</v>
      </c>
      <c r="DCG698" s="201" t="s">
        <v>7775</v>
      </c>
      <c r="DCH698" s="201" t="s">
        <v>7774</v>
      </c>
      <c r="DCI698" s="201" t="s">
        <v>7775</v>
      </c>
      <c r="DCJ698" s="201" t="s">
        <v>7774</v>
      </c>
      <c r="DCK698" s="201" t="s">
        <v>7775</v>
      </c>
      <c r="DCL698" s="201" t="s">
        <v>7774</v>
      </c>
      <c r="DCM698" s="201" t="s">
        <v>7775</v>
      </c>
      <c r="DCN698" s="201" t="s">
        <v>7774</v>
      </c>
      <c r="DCO698" s="201" t="s">
        <v>7775</v>
      </c>
      <c r="DCP698" s="201" t="s">
        <v>7774</v>
      </c>
      <c r="DCQ698" s="201" t="s">
        <v>7775</v>
      </c>
      <c r="DCR698" s="201" t="s">
        <v>7774</v>
      </c>
      <c r="DCS698" s="201" t="s">
        <v>7775</v>
      </c>
      <c r="DCT698" s="201" t="s">
        <v>7774</v>
      </c>
      <c r="DCU698" s="201" t="s">
        <v>7775</v>
      </c>
      <c r="DCV698" s="201" t="s">
        <v>7774</v>
      </c>
      <c r="DCW698" s="201" t="s">
        <v>7775</v>
      </c>
      <c r="DCX698" s="201" t="s">
        <v>7774</v>
      </c>
      <c r="DCY698" s="201" t="s">
        <v>7775</v>
      </c>
      <c r="DCZ698" s="201" t="s">
        <v>7774</v>
      </c>
      <c r="DDA698" s="201" t="s">
        <v>7775</v>
      </c>
      <c r="DDB698" s="201" t="s">
        <v>7774</v>
      </c>
      <c r="DDC698" s="201" t="s">
        <v>7775</v>
      </c>
      <c r="DDD698" s="201" t="s">
        <v>7774</v>
      </c>
      <c r="DDE698" s="201" t="s">
        <v>7775</v>
      </c>
      <c r="DDF698" s="201" t="s">
        <v>7774</v>
      </c>
      <c r="DDG698" s="201" t="s">
        <v>7775</v>
      </c>
      <c r="DDH698" s="201" t="s">
        <v>7774</v>
      </c>
      <c r="DDI698" s="201" t="s">
        <v>7775</v>
      </c>
      <c r="DDJ698" s="201" t="s">
        <v>7774</v>
      </c>
      <c r="DDK698" s="201" t="s">
        <v>7775</v>
      </c>
      <c r="DDL698" s="201" t="s">
        <v>7774</v>
      </c>
      <c r="DDM698" s="201" t="s">
        <v>7775</v>
      </c>
      <c r="DDN698" s="201" t="s">
        <v>7774</v>
      </c>
      <c r="DDO698" s="201" t="s">
        <v>7775</v>
      </c>
      <c r="DDP698" s="201" t="s">
        <v>7774</v>
      </c>
      <c r="DDQ698" s="201" t="s">
        <v>7775</v>
      </c>
      <c r="DDR698" s="201" t="s">
        <v>7774</v>
      </c>
      <c r="DDS698" s="201" t="s">
        <v>7775</v>
      </c>
      <c r="DDT698" s="201" t="s">
        <v>7774</v>
      </c>
      <c r="DDU698" s="201" t="s">
        <v>7775</v>
      </c>
      <c r="DDV698" s="201" t="s">
        <v>7774</v>
      </c>
      <c r="DDW698" s="201" t="s">
        <v>7775</v>
      </c>
      <c r="DDX698" s="201" t="s">
        <v>7774</v>
      </c>
      <c r="DDY698" s="201" t="s">
        <v>7775</v>
      </c>
      <c r="DDZ698" s="201" t="s">
        <v>7774</v>
      </c>
      <c r="DEA698" s="201" t="s">
        <v>7775</v>
      </c>
      <c r="DEB698" s="201" t="s">
        <v>7774</v>
      </c>
      <c r="DEC698" s="201" t="s">
        <v>7775</v>
      </c>
      <c r="DED698" s="201" t="s">
        <v>7774</v>
      </c>
      <c r="DEE698" s="201" t="s">
        <v>7775</v>
      </c>
      <c r="DEF698" s="201" t="s">
        <v>7774</v>
      </c>
      <c r="DEG698" s="201" t="s">
        <v>7775</v>
      </c>
      <c r="DEH698" s="201" t="s">
        <v>7774</v>
      </c>
      <c r="DEI698" s="201" t="s">
        <v>7775</v>
      </c>
      <c r="DEJ698" s="201" t="s">
        <v>7774</v>
      </c>
      <c r="DEK698" s="201" t="s">
        <v>7775</v>
      </c>
      <c r="DEL698" s="201" t="s">
        <v>7774</v>
      </c>
      <c r="DEM698" s="201" t="s">
        <v>7775</v>
      </c>
      <c r="DEN698" s="201" t="s">
        <v>7774</v>
      </c>
      <c r="DEO698" s="201" t="s">
        <v>7775</v>
      </c>
      <c r="DEP698" s="201" t="s">
        <v>7774</v>
      </c>
      <c r="DEQ698" s="201" t="s">
        <v>7775</v>
      </c>
      <c r="DER698" s="201" t="s">
        <v>7774</v>
      </c>
      <c r="DES698" s="201" t="s">
        <v>7775</v>
      </c>
      <c r="DET698" s="201" t="s">
        <v>7774</v>
      </c>
      <c r="DEU698" s="201" t="s">
        <v>7775</v>
      </c>
      <c r="DEV698" s="201" t="s">
        <v>7774</v>
      </c>
      <c r="DEW698" s="201" t="s">
        <v>7775</v>
      </c>
      <c r="DEX698" s="201" t="s">
        <v>7774</v>
      </c>
      <c r="DEY698" s="201" t="s">
        <v>7775</v>
      </c>
      <c r="DEZ698" s="201" t="s">
        <v>7774</v>
      </c>
      <c r="DFA698" s="201" t="s">
        <v>7775</v>
      </c>
      <c r="DFB698" s="201" t="s">
        <v>7774</v>
      </c>
      <c r="DFC698" s="201" t="s">
        <v>7775</v>
      </c>
      <c r="DFD698" s="201" t="s">
        <v>7774</v>
      </c>
      <c r="DFE698" s="201" t="s">
        <v>7775</v>
      </c>
      <c r="DFF698" s="201" t="s">
        <v>7774</v>
      </c>
      <c r="DFG698" s="201" t="s">
        <v>7775</v>
      </c>
      <c r="DFH698" s="201" t="s">
        <v>7774</v>
      </c>
      <c r="DFI698" s="201" t="s">
        <v>7775</v>
      </c>
      <c r="DFJ698" s="201" t="s">
        <v>7774</v>
      </c>
      <c r="DFK698" s="201" t="s">
        <v>7775</v>
      </c>
      <c r="DFL698" s="201" t="s">
        <v>7774</v>
      </c>
      <c r="DFM698" s="201" t="s">
        <v>7775</v>
      </c>
      <c r="DFN698" s="201" t="s">
        <v>7774</v>
      </c>
      <c r="DFO698" s="201" t="s">
        <v>7775</v>
      </c>
      <c r="DFP698" s="201" t="s">
        <v>7774</v>
      </c>
      <c r="DFQ698" s="201" t="s">
        <v>7775</v>
      </c>
      <c r="DFR698" s="201" t="s">
        <v>7774</v>
      </c>
      <c r="DFS698" s="201" t="s">
        <v>7775</v>
      </c>
      <c r="DFT698" s="201" t="s">
        <v>7774</v>
      </c>
      <c r="DFU698" s="201" t="s">
        <v>7775</v>
      </c>
      <c r="DFV698" s="201" t="s">
        <v>7774</v>
      </c>
      <c r="DFW698" s="201" t="s">
        <v>7775</v>
      </c>
      <c r="DFX698" s="201" t="s">
        <v>7774</v>
      </c>
      <c r="DFY698" s="201" t="s">
        <v>7775</v>
      </c>
      <c r="DFZ698" s="201" t="s">
        <v>7774</v>
      </c>
      <c r="DGA698" s="201" t="s">
        <v>7775</v>
      </c>
      <c r="DGB698" s="201" t="s">
        <v>7774</v>
      </c>
      <c r="DGC698" s="201" t="s">
        <v>7775</v>
      </c>
      <c r="DGD698" s="201" t="s">
        <v>7774</v>
      </c>
      <c r="DGE698" s="201" t="s">
        <v>7775</v>
      </c>
      <c r="DGF698" s="201" t="s">
        <v>7774</v>
      </c>
      <c r="DGG698" s="201" t="s">
        <v>7775</v>
      </c>
      <c r="DGH698" s="201" t="s">
        <v>7774</v>
      </c>
      <c r="DGI698" s="201" t="s">
        <v>7775</v>
      </c>
      <c r="DGJ698" s="201" t="s">
        <v>7774</v>
      </c>
      <c r="DGK698" s="201" t="s">
        <v>7775</v>
      </c>
      <c r="DGL698" s="201" t="s">
        <v>7774</v>
      </c>
      <c r="DGM698" s="201" t="s">
        <v>7775</v>
      </c>
      <c r="DGN698" s="201" t="s">
        <v>7774</v>
      </c>
      <c r="DGO698" s="201" t="s">
        <v>7775</v>
      </c>
      <c r="DGP698" s="201" t="s">
        <v>7774</v>
      </c>
      <c r="DGQ698" s="201" t="s">
        <v>7775</v>
      </c>
      <c r="DGR698" s="201" t="s">
        <v>7774</v>
      </c>
      <c r="DGS698" s="201" t="s">
        <v>7775</v>
      </c>
      <c r="DGT698" s="201" t="s">
        <v>7774</v>
      </c>
      <c r="DGU698" s="201" t="s">
        <v>7775</v>
      </c>
      <c r="DGV698" s="201" t="s">
        <v>7774</v>
      </c>
      <c r="DGW698" s="201" t="s">
        <v>7775</v>
      </c>
      <c r="DGX698" s="201" t="s">
        <v>7774</v>
      </c>
      <c r="DGY698" s="201" t="s">
        <v>7775</v>
      </c>
      <c r="DGZ698" s="201" t="s">
        <v>7774</v>
      </c>
      <c r="DHA698" s="201" t="s">
        <v>7775</v>
      </c>
      <c r="DHB698" s="201" t="s">
        <v>7774</v>
      </c>
      <c r="DHC698" s="201" t="s">
        <v>7775</v>
      </c>
      <c r="DHD698" s="201" t="s">
        <v>7774</v>
      </c>
      <c r="DHE698" s="201" t="s">
        <v>7775</v>
      </c>
      <c r="DHF698" s="201" t="s">
        <v>7774</v>
      </c>
      <c r="DHG698" s="201" t="s">
        <v>7775</v>
      </c>
      <c r="DHH698" s="201" t="s">
        <v>7774</v>
      </c>
      <c r="DHI698" s="201" t="s">
        <v>7775</v>
      </c>
      <c r="DHJ698" s="201" t="s">
        <v>7774</v>
      </c>
      <c r="DHK698" s="201" t="s">
        <v>7775</v>
      </c>
      <c r="DHL698" s="201" t="s">
        <v>7774</v>
      </c>
      <c r="DHM698" s="201" t="s">
        <v>7775</v>
      </c>
      <c r="DHN698" s="201" t="s">
        <v>7774</v>
      </c>
      <c r="DHO698" s="201" t="s">
        <v>7775</v>
      </c>
      <c r="DHP698" s="201" t="s">
        <v>7774</v>
      </c>
      <c r="DHQ698" s="201" t="s">
        <v>7775</v>
      </c>
      <c r="DHR698" s="201" t="s">
        <v>7774</v>
      </c>
      <c r="DHS698" s="201" t="s">
        <v>7775</v>
      </c>
      <c r="DHT698" s="201" t="s">
        <v>7774</v>
      </c>
      <c r="DHU698" s="201" t="s">
        <v>7775</v>
      </c>
      <c r="DHV698" s="201" t="s">
        <v>7774</v>
      </c>
      <c r="DHW698" s="201" t="s">
        <v>7775</v>
      </c>
      <c r="DHX698" s="201" t="s">
        <v>7774</v>
      </c>
      <c r="DHY698" s="201" t="s">
        <v>7775</v>
      </c>
      <c r="DHZ698" s="201" t="s">
        <v>7774</v>
      </c>
      <c r="DIA698" s="201" t="s">
        <v>7775</v>
      </c>
      <c r="DIB698" s="201" t="s">
        <v>7774</v>
      </c>
      <c r="DIC698" s="201" t="s">
        <v>7775</v>
      </c>
      <c r="DID698" s="201" t="s">
        <v>7774</v>
      </c>
      <c r="DIE698" s="201" t="s">
        <v>7775</v>
      </c>
      <c r="DIF698" s="201" t="s">
        <v>7774</v>
      </c>
      <c r="DIG698" s="201" t="s">
        <v>7775</v>
      </c>
      <c r="DIH698" s="201" t="s">
        <v>7774</v>
      </c>
      <c r="DII698" s="201" t="s">
        <v>7775</v>
      </c>
      <c r="DIJ698" s="201" t="s">
        <v>7774</v>
      </c>
      <c r="DIK698" s="201" t="s">
        <v>7775</v>
      </c>
      <c r="DIL698" s="201" t="s">
        <v>7774</v>
      </c>
      <c r="DIM698" s="201" t="s">
        <v>7775</v>
      </c>
      <c r="DIN698" s="201" t="s">
        <v>7774</v>
      </c>
      <c r="DIO698" s="201" t="s">
        <v>7775</v>
      </c>
      <c r="DIP698" s="201" t="s">
        <v>7774</v>
      </c>
      <c r="DIQ698" s="201" t="s">
        <v>7775</v>
      </c>
      <c r="DIR698" s="201" t="s">
        <v>7774</v>
      </c>
      <c r="DIS698" s="201" t="s">
        <v>7775</v>
      </c>
      <c r="DIT698" s="201" t="s">
        <v>7774</v>
      </c>
      <c r="DIU698" s="201" t="s">
        <v>7775</v>
      </c>
      <c r="DIV698" s="201" t="s">
        <v>7774</v>
      </c>
      <c r="DIW698" s="201" t="s">
        <v>7775</v>
      </c>
      <c r="DIX698" s="201" t="s">
        <v>7774</v>
      </c>
      <c r="DIY698" s="201" t="s">
        <v>7775</v>
      </c>
      <c r="DIZ698" s="201" t="s">
        <v>7774</v>
      </c>
      <c r="DJA698" s="201" t="s">
        <v>7775</v>
      </c>
      <c r="DJB698" s="201" t="s">
        <v>7774</v>
      </c>
      <c r="DJC698" s="201" t="s">
        <v>7775</v>
      </c>
      <c r="DJD698" s="201" t="s">
        <v>7774</v>
      </c>
      <c r="DJE698" s="201" t="s">
        <v>7775</v>
      </c>
      <c r="DJF698" s="201" t="s">
        <v>7774</v>
      </c>
      <c r="DJG698" s="201" t="s">
        <v>7775</v>
      </c>
      <c r="DJH698" s="201" t="s">
        <v>7774</v>
      </c>
      <c r="DJI698" s="201" t="s">
        <v>7775</v>
      </c>
      <c r="DJJ698" s="201" t="s">
        <v>7774</v>
      </c>
      <c r="DJK698" s="201" t="s">
        <v>7775</v>
      </c>
      <c r="DJL698" s="201" t="s">
        <v>7774</v>
      </c>
      <c r="DJM698" s="201" t="s">
        <v>7775</v>
      </c>
      <c r="DJN698" s="201" t="s">
        <v>7774</v>
      </c>
      <c r="DJO698" s="201" t="s">
        <v>7775</v>
      </c>
      <c r="DJP698" s="201" t="s">
        <v>7774</v>
      </c>
      <c r="DJQ698" s="201" t="s">
        <v>7775</v>
      </c>
      <c r="DJR698" s="201" t="s">
        <v>7774</v>
      </c>
      <c r="DJS698" s="201" t="s">
        <v>7775</v>
      </c>
      <c r="DJT698" s="201" t="s">
        <v>7774</v>
      </c>
      <c r="DJU698" s="201" t="s">
        <v>7775</v>
      </c>
      <c r="DJV698" s="201" t="s">
        <v>7774</v>
      </c>
      <c r="DJW698" s="201" t="s">
        <v>7775</v>
      </c>
      <c r="DJX698" s="201" t="s">
        <v>7774</v>
      </c>
      <c r="DJY698" s="201" t="s">
        <v>7775</v>
      </c>
      <c r="DJZ698" s="201" t="s">
        <v>7774</v>
      </c>
      <c r="DKA698" s="201" t="s">
        <v>7775</v>
      </c>
      <c r="DKB698" s="201" t="s">
        <v>7774</v>
      </c>
      <c r="DKC698" s="201" t="s">
        <v>7775</v>
      </c>
      <c r="DKD698" s="201" t="s">
        <v>7774</v>
      </c>
      <c r="DKE698" s="201" t="s">
        <v>7775</v>
      </c>
      <c r="DKF698" s="201" t="s">
        <v>7774</v>
      </c>
      <c r="DKG698" s="201" t="s">
        <v>7775</v>
      </c>
      <c r="DKH698" s="201" t="s">
        <v>7774</v>
      </c>
      <c r="DKI698" s="201" t="s">
        <v>7775</v>
      </c>
      <c r="DKJ698" s="201" t="s">
        <v>7774</v>
      </c>
      <c r="DKK698" s="201" t="s">
        <v>7775</v>
      </c>
      <c r="DKL698" s="201" t="s">
        <v>7774</v>
      </c>
      <c r="DKM698" s="201" t="s">
        <v>7775</v>
      </c>
      <c r="DKN698" s="201" t="s">
        <v>7774</v>
      </c>
      <c r="DKO698" s="201" t="s">
        <v>7775</v>
      </c>
      <c r="DKP698" s="201" t="s">
        <v>7774</v>
      </c>
      <c r="DKQ698" s="201" t="s">
        <v>7775</v>
      </c>
      <c r="DKR698" s="201" t="s">
        <v>7774</v>
      </c>
      <c r="DKS698" s="201" t="s">
        <v>7775</v>
      </c>
      <c r="DKT698" s="201" t="s">
        <v>7774</v>
      </c>
      <c r="DKU698" s="201" t="s">
        <v>7775</v>
      </c>
      <c r="DKV698" s="201" t="s">
        <v>7774</v>
      </c>
      <c r="DKW698" s="201" t="s">
        <v>7775</v>
      </c>
      <c r="DKX698" s="201" t="s">
        <v>7774</v>
      </c>
      <c r="DKY698" s="201" t="s">
        <v>7775</v>
      </c>
      <c r="DKZ698" s="201" t="s">
        <v>7774</v>
      </c>
      <c r="DLA698" s="201" t="s">
        <v>7775</v>
      </c>
      <c r="DLB698" s="201" t="s">
        <v>7774</v>
      </c>
      <c r="DLC698" s="201" t="s">
        <v>7775</v>
      </c>
      <c r="DLD698" s="201" t="s">
        <v>7774</v>
      </c>
      <c r="DLE698" s="201" t="s">
        <v>7775</v>
      </c>
      <c r="DLF698" s="201" t="s">
        <v>7774</v>
      </c>
      <c r="DLG698" s="201" t="s">
        <v>7775</v>
      </c>
      <c r="DLH698" s="201" t="s">
        <v>7774</v>
      </c>
      <c r="DLI698" s="201" t="s">
        <v>7775</v>
      </c>
      <c r="DLJ698" s="201" t="s">
        <v>7774</v>
      </c>
      <c r="DLK698" s="201" t="s">
        <v>7775</v>
      </c>
      <c r="DLL698" s="201" t="s">
        <v>7774</v>
      </c>
      <c r="DLM698" s="201" t="s">
        <v>7775</v>
      </c>
      <c r="DLN698" s="201" t="s">
        <v>7774</v>
      </c>
      <c r="DLO698" s="201" t="s">
        <v>7775</v>
      </c>
      <c r="DLP698" s="201" t="s">
        <v>7774</v>
      </c>
      <c r="DLQ698" s="201" t="s">
        <v>7775</v>
      </c>
      <c r="DLR698" s="201" t="s">
        <v>7774</v>
      </c>
      <c r="DLS698" s="201" t="s">
        <v>7775</v>
      </c>
      <c r="DLT698" s="201" t="s">
        <v>7774</v>
      </c>
      <c r="DLU698" s="201" t="s">
        <v>7775</v>
      </c>
      <c r="DLV698" s="201" t="s">
        <v>7774</v>
      </c>
      <c r="DLW698" s="201" t="s">
        <v>7775</v>
      </c>
      <c r="DLX698" s="201" t="s">
        <v>7774</v>
      </c>
      <c r="DLY698" s="201" t="s">
        <v>7775</v>
      </c>
      <c r="DLZ698" s="201" t="s">
        <v>7774</v>
      </c>
      <c r="DMA698" s="201" t="s">
        <v>7775</v>
      </c>
      <c r="DMB698" s="201" t="s">
        <v>7774</v>
      </c>
      <c r="DMC698" s="201" t="s">
        <v>7775</v>
      </c>
      <c r="DMD698" s="201" t="s">
        <v>7774</v>
      </c>
      <c r="DME698" s="201" t="s">
        <v>7775</v>
      </c>
      <c r="DMF698" s="201" t="s">
        <v>7774</v>
      </c>
      <c r="DMG698" s="201" t="s">
        <v>7775</v>
      </c>
      <c r="DMH698" s="201" t="s">
        <v>7774</v>
      </c>
      <c r="DMI698" s="201" t="s">
        <v>7775</v>
      </c>
      <c r="DMJ698" s="201" t="s">
        <v>7774</v>
      </c>
      <c r="DMK698" s="201" t="s">
        <v>7775</v>
      </c>
      <c r="DML698" s="201" t="s">
        <v>7774</v>
      </c>
      <c r="DMM698" s="201" t="s">
        <v>7775</v>
      </c>
      <c r="DMN698" s="201" t="s">
        <v>7774</v>
      </c>
      <c r="DMO698" s="201" t="s">
        <v>7775</v>
      </c>
      <c r="DMP698" s="201" t="s">
        <v>7774</v>
      </c>
      <c r="DMQ698" s="201" t="s">
        <v>7775</v>
      </c>
      <c r="DMR698" s="201" t="s">
        <v>7774</v>
      </c>
      <c r="DMS698" s="201" t="s">
        <v>7775</v>
      </c>
      <c r="DMT698" s="201" t="s">
        <v>7774</v>
      </c>
      <c r="DMU698" s="201" t="s">
        <v>7775</v>
      </c>
      <c r="DMV698" s="201" t="s">
        <v>7774</v>
      </c>
      <c r="DMW698" s="201" t="s">
        <v>7775</v>
      </c>
      <c r="DMX698" s="201" t="s">
        <v>7774</v>
      </c>
      <c r="DMY698" s="201" t="s">
        <v>7775</v>
      </c>
      <c r="DMZ698" s="201" t="s">
        <v>7774</v>
      </c>
      <c r="DNA698" s="201" t="s">
        <v>7775</v>
      </c>
      <c r="DNB698" s="201" t="s">
        <v>7774</v>
      </c>
      <c r="DNC698" s="201" t="s">
        <v>7775</v>
      </c>
      <c r="DND698" s="201" t="s">
        <v>7774</v>
      </c>
      <c r="DNE698" s="201" t="s">
        <v>7775</v>
      </c>
      <c r="DNF698" s="201" t="s">
        <v>7774</v>
      </c>
      <c r="DNG698" s="201" t="s">
        <v>7775</v>
      </c>
      <c r="DNH698" s="201" t="s">
        <v>7774</v>
      </c>
      <c r="DNI698" s="201" t="s">
        <v>7775</v>
      </c>
      <c r="DNJ698" s="201" t="s">
        <v>7774</v>
      </c>
      <c r="DNK698" s="201" t="s">
        <v>7775</v>
      </c>
      <c r="DNL698" s="201" t="s">
        <v>7774</v>
      </c>
      <c r="DNM698" s="201" t="s">
        <v>7775</v>
      </c>
      <c r="DNN698" s="201" t="s">
        <v>7774</v>
      </c>
      <c r="DNO698" s="201" t="s">
        <v>7775</v>
      </c>
      <c r="DNP698" s="201" t="s">
        <v>7774</v>
      </c>
      <c r="DNQ698" s="201" t="s">
        <v>7775</v>
      </c>
      <c r="DNR698" s="201" t="s">
        <v>7774</v>
      </c>
      <c r="DNS698" s="201" t="s">
        <v>7775</v>
      </c>
      <c r="DNT698" s="201" t="s">
        <v>7774</v>
      </c>
      <c r="DNU698" s="201" t="s">
        <v>7775</v>
      </c>
      <c r="DNV698" s="201" t="s">
        <v>7774</v>
      </c>
      <c r="DNW698" s="201" t="s">
        <v>7775</v>
      </c>
      <c r="DNX698" s="201" t="s">
        <v>7774</v>
      </c>
      <c r="DNY698" s="201" t="s">
        <v>7775</v>
      </c>
      <c r="DNZ698" s="201" t="s">
        <v>7774</v>
      </c>
      <c r="DOA698" s="201" t="s">
        <v>7775</v>
      </c>
      <c r="DOB698" s="201" t="s">
        <v>7774</v>
      </c>
      <c r="DOC698" s="201" t="s">
        <v>7775</v>
      </c>
      <c r="DOD698" s="201" t="s">
        <v>7774</v>
      </c>
      <c r="DOE698" s="201" t="s">
        <v>7775</v>
      </c>
      <c r="DOF698" s="201" t="s">
        <v>7774</v>
      </c>
      <c r="DOG698" s="201" t="s">
        <v>7775</v>
      </c>
      <c r="DOH698" s="201" t="s">
        <v>7774</v>
      </c>
      <c r="DOI698" s="201" t="s">
        <v>7775</v>
      </c>
      <c r="DOJ698" s="201" t="s">
        <v>7774</v>
      </c>
      <c r="DOK698" s="201" t="s">
        <v>7775</v>
      </c>
      <c r="DOL698" s="201" t="s">
        <v>7774</v>
      </c>
      <c r="DOM698" s="201" t="s">
        <v>7775</v>
      </c>
      <c r="DON698" s="201" t="s">
        <v>7774</v>
      </c>
      <c r="DOO698" s="201" t="s">
        <v>7775</v>
      </c>
      <c r="DOP698" s="201" t="s">
        <v>7774</v>
      </c>
      <c r="DOQ698" s="201" t="s">
        <v>7775</v>
      </c>
      <c r="DOR698" s="201" t="s">
        <v>7774</v>
      </c>
      <c r="DOS698" s="201" t="s">
        <v>7775</v>
      </c>
      <c r="DOT698" s="201" t="s">
        <v>7774</v>
      </c>
      <c r="DOU698" s="201" t="s">
        <v>7775</v>
      </c>
      <c r="DOV698" s="201" t="s">
        <v>7774</v>
      </c>
      <c r="DOW698" s="201" t="s">
        <v>7775</v>
      </c>
      <c r="DOX698" s="201" t="s">
        <v>7774</v>
      </c>
      <c r="DOY698" s="201" t="s">
        <v>7775</v>
      </c>
      <c r="DOZ698" s="201" t="s">
        <v>7774</v>
      </c>
      <c r="DPA698" s="201" t="s">
        <v>7775</v>
      </c>
      <c r="DPB698" s="201" t="s">
        <v>7774</v>
      </c>
      <c r="DPC698" s="201" t="s">
        <v>7775</v>
      </c>
      <c r="DPD698" s="201" t="s">
        <v>7774</v>
      </c>
      <c r="DPE698" s="201" t="s">
        <v>7775</v>
      </c>
      <c r="DPF698" s="201" t="s">
        <v>7774</v>
      </c>
      <c r="DPG698" s="201" t="s">
        <v>7775</v>
      </c>
      <c r="DPH698" s="201" t="s">
        <v>7774</v>
      </c>
      <c r="DPI698" s="201" t="s">
        <v>7775</v>
      </c>
      <c r="DPJ698" s="201" t="s">
        <v>7774</v>
      </c>
      <c r="DPK698" s="201" t="s">
        <v>7775</v>
      </c>
      <c r="DPL698" s="201" t="s">
        <v>7774</v>
      </c>
      <c r="DPM698" s="201" t="s">
        <v>7775</v>
      </c>
      <c r="DPN698" s="201" t="s">
        <v>7774</v>
      </c>
      <c r="DPO698" s="201" t="s">
        <v>7775</v>
      </c>
      <c r="DPP698" s="201" t="s">
        <v>7774</v>
      </c>
      <c r="DPQ698" s="201" t="s">
        <v>7775</v>
      </c>
      <c r="DPR698" s="201" t="s">
        <v>7774</v>
      </c>
      <c r="DPS698" s="201" t="s">
        <v>7775</v>
      </c>
      <c r="DPT698" s="201" t="s">
        <v>7774</v>
      </c>
      <c r="DPU698" s="201" t="s">
        <v>7775</v>
      </c>
      <c r="DPV698" s="201" t="s">
        <v>7774</v>
      </c>
      <c r="DPW698" s="201" t="s">
        <v>7775</v>
      </c>
      <c r="DPX698" s="201" t="s">
        <v>7774</v>
      </c>
      <c r="DPY698" s="201" t="s">
        <v>7775</v>
      </c>
      <c r="DPZ698" s="201" t="s">
        <v>7774</v>
      </c>
      <c r="DQA698" s="201" t="s">
        <v>7775</v>
      </c>
      <c r="DQB698" s="201" t="s">
        <v>7774</v>
      </c>
      <c r="DQC698" s="201" t="s">
        <v>7775</v>
      </c>
      <c r="DQD698" s="201" t="s">
        <v>7774</v>
      </c>
      <c r="DQE698" s="201" t="s">
        <v>7775</v>
      </c>
      <c r="DQF698" s="201" t="s">
        <v>7774</v>
      </c>
      <c r="DQG698" s="201" t="s">
        <v>7775</v>
      </c>
      <c r="DQH698" s="201" t="s">
        <v>7774</v>
      </c>
      <c r="DQI698" s="201" t="s">
        <v>7775</v>
      </c>
      <c r="DQJ698" s="201" t="s">
        <v>7774</v>
      </c>
      <c r="DQK698" s="201" t="s">
        <v>7775</v>
      </c>
      <c r="DQL698" s="201" t="s">
        <v>7774</v>
      </c>
      <c r="DQM698" s="201" t="s">
        <v>7775</v>
      </c>
      <c r="DQN698" s="201" t="s">
        <v>7774</v>
      </c>
      <c r="DQO698" s="201" t="s">
        <v>7775</v>
      </c>
      <c r="DQP698" s="201" t="s">
        <v>7774</v>
      </c>
      <c r="DQQ698" s="201" t="s">
        <v>7775</v>
      </c>
      <c r="DQR698" s="201" t="s">
        <v>7774</v>
      </c>
      <c r="DQS698" s="201" t="s">
        <v>7775</v>
      </c>
      <c r="DQT698" s="201" t="s">
        <v>7774</v>
      </c>
      <c r="DQU698" s="201" t="s">
        <v>7775</v>
      </c>
      <c r="DQV698" s="201" t="s">
        <v>7774</v>
      </c>
      <c r="DQW698" s="201" t="s">
        <v>7775</v>
      </c>
      <c r="DQX698" s="201" t="s">
        <v>7774</v>
      </c>
      <c r="DQY698" s="201" t="s">
        <v>7775</v>
      </c>
      <c r="DQZ698" s="201" t="s">
        <v>7774</v>
      </c>
      <c r="DRA698" s="201" t="s">
        <v>7775</v>
      </c>
      <c r="DRB698" s="201" t="s">
        <v>7774</v>
      </c>
      <c r="DRC698" s="201" t="s">
        <v>7775</v>
      </c>
      <c r="DRD698" s="201" t="s">
        <v>7774</v>
      </c>
      <c r="DRE698" s="201" t="s">
        <v>7775</v>
      </c>
      <c r="DRF698" s="201" t="s">
        <v>7774</v>
      </c>
      <c r="DRG698" s="201" t="s">
        <v>7775</v>
      </c>
      <c r="DRH698" s="201" t="s">
        <v>7774</v>
      </c>
      <c r="DRI698" s="201" t="s">
        <v>7775</v>
      </c>
      <c r="DRJ698" s="201" t="s">
        <v>7774</v>
      </c>
      <c r="DRK698" s="201" t="s">
        <v>7775</v>
      </c>
      <c r="DRL698" s="201" t="s">
        <v>7774</v>
      </c>
      <c r="DRM698" s="201" t="s">
        <v>7775</v>
      </c>
      <c r="DRN698" s="201" t="s">
        <v>7774</v>
      </c>
      <c r="DRO698" s="201" t="s">
        <v>7775</v>
      </c>
      <c r="DRP698" s="201" t="s">
        <v>7774</v>
      </c>
      <c r="DRQ698" s="201" t="s">
        <v>7775</v>
      </c>
      <c r="DRR698" s="201" t="s">
        <v>7774</v>
      </c>
      <c r="DRS698" s="201" t="s">
        <v>7775</v>
      </c>
      <c r="DRT698" s="201" t="s">
        <v>7774</v>
      </c>
      <c r="DRU698" s="201" t="s">
        <v>7775</v>
      </c>
      <c r="DRV698" s="201" t="s">
        <v>7774</v>
      </c>
      <c r="DRW698" s="201" t="s">
        <v>7775</v>
      </c>
      <c r="DRX698" s="201" t="s">
        <v>7774</v>
      </c>
      <c r="DRY698" s="201" t="s">
        <v>7775</v>
      </c>
      <c r="DRZ698" s="201" t="s">
        <v>7774</v>
      </c>
      <c r="DSA698" s="201" t="s">
        <v>7775</v>
      </c>
      <c r="DSB698" s="201" t="s">
        <v>7774</v>
      </c>
      <c r="DSC698" s="201" t="s">
        <v>7775</v>
      </c>
      <c r="DSD698" s="201" t="s">
        <v>7774</v>
      </c>
      <c r="DSE698" s="201" t="s">
        <v>7775</v>
      </c>
      <c r="DSF698" s="201" t="s">
        <v>7774</v>
      </c>
      <c r="DSG698" s="201" t="s">
        <v>7775</v>
      </c>
      <c r="DSH698" s="201" t="s">
        <v>7774</v>
      </c>
      <c r="DSI698" s="201" t="s">
        <v>7775</v>
      </c>
      <c r="DSJ698" s="201" t="s">
        <v>7774</v>
      </c>
      <c r="DSK698" s="201" t="s">
        <v>7775</v>
      </c>
      <c r="DSL698" s="201" t="s">
        <v>7774</v>
      </c>
      <c r="DSM698" s="201" t="s">
        <v>7775</v>
      </c>
      <c r="DSN698" s="201" t="s">
        <v>7774</v>
      </c>
      <c r="DSO698" s="201" t="s">
        <v>7775</v>
      </c>
      <c r="DSP698" s="201" t="s">
        <v>7774</v>
      </c>
      <c r="DSQ698" s="201" t="s">
        <v>7775</v>
      </c>
      <c r="DSR698" s="201" t="s">
        <v>7774</v>
      </c>
      <c r="DSS698" s="201" t="s">
        <v>7775</v>
      </c>
      <c r="DST698" s="201" t="s">
        <v>7774</v>
      </c>
      <c r="DSU698" s="201" t="s">
        <v>7775</v>
      </c>
      <c r="DSV698" s="201" t="s">
        <v>7774</v>
      </c>
      <c r="DSW698" s="201" t="s">
        <v>7775</v>
      </c>
      <c r="DSX698" s="201" t="s">
        <v>7774</v>
      </c>
      <c r="DSY698" s="201" t="s">
        <v>7775</v>
      </c>
      <c r="DSZ698" s="201" t="s">
        <v>7774</v>
      </c>
      <c r="DTA698" s="201" t="s">
        <v>7775</v>
      </c>
      <c r="DTB698" s="201" t="s">
        <v>7774</v>
      </c>
      <c r="DTC698" s="201" t="s">
        <v>7775</v>
      </c>
      <c r="DTD698" s="201" t="s">
        <v>7774</v>
      </c>
      <c r="DTE698" s="201" t="s">
        <v>7775</v>
      </c>
      <c r="DTF698" s="201" t="s">
        <v>7774</v>
      </c>
      <c r="DTG698" s="201" t="s">
        <v>7775</v>
      </c>
      <c r="DTH698" s="201" t="s">
        <v>7774</v>
      </c>
      <c r="DTI698" s="201" t="s">
        <v>7775</v>
      </c>
      <c r="DTJ698" s="201" t="s">
        <v>7774</v>
      </c>
      <c r="DTK698" s="201" t="s">
        <v>7775</v>
      </c>
      <c r="DTL698" s="201" t="s">
        <v>7774</v>
      </c>
      <c r="DTM698" s="201" t="s">
        <v>7775</v>
      </c>
      <c r="DTN698" s="201" t="s">
        <v>7774</v>
      </c>
      <c r="DTO698" s="201" t="s">
        <v>7775</v>
      </c>
      <c r="DTP698" s="201" t="s">
        <v>7774</v>
      </c>
      <c r="DTQ698" s="201" t="s">
        <v>7775</v>
      </c>
      <c r="DTR698" s="201" t="s">
        <v>7774</v>
      </c>
      <c r="DTS698" s="201" t="s">
        <v>7775</v>
      </c>
      <c r="DTT698" s="201" t="s">
        <v>7774</v>
      </c>
      <c r="DTU698" s="201" t="s">
        <v>7775</v>
      </c>
      <c r="DTV698" s="201" t="s">
        <v>7774</v>
      </c>
      <c r="DTW698" s="201" t="s">
        <v>7775</v>
      </c>
      <c r="DTX698" s="201" t="s">
        <v>7774</v>
      </c>
      <c r="DTY698" s="201" t="s">
        <v>7775</v>
      </c>
      <c r="DTZ698" s="201" t="s">
        <v>7774</v>
      </c>
      <c r="DUA698" s="201" t="s">
        <v>7775</v>
      </c>
      <c r="DUB698" s="201" t="s">
        <v>7774</v>
      </c>
      <c r="DUC698" s="201" t="s">
        <v>7775</v>
      </c>
      <c r="DUD698" s="201" t="s">
        <v>7774</v>
      </c>
      <c r="DUE698" s="201" t="s">
        <v>7775</v>
      </c>
      <c r="DUF698" s="201" t="s">
        <v>7774</v>
      </c>
      <c r="DUG698" s="201" t="s">
        <v>7775</v>
      </c>
      <c r="DUH698" s="201" t="s">
        <v>7774</v>
      </c>
      <c r="DUI698" s="201" t="s">
        <v>7775</v>
      </c>
      <c r="DUJ698" s="201" t="s">
        <v>7774</v>
      </c>
      <c r="DUK698" s="201" t="s">
        <v>7775</v>
      </c>
      <c r="DUL698" s="201" t="s">
        <v>7774</v>
      </c>
      <c r="DUM698" s="201" t="s">
        <v>7775</v>
      </c>
      <c r="DUN698" s="201" t="s">
        <v>7774</v>
      </c>
      <c r="DUO698" s="201" t="s">
        <v>7775</v>
      </c>
      <c r="DUP698" s="201" t="s">
        <v>7774</v>
      </c>
      <c r="DUQ698" s="201" t="s">
        <v>7775</v>
      </c>
      <c r="DUR698" s="201" t="s">
        <v>7774</v>
      </c>
      <c r="DUS698" s="201" t="s">
        <v>7775</v>
      </c>
      <c r="DUT698" s="201" t="s">
        <v>7774</v>
      </c>
      <c r="DUU698" s="201" t="s">
        <v>7775</v>
      </c>
      <c r="DUV698" s="201" t="s">
        <v>7774</v>
      </c>
      <c r="DUW698" s="201" t="s">
        <v>7775</v>
      </c>
      <c r="DUX698" s="201" t="s">
        <v>7774</v>
      </c>
      <c r="DUY698" s="201" t="s">
        <v>7775</v>
      </c>
      <c r="DUZ698" s="201" t="s">
        <v>7774</v>
      </c>
      <c r="DVA698" s="201" t="s">
        <v>7775</v>
      </c>
      <c r="DVB698" s="201" t="s">
        <v>7774</v>
      </c>
      <c r="DVC698" s="201" t="s">
        <v>7775</v>
      </c>
      <c r="DVD698" s="201" t="s">
        <v>7774</v>
      </c>
      <c r="DVE698" s="201" t="s">
        <v>7775</v>
      </c>
      <c r="DVF698" s="201" t="s">
        <v>7774</v>
      </c>
      <c r="DVG698" s="201" t="s">
        <v>7775</v>
      </c>
      <c r="DVH698" s="201" t="s">
        <v>7774</v>
      </c>
      <c r="DVI698" s="201" t="s">
        <v>7775</v>
      </c>
      <c r="DVJ698" s="201" t="s">
        <v>7774</v>
      </c>
      <c r="DVK698" s="201" t="s">
        <v>7775</v>
      </c>
      <c r="DVL698" s="201" t="s">
        <v>7774</v>
      </c>
      <c r="DVM698" s="201" t="s">
        <v>7775</v>
      </c>
      <c r="DVN698" s="201" t="s">
        <v>7774</v>
      </c>
      <c r="DVO698" s="201" t="s">
        <v>7775</v>
      </c>
      <c r="DVP698" s="201" t="s">
        <v>7774</v>
      </c>
      <c r="DVQ698" s="201" t="s">
        <v>7775</v>
      </c>
      <c r="DVR698" s="201" t="s">
        <v>7774</v>
      </c>
      <c r="DVS698" s="201" t="s">
        <v>7775</v>
      </c>
      <c r="DVT698" s="201" t="s">
        <v>7774</v>
      </c>
      <c r="DVU698" s="201" t="s">
        <v>7775</v>
      </c>
      <c r="DVV698" s="201" t="s">
        <v>7774</v>
      </c>
      <c r="DVW698" s="201" t="s">
        <v>7775</v>
      </c>
      <c r="DVX698" s="201" t="s">
        <v>7774</v>
      </c>
      <c r="DVY698" s="201" t="s">
        <v>7775</v>
      </c>
      <c r="DVZ698" s="201" t="s">
        <v>7774</v>
      </c>
      <c r="DWA698" s="201" t="s">
        <v>7775</v>
      </c>
      <c r="DWB698" s="201" t="s">
        <v>7774</v>
      </c>
      <c r="DWC698" s="201" t="s">
        <v>7775</v>
      </c>
      <c r="DWD698" s="201" t="s">
        <v>7774</v>
      </c>
      <c r="DWE698" s="201" t="s">
        <v>7775</v>
      </c>
      <c r="DWF698" s="201" t="s">
        <v>7774</v>
      </c>
      <c r="DWG698" s="201" t="s">
        <v>7775</v>
      </c>
      <c r="DWH698" s="201" t="s">
        <v>7774</v>
      </c>
      <c r="DWI698" s="201" t="s">
        <v>7775</v>
      </c>
      <c r="DWJ698" s="201" t="s">
        <v>7774</v>
      </c>
      <c r="DWK698" s="201" t="s">
        <v>7775</v>
      </c>
      <c r="DWL698" s="201" t="s">
        <v>7774</v>
      </c>
      <c r="DWM698" s="201" t="s">
        <v>7775</v>
      </c>
      <c r="DWN698" s="201" t="s">
        <v>7774</v>
      </c>
      <c r="DWO698" s="201" t="s">
        <v>7775</v>
      </c>
      <c r="DWP698" s="201" t="s">
        <v>7774</v>
      </c>
      <c r="DWQ698" s="201" t="s">
        <v>7775</v>
      </c>
      <c r="DWR698" s="201" t="s">
        <v>7774</v>
      </c>
      <c r="DWS698" s="201" t="s">
        <v>7775</v>
      </c>
      <c r="DWT698" s="201" t="s">
        <v>7774</v>
      </c>
      <c r="DWU698" s="201" t="s">
        <v>7775</v>
      </c>
      <c r="DWV698" s="201" t="s">
        <v>7774</v>
      </c>
      <c r="DWW698" s="201" t="s">
        <v>7775</v>
      </c>
      <c r="DWX698" s="201" t="s">
        <v>7774</v>
      </c>
      <c r="DWY698" s="201" t="s">
        <v>7775</v>
      </c>
      <c r="DWZ698" s="201" t="s">
        <v>7774</v>
      </c>
      <c r="DXA698" s="201" t="s">
        <v>7775</v>
      </c>
      <c r="DXB698" s="201" t="s">
        <v>7774</v>
      </c>
      <c r="DXC698" s="201" t="s">
        <v>7775</v>
      </c>
      <c r="DXD698" s="201" t="s">
        <v>7774</v>
      </c>
      <c r="DXE698" s="201" t="s">
        <v>7775</v>
      </c>
      <c r="DXF698" s="201" t="s">
        <v>7774</v>
      </c>
      <c r="DXG698" s="201" t="s">
        <v>7775</v>
      </c>
      <c r="DXH698" s="201" t="s">
        <v>7774</v>
      </c>
      <c r="DXI698" s="201" t="s">
        <v>7775</v>
      </c>
      <c r="DXJ698" s="201" t="s">
        <v>7774</v>
      </c>
      <c r="DXK698" s="201" t="s">
        <v>7775</v>
      </c>
      <c r="DXL698" s="201" t="s">
        <v>7774</v>
      </c>
      <c r="DXM698" s="201" t="s">
        <v>7775</v>
      </c>
      <c r="DXN698" s="201" t="s">
        <v>7774</v>
      </c>
      <c r="DXO698" s="201" t="s">
        <v>7775</v>
      </c>
      <c r="DXP698" s="201" t="s">
        <v>7774</v>
      </c>
      <c r="DXQ698" s="201" t="s">
        <v>7775</v>
      </c>
      <c r="DXR698" s="201" t="s">
        <v>7774</v>
      </c>
      <c r="DXS698" s="201" t="s">
        <v>7775</v>
      </c>
      <c r="DXT698" s="201" t="s">
        <v>7774</v>
      </c>
      <c r="DXU698" s="201" t="s">
        <v>7775</v>
      </c>
      <c r="DXV698" s="201" t="s">
        <v>7774</v>
      </c>
      <c r="DXW698" s="201" t="s">
        <v>7775</v>
      </c>
      <c r="DXX698" s="201" t="s">
        <v>7774</v>
      </c>
      <c r="DXY698" s="201" t="s">
        <v>7775</v>
      </c>
      <c r="DXZ698" s="201" t="s">
        <v>7774</v>
      </c>
      <c r="DYA698" s="201" t="s">
        <v>7775</v>
      </c>
      <c r="DYB698" s="201" t="s">
        <v>7774</v>
      </c>
      <c r="DYC698" s="201" t="s">
        <v>7775</v>
      </c>
      <c r="DYD698" s="201" t="s">
        <v>7774</v>
      </c>
      <c r="DYE698" s="201" t="s">
        <v>7775</v>
      </c>
      <c r="DYF698" s="201" t="s">
        <v>7774</v>
      </c>
      <c r="DYG698" s="201" t="s">
        <v>7775</v>
      </c>
      <c r="DYH698" s="201" t="s">
        <v>7774</v>
      </c>
      <c r="DYI698" s="201" t="s">
        <v>7775</v>
      </c>
      <c r="DYJ698" s="201" t="s">
        <v>7774</v>
      </c>
      <c r="DYK698" s="201" t="s">
        <v>7775</v>
      </c>
      <c r="DYL698" s="201" t="s">
        <v>7774</v>
      </c>
      <c r="DYM698" s="201" t="s">
        <v>7775</v>
      </c>
      <c r="DYN698" s="201" t="s">
        <v>7774</v>
      </c>
      <c r="DYO698" s="201" t="s">
        <v>7775</v>
      </c>
      <c r="DYP698" s="201" t="s">
        <v>7774</v>
      </c>
      <c r="DYQ698" s="201" t="s">
        <v>7775</v>
      </c>
      <c r="DYR698" s="201" t="s">
        <v>7774</v>
      </c>
      <c r="DYS698" s="201" t="s">
        <v>7775</v>
      </c>
      <c r="DYT698" s="201" t="s">
        <v>7774</v>
      </c>
      <c r="DYU698" s="201" t="s">
        <v>7775</v>
      </c>
      <c r="DYV698" s="201" t="s">
        <v>7774</v>
      </c>
      <c r="DYW698" s="201" t="s">
        <v>7775</v>
      </c>
      <c r="DYX698" s="201" t="s">
        <v>7774</v>
      </c>
      <c r="DYY698" s="201" t="s">
        <v>7775</v>
      </c>
      <c r="DYZ698" s="201" t="s">
        <v>7774</v>
      </c>
      <c r="DZA698" s="201" t="s">
        <v>7775</v>
      </c>
      <c r="DZB698" s="201" t="s">
        <v>7774</v>
      </c>
      <c r="DZC698" s="201" t="s">
        <v>7775</v>
      </c>
      <c r="DZD698" s="201" t="s">
        <v>7774</v>
      </c>
      <c r="DZE698" s="201" t="s">
        <v>7775</v>
      </c>
      <c r="DZF698" s="201" t="s">
        <v>7774</v>
      </c>
      <c r="DZG698" s="201" t="s">
        <v>7775</v>
      </c>
      <c r="DZH698" s="201" t="s">
        <v>7774</v>
      </c>
      <c r="DZI698" s="201" t="s">
        <v>7775</v>
      </c>
      <c r="DZJ698" s="201" t="s">
        <v>7774</v>
      </c>
      <c r="DZK698" s="201" t="s">
        <v>7775</v>
      </c>
      <c r="DZL698" s="201" t="s">
        <v>7774</v>
      </c>
      <c r="DZM698" s="201" t="s">
        <v>7775</v>
      </c>
      <c r="DZN698" s="201" t="s">
        <v>7774</v>
      </c>
      <c r="DZO698" s="201" t="s">
        <v>7775</v>
      </c>
      <c r="DZP698" s="201" t="s">
        <v>7774</v>
      </c>
      <c r="DZQ698" s="201" t="s">
        <v>7775</v>
      </c>
      <c r="DZR698" s="201" t="s">
        <v>7774</v>
      </c>
      <c r="DZS698" s="201" t="s">
        <v>7775</v>
      </c>
      <c r="DZT698" s="201" t="s">
        <v>7774</v>
      </c>
      <c r="DZU698" s="201" t="s">
        <v>7775</v>
      </c>
      <c r="DZV698" s="201" t="s">
        <v>7774</v>
      </c>
      <c r="DZW698" s="201" t="s">
        <v>7775</v>
      </c>
      <c r="DZX698" s="201" t="s">
        <v>7774</v>
      </c>
      <c r="DZY698" s="201" t="s">
        <v>7775</v>
      </c>
      <c r="DZZ698" s="201" t="s">
        <v>7774</v>
      </c>
      <c r="EAA698" s="201" t="s">
        <v>7775</v>
      </c>
      <c r="EAB698" s="201" t="s">
        <v>7774</v>
      </c>
      <c r="EAC698" s="201" t="s">
        <v>7775</v>
      </c>
      <c r="EAD698" s="201" t="s">
        <v>7774</v>
      </c>
      <c r="EAE698" s="201" t="s">
        <v>7775</v>
      </c>
      <c r="EAF698" s="201" t="s">
        <v>7774</v>
      </c>
      <c r="EAG698" s="201" t="s">
        <v>7775</v>
      </c>
      <c r="EAH698" s="201" t="s">
        <v>7774</v>
      </c>
      <c r="EAI698" s="201" t="s">
        <v>7775</v>
      </c>
      <c r="EAJ698" s="201" t="s">
        <v>7774</v>
      </c>
      <c r="EAK698" s="201" t="s">
        <v>7775</v>
      </c>
      <c r="EAL698" s="201" t="s">
        <v>7774</v>
      </c>
      <c r="EAM698" s="201" t="s">
        <v>7775</v>
      </c>
      <c r="EAN698" s="201" t="s">
        <v>7774</v>
      </c>
      <c r="EAO698" s="201" t="s">
        <v>7775</v>
      </c>
      <c r="EAP698" s="201" t="s">
        <v>7774</v>
      </c>
      <c r="EAQ698" s="201" t="s">
        <v>7775</v>
      </c>
      <c r="EAR698" s="201" t="s">
        <v>7774</v>
      </c>
      <c r="EAS698" s="201" t="s">
        <v>7775</v>
      </c>
      <c r="EAT698" s="201" t="s">
        <v>7774</v>
      </c>
      <c r="EAU698" s="201" t="s">
        <v>7775</v>
      </c>
      <c r="EAV698" s="201" t="s">
        <v>7774</v>
      </c>
      <c r="EAW698" s="201" t="s">
        <v>7775</v>
      </c>
      <c r="EAX698" s="201" t="s">
        <v>7774</v>
      </c>
      <c r="EAY698" s="201" t="s">
        <v>7775</v>
      </c>
      <c r="EAZ698" s="201" t="s">
        <v>7774</v>
      </c>
      <c r="EBA698" s="201" t="s">
        <v>7775</v>
      </c>
      <c r="EBB698" s="201" t="s">
        <v>7774</v>
      </c>
      <c r="EBC698" s="201" t="s">
        <v>7775</v>
      </c>
      <c r="EBD698" s="201" t="s">
        <v>7774</v>
      </c>
      <c r="EBE698" s="201" t="s">
        <v>7775</v>
      </c>
      <c r="EBF698" s="201" t="s">
        <v>7774</v>
      </c>
      <c r="EBG698" s="201" t="s">
        <v>7775</v>
      </c>
      <c r="EBH698" s="201" t="s">
        <v>7774</v>
      </c>
      <c r="EBI698" s="201" t="s">
        <v>7775</v>
      </c>
      <c r="EBJ698" s="201" t="s">
        <v>7774</v>
      </c>
      <c r="EBK698" s="201" t="s">
        <v>7775</v>
      </c>
      <c r="EBL698" s="201" t="s">
        <v>7774</v>
      </c>
      <c r="EBM698" s="201" t="s">
        <v>7775</v>
      </c>
      <c r="EBN698" s="201" t="s">
        <v>7774</v>
      </c>
      <c r="EBO698" s="201" t="s">
        <v>7775</v>
      </c>
      <c r="EBP698" s="201" t="s">
        <v>7774</v>
      </c>
      <c r="EBQ698" s="201" t="s">
        <v>7775</v>
      </c>
      <c r="EBR698" s="201" t="s">
        <v>7774</v>
      </c>
      <c r="EBS698" s="201" t="s">
        <v>7775</v>
      </c>
      <c r="EBT698" s="201" t="s">
        <v>7774</v>
      </c>
      <c r="EBU698" s="201" t="s">
        <v>7775</v>
      </c>
      <c r="EBV698" s="201" t="s">
        <v>7774</v>
      </c>
      <c r="EBW698" s="201" t="s">
        <v>7775</v>
      </c>
      <c r="EBX698" s="201" t="s">
        <v>7774</v>
      </c>
      <c r="EBY698" s="201" t="s">
        <v>7775</v>
      </c>
      <c r="EBZ698" s="201" t="s">
        <v>7774</v>
      </c>
      <c r="ECA698" s="201" t="s">
        <v>7775</v>
      </c>
      <c r="ECB698" s="201" t="s">
        <v>7774</v>
      </c>
      <c r="ECC698" s="201" t="s">
        <v>7775</v>
      </c>
      <c r="ECD698" s="201" t="s">
        <v>7774</v>
      </c>
      <c r="ECE698" s="201" t="s">
        <v>7775</v>
      </c>
      <c r="ECF698" s="201" t="s">
        <v>7774</v>
      </c>
      <c r="ECG698" s="201" t="s">
        <v>7775</v>
      </c>
      <c r="ECH698" s="201" t="s">
        <v>7774</v>
      </c>
      <c r="ECI698" s="201" t="s">
        <v>7775</v>
      </c>
      <c r="ECJ698" s="201" t="s">
        <v>7774</v>
      </c>
      <c r="ECK698" s="201" t="s">
        <v>7775</v>
      </c>
      <c r="ECL698" s="201" t="s">
        <v>7774</v>
      </c>
      <c r="ECM698" s="201" t="s">
        <v>7775</v>
      </c>
      <c r="ECN698" s="201" t="s">
        <v>7774</v>
      </c>
      <c r="ECO698" s="201" t="s">
        <v>7775</v>
      </c>
      <c r="ECP698" s="201" t="s">
        <v>7774</v>
      </c>
      <c r="ECQ698" s="201" t="s">
        <v>7775</v>
      </c>
      <c r="ECR698" s="201" t="s">
        <v>7774</v>
      </c>
      <c r="ECS698" s="201" t="s">
        <v>7775</v>
      </c>
      <c r="ECT698" s="201" t="s">
        <v>7774</v>
      </c>
      <c r="ECU698" s="201" t="s">
        <v>7775</v>
      </c>
      <c r="ECV698" s="201" t="s">
        <v>7774</v>
      </c>
      <c r="ECW698" s="201" t="s">
        <v>7775</v>
      </c>
      <c r="ECX698" s="201" t="s">
        <v>7774</v>
      </c>
      <c r="ECY698" s="201" t="s">
        <v>7775</v>
      </c>
      <c r="ECZ698" s="201" t="s">
        <v>7774</v>
      </c>
      <c r="EDA698" s="201" t="s">
        <v>7775</v>
      </c>
      <c r="EDB698" s="201" t="s">
        <v>7774</v>
      </c>
      <c r="EDC698" s="201" t="s">
        <v>7775</v>
      </c>
      <c r="EDD698" s="201" t="s">
        <v>7774</v>
      </c>
      <c r="EDE698" s="201" t="s">
        <v>7775</v>
      </c>
      <c r="EDF698" s="201" t="s">
        <v>7774</v>
      </c>
      <c r="EDG698" s="201" t="s">
        <v>7775</v>
      </c>
      <c r="EDH698" s="201" t="s">
        <v>7774</v>
      </c>
      <c r="EDI698" s="201" t="s">
        <v>7775</v>
      </c>
      <c r="EDJ698" s="201" t="s">
        <v>7774</v>
      </c>
      <c r="EDK698" s="201" t="s">
        <v>7775</v>
      </c>
      <c r="EDL698" s="201" t="s">
        <v>7774</v>
      </c>
      <c r="EDM698" s="201" t="s">
        <v>7775</v>
      </c>
      <c r="EDN698" s="201" t="s">
        <v>7774</v>
      </c>
      <c r="EDO698" s="201" t="s">
        <v>7775</v>
      </c>
      <c r="EDP698" s="201" t="s">
        <v>7774</v>
      </c>
      <c r="EDQ698" s="201" t="s">
        <v>7775</v>
      </c>
      <c r="EDR698" s="201" t="s">
        <v>7774</v>
      </c>
      <c r="EDS698" s="201" t="s">
        <v>7775</v>
      </c>
      <c r="EDT698" s="201" t="s">
        <v>7774</v>
      </c>
      <c r="EDU698" s="201" t="s">
        <v>7775</v>
      </c>
      <c r="EDV698" s="201" t="s">
        <v>7774</v>
      </c>
      <c r="EDW698" s="201" t="s">
        <v>7775</v>
      </c>
      <c r="EDX698" s="201" t="s">
        <v>7774</v>
      </c>
      <c r="EDY698" s="201" t="s">
        <v>7775</v>
      </c>
      <c r="EDZ698" s="201" t="s">
        <v>7774</v>
      </c>
      <c r="EEA698" s="201" t="s">
        <v>7775</v>
      </c>
      <c r="EEB698" s="201" t="s">
        <v>7774</v>
      </c>
      <c r="EEC698" s="201" t="s">
        <v>7775</v>
      </c>
      <c r="EED698" s="201" t="s">
        <v>7774</v>
      </c>
      <c r="EEE698" s="201" t="s">
        <v>7775</v>
      </c>
      <c r="EEF698" s="201" t="s">
        <v>7774</v>
      </c>
      <c r="EEG698" s="201" t="s">
        <v>7775</v>
      </c>
      <c r="EEH698" s="201" t="s">
        <v>7774</v>
      </c>
      <c r="EEI698" s="201" t="s">
        <v>7775</v>
      </c>
      <c r="EEJ698" s="201" t="s">
        <v>7774</v>
      </c>
      <c r="EEK698" s="201" t="s">
        <v>7775</v>
      </c>
      <c r="EEL698" s="201" t="s">
        <v>7774</v>
      </c>
      <c r="EEM698" s="201" t="s">
        <v>7775</v>
      </c>
      <c r="EEN698" s="201" t="s">
        <v>7774</v>
      </c>
      <c r="EEO698" s="201" t="s">
        <v>7775</v>
      </c>
      <c r="EEP698" s="201" t="s">
        <v>7774</v>
      </c>
      <c r="EEQ698" s="201" t="s">
        <v>7775</v>
      </c>
      <c r="EER698" s="201" t="s">
        <v>7774</v>
      </c>
      <c r="EES698" s="201" t="s">
        <v>7775</v>
      </c>
      <c r="EET698" s="201" t="s">
        <v>7774</v>
      </c>
      <c r="EEU698" s="201" t="s">
        <v>7775</v>
      </c>
      <c r="EEV698" s="201" t="s">
        <v>7774</v>
      </c>
      <c r="EEW698" s="201" t="s">
        <v>7775</v>
      </c>
      <c r="EEX698" s="201" t="s">
        <v>7774</v>
      </c>
      <c r="EEY698" s="201" t="s">
        <v>7775</v>
      </c>
      <c r="EEZ698" s="201" t="s">
        <v>7774</v>
      </c>
      <c r="EFA698" s="201" t="s">
        <v>7775</v>
      </c>
      <c r="EFB698" s="201" t="s">
        <v>7774</v>
      </c>
      <c r="EFC698" s="201" t="s">
        <v>7775</v>
      </c>
      <c r="EFD698" s="201" t="s">
        <v>7774</v>
      </c>
      <c r="EFE698" s="201" t="s">
        <v>7775</v>
      </c>
      <c r="EFF698" s="201" t="s">
        <v>7774</v>
      </c>
      <c r="EFG698" s="201" t="s">
        <v>7775</v>
      </c>
      <c r="EFH698" s="201" t="s">
        <v>7774</v>
      </c>
      <c r="EFI698" s="201" t="s">
        <v>7775</v>
      </c>
      <c r="EFJ698" s="201" t="s">
        <v>7774</v>
      </c>
      <c r="EFK698" s="201" t="s">
        <v>7775</v>
      </c>
      <c r="EFL698" s="201" t="s">
        <v>7774</v>
      </c>
      <c r="EFM698" s="201" t="s">
        <v>7775</v>
      </c>
      <c r="EFN698" s="201" t="s">
        <v>7774</v>
      </c>
      <c r="EFO698" s="201" t="s">
        <v>7775</v>
      </c>
      <c r="EFP698" s="201" t="s">
        <v>7774</v>
      </c>
      <c r="EFQ698" s="201" t="s">
        <v>7775</v>
      </c>
      <c r="EFR698" s="201" t="s">
        <v>7774</v>
      </c>
      <c r="EFS698" s="201" t="s">
        <v>7775</v>
      </c>
      <c r="EFT698" s="201" t="s">
        <v>7774</v>
      </c>
      <c r="EFU698" s="201" t="s">
        <v>7775</v>
      </c>
      <c r="EFV698" s="201" t="s">
        <v>7774</v>
      </c>
      <c r="EFW698" s="201" t="s">
        <v>7775</v>
      </c>
      <c r="EFX698" s="201" t="s">
        <v>7774</v>
      </c>
      <c r="EFY698" s="201" t="s">
        <v>7775</v>
      </c>
      <c r="EFZ698" s="201" t="s">
        <v>7774</v>
      </c>
      <c r="EGA698" s="201" t="s">
        <v>7775</v>
      </c>
      <c r="EGB698" s="201" t="s">
        <v>7774</v>
      </c>
      <c r="EGC698" s="201" t="s">
        <v>7775</v>
      </c>
      <c r="EGD698" s="201" t="s">
        <v>7774</v>
      </c>
      <c r="EGE698" s="201" t="s">
        <v>7775</v>
      </c>
      <c r="EGF698" s="201" t="s">
        <v>7774</v>
      </c>
      <c r="EGG698" s="201" t="s">
        <v>7775</v>
      </c>
      <c r="EGH698" s="201" t="s">
        <v>7774</v>
      </c>
      <c r="EGI698" s="201" t="s">
        <v>7775</v>
      </c>
      <c r="EGJ698" s="201" t="s">
        <v>7774</v>
      </c>
      <c r="EGK698" s="201" t="s">
        <v>7775</v>
      </c>
      <c r="EGL698" s="201" t="s">
        <v>7774</v>
      </c>
      <c r="EGM698" s="201" t="s">
        <v>7775</v>
      </c>
      <c r="EGN698" s="201" t="s">
        <v>7774</v>
      </c>
      <c r="EGO698" s="201" t="s">
        <v>7775</v>
      </c>
      <c r="EGP698" s="201" t="s">
        <v>7774</v>
      </c>
      <c r="EGQ698" s="201" t="s">
        <v>7775</v>
      </c>
      <c r="EGR698" s="201" t="s">
        <v>7774</v>
      </c>
      <c r="EGS698" s="201" t="s">
        <v>7775</v>
      </c>
      <c r="EGT698" s="201" t="s">
        <v>7774</v>
      </c>
      <c r="EGU698" s="201" t="s">
        <v>7775</v>
      </c>
      <c r="EGV698" s="201" t="s">
        <v>7774</v>
      </c>
      <c r="EGW698" s="201" t="s">
        <v>7775</v>
      </c>
      <c r="EGX698" s="201" t="s">
        <v>7774</v>
      </c>
      <c r="EGY698" s="201" t="s">
        <v>7775</v>
      </c>
      <c r="EGZ698" s="201" t="s">
        <v>7774</v>
      </c>
      <c r="EHA698" s="201" t="s">
        <v>7775</v>
      </c>
      <c r="EHB698" s="201" t="s">
        <v>7774</v>
      </c>
      <c r="EHC698" s="201" t="s">
        <v>7775</v>
      </c>
      <c r="EHD698" s="201" t="s">
        <v>7774</v>
      </c>
      <c r="EHE698" s="201" t="s">
        <v>7775</v>
      </c>
      <c r="EHF698" s="201" t="s">
        <v>7774</v>
      </c>
      <c r="EHG698" s="201" t="s">
        <v>7775</v>
      </c>
      <c r="EHH698" s="201" t="s">
        <v>7774</v>
      </c>
      <c r="EHI698" s="201" t="s">
        <v>7775</v>
      </c>
      <c r="EHJ698" s="201" t="s">
        <v>7774</v>
      </c>
      <c r="EHK698" s="201" t="s">
        <v>7775</v>
      </c>
      <c r="EHL698" s="201" t="s">
        <v>7774</v>
      </c>
      <c r="EHM698" s="201" t="s">
        <v>7775</v>
      </c>
      <c r="EHN698" s="201" t="s">
        <v>7774</v>
      </c>
      <c r="EHO698" s="201" t="s">
        <v>7775</v>
      </c>
      <c r="EHP698" s="201" t="s">
        <v>7774</v>
      </c>
      <c r="EHQ698" s="201" t="s">
        <v>7775</v>
      </c>
      <c r="EHR698" s="201" t="s">
        <v>7774</v>
      </c>
      <c r="EHS698" s="201" t="s">
        <v>7775</v>
      </c>
      <c r="EHT698" s="201" t="s">
        <v>7774</v>
      </c>
      <c r="EHU698" s="201" t="s">
        <v>7775</v>
      </c>
      <c r="EHV698" s="201" t="s">
        <v>7774</v>
      </c>
      <c r="EHW698" s="201" t="s">
        <v>7775</v>
      </c>
      <c r="EHX698" s="201" t="s">
        <v>7774</v>
      </c>
      <c r="EHY698" s="201" t="s">
        <v>7775</v>
      </c>
      <c r="EHZ698" s="201" t="s">
        <v>7774</v>
      </c>
      <c r="EIA698" s="201" t="s">
        <v>7775</v>
      </c>
      <c r="EIB698" s="201" t="s">
        <v>7774</v>
      </c>
      <c r="EIC698" s="201" t="s">
        <v>7775</v>
      </c>
      <c r="EID698" s="201" t="s">
        <v>7774</v>
      </c>
      <c r="EIE698" s="201" t="s">
        <v>7775</v>
      </c>
      <c r="EIF698" s="201" t="s">
        <v>7774</v>
      </c>
      <c r="EIG698" s="201" t="s">
        <v>7775</v>
      </c>
      <c r="EIH698" s="201" t="s">
        <v>7774</v>
      </c>
      <c r="EII698" s="201" t="s">
        <v>7775</v>
      </c>
      <c r="EIJ698" s="201" t="s">
        <v>7774</v>
      </c>
      <c r="EIK698" s="201" t="s">
        <v>7775</v>
      </c>
      <c r="EIL698" s="201" t="s">
        <v>7774</v>
      </c>
      <c r="EIM698" s="201" t="s">
        <v>7775</v>
      </c>
      <c r="EIN698" s="201" t="s">
        <v>7774</v>
      </c>
      <c r="EIO698" s="201" t="s">
        <v>7775</v>
      </c>
      <c r="EIP698" s="201" t="s">
        <v>7774</v>
      </c>
      <c r="EIQ698" s="201" t="s">
        <v>7775</v>
      </c>
      <c r="EIR698" s="201" t="s">
        <v>7774</v>
      </c>
      <c r="EIS698" s="201" t="s">
        <v>7775</v>
      </c>
      <c r="EIT698" s="201" t="s">
        <v>7774</v>
      </c>
      <c r="EIU698" s="201" t="s">
        <v>7775</v>
      </c>
      <c r="EIV698" s="201" t="s">
        <v>7774</v>
      </c>
      <c r="EIW698" s="201" t="s">
        <v>7775</v>
      </c>
      <c r="EIX698" s="201" t="s">
        <v>7774</v>
      </c>
      <c r="EIY698" s="201" t="s">
        <v>7775</v>
      </c>
      <c r="EIZ698" s="201" t="s">
        <v>7774</v>
      </c>
      <c r="EJA698" s="201" t="s">
        <v>7775</v>
      </c>
      <c r="EJB698" s="201" t="s">
        <v>7774</v>
      </c>
      <c r="EJC698" s="201" t="s">
        <v>7775</v>
      </c>
      <c r="EJD698" s="201" t="s">
        <v>7774</v>
      </c>
      <c r="EJE698" s="201" t="s">
        <v>7775</v>
      </c>
      <c r="EJF698" s="201" t="s">
        <v>7774</v>
      </c>
      <c r="EJG698" s="201" t="s">
        <v>7775</v>
      </c>
      <c r="EJH698" s="201" t="s">
        <v>7774</v>
      </c>
      <c r="EJI698" s="201" t="s">
        <v>7775</v>
      </c>
      <c r="EJJ698" s="201" t="s">
        <v>7774</v>
      </c>
      <c r="EJK698" s="201" t="s">
        <v>7775</v>
      </c>
      <c r="EJL698" s="201" t="s">
        <v>7774</v>
      </c>
      <c r="EJM698" s="201" t="s">
        <v>7775</v>
      </c>
      <c r="EJN698" s="201" t="s">
        <v>7774</v>
      </c>
      <c r="EJO698" s="201" t="s">
        <v>7775</v>
      </c>
      <c r="EJP698" s="201" t="s">
        <v>7774</v>
      </c>
      <c r="EJQ698" s="201" t="s">
        <v>7775</v>
      </c>
      <c r="EJR698" s="201" t="s">
        <v>7774</v>
      </c>
      <c r="EJS698" s="201" t="s">
        <v>7775</v>
      </c>
      <c r="EJT698" s="201" t="s">
        <v>7774</v>
      </c>
      <c r="EJU698" s="201" t="s">
        <v>7775</v>
      </c>
      <c r="EJV698" s="201" t="s">
        <v>7774</v>
      </c>
      <c r="EJW698" s="201" t="s">
        <v>7775</v>
      </c>
      <c r="EJX698" s="201" t="s">
        <v>7774</v>
      </c>
      <c r="EJY698" s="201" t="s">
        <v>7775</v>
      </c>
      <c r="EJZ698" s="201" t="s">
        <v>7774</v>
      </c>
      <c r="EKA698" s="201" t="s">
        <v>7775</v>
      </c>
      <c r="EKB698" s="201" t="s">
        <v>7774</v>
      </c>
      <c r="EKC698" s="201" t="s">
        <v>7775</v>
      </c>
      <c r="EKD698" s="201" t="s">
        <v>7774</v>
      </c>
      <c r="EKE698" s="201" t="s">
        <v>7775</v>
      </c>
      <c r="EKF698" s="201" t="s">
        <v>7774</v>
      </c>
      <c r="EKG698" s="201" t="s">
        <v>7775</v>
      </c>
      <c r="EKH698" s="201" t="s">
        <v>7774</v>
      </c>
      <c r="EKI698" s="201" t="s">
        <v>7775</v>
      </c>
      <c r="EKJ698" s="201" t="s">
        <v>7774</v>
      </c>
      <c r="EKK698" s="201" t="s">
        <v>7775</v>
      </c>
      <c r="EKL698" s="201" t="s">
        <v>7774</v>
      </c>
      <c r="EKM698" s="201" t="s">
        <v>7775</v>
      </c>
      <c r="EKN698" s="201" t="s">
        <v>7774</v>
      </c>
      <c r="EKO698" s="201" t="s">
        <v>7775</v>
      </c>
      <c r="EKP698" s="201" t="s">
        <v>7774</v>
      </c>
      <c r="EKQ698" s="201" t="s">
        <v>7775</v>
      </c>
      <c r="EKR698" s="201" t="s">
        <v>7774</v>
      </c>
      <c r="EKS698" s="201" t="s">
        <v>7775</v>
      </c>
      <c r="EKT698" s="201" t="s">
        <v>7774</v>
      </c>
      <c r="EKU698" s="201" t="s">
        <v>7775</v>
      </c>
      <c r="EKV698" s="201" t="s">
        <v>7774</v>
      </c>
      <c r="EKW698" s="201" t="s">
        <v>7775</v>
      </c>
      <c r="EKX698" s="201" t="s">
        <v>7774</v>
      </c>
      <c r="EKY698" s="201" t="s">
        <v>7775</v>
      </c>
      <c r="EKZ698" s="201" t="s">
        <v>7774</v>
      </c>
      <c r="ELA698" s="201" t="s">
        <v>7775</v>
      </c>
      <c r="ELB698" s="201" t="s">
        <v>7774</v>
      </c>
      <c r="ELC698" s="201" t="s">
        <v>7775</v>
      </c>
      <c r="ELD698" s="201" t="s">
        <v>7774</v>
      </c>
      <c r="ELE698" s="201" t="s">
        <v>7775</v>
      </c>
      <c r="ELF698" s="201" t="s">
        <v>7774</v>
      </c>
      <c r="ELG698" s="201" t="s">
        <v>7775</v>
      </c>
      <c r="ELH698" s="201" t="s">
        <v>7774</v>
      </c>
      <c r="ELI698" s="201" t="s">
        <v>7775</v>
      </c>
      <c r="ELJ698" s="201" t="s">
        <v>7774</v>
      </c>
      <c r="ELK698" s="201" t="s">
        <v>7775</v>
      </c>
      <c r="ELL698" s="201" t="s">
        <v>7774</v>
      </c>
      <c r="ELM698" s="201" t="s">
        <v>7775</v>
      </c>
      <c r="ELN698" s="201" t="s">
        <v>7774</v>
      </c>
      <c r="ELO698" s="201" t="s">
        <v>7775</v>
      </c>
      <c r="ELP698" s="201" t="s">
        <v>7774</v>
      </c>
      <c r="ELQ698" s="201" t="s">
        <v>7775</v>
      </c>
      <c r="ELR698" s="201" t="s">
        <v>7774</v>
      </c>
      <c r="ELS698" s="201" t="s">
        <v>7775</v>
      </c>
      <c r="ELT698" s="201" t="s">
        <v>7774</v>
      </c>
      <c r="ELU698" s="201" t="s">
        <v>7775</v>
      </c>
      <c r="ELV698" s="201" t="s">
        <v>7774</v>
      </c>
      <c r="ELW698" s="201" t="s">
        <v>7775</v>
      </c>
      <c r="ELX698" s="201" t="s">
        <v>7774</v>
      </c>
      <c r="ELY698" s="201" t="s">
        <v>7775</v>
      </c>
      <c r="ELZ698" s="201" t="s">
        <v>7774</v>
      </c>
      <c r="EMA698" s="201" t="s">
        <v>7775</v>
      </c>
      <c r="EMB698" s="201" t="s">
        <v>7774</v>
      </c>
      <c r="EMC698" s="201" t="s">
        <v>7775</v>
      </c>
      <c r="EMD698" s="201" t="s">
        <v>7774</v>
      </c>
      <c r="EME698" s="201" t="s">
        <v>7775</v>
      </c>
      <c r="EMF698" s="201" t="s">
        <v>7774</v>
      </c>
      <c r="EMG698" s="201" t="s">
        <v>7775</v>
      </c>
      <c r="EMH698" s="201" t="s">
        <v>7774</v>
      </c>
      <c r="EMI698" s="201" t="s">
        <v>7775</v>
      </c>
      <c r="EMJ698" s="201" t="s">
        <v>7774</v>
      </c>
      <c r="EMK698" s="201" t="s">
        <v>7775</v>
      </c>
      <c r="EML698" s="201" t="s">
        <v>7774</v>
      </c>
      <c r="EMM698" s="201" t="s">
        <v>7775</v>
      </c>
      <c r="EMN698" s="201" t="s">
        <v>7774</v>
      </c>
      <c r="EMO698" s="201" t="s">
        <v>7775</v>
      </c>
      <c r="EMP698" s="201" t="s">
        <v>7774</v>
      </c>
      <c r="EMQ698" s="201" t="s">
        <v>7775</v>
      </c>
      <c r="EMR698" s="201" t="s">
        <v>7774</v>
      </c>
      <c r="EMS698" s="201" t="s">
        <v>7775</v>
      </c>
      <c r="EMT698" s="201" t="s">
        <v>7774</v>
      </c>
      <c r="EMU698" s="201" t="s">
        <v>7775</v>
      </c>
      <c r="EMV698" s="201" t="s">
        <v>7774</v>
      </c>
      <c r="EMW698" s="201" t="s">
        <v>7775</v>
      </c>
      <c r="EMX698" s="201" t="s">
        <v>7774</v>
      </c>
      <c r="EMY698" s="201" t="s">
        <v>7775</v>
      </c>
      <c r="EMZ698" s="201" t="s">
        <v>7774</v>
      </c>
      <c r="ENA698" s="201" t="s">
        <v>7775</v>
      </c>
      <c r="ENB698" s="201" t="s">
        <v>7774</v>
      </c>
      <c r="ENC698" s="201" t="s">
        <v>7775</v>
      </c>
      <c r="END698" s="201" t="s">
        <v>7774</v>
      </c>
      <c r="ENE698" s="201" t="s">
        <v>7775</v>
      </c>
      <c r="ENF698" s="201" t="s">
        <v>7774</v>
      </c>
      <c r="ENG698" s="201" t="s">
        <v>7775</v>
      </c>
      <c r="ENH698" s="201" t="s">
        <v>7774</v>
      </c>
      <c r="ENI698" s="201" t="s">
        <v>7775</v>
      </c>
      <c r="ENJ698" s="201" t="s">
        <v>7774</v>
      </c>
      <c r="ENK698" s="201" t="s">
        <v>7775</v>
      </c>
      <c r="ENL698" s="201" t="s">
        <v>7774</v>
      </c>
      <c r="ENM698" s="201" t="s">
        <v>7775</v>
      </c>
      <c r="ENN698" s="201" t="s">
        <v>7774</v>
      </c>
      <c r="ENO698" s="201" t="s">
        <v>7775</v>
      </c>
      <c r="ENP698" s="201" t="s">
        <v>7774</v>
      </c>
      <c r="ENQ698" s="201" t="s">
        <v>7775</v>
      </c>
      <c r="ENR698" s="201" t="s">
        <v>7774</v>
      </c>
      <c r="ENS698" s="201" t="s">
        <v>7775</v>
      </c>
      <c r="ENT698" s="201" t="s">
        <v>7774</v>
      </c>
      <c r="ENU698" s="201" t="s">
        <v>7775</v>
      </c>
      <c r="ENV698" s="201" t="s">
        <v>7774</v>
      </c>
      <c r="ENW698" s="201" t="s">
        <v>7775</v>
      </c>
      <c r="ENX698" s="201" t="s">
        <v>7774</v>
      </c>
      <c r="ENY698" s="201" t="s">
        <v>7775</v>
      </c>
      <c r="ENZ698" s="201" t="s">
        <v>7774</v>
      </c>
      <c r="EOA698" s="201" t="s">
        <v>7775</v>
      </c>
      <c r="EOB698" s="201" t="s">
        <v>7774</v>
      </c>
      <c r="EOC698" s="201" t="s">
        <v>7775</v>
      </c>
      <c r="EOD698" s="201" t="s">
        <v>7774</v>
      </c>
      <c r="EOE698" s="201" t="s">
        <v>7775</v>
      </c>
      <c r="EOF698" s="201" t="s">
        <v>7774</v>
      </c>
      <c r="EOG698" s="201" t="s">
        <v>7775</v>
      </c>
      <c r="EOH698" s="201" t="s">
        <v>7774</v>
      </c>
      <c r="EOI698" s="201" t="s">
        <v>7775</v>
      </c>
      <c r="EOJ698" s="201" t="s">
        <v>7774</v>
      </c>
      <c r="EOK698" s="201" t="s">
        <v>7775</v>
      </c>
      <c r="EOL698" s="201" t="s">
        <v>7774</v>
      </c>
      <c r="EOM698" s="201" t="s">
        <v>7775</v>
      </c>
      <c r="EON698" s="201" t="s">
        <v>7774</v>
      </c>
      <c r="EOO698" s="201" t="s">
        <v>7775</v>
      </c>
      <c r="EOP698" s="201" t="s">
        <v>7774</v>
      </c>
      <c r="EOQ698" s="201" t="s">
        <v>7775</v>
      </c>
      <c r="EOR698" s="201" t="s">
        <v>7774</v>
      </c>
      <c r="EOS698" s="201" t="s">
        <v>7775</v>
      </c>
      <c r="EOT698" s="201" t="s">
        <v>7774</v>
      </c>
      <c r="EOU698" s="201" t="s">
        <v>7775</v>
      </c>
      <c r="EOV698" s="201" t="s">
        <v>7774</v>
      </c>
      <c r="EOW698" s="201" t="s">
        <v>7775</v>
      </c>
      <c r="EOX698" s="201" t="s">
        <v>7774</v>
      </c>
      <c r="EOY698" s="201" t="s">
        <v>7775</v>
      </c>
      <c r="EOZ698" s="201" t="s">
        <v>7774</v>
      </c>
      <c r="EPA698" s="201" t="s">
        <v>7775</v>
      </c>
      <c r="EPB698" s="201" t="s">
        <v>7774</v>
      </c>
      <c r="EPC698" s="201" t="s">
        <v>7775</v>
      </c>
      <c r="EPD698" s="201" t="s">
        <v>7774</v>
      </c>
      <c r="EPE698" s="201" t="s">
        <v>7775</v>
      </c>
      <c r="EPF698" s="201" t="s">
        <v>7774</v>
      </c>
      <c r="EPG698" s="201" t="s">
        <v>7775</v>
      </c>
      <c r="EPH698" s="201" t="s">
        <v>7774</v>
      </c>
      <c r="EPI698" s="201" t="s">
        <v>7775</v>
      </c>
      <c r="EPJ698" s="201" t="s">
        <v>7774</v>
      </c>
      <c r="EPK698" s="201" t="s">
        <v>7775</v>
      </c>
      <c r="EPL698" s="201" t="s">
        <v>7774</v>
      </c>
      <c r="EPM698" s="201" t="s">
        <v>7775</v>
      </c>
      <c r="EPN698" s="201" t="s">
        <v>7774</v>
      </c>
      <c r="EPO698" s="201" t="s">
        <v>7775</v>
      </c>
      <c r="EPP698" s="201" t="s">
        <v>7774</v>
      </c>
      <c r="EPQ698" s="201" t="s">
        <v>7775</v>
      </c>
      <c r="EPR698" s="201" t="s">
        <v>7774</v>
      </c>
      <c r="EPS698" s="201" t="s">
        <v>7775</v>
      </c>
      <c r="EPT698" s="201" t="s">
        <v>7774</v>
      </c>
      <c r="EPU698" s="201" t="s">
        <v>7775</v>
      </c>
      <c r="EPV698" s="201" t="s">
        <v>7774</v>
      </c>
      <c r="EPW698" s="201" t="s">
        <v>7775</v>
      </c>
      <c r="EPX698" s="201" t="s">
        <v>7774</v>
      </c>
      <c r="EPY698" s="201" t="s">
        <v>7775</v>
      </c>
      <c r="EPZ698" s="201" t="s">
        <v>7774</v>
      </c>
      <c r="EQA698" s="201" t="s">
        <v>7775</v>
      </c>
      <c r="EQB698" s="201" t="s">
        <v>7774</v>
      </c>
      <c r="EQC698" s="201" t="s">
        <v>7775</v>
      </c>
      <c r="EQD698" s="201" t="s">
        <v>7774</v>
      </c>
      <c r="EQE698" s="201" t="s">
        <v>7775</v>
      </c>
      <c r="EQF698" s="201" t="s">
        <v>7774</v>
      </c>
      <c r="EQG698" s="201" t="s">
        <v>7775</v>
      </c>
      <c r="EQH698" s="201" t="s">
        <v>7774</v>
      </c>
      <c r="EQI698" s="201" t="s">
        <v>7775</v>
      </c>
      <c r="EQJ698" s="201" t="s">
        <v>7774</v>
      </c>
      <c r="EQK698" s="201" t="s">
        <v>7775</v>
      </c>
      <c r="EQL698" s="201" t="s">
        <v>7774</v>
      </c>
      <c r="EQM698" s="201" t="s">
        <v>7775</v>
      </c>
      <c r="EQN698" s="201" t="s">
        <v>7774</v>
      </c>
      <c r="EQO698" s="201" t="s">
        <v>7775</v>
      </c>
      <c r="EQP698" s="201" t="s">
        <v>7774</v>
      </c>
      <c r="EQQ698" s="201" t="s">
        <v>7775</v>
      </c>
      <c r="EQR698" s="201" t="s">
        <v>7774</v>
      </c>
      <c r="EQS698" s="201" t="s">
        <v>7775</v>
      </c>
      <c r="EQT698" s="201" t="s">
        <v>7774</v>
      </c>
      <c r="EQU698" s="201" t="s">
        <v>7775</v>
      </c>
      <c r="EQV698" s="201" t="s">
        <v>7774</v>
      </c>
      <c r="EQW698" s="201" t="s">
        <v>7775</v>
      </c>
      <c r="EQX698" s="201" t="s">
        <v>7774</v>
      </c>
      <c r="EQY698" s="201" t="s">
        <v>7775</v>
      </c>
      <c r="EQZ698" s="201" t="s">
        <v>7774</v>
      </c>
      <c r="ERA698" s="201" t="s">
        <v>7775</v>
      </c>
      <c r="ERB698" s="201" t="s">
        <v>7774</v>
      </c>
      <c r="ERC698" s="201" t="s">
        <v>7775</v>
      </c>
      <c r="ERD698" s="201" t="s">
        <v>7774</v>
      </c>
      <c r="ERE698" s="201" t="s">
        <v>7775</v>
      </c>
      <c r="ERF698" s="201" t="s">
        <v>7774</v>
      </c>
      <c r="ERG698" s="201" t="s">
        <v>7775</v>
      </c>
      <c r="ERH698" s="201" t="s">
        <v>7774</v>
      </c>
      <c r="ERI698" s="201" t="s">
        <v>7775</v>
      </c>
      <c r="ERJ698" s="201" t="s">
        <v>7774</v>
      </c>
      <c r="ERK698" s="201" t="s">
        <v>7775</v>
      </c>
      <c r="ERL698" s="201" t="s">
        <v>7774</v>
      </c>
      <c r="ERM698" s="201" t="s">
        <v>7775</v>
      </c>
      <c r="ERN698" s="201" t="s">
        <v>7774</v>
      </c>
      <c r="ERO698" s="201" t="s">
        <v>7775</v>
      </c>
      <c r="ERP698" s="201" t="s">
        <v>7774</v>
      </c>
      <c r="ERQ698" s="201" t="s">
        <v>7775</v>
      </c>
      <c r="ERR698" s="201" t="s">
        <v>7774</v>
      </c>
      <c r="ERS698" s="201" t="s">
        <v>7775</v>
      </c>
      <c r="ERT698" s="201" t="s">
        <v>7774</v>
      </c>
      <c r="ERU698" s="201" t="s">
        <v>7775</v>
      </c>
      <c r="ERV698" s="201" t="s">
        <v>7774</v>
      </c>
      <c r="ERW698" s="201" t="s">
        <v>7775</v>
      </c>
      <c r="ERX698" s="201" t="s">
        <v>7774</v>
      </c>
      <c r="ERY698" s="201" t="s">
        <v>7775</v>
      </c>
      <c r="ERZ698" s="201" t="s">
        <v>7774</v>
      </c>
      <c r="ESA698" s="201" t="s">
        <v>7775</v>
      </c>
      <c r="ESB698" s="201" t="s">
        <v>7774</v>
      </c>
      <c r="ESC698" s="201" t="s">
        <v>7775</v>
      </c>
      <c r="ESD698" s="201" t="s">
        <v>7774</v>
      </c>
      <c r="ESE698" s="201" t="s">
        <v>7775</v>
      </c>
      <c r="ESF698" s="201" t="s">
        <v>7774</v>
      </c>
      <c r="ESG698" s="201" t="s">
        <v>7775</v>
      </c>
      <c r="ESH698" s="201" t="s">
        <v>7774</v>
      </c>
      <c r="ESI698" s="201" t="s">
        <v>7775</v>
      </c>
      <c r="ESJ698" s="201" t="s">
        <v>7774</v>
      </c>
      <c r="ESK698" s="201" t="s">
        <v>7775</v>
      </c>
      <c r="ESL698" s="201" t="s">
        <v>7774</v>
      </c>
      <c r="ESM698" s="201" t="s">
        <v>7775</v>
      </c>
      <c r="ESN698" s="201" t="s">
        <v>7774</v>
      </c>
      <c r="ESO698" s="201" t="s">
        <v>7775</v>
      </c>
      <c r="ESP698" s="201" t="s">
        <v>7774</v>
      </c>
      <c r="ESQ698" s="201" t="s">
        <v>7775</v>
      </c>
      <c r="ESR698" s="201" t="s">
        <v>7774</v>
      </c>
      <c r="ESS698" s="201" t="s">
        <v>7775</v>
      </c>
      <c r="EST698" s="201" t="s">
        <v>7774</v>
      </c>
      <c r="ESU698" s="201" t="s">
        <v>7775</v>
      </c>
      <c r="ESV698" s="201" t="s">
        <v>7774</v>
      </c>
      <c r="ESW698" s="201" t="s">
        <v>7775</v>
      </c>
      <c r="ESX698" s="201" t="s">
        <v>7774</v>
      </c>
      <c r="ESY698" s="201" t="s">
        <v>7775</v>
      </c>
      <c r="ESZ698" s="201" t="s">
        <v>7774</v>
      </c>
      <c r="ETA698" s="201" t="s">
        <v>7775</v>
      </c>
      <c r="ETB698" s="201" t="s">
        <v>7774</v>
      </c>
      <c r="ETC698" s="201" t="s">
        <v>7775</v>
      </c>
      <c r="ETD698" s="201" t="s">
        <v>7774</v>
      </c>
      <c r="ETE698" s="201" t="s">
        <v>7775</v>
      </c>
      <c r="ETF698" s="201" t="s">
        <v>7774</v>
      </c>
      <c r="ETG698" s="201" t="s">
        <v>7775</v>
      </c>
      <c r="ETH698" s="201" t="s">
        <v>7774</v>
      </c>
      <c r="ETI698" s="201" t="s">
        <v>7775</v>
      </c>
      <c r="ETJ698" s="201" t="s">
        <v>7774</v>
      </c>
      <c r="ETK698" s="201" t="s">
        <v>7775</v>
      </c>
      <c r="ETL698" s="201" t="s">
        <v>7774</v>
      </c>
      <c r="ETM698" s="201" t="s">
        <v>7775</v>
      </c>
      <c r="ETN698" s="201" t="s">
        <v>7774</v>
      </c>
      <c r="ETO698" s="201" t="s">
        <v>7775</v>
      </c>
      <c r="ETP698" s="201" t="s">
        <v>7774</v>
      </c>
      <c r="ETQ698" s="201" t="s">
        <v>7775</v>
      </c>
      <c r="ETR698" s="201" t="s">
        <v>7774</v>
      </c>
      <c r="ETS698" s="201" t="s">
        <v>7775</v>
      </c>
      <c r="ETT698" s="201" t="s">
        <v>7774</v>
      </c>
      <c r="ETU698" s="201" t="s">
        <v>7775</v>
      </c>
      <c r="ETV698" s="201" t="s">
        <v>7774</v>
      </c>
      <c r="ETW698" s="201" t="s">
        <v>7775</v>
      </c>
      <c r="ETX698" s="201" t="s">
        <v>7774</v>
      </c>
      <c r="ETY698" s="201" t="s">
        <v>7775</v>
      </c>
      <c r="ETZ698" s="201" t="s">
        <v>7774</v>
      </c>
      <c r="EUA698" s="201" t="s">
        <v>7775</v>
      </c>
      <c r="EUB698" s="201" t="s">
        <v>7774</v>
      </c>
      <c r="EUC698" s="201" t="s">
        <v>7775</v>
      </c>
      <c r="EUD698" s="201" t="s">
        <v>7774</v>
      </c>
      <c r="EUE698" s="201" t="s">
        <v>7775</v>
      </c>
      <c r="EUF698" s="201" t="s">
        <v>7774</v>
      </c>
      <c r="EUG698" s="201" t="s">
        <v>7775</v>
      </c>
      <c r="EUH698" s="201" t="s">
        <v>7774</v>
      </c>
      <c r="EUI698" s="201" t="s">
        <v>7775</v>
      </c>
      <c r="EUJ698" s="201" t="s">
        <v>7774</v>
      </c>
      <c r="EUK698" s="201" t="s">
        <v>7775</v>
      </c>
      <c r="EUL698" s="201" t="s">
        <v>7774</v>
      </c>
      <c r="EUM698" s="201" t="s">
        <v>7775</v>
      </c>
      <c r="EUN698" s="201" t="s">
        <v>7774</v>
      </c>
      <c r="EUO698" s="201" t="s">
        <v>7775</v>
      </c>
      <c r="EUP698" s="201" t="s">
        <v>7774</v>
      </c>
      <c r="EUQ698" s="201" t="s">
        <v>7775</v>
      </c>
      <c r="EUR698" s="201" t="s">
        <v>7774</v>
      </c>
      <c r="EUS698" s="201" t="s">
        <v>7775</v>
      </c>
      <c r="EUT698" s="201" t="s">
        <v>7774</v>
      </c>
      <c r="EUU698" s="201" t="s">
        <v>7775</v>
      </c>
      <c r="EUV698" s="201" t="s">
        <v>7774</v>
      </c>
      <c r="EUW698" s="201" t="s">
        <v>7775</v>
      </c>
      <c r="EUX698" s="201" t="s">
        <v>7774</v>
      </c>
      <c r="EUY698" s="201" t="s">
        <v>7775</v>
      </c>
      <c r="EUZ698" s="201" t="s">
        <v>7774</v>
      </c>
      <c r="EVA698" s="201" t="s">
        <v>7775</v>
      </c>
      <c r="EVB698" s="201" t="s">
        <v>7774</v>
      </c>
      <c r="EVC698" s="201" t="s">
        <v>7775</v>
      </c>
      <c r="EVD698" s="201" t="s">
        <v>7774</v>
      </c>
      <c r="EVE698" s="201" t="s">
        <v>7775</v>
      </c>
      <c r="EVF698" s="201" t="s">
        <v>7774</v>
      </c>
      <c r="EVG698" s="201" t="s">
        <v>7775</v>
      </c>
      <c r="EVH698" s="201" t="s">
        <v>7774</v>
      </c>
      <c r="EVI698" s="201" t="s">
        <v>7775</v>
      </c>
      <c r="EVJ698" s="201" t="s">
        <v>7774</v>
      </c>
      <c r="EVK698" s="201" t="s">
        <v>7775</v>
      </c>
      <c r="EVL698" s="201" t="s">
        <v>7774</v>
      </c>
      <c r="EVM698" s="201" t="s">
        <v>7775</v>
      </c>
      <c r="EVN698" s="201" t="s">
        <v>7774</v>
      </c>
      <c r="EVO698" s="201" t="s">
        <v>7775</v>
      </c>
      <c r="EVP698" s="201" t="s">
        <v>7774</v>
      </c>
      <c r="EVQ698" s="201" t="s">
        <v>7775</v>
      </c>
      <c r="EVR698" s="201" t="s">
        <v>7774</v>
      </c>
      <c r="EVS698" s="201" t="s">
        <v>7775</v>
      </c>
      <c r="EVT698" s="201" t="s">
        <v>7774</v>
      </c>
      <c r="EVU698" s="201" t="s">
        <v>7775</v>
      </c>
      <c r="EVV698" s="201" t="s">
        <v>7774</v>
      </c>
      <c r="EVW698" s="201" t="s">
        <v>7775</v>
      </c>
      <c r="EVX698" s="201" t="s">
        <v>7774</v>
      </c>
      <c r="EVY698" s="201" t="s">
        <v>7775</v>
      </c>
      <c r="EVZ698" s="201" t="s">
        <v>7774</v>
      </c>
      <c r="EWA698" s="201" t="s">
        <v>7775</v>
      </c>
      <c r="EWB698" s="201" t="s">
        <v>7774</v>
      </c>
      <c r="EWC698" s="201" t="s">
        <v>7775</v>
      </c>
      <c r="EWD698" s="201" t="s">
        <v>7774</v>
      </c>
      <c r="EWE698" s="201" t="s">
        <v>7775</v>
      </c>
      <c r="EWF698" s="201" t="s">
        <v>7774</v>
      </c>
      <c r="EWG698" s="201" t="s">
        <v>7775</v>
      </c>
      <c r="EWH698" s="201" t="s">
        <v>7774</v>
      </c>
      <c r="EWI698" s="201" t="s">
        <v>7775</v>
      </c>
      <c r="EWJ698" s="201" t="s">
        <v>7774</v>
      </c>
      <c r="EWK698" s="201" t="s">
        <v>7775</v>
      </c>
      <c r="EWL698" s="201" t="s">
        <v>7774</v>
      </c>
      <c r="EWM698" s="201" t="s">
        <v>7775</v>
      </c>
      <c r="EWN698" s="201" t="s">
        <v>7774</v>
      </c>
      <c r="EWO698" s="201" t="s">
        <v>7775</v>
      </c>
      <c r="EWP698" s="201" t="s">
        <v>7774</v>
      </c>
      <c r="EWQ698" s="201" t="s">
        <v>7775</v>
      </c>
      <c r="EWR698" s="201" t="s">
        <v>7774</v>
      </c>
      <c r="EWS698" s="201" t="s">
        <v>7775</v>
      </c>
      <c r="EWT698" s="201" t="s">
        <v>7774</v>
      </c>
      <c r="EWU698" s="201" t="s">
        <v>7775</v>
      </c>
      <c r="EWV698" s="201" t="s">
        <v>7774</v>
      </c>
      <c r="EWW698" s="201" t="s">
        <v>7775</v>
      </c>
      <c r="EWX698" s="201" t="s">
        <v>7774</v>
      </c>
      <c r="EWY698" s="201" t="s">
        <v>7775</v>
      </c>
      <c r="EWZ698" s="201" t="s">
        <v>7774</v>
      </c>
      <c r="EXA698" s="201" t="s">
        <v>7775</v>
      </c>
      <c r="EXB698" s="201" t="s">
        <v>7774</v>
      </c>
      <c r="EXC698" s="201" t="s">
        <v>7775</v>
      </c>
      <c r="EXD698" s="201" t="s">
        <v>7774</v>
      </c>
      <c r="EXE698" s="201" t="s">
        <v>7775</v>
      </c>
      <c r="EXF698" s="201" t="s">
        <v>7774</v>
      </c>
      <c r="EXG698" s="201" t="s">
        <v>7775</v>
      </c>
      <c r="EXH698" s="201" t="s">
        <v>7774</v>
      </c>
      <c r="EXI698" s="201" t="s">
        <v>7775</v>
      </c>
      <c r="EXJ698" s="201" t="s">
        <v>7774</v>
      </c>
      <c r="EXK698" s="201" t="s">
        <v>7775</v>
      </c>
      <c r="EXL698" s="201" t="s">
        <v>7774</v>
      </c>
      <c r="EXM698" s="201" t="s">
        <v>7775</v>
      </c>
      <c r="EXN698" s="201" t="s">
        <v>7774</v>
      </c>
      <c r="EXO698" s="201" t="s">
        <v>7775</v>
      </c>
      <c r="EXP698" s="201" t="s">
        <v>7774</v>
      </c>
      <c r="EXQ698" s="201" t="s">
        <v>7775</v>
      </c>
      <c r="EXR698" s="201" t="s">
        <v>7774</v>
      </c>
      <c r="EXS698" s="201" t="s">
        <v>7775</v>
      </c>
      <c r="EXT698" s="201" t="s">
        <v>7774</v>
      </c>
      <c r="EXU698" s="201" t="s">
        <v>7775</v>
      </c>
      <c r="EXV698" s="201" t="s">
        <v>7774</v>
      </c>
      <c r="EXW698" s="201" t="s">
        <v>7775</v>
      </c>
      <c r="EXX698" s="201" t="s">
        <v>7774</v>
      </c>
      <c r="EXY698" s="201" t="s">
        <v>7775</v>
      </c>
      <c r="EXZ698" s="201" t="s">
        <v>7774</v>
      </c>
      <c r="EYA698" s="201" t="s">
        <v>7775</v>
      </c>
      <c r="EYB698" s="201" t="s">
        <v>7774</v>
      </c>
      <c r="EYC698" s="201" t="s">
        <v>7775</v>
      </c>
      <c r="EYD698" s="201" t="s">
        <v>7774</v>
      </c>
      <c r="EYE698" s="201" t="s">
        <v>7775</v>
      </c>
      <c r="EYF698" s="201" t="s">
        <v>7774</v>
      </c>
      <c r="EYG698" s="201" t="s">
        <v>7775</v>
      </c>
      <c r="EYH698" s="201" t="s">
        <v>7774</v>
      </c>
      <c r="EYI698" s="201" t="s">
        <v>7775</v>
      </c>
      <c r="EYJ698" s="201" t="s">
        <v>7774</v>
      </c>
      <c r="EYK698" s="201" t="s">
        <v>7775</v>
      </c>
      <c r="EYL698" s="201" t="s">
        <v>7774</v>
      </c>
      <c r="EYM698" s="201" t="s">
        <v>7775</v>
      </c>
      <c r="EYN698" s="201" t="s">
        <v>7774</v>
      </c>
      <c r="EYO698" s="201" t="s">
        <v>7775</v>
      </c>
      <c r="EYP698" s="201" t="s">
        <v>7774</v>
      </c>
      <c r="EYQ698" s="201" t="s">
        <v>7775</v>
      </c>
      <c r="EYR698" s="201" t="s">
        <v>7774</v>
      </c>
      <c r="EYS698" s="201" t="s">
        <v>7775</v>
      </c>
      <c r="EYT698" s="201" t="s">
        <v>7774</v>
      </c>
      <c r="EYU698" s="201" t="s">
        <v>7775</v>
      </c>
      <c r="EYV698" s="201" t="s">
        <v>7774</v>
      </c>
      <c r="EYW698" s="201" t="s">
        <v>7775</v>
      </c>
      <c r="EYX698" s="201" t="s">
        <v>7774</v>
      </c>
      <c r="EYY698" s="201" t="s">
        <v>7775</v>
      </c>
      <c r="EYZ698" s="201" t="s">
        <v>7774</v>
      </c>
      <c r="EZA698" s="201" t="s">
        <v>7775</v>
      </c>
      <c r="EZB698" s="201" t="s">
        <v>7774</v>
      </c>
      <c r="EZC698" s="201" t="s">
        <v>7775</v>
      </c>
      <c r="EZD698" s="201" t="s">
        <v>7774</v>
      </c>
      <c r="EZE698" s="201" t="s">
        <v>7775</v>
      </c>
      <c r="EZF698" s="201" t="s">
        <v>7774</v>
      </c>
      <c r="EZG698" s="201" t="s">
        <v>7775</v>
      </c>
      <c r="EZH698" s="201" t="s">
        <v>7774</v>
      </c>
      <c r="EZI698" s="201" t="s">
        <v>7775</v>
      </c>
      <c r="EZJ698" s="201" t="s">
        <v>7774</v>
      </c>
      <c r="EZK698" s="201" t="s">
        <v>7775</v>
      </c>
      <c r="EZL698" s="201" t="s">
        <v>7774</v>
      </c>
      <c r="EZM698" s="201" t="s">
        <v>7775</v>
      </c>
      <c r="EZN698" s="201" t="s">
        <v>7774</v>
      </c>
      <c r="EZO698" s="201" t="s">
        <v>7775</v>
      </c>
      <c r="EZP698" s="201" t="s">
        <v>7774</v>
      </c>
      <c r="EZQ698" s="201" t="s">
        <v>7775</v>
      </c>
      <c r="EZR698" s="201" t="s">
        <v>7774</v>
      </c>
      <c r="EZS698" s="201" t="s">
        <v>7775</v>
      </c>
      <c r="EZT698" s="201" t="s">
        <v>7774</v>
      </c>
      <c r="EZU698" s="201" t="s">
        <v>7775</v>
      </c>
      <c r="EZV698" s="201" t="s">
        <v>7774</v>
      </c>
      <c r="EZW698" s="201" t="s">
        <v>7775</v>
      </c>
      <c r="EZX698" s="201" t="s">
        <v>7774</v>
      </c>
      <c r="EZY698" s="201" t="s">
        <v>7775</v>
      </c>
      <c r="EZZ698" s="201" t="s">
        <v>7774</v>
      </c>
      <c r="FAA698" s="201" t="s">
        <v>7775</v>
      </c>
      <c r="FAB698" s="201" t="s">
        <v>7774</v>
      </c>
      <c r="FAC698" s="201" t="s">
        <v>7775</v>
      </c>
      <c r="FAD698" s="201" t="s">
        <v>7774</v>
      </c>
      <c r="FAE698" s="201" t="s">
        <v>7775</v>
      </c>
      <c r="FAF698" s="201" t="s">
        <v>7774</v>
      </c>
      <c r="FAG698" s="201" t="s">
        <v>7775</v>
      </c>
      <c r="FAH698" s="201" t="s">
        <v>7774</v>
      </c>
      <c r="FAI698" s="201" t="s">
        <v>7775</v>
      </c>
      <c r="FAJ698" s="201" t="s">
        <v>7774</v>
      </c>
      <c r="FAK698" s="201" t="s">
        <v>7775</v>
      </c>
      <c r="FAL698" s="201" t="s">
        <v>7774</v>
      </c>
      <c r="FAM698" s="201" t="s">
        <v>7775</v>
      </c>
      <c r="FAN698" s="201" t="s">
        <v>7774</v>
      </c>
      <c r="FAO698" s="201" t="s">
        <v>7775</v>
      </c>
      <c r="FAP698" s="201" t="s">
        <v>7774</v>
      </c>
      <c r="FAQ698" s="201" t="s">
        <v>7775</v>
      </c>
      <c r="FAR698" s="201" t="s">
        <v>7774</v>
      </c>
      <c r="FAS698" s="201" t="s">
        <v>7775</v>
      </c>
      <c r="FAT698" s="201" t="s">
        <v>7774</v>
      </c>
      <c r="FAU698" s="201" t="s">
        <v>7775</v>
      </c>
      <c r="FAV698" s="201" t="s">
        <v>7774</v>
      </c>
      <c r="FAW698" s="201" t="s">
        <v>7775</v>
      </c>
      <c r="FAX698" s="201" t="s">
        <v>7774</v>
      </c>
      <c r="FAY698" s="201" t="s">
        <v>7775</v>
      </c>
      <c r="FAZ698" s="201" t="s">
        <v>7774</v>
      </c>
      <c r="FBA698" s="201" t="s">
        <v>7775</v>
      </c>
      <c r="FBB698" s="201" t="s">
        <v>7774</v>
      </c>
      <c r="FBC698" s="201" t="s">
        <v>7775</v>
      </c>
      <c r="FBD698" s="201" t="s">
        <v>7774</v>
      </c>
      <c r="FBE698" s="201" t="s">
        <v>7775</v>
      </c>
      <c r="FBF698" s="201" t="s">
        <v>7774</v>
      </c>
      <c r="FBG698" s="201" t="s">
        <v>7775</v>
      </c>
      <c r="FBH698" s="201" t="s">
        <v>7774</v>
      </c>
      <c r="FBI698" s="201" t="s">
        <v>7775</v>
      </c>
      <c r="FBJ698" s="201" t="s">
        <v>7774</v>
      </c>
      <c r="FBK698" s="201" t="s">
        <v>7775</v>
      </c>
      <c r="FBL698" s="201" t="s">
        <v>7774</v>
      </c>
      <c r="FBM698" s="201" t="s">
        <v>7775</v>
      </c>
      <c r="FBN698" s="201" t="s">
        <v>7774</v>
      </c>
      <c r="FBO698" s="201" t="s">
        <v>7775</v>
      </c>
      <c r="FBP698" s="201" t="s">
        <v>7774</v>
      </c>
      <c r="FBQ698" s="201" t="s">
        <v>7775</v>
      </c>
      <c r="FBR698" s="201" t="s">
        <v>7774</v>
      </c>
      <c r="FBS698" s="201" t="s">
        <v>7775</v>
      </c>
      <c r="FBT698" s="201" t="s">
        <v>7774</v>
      </c>
      <c r="FBU698" s="201" t="s">
        <v>7775</v>
      </c>
      <c r="FBV698" s="201" t="s">
        <v>7774</v>
      </c>
      <c r="FBW698" s="201" t="s">
        <v>7775</v>
      </c>
      <c r="FBX698" s="201" t="s">
        <v>7774</v>
      </c>
      <c r="FBY698" s="201" t="s">
        <v>7775</v>
      </c>
      <c r="FBZ698" s="201" t="s">
        <v>7774</v>
      </c>
      <c r="FCA698" s="201" t="s">
        <v>7775</v>
      </c>
      <c r="FCB698" s="201" t="s">
        <v>7774</v>
      </c>
      <c r="FCC698" s="201" t="s">
        <v>7775</v>
      </c>
      <c r="FCD698" s="201" t="s">
        <v>7774</v>
      </c>
      <c r="FCE698" s="201" t="s">
        <v>7775</v>
      </c>
      <c r="FCF698" s="201" t="s">
        <v>7774</v>
      </c>
      <c r="FCG698" s="201" t="s">
        <v>7775</v>
      </c>
      <c r="FCH698" s="201" t="s">
        <v>7774</v>
      </c>
      <c r="FCI698" s="201" t="s">
        <v>7775</v>
      </c>
      <c r="FCJ698" s="201" t="s">
        <v>7774</v>
      </c>
      <c r="FCK698" s="201" t="s">
        <v>7775</v>
      </c>
      <c r="FCL698" s="201" t="s">
        <v>7774</v>
      </c>
      <c r="FCM698" s="201" t="s">
        <v>7775</v>
      </c>
      <c r="FCN698" s="201" t="s">
        <v>7774</v>
      </c>
      <c r="FCO698" s="201" t="s">
        <v>7775</v>
      </c>
      <c r="FCP698" s="201" t="s">
        <v>7774</v>
      </c>
      <c r="FCQ698" s="201" t="s">
        <v>7775</v>
      </c>
      <c r="FCR698" s="201" t="s">
        <v>7774</v>
      </c>
      <c r="FCS698" s="201" t="s">
        <v>7775</v>
      </c>
      <c r="FCT698" s="201" t="s">
        <v>7774</v>
      </c>
      <c r="FCU698" s="201" t="s">
        <v>7775</v>
      </c>
      <c r="FCV698" s="201" t="s">
        <v>7774</v>
      </c>
      <c r="FCW698" s="201" t="s">
        <v>7775</v>
      </c>
      <c r="FCX698" s="201" t="s">
        <v>7774</v>
      </c>
      <c r="FCY698" s="201" t="s">
        <v>7775</v>
      </c>
      <c r="FCZ698" s="201" t="s">
        <v>7774</v>
      </c>
      <c r="FDA698" s="201" t="s">
        <v>7775</v>
      </c>
      <c r="FDB698" s="201" t="s">
        <v>7774</v>
      </c>
      <c r="FDC698" s="201" t="s">
        <v>7775</v>
      </c>
      <c r="FDD698" s="201" t="s">
        <v>7774</v>
      </c>
      <c r="FDE698" s="201" t="s">
        <v>7775</v>
      </c>
      <c r="FDF698" s="201" t="s">
        <v>7774</v>
      </c>
      <c r="FDG698" s="201" t="s">
        <v>7775</v>
      </c>
      <c r="FDH698" s="201" t="s">
        <v>7774</v>
      </c>
      <c r="FDI698" s="201" t="s">
        <v>7775</v>
      </c>
      <c r="FDJ698" s="201" t="s">
        <v>7774</v>
      </c>
      <c r="FDK698" s="201" t="s">
        <v>7775</v>
      </c>
      <c r="FDL698" s="201" t="s">
        <v>7774</v>
      </c>
      <c r="FDM698" s="201" t="s">
        <v>7775</v>
      </c>
      <c r="FDN698" s="201" t="s">
        <v>7774</v>
      </c>
      <c r="FDO698" s="201" t="s">
        <v>7775</v>
      </c>
      <c r="FDP698" s="201" t="s">
        <v>7774</v>
      </c>
      <c r="FDQ698" s="201" t="s">
        <v>7775</v>
      </c>
      <c r="FDR698" s="201" t="s">
        <v>7774</v>
      </c>
      <c r="FDS698" s="201" t="s">
        <v>7775</v>
      </c>
      <c r="FDT698" s="201" t="s">
        <v>7774</v>
      </c>
      <c r="FDU698" s="201" t="s">
        <v>7775</v>
      </c>
      <c r="FDV698" s="201" t="s">
        <v>7774</v>
      </c>
      <c r="FDW698" s="201" t="s">
        <v>7775</v>
      </c>
      <c r="FDX698" s="201" t="s">
        <v>7774</v>
      </c>
      <c r="FDY698" s="201" t="s">
        <v>7775</v>
      </c>
      <c r="FDZ698" s="201" t="s">
        <v>7774</v>
      </c>
      <c r="FEA698" s="201" t="s">
        <v>7775</v>
      </c>
      <c r="FEB698" s="201" t="s">
        <v>7774</v>
      </c>
      <c r="FEC698" s="201" t="s">
        <v>7775</v>
      </c>
      <c r="FED698" s="201" t="s">
        <v>7774</v>
      </c>
      <c r="FEE698" s="201" t="s">
        <v>7775</v>
      </c>
      <c r="FEF698" s="201" t="s">
        <v>7774</v>
      </c>
      <c r="FEG698" s="201" t="s">
        <v>7775</v>
      </c>
      <c r="FEH698" s="201" t="s">
        <v>7774</v>
      </c>
      <c r="FEI698" s="201" t="s">
        <v>7775</v>
      </c>
      <c r="FEJ698" s="201" t="s">
        <v>7774</v>
      </c>
      <c r="FEK698" s="201" t="s">
        <v>7775</v>
      </c>
      <c r="FEL698" s="201" t="s">
        <v>7774</v>
      </c>
      <c r="FEM698" s="201" t="s">
        <v>7775</v>
      </c>
      <c r="FEN698" s="201" t="s">
        <v>7774</v>
      </c>
      <c r="FEO698" s="201" t="s">
        <v>7775</v>
      </c>
      <c r="FEP698" s="201" t="s">
        <v>7774</v>
      </c>
      <c r="FEQ698" s="201" t="s">
        <v>7775</v>
      </c>
      <c r="FER698" s="201" t="s">
        <v>7774</v>
      </c>
      <c r="FES698" s="201" t="s">
        <v>7775</v>
      </c>
      <c r="FET698" s="201" t="s">
        <v>7774</v>
      </c>
      <c r="FEU698" s="201" t="s">
        <v>7775</v>
      </c>
      <c r="FEV698" s="201" t="s">
        <v>7774</v>
      </c>
      <c r="FEW698" s="201" t="s">
        <v>7775</v>
      </c>
      <c r="FEX698" s="201" t="s">
        <v>7774</v>
      </c>
      <c r="FEY698" s="201" t="s">
        <v>7775</v>
      </c>
      <c r="FEZ698" s="201" t="s">
        <v>7774</v>
      </c>
      <c r="FFA698" s="201" t="s">
        <v>7775</v>
      </c>
      <c r="FFB698" s="201" t="s">
        <v>7774</v>
      </c>
      <c r="FFC698" s="201" t="s">
        <v>7775</v>
      </c>
      <c r="FFD698" s="201" t="s">
        <v>7774</v>
      </c>
      <c r="FFE698" s="201" t="s">
        <v>7775</v>
      </c>
      <c r="FFF698" s="201" t="s">
        <v>7774</v>
      </c>
      <c r="FFG698" s="201" t="s">
        <v>7775</v>
      </c>
      <c r="FFH698" s="201" t="s">
        <v>7774</v>
      </c>
      <c r="FFI698" s="201" t="s">
        <v>7775</v>
      </c>
      <c r="FFJ698" s="201" t="s">
        <v>7774</v>
      </c>
      <c r="FFK698" s="201" t="s">
        <v>7775</v>
      </c>
      <c r="FFL698" s="201" t="s">
        <v>7774</v>
      </c>
      <c r="FFM698" s="201" t="s">
        <v>7775</v>
      </c>
      <c r="FFN698" s="201" t="s">
        <v>7774</v>
      </c>
      <c r="FFO698" s="201" t="s">
        <v>7775</v>
      </c>
      <c r="FFP698" s="201" t="s">
        <v>7774</v>
      </c>
      <c r="FFQ698" s="201" t="s">
        <v>7775</v>
      </c>
      <c r="FFR698" s="201" t="s">
        <v>7774</v>
      </c>
      <c r="FFS698" s="201" t="s">
        <v>7775</v>
      </c>
      <c r="FFT698" s="201" t="s">
        <v>7774</v>
      </c>
      <c r="FFU698" s="201" t="s">
        <v>7775</v>
      </c>
      <c r="FFV698" s="201" t="s">
        <v>7774</v>
      </c>
      <c r="FFW698" s="201" t="s">
        <v>7775</v>
      </c>
      <c r="FFX698" s="201" t="s">
        <v>7774</v>
      </c>
      <c r="FFY698" s="201" t="s">
        <v>7775</v>
      </c>
      <c r="FFZ698" s="201" t="s">
        <v>7774</v>
      </c>
      <c r="FGA698" s="201" t="s">
        <v>7775</v>
      </c>
      <c r="FGB698" s="201" t="s">
        <v>7774</v>
      </c>
      <c r="FGC698" s="201" t="s">
        <v>7775</v>
      </c>
      <c r="FGD698" s="201" t="s">
        <v>7774</v>
      </c>
      <c r="FGE698" s="201" t="s">
        <v>7775</v>
      </c>
      <c r="FGF698" s="201" t="s">
        <v>7774</v>
      </c>
      <c r="FGG698" s="201" t="s">
        <v>7775</v>
      </c>
      <c r="FGH698" s="201" t="s">
        <v>7774</v>
      </c>
      <c r="FGI698" s="201" t="s">
        <v>7775</v>
      </c>
      <c r="FGJ698" s="201" t="s">
        <v>7774</v>
      </c>
      <c r="FGK698" s="201" t="s">
        <v>7775</v>
      </c>
      <c r="FGL698" s="201" t="s">
        <v>7774</v>
      </c>
      <c r="FGM698" s="201" t="s">
        <v>7775</v>
      </c>
      <c r="FGN698" s="201" t="s">
        <v>7774</v>
      </c>
      <c r="FGO698" s="201" t="s">
        <v>7775</v>
      </c>
      <c r="FGP698" s="201" t="s">
        <v>7774</v>
      </c>
      <c r="FGQ698" s="201" t="s">
        <v>7775</v>
      </c>
      <c r="FGR698" s="201" t="s">
        <v>7774</v>
      </c>
      <c r="FGS698" s="201" t="s">
        <v>7775</v>
      </c>
      <c r="FGT698" s="201" t="s">
        <v>7774</v>
      </c>
      <c r="FGU698" s="201" t="s">
        <v>7775</v>
      </c>
      <c r="FGV698" s="201" t="s">
        <v>7774</v>
      </c>
      <c r="FGW698" s="201" t="s">
        <v>7775</v>
      </c>
      <c r="FGX698" s="201" t="s">
        <v>7774</v>
      </c>
      <c r="FGY698" s="201" t="s">
        <v>7775</v>
      </c>
      <c r="FGZ698" s="201" t="s">
        <v>7774</v>
      </c>
      <c r="FHA698" s="201" t="s">
        <v>7775</v>
      </c>
      <c r="FHB698" s="201" t="s">
        <v>7774</v>
      </c>
      <c r="FHC698" s="201" t="s">
        <v>7775</v>
      </c>
      <c r="FHD698" s="201" t="s">
        <v>7774</v>
      </c>
      <c r="FHE698" s="201" t="s">
        <v>7775</v>
      </c>
      <c r="FHF698" s="201" t="s">
        <v>7774</v>
      </c>
      <c r="FHG698" s="201" t="s">
        <v>7775</v>
      </c>
      <c r="FHH698" s="201" t="s">
        <v>7774</v>
      </c>
      <c r="FHI698" s="201" t="s">
        <v>7775</v>
      </c>
      <c r="FHJ698" s="201" t="s">
        <v>7774</v>
      </c>
      <c r="FHK698" s="201" t="s">
        <v>7775</v>
      </c>
      <c r="FHL698" s="201" t="s">
        <v>7774</v>
      </c>
      <c r="FHM698" s="201" t="s">
        <v>7775</v>
      </c>
      <c r="FHN698" s="201" t="s">
        <v>7774</v>
      </c>
      <c r="FHO698" s="201" t="s">
        <v>7775</v>
      </c>
      <c r="FHP698" s="201" t="s">
        <v>7774</v>
      </c>
      <c r="FHQ698" s="201" t="s">
        <v>7775</v>
      </c>
      <c r="FHR698" s="201" t="s">
        <v>7774</v>
      </c>
      <c r="FHS698" s="201" t="s">
        <v>7775</v>
      </c>
      <c r="FHT698" s="201" t="s">
        <v>7774</v>
      </c>
      <c r="FHU698" s="201" t="s">
        <v>7775</v>
      </c>
      <c r="FHV698" s="201" t="s">
        <v>7774</v>
      </c>
      <c r="FHW698" s="201" t="s">
        <v>7775</v>
      </c>
      <c r="FHX698" s="201" t="s">
        <v>7774</v>
      </c>
      <c r="FHY698" s="201" t="s">
        <v>7775</v>
      </c>
      <c r="FHZ698" s="201" t="s">
        <v>7774</v>
      </c>
      <c r="FIA698" s="201" t="s">
        <v>7775</v>
      </c>
      <c r="FIB698" s="201" t="s">
        <v>7774</v>
      </c>
      <c r="FIC698" s="201" t="s">
        <v>7775</v>
      </c>
      <c r="FID698" s="201" t="s">
        <v>7774</v>
      </c>
      <c r="FIE698" s="201" t="s">
        <v>7775</v>
      </c>
      <c r="FIF698" s="201" t="s">
        <v>7774</v>
      </c>
      <c r="FIG698" s="201" t="s">
        <v>7775</v>
      </c>
      <c r="FIH698" s="201" t="s">
        <v>7774</v>
      </c>
      <c r="FII698" s="201" t="s">
        <v>7775</v>
      </c>
      <c r="FIJ698" s="201" t="s">
        <v>7774</v>
      </c>
      <c r="FIK698" s="201" t="s">
        <v>7775</v>
      </c>
      <c r="FIL698" s="201" t="s">
        <v>7774</v>
      </c>
      <c r="FIM698" s="201" t="s">
        <v>7775</v>
      </c>
      <c r="FIN698" s="201" t="s">
        <v>7774</v>
      </c>
      <c r="FIO698" s="201" t="s">
        <v>7775</v>
      </c>
      <c r="FIP698" s="201" t="s">
        <v>7774</v>
      </c>
      <c r="FIQ698" s="201" t="s">
        <v>7775</v>
      </c>
      <c r="FIR698" s="201" t="s">
        <v>7774</v>
      </c>
      <c r="FIS698" s="201" t="s">
        <v>7775</v>
      </c>
      <c r="FIT698" s="201" t="s">
        <v>7774</v>
      </c>
      <c r="FIU698" s="201" t="s">
        <v>7775</v>
      </c>
      <c r="FIV698" s="201" t="s">
        <v>7774</v>
      </c>
      <c r="FIW698" s="201" t="s">
        <v>7775</v>
      </c>
      <c r="FIX698" s="201" t="s">
        <v>7774</v>
      </c>
      <c r="FIY698" s="201" t="s">
        <v>7775</v>
      </c>
      <c r="FIZ698" s="201" t="s">
        <v>7774</v>
      </c>
      <c r="FJA698" s="201" t="s">
        <v>7775</v>
      </c>
      <c r="FJB698" s="201" t="s">
        <v>7774</v>
      </c>
      <c r="FJC698" s="201" t="s">
        <v>7775</v>
      </c>
      <c r="FJD698" s="201" t="s">
        <v>7774</v>
      </c>
      <c r="FJE698" s="201" t="s">
        <v>7775</v>
      </c>
      <c r="FJF698" s="201" t="s">
        <v>7774</v>
      </c>
      <c r="FJG698" s="201" t="s">
        <v>7775</v>
      </c>
      <c r="FJH698" s="201" t="s">
        <v>7774</v>
      </c>
      <c r="FJI698" s="201" t="s">
        <v>7775</v>
      </c>
      <c r="FJJ698" s="201" t="s">
        <v>7774</v>
      </c>
      <c r="FJK698" s="201" t="s">
        <v>7775</v>
      </c>
      <c r="FJL698" s="201" t="s">
        <v>7774</v>
      </c>
      <c r="FJM698" s="201" t="s">
        <v>7775</v>
      </c>
      <c r="FJN698" s="201" t="s">
        <v>7774</v>
      </c>
      <c r="FJO698" s="201" t="s">
        <v>7775</v>
      </c>
      <c r="FJP698" s="201" t="s">
        <v>7774</v>
      </c>
      <c r="FJQ698" s="201" t="s">
        <v>7775</v>
      </c>
      <c r="FJR698" s="201" t="s">
        <v>7774</v>
      </c>
      <c r="FJS698" s="201" t="s">
        <v>7775</v>
      </c>
      <c r="FJT698" s="201" t="s">
        <v>7774</v>
      </c>
      <c r="FJU698" s="201" t="s">
        <v>7775</v>
      </c>
      <c r="FJV698" s="201" t="s">
        <v>7774</v>
      </c>
      <c r="FJW698" s="201" t="s">
        <v>7775</v>
      </c>
      <c r="FJX698" s="201" t="s">
        <v>7774</v>
      </c>
      <c r="FJY698" s="201" t="s">
        <v>7775</v>
      </c>
      <c r="FJZ698" s="201" t="s">
        <v>7774</v>
      </c>
      <c r="FKA698" s="201" t="s">
        <v>7775</v>
      </c>
      <c r="FKB698" s="201" t="s">
        <v>7774</v>
      </c>
      <c r="FKC698" s="201" t="s">
        <v>7775</v>
      </c>
      <c r="FKD698" s="201" t="s">
        <v>7774</v>
      </c>
      <c r="FKE698" s="201" t="s">
        <v>7775</v>
      </c>
      <c r="FKF698" s="201" t="s">
        <v>7774</v>
      </c>
      <c r="FKG698" s="201" t="s">
        <v>7775</v>
      </c>
      <c r="FKH698" s="201" t="s">
        <v>7774</v>
      </c>
      <c r="FKI698" s="201" t="s">
        <v>7775</v>
      </c>
      <c r="FKJ698" s="201" t="s">
        <v>7774</v>
      </c>
      <c r="FKK698" s="201" t="s">
        <v>7775</v>
      </c>
      <c r="FKL698" s="201" t="s">
        <v>7774</v>
      </c>
      <c r="FKM698" s="201" t="s">
        <v>7775</v>
      </c>
      <c r="FKN698" s="201" t="s">
        <v>7774</v>
      </c>
      <c r="FKO698" s="201" t="s">
        <v>7775</v>
      </c>
      <c r="FKP698" s="201" t="s">
        <v>7774</v>
      </c>
      <c r="FKQ698" s="201" t="s">
        <v>7775</v>
      </c>
      <c r="FKR698" s="201" t="s">
        <v>7774</v>
      </c>
      <c r="FKS698" s="201" t="s">
        <v>7775</v>
      </c>
      <c r="FKT698" s="201" t="s">
        <v>7774</v>
      </c>
      <c r="FKU698" s="201" t="s">
        <v>7775</v>
      </c>
      <c r="FKV698" s="201" t="s">
        <v>7774</v>
      </c>
      <c r="FKW698" s="201" t="s">
        <v>7775</v>
      </c>
      <c r="FKX698" s="201" t="s">
        <v>7774</v>
      </c>
      <c r="FKY698" s="201" t="s">
        <v>7775</v>
      </c>
      <c r="FKZ698" s="201" t="s">
        <v>7774</v>
      </c>
      <c r="FLA698" s="201" t="s">
        <v>7775</v>
      </c>
      <c r="FLB698" s="201" t="s">
        <v>7774</v>
      </c>
      <c r="FLC698" s="201" t="s">
        <v>7775</v>
      </c>
      <c r="FLD698" s="201" t="s">
        <v>7774</v>
      </c>
      <c r="FLE698" s="201" t="s">
        <v>7775</v>
      </c>
      <c r="FLF698" s="201" t="s">
        <v>7774</v>
      </c>
      <c r="FLG698" s="201" t="s">
        <v>7775</v>
      </c>
      <c r="FLH698" s="201" t="s">
        <v>7774</v>
      </c>
      <c r="FLI698" s="201" t="s">
        <v>7775</v>
      </c>
      <c r="FLJ698" s="201" t="s">
        <v>7774</v>
      </c>
      <c r="FLK698" s="201" t="s">
        <v>7775</v>
      </c>
      <c r="FLL698" s="201" t="s">
        <v>7774</v>
      </c>
      <c r="FLM698" s="201" t="s">
        <v>7775</v>
      </c>
      <c r="FLN698" s="201" t="s">
        <v>7774</v>
      </c>
      <c r="FLO698" s="201" t="s">
        <v>7775</v>
      </c>
      <c r="FLP698" s="201" t="s">
        <v>7774</v>
      </c>
      <c r="FLQ698" s="201" t="s">
        <v>7775</v>
      </c>
      <c r="FLR698" s="201" t="s">
        <v>7774</v>
      </c>
      <c r="FLS698" s="201" t="s">
        <v>7775</v>
      </c>
      <c r="FLT698" s="201" t="s">
        <v>7774</v>
      </c>
      <c r="FLU698" s="201" t="s">
        <v>7775</v>
      </c>
      <c r="FLV698" s="201" t="s">
        <v>7774</v>
      </c>
      <c r="FLW698" s="201" t="s">
        <v>7775</v>
      </c>
      <c r="FLX698" s="201" t="s">
        <v>7774</v>
      </c>
      <c r="FLY698" s="201" t="s">
        <v>7775</v>
      </c>
      <c r="FLZ698" s="201" t="s">
        <v>7774</v>
      </c>
      <c r="FMA698" s="201" t="s">
        <v>7775</v>
      </c>
      <c r="FMB698" s="201" t="s">
        <v>7774</v>
      </c>
      <c r="FMC698" s="201" t="s">
        <v>7775</v>
      </c>
      <c r="FMD698" s="201" t="s">
        <v>7774</v>
      </c>
      <c r="FME698" s="201" t="s">
        <v>7775</v>
      </c>
      <c r="FMF698" s="201" t="s">
        <v>7774</v>
      </c>
      <c r="FMG698" s="201" t="s">
        <v>7775</v>
      </c>
      <c r="FMH698" s="201" t="s">
        <v>7774</v>
      </c>
      <c r="FMI698" s="201" t="s">
        <v>7775</v>
      </c>
      <c r="FMJ698" s="201" t="s">
        <v>7774</v>
      </c>
      <c r="FMK698" s="201" t="s">
        <v>7775</v>
      </c>
      <c r="FML698" s="201" t="s">
        <v>7774</v>
      </c>
      <c r="FMM698" s="201" t="s">
        <v>7775</v>
      </c>
      <c r="FMN698" s="201" t="s">
        <v>7774</v>
      </c>
      <c r="FMO698" s="201" t="s">
        <v>7775</v>
      </c>
      <c r="FMP698" s="201" t="s">
        <v>7774</v>
      </c>
      <c r="FMQ698" s="201" t="s">
        <v>7775</v>
      </c>
      <c r="FMR698" s="201" t="s">
        <v>7774</v>
      </c>
      <c r="FMS698" s="201" t="s">
        <v>7775</v>
      </c>
      <c r="FMT698" s="201" t="s">
        <v>7774</v>
      </c>
      <c r="FMU698" s="201" t="s">
        <v>7775</v>
      </c>
      <c r="FMV698" s="201" t="s">
        <v>7774</v>
      </c>
      <c r="FMW698" s="201" t="s">
        <v>7775</v>
      </c>
      <c r="FMX698" s="201" t="s">
        <v>7774</v>
      </c>
      <c r="FMY698" s="201" t="s">
        <v>7775</v>
      </c>
      <c r="FMZ698" s="201" t="s">
        <v>7774</v>
      </c>
      <c r="FNA698" s="201" t="s">
        <v>7775</v>
      </c>
      <c r="FNB698" s="201" t="s">
        <v>7774</v>
      </c>
      <c r="FNC698" s="201" t="s">
        <v>7775</v>
      </c>
      <c r="FND698" s="201" t="s">
        <v>7774</v>
      </c>
      <c r="FNE698" s="201" t="s">
        <v>7775</v>
      </c>
      <c r="FNF698" s="201" t="s">
        <v>7774</v>
      </c>
      <c r="FNG698" s="201" t="s">
        <v>7775</v>
      </c>
      <c r="FNH698" s="201" t="s">
        <v>7774</v>
      </c>
      <c r="FNI698" s="201" t="s">
        <v>7775</v>
      </c>
      <c r="FNJ698" s="201" t="s">
        <v>7774</v>
      </c>
      <c r="FNK698" s="201" t="s">
        <v>7775</v>
      </c>
      <c r="FNL698" s="201" t="s">
        <v>7774</v>
      </c>
      <c r="FNM698" s="201" t="s">
        <v>7775</v>
      </c>
      <c r="FNN698" s="201" t="s">
        <v>7774</v>
      </c>
      <c r="FNO698" s="201" t="s">
        <v>7775</v>
      </c>
      <c r="FNP698" s="201" t="s">
        <v>7774</v>
      </c>
      <c r="FNQ698" s="201" t="s">
        <v>7775</v>
      </c>
      <c r="FNR698" s="201" t="s">
        <v>7774</v>
      </c>
      <c r="FNS698" s="201" t="s">
        <v>7775</v>
      </c>
      <c r="FNT698" s="201" t="s">
        <v>7774</v>
      </c>
      <c r="FNU698" s="201" t="s">
        <v>7775</v>
      </c>
      <c r="FNV698" s="201" t="s">
        <v>7774</v>
      </c>
      <c r="FNW698" s="201" t="s">
        <v>7775</v>
      </c>
      <c r="FNX698" s="201" t="s">
        <v>7774</v>
      </c>
      <c r="FNY698" s="201" t="s">
        <v>7775</v>
      </c>
      <c r="FNZ698" s="201" t="s">
        <v>7774</v>
      </c>
      <c r="FOA698" s="201" t="s">
        <v>7775</v>
      </c>
      <c r="FOB698" s="201" t="s">
        <v>7774</v>
      </c>
      <c r="FOC698" s="201" t="s">
        <v>7775</v>
      </c>
      <c r="FOD698" s="201" t="s">
        <v>7774</v>
      </c>
      <c r="FOE698" s="201" t="s">
        <v>7775</v>
      </c>
      <c r="FOF698" s="201" t="s">
        <v>7774</v>
      </c>
      <c r="FOG698" s="201" t="s">
        <v>7775</v>
      </c>
      <c r="FOH698" s="201" t="s">
        <v>7774</v>
      </c>
      <c r="FOI698" s="201" t="s">
        <v>7775</v>
      </c>
      <c r="FOJ698" s="201" t="s">
        <v>7774</v>
      </c>
      <c r="FOK698" s="201" t="s">
        <v>7775</v>
      </c>
      <c r="FOL698" s="201" t="s">
        <v>7774</v>
      </c>
      <c r="FOM698" s="201" t="s">
        <v>7775</v>
      </c>
      <c r="FON698" s="201" t="s">
        <v>7774</v>
      </c>
      <c r="FOO698" s="201" t="s">
        <v>7775</v>
      </c>
      <c r="FOP698" s="201" t="s">
        <v>7774</v>
      </c>
      <c r="FOQ698" s="201" t="s">
        <v>7775</v>
      </c>
      <c r="FOR698" s="201" t="s">
        <v>7774</v>
      </c>
      <c r="FOS698" s="201" t="s">
        <v>7775</v>
      </c>
      <c r="FOT698" s="201" t="s">
        <v>7774</v>
      </c>
      <c r="FOU698" s="201" t="s">
        <v>7775</v>
      </c>
      <c r="FOV698" s="201" t="s">
        <v>7774</v>
      </c>
      <c r="FOW698" s="201" t="s">
        <v>7775</v>
      </c>
      <c r="FOX698" s="201" t="s">
        <v>7774</v>
      </c>
      <c r="FOY698" s="201" t="s">
        <v>7775</v>
      </c>
      <c r="FOZ698" s="201" t="s">
        <v>7774</v>
      </c>
      <c r="FPA698" s="201" t="s">
        <v>7775</v>
      </c>
      <c r="FPB698" s="201" t="s">
        <v>7774</v>
      </c>
      <c r="FPC698" s="201" t="s">
        <v>7775</v>
      </c>
      <c r="FPD698" s="201" t="s">
        <v>7774</v>
      </c>
      <c r="FPE698" s="201" t="s">
        <v>7775</v>
      </c>
      <c r="FPF698" s="201" t="s">
        <v>7774</v>
      </c>
      <c r="FPG698" s="201" t="s">
        <v>7775</v>
      </c>
      <c r="FPH698" s="201" t="s">
        <v>7774</v>
      </c>
      <c r="FPI698" s="201" t="s">
        <v>7775</v>
      </c>
      <c r="FPJ698" s="201" t="s">
        <v>7774</v>
      </c>
      <c r="FPK698" s="201" t="s">
        <v>7775</v>
      </c>
      <c r="FPL698" s="201" t="s">
        <v>7774</v>
      </c>
      <c r="FPM698" s="201" t="s">
        <v>7775</v>
      </c>
      <c r="FPN698" s="201" t="s">
        <v>7774</v>
      </c>
      <c r="FPO698" s="201" t="s">
        <v>7775</v>
      </c>
      <c r="FPP698" s="201" t="s">
        <v>7774</v>
      </c>
      <c r="FPQ698" s="201" t="s">
        <v>7775</v>
      </c>
      <c r="FPR698" s="201" t="s">
        <v>7774</v>
      </c>
      <c r="FPS698" s="201" t="s">
        <v>7775</v>
      </c>
      <c r="FPT698" s="201" t="s">
        <v>7774</v>
      </c>
      <c r="FPU698" s="201" t="s">
        <v>7775</v>
      </c>
      <c r="FPV698" s="201" t="s">
        <v>7774</v>
      </c>
      <c r="FPW698" s="201" t="s">
        <v>7775</v>
      </c>
      <c r="FPX698" s="201" t="s">
        <v>7774</v>
      </c>
      <c r="FPY698" s="201" t="s">
        <v>7775</v>
      </c>
      <c r="FPZ698" s="201" t="s">
        <v>7774</v>
      </c>
      <c r="FQA698" s="201" t="s">
        <v>7775</v>
      </c>
      <c r="FQB698" s="201" t="s">
        <v>7774</v>
      </c>
      <c r="FQC698" s="201" t="s">
        <v>7775</v>
      </c>
      <c r="FQD698" s="201" t="s">
        <v>7774</v>
      </c>
      <c r="FQE698" s="201" t="s">
        <v>7775</v>
      </c>
      <c r="FQF698" s="201" t="s">
        <v>7774</v>
      </c>
      <c r="FQG698" s="201" t="s">
        <v>7775</v>
      </c>
      <c r="FQH698" s="201" t="s">
        <v>7774</v>
      </c>
      <c r="FQI698" s="201" t="s">
        <v>7775</v>
      </c>
      <c r="FQJ698" s="201" t="s">
        <v>7774</v>
      </c>
      <c r="FQK698" s="201" t="s">
        <v>7775</v>
      </c>
      <c r="FQL698" s="201" t="s">
        <v>7774</v>
      </c>
      <c r="FQM698" s="201" t="s">
        <v>7775</v>
      </c>
      <c r="FQN698" s="201" t="s">
        <v>7774</v>
      </c>
      <c r="FQO698" s="201" t="s">
        <v>7775</v>
      </c>
      <c r="FQP698" s="201" t="s">
        <v>7774</v>
      </c>
      <c r="FQQ698" s="201" t="s">
        <v>7775</v>
      </c>
      <c r="FQR698" s="201" t="s">
        <v>7774</v>
      </c>
      <c r="FQS698" s="201" t="s">
        <v>7775</v>
      </c>
      <c r="FQT698" s="201" t="s">
        <v>7774</v>
      </c>
      <c r="FQU698" s="201" t="s">
        <v>7775</v>
      </c>
      <c r="FQV698" s="201" t="s">
        <v>7774</v>
      </c>
      <c r="FQW698" s="201" t="s">
        <v>7775</v>
      </c>
      <c r="FQX698" s="201" t="s">
        <v>7774</v>
      </c>
      <c r="FQY698" s="201" t="s">
        <v>7775</v>
      </c>
      <c r="FQZ698" s="201" t="s">
        <v>7774</v>
      </c>
      <c r="FRA698" s="201" t="s">
        <v>7775</v>
      </c>
      <c r="FRB698" s="201" t="s">
        <v>7774</v>
      </c>
      <c r="FRC698" s="201" t="s">
        <v>7775</v>
      </c>
      <c r="FRD698" s="201" t="s">
        <v>7774</v>
      </c>
      <c r="FRE698" s="201" t="s">
        <v>7775</v>
      </c>
      <c r="FRF698" s="201" t="s">
        <v>7774</v>
      </c>
      <c r="FRG698" s="201" t="s">
        <v>7775</v>
      </c>
      <c r="FRH698" s="201" t="s">
        <v>7774</v>
      </c>
      <c r="FRI698" s="201" t="s">
        <v>7775</v>
      </c>
      <c r="FRJ698" s="201" t="s">
        <v>7774</v>
      </c>
      <c r="FRK698" s="201" t="s">
        <v>7775</v>
      </c>
      <c r="FRL698" s="201" t="s">
        <v>7774</v>
      </c>
      <c r="FRM698" s="201" t="s">
        <v>7775</v>
      </c>
      <c r="FRN698" s="201" t="s">
        <v>7774</v>
      </c>
      <c r="FRO698" s="201" t="s">
        <v>7775</v>
      </c>
      <c r="FRP698" s="201" t="s">
        <v>7774</v>
      </c>
      <c r="FRQ698" s="201" t="s">
        <v>7775</v>
      </c>
      <c r="FRR698" s="201" t="s">
        <v>7774</v>
      </c>
      <c r="FRS698" s="201" t="s">
        <v>7775</v>
      </c>
      <c r="FRT698" s="201" t="s">
        <v>7774</v>
      </c>
      <c r="FRU698" s="201" t="s">
        <v>7775</v>
      </c>
      <c r="FRV698" s="201" t="s">
        <v>7774</v>
      </c>
      <c r="FRW698" s="201" t="s">
        <v>7775</v>
      </c>
      <c r="FRX698" s="201" t="s">
        <v>7774</v>
      </c>
      <c r="FRY698" s="201" t="s">
        <v>7775</v>
      </c>
      <c r="FRZ698" s="201" t="s">
        <v>7774</v>
      </c>
      <c r="FSA698" s="201" t="s">
        <v>7775</v>
      </c>
      <c r="FSB698" s="201" t="s">
        <v>7774</v>
      </c>
      <c r="FSC698" s="201" t="s">
        <v>7775</v>
      </c>
      <c r="FSD698" s="201" t="s">
        <v>7774</v>
      </c>
      <c r="FSE698" s="201" t="s">
        <v>7775</v>
      </c>
      <c r="FSF698" s="201" t="s">
        <v>7774</v>
      </c>
      <c r="FSG698" s="201" t="s">
        <v>7775</v>
      </c>
      <c r="FSH698" s="201" t="s">
        <v>7774</v>
      </c>
      <c r="FSI698" s="201" t="s">
        <v>7775</v>
      </c>
      <c r="FSJ698" s="201" t="s">
        <v>7774</v>
      </c>
      <c r="FSK698" s="201" t="s">
        <v>7775</v>
      </c>
      <c r="FSL698" s="201" t="s">
        <v>7774</v>
      </c>
      <c r="FSM698" s="201" t="s">
        <v>7775</v>
      </c>
      <c r="FSN698" s="201" t="s">
        <v>7774</v>
      </c>
      <c r="FSO698" s="201" t="s">
        <v>7775</v>
      </c>
      <c r="FSP698" s="201" t="s">
        <v>7774</v>
      </c>
      <c r="FSQ698" s="201" t="s">
        <v>7775</v>
      </c>
      <c r="FSR698" s="201" t="s">
        <v>7774</v>
      </c>
      <c r="FSS698" s="201" t="s">
        <v>7775</v>
      </c>
      <c r="FST698" s="201" t="s">
        <v>7774</v>
      </c>
      <c r="FSU698" s="201" t="s">
        <v>7775</v>
      </c>
      <c r="FSV698" s="201" t="s">
        <v>7774</v>
      </c>
      <c r="FSW698" s="201" t="s">
        <v>7775</v>
      </c>
      <c r="FSX698" s="201" t="s">
        <v>7774</v>
      </c>
      <c r="FSY698" s="201" t="s">
        <v>7775</v>
      </c>
      <c r="FSZ698" s="201" t="s">
        <v>7774</v>
      </c>
      <c r="FTA698" s="201" t="s">
        <v>7775</v>
      </c>
      <c r="FTB698" s="201" t="s">
        <v>7774</v>
      </c>
      <c r="FTC698" s="201" t="s">
        <v>7775</v>
      </c>
      <c r="FTD698" s="201" t="s">
        <v>7774</v>
      </c>
      <c r="FTE698" s="201" t="s">
        <v>7775</v>
      </c>
      <c r="FTF698" s="201" t="s">
        <v>7774</v>
      </c>
      <c r="FTG698" s="201" t="s">
        <v>7775</v>
      </c>
      <c r="FTH698" s="201" t="s">
        <v>7774</v>
      </c>
      <c r="FTI698" s="201" t="s">
        <v>7775</v>
      </c>
      <c r="FTJ698" s="201" t="s">
        <v>7774</v>
      </c>
      <c r="FTK698" s="201" t="s">
        <v>7775</v>
      </c>
      <c r="FTL698" s="201" t="s">
        <v>7774</v>
      </c>
      <c r="FTM698" s="201" t="s">
        <v>7775</v>
      </c>
      <c r="FTN698" s="201" t="s">
        <v>7774</v>
      </c>
      <c r="FTO698" s="201" t="s">
        <v>7775</v>
      </c>
      <c r="FTP698" s="201" t="s">
        <v>7774</v>
      </c>
      <c r="FTQ698" s="201" t="s">
        <v>7775</v>
      </c>
      <c r="FTR698" s="201" t="s">
        <v>7774</v>
      </c>
      <c r="FTS698" s="201" t="s">
        <v>7775</v>
      </c>
      <c r="FTT698" s="201" t="s">
        <v>7774</v>
      </c>
      <c r="FTU698" s="201" t="s">
        <v>7775</v>
      </c>
      <c r="FTV698" s="201" t="s">
        <v>7774</v>
      </c>
      <c r="FTW698" s="201" t="s">
        <v>7775</v>
      </c>
      <c r="FTX698" s="201" t="s">
        <v>7774</v>
      </c>
      <c r="FTY698" s="201" t="s">
        <v>7775</v>
      </c>
      <c r="FTZ698" s="201" t="s">
        <v>7774</v>
      </c>
      <c r="FUA698" s="201" t="s">
        <v>7775</v>
      </c>
      <c r="FUB698" s="201" t="s">
        <v>7774</v>
      </c>
      <c r="FUC698" s="201" t="s">
        <v>7775</v>
      </c>
      <c r="FUD698" s="201" t="s">
        <v>7774</v>
      </c>
      <c r="FUE698" s="201" t="s">
        <v>7775</v>
      </c>
      <c r="FUF698" s="201" t="s">
        <v>7774</v>
      </c>
      <c r="FUG698" s="201" t="s">
        <v>7775</v>
      </c>
      <c r="FUH698" s="201" t="s">
        <v>7774</v>
      </c>
      <c r="FUI698" s="201" t="s">
        <v>7775</v>
      </c>
      <c r="FUJ698" s="201" t="s">
        <v>7774</v>
      </c>
      <c r="FUK698" s="201" t="s">
        <v>7775</v>
      </c>
      <c r="FUL698" s="201" t="s">
        <v>7774</v>
      </c>
      <c r="FUM698" s="201" t="s">
        <v>7775</v>
      </c>
      <c r="FUN698" s="201" t="s">
        <v>7774</v>
      </c>
      <c r="FUO698" s="201" t="s">
        <v>7775</v>
      </c>
      <c r="FUP698" s="201" t="s">
        <v>7774</v>
      </c>
      <c r="FUQ698" s="201" t="s">
        <v>7775</v>
      </c>
      <c r="FUR698" s="201" t="s">
        <v>7774</v>
      </c>
      <c r="FUS698" s="201" t="s">
        <v>7775</v>
      </c>
      <c r="FUT698" s="201" t="s">
        <v>7774</v>
      </c>
      <c r="FUU698" s="201" t="s">
        <v>7775</v>
      </c>
      <c r="FUV698" s="201" t="s">
        <v>7774</v>
      </c>
      <c r="FUW698" s="201" t="s">
        <v>7775</v>
      </c>
      <c r="FUX698" s="201" t="s">
        <v>7774</v>
      </c>
      <c r="FUY698" s="201" t="s">
        <v>7775</v>
      </c>
      <c r="FUZ698" s="201" t="s">
        <v>7774</v>
      </c>
      <c r="FVA698" s="201" t="s">
        <v>7775</v>
      </c>
      <c r="FVB698" s="201" t="s">
        <v>7774</v>
      </c>
      <c r="FVC698" s="201" t="s">
        <v>7775</v>
      </c>
      <c r="FVD698" s="201" t="s">
        <v>7774</v>
      </c>
      <c r="FVE698" s="201" t="s">
        <v>7775</v>
      </c>
      <c r="FVF698" s="201" t="s">
        <v>7774</v>
      </c>
      <c r="FVG698" s="201" t="s">
        <v>7775</v>
      </c>
      <c r="FVH698" s="201" t="s">
        <v>7774</v>
      </c>
      <c r="FVI698" s="201" t="s">
        <v>7775</v>
      </c>
      <c r="FVJ698" s="201" t="s">
        <v>7774</v>
      </c>
      <c r="FVK698" s="201" t="s">
        <v>7775</v>
      </c>
      <c r="FVL698" s="201" t="s">
        <v>7774</v>
      </c>
      <c r="FVM698" s="201" t="s">
        <v>7775</v>
      </c>
      <c r="FVN698" s="201" t="s">
        <v>7774</v>
      </c>
      <c r="FVO698" s="201" t="s">
        <v>7775</v>
      </c>
      <c r="FVP698" s="201" t="s">
        <v>7774</v>
      </c>
      <c r="FVQ698" s="201" t="s">
        <v>7775</v>
      </c>
      <c r="FVR698" s="201" t="s">
        <v>7774</v>
      </c>
      <c r="FVS698" s="201" t="s">
        <v>7775</v>
      </c>
      <c r="FVT698" s="201" t="s">
        <v>7774</v>
      </c>
      <c r="FVU698" s="201" t="s">
        <v>7775</v>
      </c>
      <c r="FVV698" s="201" t="s">
        <v>7774</v>
      </c>
      <c r="FVW698" s="201" t="s">
        <v>7775</v>
      </c>
      <c r="FVX698" s="201" t="s">
        <v>7774</v>
      </c>
      <c r="FVY698" s="201" t="s">
        <v>7775</v>
      </c>
      <c r="FVZ698" s="201" t="s">
        <v>7774</v>
      </c>
      <c r="FWA698" s="201" t="s">
        <v>7775</v>
      </c>
      <c r="FWB698" s="201" t="s">
        <v>7774</v>
      </c>
      <c r="FWC698" s="201" t="s">
        <v>7775</v>
      </c>
      <c r="FWD698" s="201" t="s">
        <v>7774</v>
      </c>
      <c r="FWE698" s="201" t="s">
        <v>7775</v>
      </c>
      <c r="FWF698" s="201" t="s">
        <v>7774</v>
      </c>
      <c r="FWG698" s="201" t="s">
        <v>7775</v>
      </c>
      <c r="FWH698" s="201" t="s">
        <v>7774</v>
      </c>
      <c r="FWI698" s="201" t="s">
        <v>7775</v>
      </c>
      <c r="FWJ698" s="201" t="s">
        <v>7774</v>
      </c>
      <c r="FWK698" s="201" t="s">
        <v>7775</v>
      </c>
      <c r="FWL698" s="201" t="s">
        <v>7774</v>
      </c>
      <c r="FWM698" s="201" t="s">
        <v>7775</v>
      </c>
      <c r="FWN698" s="201" t="s">
        <v>7774</v>
      </c>
      <c r="FWO698" s="201" t="s">
        <v>7775</v>
      </c>
      <c r="FWP698" s="201" t="s">
        <v>7774</v>
      </c>
      <c r="FWQ698" s="201" t="s">
        <v>7775</v>
      </c>
      <c r="FWR698" s="201" t="s">
        <v>7774</v>
      </c>
      <c r="FWS698" s="201" t="s">
        <v>7775</v>
      </c>
      <c r="FWT698" s="201" t="s">
        <v>7774</v>
      </c>
      <c r="FWU698" s="201" t="s">
        <v>7775</v>
      </c>
      <c r="FWV698" s="201" t="s">
        <v>7774</v>
      </c>
      <c r="FWW698" s="201" t="s">
        <v>7775</v>
      </c>
      <c r="FWX698" s="201" t="s">
        <v>7774</v>
      </c>
      <c r="FWY698" s="201" t="s">
        <v>7775</v>
      </c>
      <c r="FWZ698" s="201" t="s">
        <v>7774</v>
      </c>
      <c r="FXA698" s="201" t="s">
        <v>7775</v>
      </c>
      <c r="FXB698" s="201" t="s">
        <v>7774</v>
      </c>
      <c r="FXC698" s="201" t="s">
        <v>7775</v>
      </c>
      <c r="FXD698" s="201" t="s">
        <v>7774</v>
      </c>
      <c r="FXE698" s="201" t="s">
        <v>7775</v>
      </c>
      <c r="FXF698" s="201" t="s">
        <v>7774</v>
      </c>
      <c r="FXG698" s="201" t="s">
        <v>7775</v>
      </c>
      <c r="FXH698" s="201" t="s">
        <v>7774</v>
      </c>
      <c r="FXI698" s="201" t="s">
        <v>7775</v>
      </c>
      <c r="FXJ698" s="201" t="s">
        <v>7774</v>
      </c>
      <c r="FXK698" s="201" t="s">
        <v>7775</v>
      </c>
      <c r="FXL698" s="201" t="s">
        <v>7774</v>
      </c>
      <c r="FXM698" s="201" t="s">
        <v>7775</v>
      </c>
      <c r="FXN698" s="201" t="s">
        <v>7774</v>
      </c>
      <c r="FXO698" s="201" t="s">
        <v>7775</v>
      </c>
      <c r="FXP698" s="201" t="s">
        <v>7774</v>
      </c>
      <c r="FXQ698" s="201" t="s">
        <v>7775</v>
      </c>
      <c r="FXR698" s="201" t="s">
        <v>7774</v>
      </c>
      <c r="FXS698" s="201" t="s">
        <v>7775</v>
      </c>
      <c r="FXT698" s="201" t="s">
        <v>7774</v>
      </c>
      <c r="FXU698" s="201" t="s">
        <v>7775</v>
      </c>
      <c r="FXV698" s="201" t="s">
        <v>7774</v>
      </c>
      <c r="FXW698" s="201" t="s">
        <v>7775</v>
      </c>
      <c r="FXX698" s="201" t="s">
        <v>7774</v>
      </c>
      <c r="FXY698" s="201" t="s">
        <v>7775</v>
      </c>
      <c r="FXZ698" s="201" t="s">
        <v>7774</v>
      </c>
      <c r="FYA698" s="201" t="s">
        <v>7775</v>
      </c>
      <c r="FYB698" s="201" t="s">
        <v>7774</v>
      </c>
      <c r="FYC698" s="201" t="s">
        <v>7775</v>
      </c>
      <c r="FYD698" s="201" t="s">
        <v>7774</v>
      </c>
      <c r="FYE698" s="201" t="s">
        <v>7775</v>
      </c>
      <c r="FYF698" s="201" t="s">
        <v>7774</v>
      </c>
      <c r="FYG698" s="201" t="s">
        <v>7775</v>
      </c>
      <c r="FYH698" s="201" t="s">
        <v>7774</v>
      </c>
      <c r="FYI698" s="201" t="s">
        <v>7775</v>
      </c>
      <c r="FYJ698" s="201" t="s">
        <v>7774</v>
      </c>
      <c r="FYK698" s="201" t="s">
        <v>7775</v>
      </c>
      <c r="FYL698" s="201" t="s">
        <v>7774</v>
      </c>
      <c r="FYM698" s="201" t="s">
        <v>7775</v>
      </c>
      <c r="FYN698" s="201" t="s">
        <v>7774</v>
      </c>
      <c r="FYO698" s="201" t="s">
        <v>7775</v>
      </c>
      <c r="FYP698" s="201" t="s">
        <v>7774</v>
      </c>
      <c r="FYQ698" s="201" t="s">
        <v>7775</v>
      </c>
      <c r="FYR698" s="201" t="s">
        <v>7774</v>
      </c>
      <c r="FYS698" s="201" t="s">
        <v>7775</v>
      </c>
      <c r="FYT698" s="201" t="s">
        <v>7774</v>
      </c>
      <c r="FYU698" s="201" t="s">
        <v>7775</v>
      </c>
      <c r="FYV698" s="201" t="s">
        <v>7774</v>
      </c>
      <c r="FYW698" s="201" t="s">
        <v>7775</v>
      </c>
      <c r="FYX698" s="201" t="s">
        <v>7774</v>
      </c>
      <c r="FYY698" s="201" t="s">
        <v>7775</v>
      </c>
      <c r="FYZ698" s="201" t="s">
        <v>7774</v>
      </c>
      <c r="FZA698" s="201" t="s">
        <v>7775</v>
      </c>
      <c r="FZB698" s="201" t="s">
        <v>7774</v>
      </c>
      <c r="FZC698" s="201" t="s">
        <v>7775</v>
      </c>
      <c r="FZD698" s="201" t="s">
        <v>7774</v>
      </c>
      <c r="FZE698" s="201" t="s">
        <v>7775</v>
      </c>
      <c r="FZF698" s="201" t="s">
        <v>7774</v>
      </c>
      <c r="FZG698" s="201" t="s">
        <v>7775</v>
      </c>
      <c r="FZH698" s="201" t="s">
        <v>7774</v>
      </c>
      <c r="FZI698" s="201" t="s">
        <v>7775</v>
      </c>
      <c r="FZJ698" s="201" t="s">
        <v>7774</v>
      </c>
      <c r="FZK698" s="201" t="s">
        <v>7775</v>
      </c>
      <c r="FZL698" s="201" t="s">
        <v>7774</v>
      </c>
      <c r="FZM698" s="201" t="s">
        <v>7775</v>
      </c>
      <c r="FZN698" s="201" t="s">
        <v>7774</v>
      </c>
      <c r="FZO698" s="201" t="s">
        <v>7775</v>
      </c>
      <c r="FZP698" s="201" t="s">
        <v>7774</v>
      </c>
      <c r="FZQ698" s="201" t="s">
        <v>7775</v>
      </c>
      <c r="FZR698" s="201" t="s">
        <v>7774</v>
      </c>
      <c r="FZS698" s="201" t="s">
        <v>7775</v>
      </c>
      <c r="FZT698" s="201" t="s">
        <v>7774</v>
      </c>
      <c r="FZU698" s="201" t="s">
        <v>7775</v>
      </c>
      <c r="FZV698" s="201" t="s">
        <v>7774</v>
      </c>
      <c r="FZW698" s="201" t="s">
        <v>7775</v>
      </c>
      <c r="FZX698" s="201" t="s">
        <v>7774</v>
      </c>
      <c r="FZY698" s="201" t="s">
        <v>7775</v>
      </c>
      <c r="FZZ698" s="201" t="s">
        <v>7774</v>
      </c>
      <c r="GAA698" s="201" t="s">
        <v>7775</v>
      </c>
      <c r="GAB698" s="201" t="s">
        <v>7774</v>
      </c>
      <c r="GAC698" s="201" t="s">
        <v>7775</v>
      </c>
      <c r="GAD698" s="201" t="s">
        <v>7774</v>
      </c>
      <c r="GAE698" s="201" t="s">
        <v>7775</v>
      </c>
      <c r="GAF698" s="201" t="s">
        <v>7774</v>
      </c>
      <c r="GAG698" s="201" t="s">
        <v>7775</v>
      </c>
      <c r="GAH698" s="201" t="s">
        <v>7774</v>
      </c>
      <c r="GAI698" s="201" t="s">
        <v>7775</v>
      </c>
      <c r="GAJ698" s="201" t="s">
        <v>7774</v>
      </c>
      <c r="GAK698" s="201" t="s">
        <v>7775</v>
      </c>
      <c r="GAL698" s="201" t="s">
        <v>7774</v>
      </c>
      <c r="GAM698" s="201" t="s">
        <v>7775</v>
      </c>
      <c r="GAN698" s="201" t="s">
        <v>7774</v>
      </c>
      <c r="GAO698" s="201" t="s">
        <v>7775</v>
      </c>
      <c r="GAP698" s="201" t="s">
        <v>7774</v>
      </c>
      <c r="GAQ698" s="201" t="s">
        <v>7775</v>
      </c>
      <c r="GAR698" s="201" t="s">
        <v>7774</v>
      </c>
      <c r="GAS698" s="201" t="s">
        <v>7775</v>
      </c>
      <c r="GAT698" s="201" t="s">
        <v>7774</v>
      </c>
      <c r="GAU698" s="201" t="s">
        <v>7775</v>
      </c>
      <c r="GAV698" s="201" t="s">
        <v>7774</v>
      </c>
      <c r="GAW698" s="201" t="s">
        <v>7775</v>
      </c>
      <c r="GAX698" s="201" t="s">
        <v>7774</v>
      </c>
      <c r="GAY698" s="201" t="s">
        <v>7775</v>
      </c>
      <c r="GAZ698" s="201" t="s">
        <v>7774</v>
      </c>
      <c r="GBA698" s="201" t="s">
        <v>7775</v>
      </c>
      <c r="GBB698" s="201" t="s">
        <v>7774</v>
      </c>
      <c r="GBC698" s="201" t="s">
        <v>7775</v>
      </c>
      <c r="GBD698" s="201" t="s">
        <v>7774</v>
      </c>
      <c r="GBE698" s="201" t="s">
        <v>7775</v>
      </c>
      <c r="GBF698" s="201" t="s">
        <v>7774</v>
      </c>
      <c r="GBG698" s="201" t="s">
        <v>7775</v>
      </c>
      <c r="GBH698" s="201" t="s">
        <v>7774</v>
      </c>
      <c r="GBI698" s="201" t="s">
        <v>7775</v>
      </c>
      <c r="GBJ698" s="201" t="s">
        <v>7774</v>
      </c>
      <c r="GBK698" s="201" t="s">
        <v>7775</v>
      </c>
      <c r="GBL698" s="201" t="s">
        <v>7774</v>
      </c>
      <c r="GBM698" s="201" t="s">
        <v>7775</v>
      </c>
      <c r="GBN698" s="201" t="s">
        <v>7774</v>
      </c>
      <c r="GBO698" s="201" t="s">
        <v>7775</v>
      </c>
      <c r="GBP698" s="201" t="s">
        <v>7774</v>
      </c>
      <c r="GBQ698" s="201" t="s">
        <v>7775</v>
      </c>
      <c r="GBR698" s="201" t="s">
        <v>7774</v>
      </c>
      <c r="GBS698" s="201" t="s">
        <v>7775</v>
      </c>
      <c r="GBT698" s="201" t="s">
        <v>7774</v>
      </c>
      <c r="GBU698" s="201" t="s">
        <v>7775</v>
      </c>
      <c r="GBV698" s="201" t="s">
        <v>7774</v>
      </c>
      <c r="GBW698" s="201" t="s">
        <v>7775</v>
      </c>
      <c r="GBX698" s="201" t="s">
        <v>7774</v>
      </c>
      <c r="GBY698" s="201" t="s">
        <v>7775</v>
      </c>
      <c r="GBZ698" s="201" t="s">
        <v>7774</v>
      </c>
      <c r="GCA698" s="201" t="s">
        <v>7775</v>
      </c>
      <c r="GCB698" s="201" t="s">
        <v>7774</v>
      </c>
      <c r="GCC698" s="201" t="s">
        <v>7775</v>
      </c>
      <c r="GCD698" s="201" t="s">
        <v>7774</v>
      </c>
      <c r="GCE698" s="201" t="s">
        <v>7775</v>
      </c>
      <c r="GCF698" s="201" t="s">
        <v>7774</v>
      </c>
      <c r="GCG698" s="201" t="s">
        <v>7775</v>
      </c>
      <c r="GCH698" s="201" t="s">
        <v>7774</v>
      </c>
      <c r="GCI698" s="201" t="s">
        <v>7775</v>
      </c>
      <c r="GCJ698" s="201" t="s">
        <v>7774</v>
      </c>
      <c r="GCK698" s="201" t="s">
        <v>7775</v>
      </c>
      <c r="GCL698" s="201" t="s">
        <v>7774</v>
      </c>
      <c r="GCM698" s="201" t="s">
        <v>7775</v>
      </c>
      <c r="GCN698" s="201" t="s">
        <v>7774</v>
      </c>
      <c r="GCO698" s="201" t="s">
        <v>7775</v>
      </c>
      <c r="GCP698" s="201" t="s">
        <v>7774</v>
      </c>
      <c r="GCQ698" s="201" t="s">
        <v>7775</v>
      </c>
      <c r="GCR698" s="201" t="s">
        <v>7774</v>
      </c>
      <c r="GCS698" s="201" t="s">
        <v>7775</v>
      </c>
      <c r="GCT698" s="201" t="s">
        <v>7774</v>
      </c>
      <c r="GCU698" s="201" t="s">
        <v>7775</v>
      </c>
      <c r="GCV698" s="201" t="s">
        <v>7774</v>
      </c>
      <c r="GCW698" s="201" t="s">
        <v>7775</v>
      </c>
      <c r="GCX698" s="201" t="s">
        <v>7774</v>
      </c>
      <c r="GCY698" s="201" t="s">
        <v>7775</v>
      </c>
      <c r="GCZ698" s="201" t="s">
        <v>7774</v>
      </c>
      <c r="GDA698" s="201" t="s">
        <v>7775</v>
      </c>
      <c r="GDB698" s="201" t="s">
        <v>7774</v>
      </c>
      <c r="GDC698" s="201" t="s">
        <v>7775</v>
      </c>
      <c r="GDD698" s="201" t="s">
        <v>7774</v>
      </c>
      <c r="GDE698" s="201" t="s">
        <v>7775</v>
      </c>
      <c r="GDF698" s="201" t="s">
        <v>7774</v>
      </c>
      <c r="GDG698" s="201" t="s">
        <v>7775</v>
      </c>
      <c r="GDH698" s="201" t="s">
        <v>7774</v>
      </c>
      <c r="GDI698" s="201" t="s">
        <v>7775</v>
      </c>
      <c r="GDJ698" s="201" t="s">
        <v>7774</v>
      </c>
      <c r="GDK698" s="201" t="s">
        <v>7775</v>
      </c>
      <c r="GDL698" s="201" t="s">
        <v>7774</v>
      </c>
      <c r="GDM698" s="201" t="s">
        <v>7775</v>
      </c>
      <c r="GDN698" s="201" t="s">
        <v>7774</v>
      </c>
      <c r="GDO698" s="201" t="s">
        <v>7775</v>
      </c>
      <c r="GDP698" s="201" t="s">
        <v>7774</v>
      </c>
      <c r="GDQ698" s="201" t="s">
        <v>7775</v>
      </c>
      <c r="GDR698" s="201" t="s">
        <v>7774</v>
      </c>
      <c r="GDS698" s="201" t="s">
        <v>7775</v>
      </c>
      <c r="GDT698" s="201" t="s">
        <v>7774</v>
      </c>
      <c r="GDU698" s="201" t="s">
        <v>7775</v>
      </c>
      <c r="GDV698" s="201" t="s">
        <v>7774</v>
      </c>
      <c r="GDW698" s="201" t="s">
        <v>7775</v>
      </c>
      <c r="GDX698" s="201" t="s">
        <v>7774</v>
      </c>
      <c r="GDY698" s="201" t="s">
        <v>7775</v>
      </c>
      <c r="GDZ698" s="201" t="s">
        <v>7774</v>
      </c>
      <c r="GEA698" s="201" t="s">
        <v>7775</v>
      </c>
      <c r="GEB698" s="201" t="s">
        <v>7774</v>
      </c>
      <c r="GEC698" s="201" t="s">
        <v>7775</v>
      </c>
      <c r="GED698" s="201" t="s">
        <v>7774</v>
      </c>
      <c r="GEE698" s="201" t="s">
        <v>7775</v>
      </c>
      <c r="GEF698" s="201" t="s">
        <v>7774</v>
      </c>
      <c r="GEG698" s="201" t="s">
        <v>7775</v>
      </c>
      <c r="GEH698" s="201" t="s">
        <v>7774</v>
      </c>
      <c r="GEI698" s="201" t="s">
        <v>7775</v>
      </c>
      <c r="GEJ698" s="201" t="s">
        <v>7774</v>
      </c>
      <c r="GEK698" s="201" t="s">
        <v>7775</v>
      </c>
      <c r="GEL698" s="201" t="s">
        <v>7774</v>
      </c>
      <c r="GEM698" s="201" t="s">
        <v>7775</v>
      </c>
      <c r="GEN698" s="201" t="s">
        <v>7774</v>
      </c>
      <c r="GEO698" s="201" t="s">
        <v>7775</v>
      </c>
      <c r="GEP698" s="201" t="s">
        <v>7774</v>
      </c>
      <c r="GEQ698" s="201" t="s">
        <v>7775</v>
      </c>
      <c r="GER698" s="201" t="s">
        <v>7774</v>
      </c>
      <c r="GES698" s="201" t="s">
        <v>7775</v>
      </c>
      <c r="GET698" s="201" t="s">
        <v>7774</v>
      </c>
      <c r="GEU698" s="201" t="s">
        <v>7775</v>
      </c>
      <c r="GEV698" s="201" t="s">
        <v>7774</v>
      </c>
      <c r="GEW698" s="201" t="s">
        <v>7775</v>
      </c>
      <c r="GEX698" s="201" t="s">
        <v>7774</v>
      </c>
      <c r="GEY698" s="201" t="s">
        <v>7775</v>
      </c>
      <c r="GEZ698" s="201" t="s">
        <v>7774</v>
      </c>
      <c r="GFA698" s="201" t="s">
        <v>7775</v>
      </c>
      <c r="GFB698" s="201" t="s">
        <v>7774</v>
      </c>
      <c r="GFC698" s="201" t="s">
        <v>7775</v>
      </c>
      <c r="GFD698" s="201" t="s">
        <v>7774</v>
      </c>
      <c r="GFE698" s="201" t="s">
        <v>7775</v>
      </c>
      <c r="GFF698" s="201" t="s">
        <v>7774</v>
      </c>
      <c r="GFG698" s="201" t="s">
        <v>7775</v>
      </c>
      <c r="GFH698" s="201" t="s">
        <v>7774</v>
      </c>
      <c r="GFI698" s="201" t="s">
        <v>7775</v>
      </c>
      <c r="GFJ698" s="201" t="s">
        <v>7774</v>
      </c>
      <c r="GFK698" s="201" t="s">
        <v>7775</v>
      </c>
      <c r="GFL698" s="201" t="s">
        <v>7774</v>
      </c>
      <c r="GFM698" s="201" t="s">
        <v>7775</v>
      </c>
      <c r="GFN698" s="201" t="s">
        <v>7774</v>
      </c>
      <c r="GFO698" s="201" t="s">
        <v>7775</v>
      </c>
      <c r="GFP698" s="201" t="s">
        <v>7774</v>
      </c>
      <c r="GFQ698" s="201" t="s">
        <v>7775</v>
      </c>
      <c r="GFR698" s="201" t="s">
        <v>7774</v>
      </c>
      <c r="GFS698" s="201" t="s">
        <v>7775</v>
      </c>
      <c r="GFT698" s="201" t="s">
        <v>7774</v>
      </c>
      <c r="GFU698" s="201" t="s">
        <v>7775</v>
      </c>
      <c r="GFV698" s="201" t="s">
        <v>7774</v>
      </c>
      <c r="GFW698" s="201" t="s">
        <v>7775</v>
      </c>
      <c r="GFX698" s="201" t="s">
        <v>7774</v>
      </c>
      <c r="GFY698" s="201" t="s">
        <v>7775</v>
      </c>
      <c r="GFZ698" s="201" t="s">
        <v>7774</v>
      </c>
      <c r="GGA698" s="201" t="s">
        <v>7775</v>
      </c>
      <c r="GGB698" s="201" t="s">
        <v>7774</v>
      </c>
      <c r="GGC698" s="201" t="s">
        <v>7775</v>
      </c>
      <c r="GGD698" s="201" t="s">
        <v>7774</v>
      </c>
      <c r="GGE698" s="201" t="s">
        <v>7775</v>
      </c>
      <c r="GGF698" s="201" t="s">
        <v>7774</v>
      </c>
      <c r="GGG698" s="201" t="s">
        <v>7775</v>
      </c>
      <c r="GGH698" s="201" t="s">
        <v>7774</v>
      </c>
      <c r="GGI698" s="201" t="s">
        <v>7775</v>
      </c>
      <c r="GGJ698" s="201" t="s">
        <v>7774</v>
      </c>
      <c r="GGK698" s="201" t="s">
        <v>7775</v>
      </c>
      <c r="GGL698" s="201" t="s">
        <v>7774</v>
      </c>
      <c r="GGM698" s="201" t="s">
        <v>7775</v>
      </c>
      <c r="GGN698" s="201" t="s">
        <v>7774</v>
      </c>
      <c r="GGO698" s="201" t="s">
        <v>7775</v>
      </c>
      <c r="GGP698" s="201" t="s">
        <v>7774</v>
      </c>
      <c r="GGQ698" s="201" t="s">
        <v>7775</v>
      </c>
      <c r="GGR698" s="201" t="s">
        <v>7774</v>
      </c>
      <c r="GGS698" s="201" t="s">
        <v>7775</v>
      </c>
      <c r="GGT698" s="201" t="s">
        <v>7774</v>
      </c>
      <c r="GGU698" s="201" t="s">
        <v>7775</v>
      </c>
      <c r="GGV698" s="201" t="s">
        <v>7774</v>
      </c>
      <c r="GGW698" s="201" t="s">
        <v>7775</v>
      </c>
      <c r="GGX698" s="201" t="s">
        <v>7774</v>
      </c>
      <c r="GGY698" s="201" t="s">
        <v>7775</v>
      </c>
      <c r="GGZ698" s="201" t="s">
        <v>7774</v>
      </c>
      <c r="GHA698" s="201" t="s">
        <v>7775</v>
      </c>
      <c r="GHB698" s="201" t="s">
        <v>7774</v>
      </c>
      <c r="GHC698" s="201" t="s">
        <v>7775</v>
      </c>
      <c r="GHD698" s="201" t="s">
        <v>7774</v>
      </c>
      <c r="GHE698" s="201" t="s">
        <v>7775</v>
      </c>
      <c r="GHF698" s="201" t="s">
        <v>7774</v>
      </c>
      <c r="GHG698" s="201" t="s">
        <v>7775</v>
      </c>
      <c r="GHH698" s="201" t="s">
        <v>7774</v>
      </c>
      <c r="GHI698" s="201" t="s">
        <v>7775</v>
      </c>
      <c r="GHJ698" s="201" t="s">
        <v>7774</v>
      </c>
      <c r="GHK698" s="201" t="s">
        <v>7775</v>
      </c>
      <c r="GHL698" s="201" t="s">
        <v>7774</v>
      </c>
      <c r="GHM698" s="201" t="s">
        <v>7775</v>
      </c>
      <c r="GHN698" s="201" t="s">
        <v>7774</v>
      </c>
      <c r="GHO698" s="201" t="s">
        <v>7775</v>
      </c>
      <c r="GHP698" s="201" t="s">
        <v>7774</v>
      </c>
      <c r="GHQ698" s="201" t="s">
        <v>7775</v>
      </c>
      <c r="GHR698" s="201" t="s">
        <v>7774</v>
      </c>
      <c r="GHS698" s="201" t="s">
        <v>7775</v>
      </c>
      <c r="GHT698" s="201" t="s">
        <v>7774</v>
      </c>
      <c r="GHU698" s="201" t="s">
        <v>7775</v>
      </c>
      <c r="GHV698" s="201" t="s">
        <v>7774</v>
      </c>
      <c r="GHW698" s="201" t="s">
        <v>7775</v>
      </c>
      <c r="GHX698" s="201" t="s">
        <v>7774</v>
      </c>
      <c r="GHY698" s="201" t="s">
        <v>7775</v>
      </c>
      <c r="GHZ698" s="201" t="s">
        <v>7774</v>
      </c>
      <c r="GIA698" s="201" t="s">
        <v>7775</v>
      </c>
      <c r="GIB698" s="201" t="s">
        <v>7774</v>
      </c>
      <c r="GIC698" s="201" t="s">
        <v>7775</v>
      </c>
      <c r="GID698" s="201" t="s">
        <v>7774</v>
      </c>
      <c r="GIE698" s="201" t="s">
        <v>7775</v>
      </c>
      <c r="GIF698" s="201" t="s">
        <v>7774</v>
      </c>
      <c r="GIG698" s="201" t="s">
        <v>7775</v>
      </c>
      <c r="GIH698" s="201" t="s">
        <v>7774</v>
      </c>
      <c r="GII698" s="201" t="s">
        <v>7775</v>
      </c>
      <c r="GIJ698" s="201" t="s">
        <v>7774</v>
      </c>
      <c r="GIK698" s="201" t="s">
        <v>7775</v>
      </c>
      <c r="GIL698" s="201" t="s">
        <v>7774</v>
      </c>
      <c r="GIM698" s="201" t="s">
        <v>7775</v>
      </c>
      <c r="GIN698" s="201" t="s">
        <v>7774</v>
      </c>
      <c r="GIO698" s="201" t="s">
        <v>7775</v>
      </c>
      <c r="GIP698" s="201" t="s">
        <v>7774</v>
      </c>
      <c r="GIQ698" s="201" t="s">
        <v>7775</v>
      </c>
      <c r="GIR698" s="201" t="s">
        <v>7774</v>
      </c>
      <c r="GIS698" s="201" t="s">
        <v>7775</v>
      </c>
      <c r="GIT698" s="201" t="s">
        <v>7774</v>
      </c>
      <c r="GIU698" s="201" t="s">
        <v>7775</v>
      </c>
      <c r="GIV698" s="201" t="s">
        <v>7774</v>
      </c>
      <c r="GIW698" s="201" t="s">
        <v>7775</v>
      </c>
      <c r="GIX698" s="201" t="s">
        <v>7774</v>
      </c>
      <c r="GIY698" s="201" t="s">
        <v>7775</v>
      </c>
      <c r="GIZ698" s="201" t="s">
        <v>7774</v>
      </c>
      <c r="GJA698" s="201" t="s">
        <v>7775</v>
      </c>
      <c r="GJB698" s="201" t="s">
        <v>7774</v>
      </c>
      <c r="GJC698" s="201" t="s">
        <v>7775</v>
      </c>
      <c r="GJD698" s="201" t="s">
        <v>7774</v>
      </c>
      <c r="GJE698" s="201" t="s">
        <v>7775</v>
      </c>
      <c r="GJF698" s="201" t="s">
        <v>7774</v>
      </c>
      <c r="GJG698" s="201" t="s">
        <v>7775</v>
      </c>
      <c r="GJH698" s="201" t="s">
        <v>7774</v>
      </c>
      <c r="GJI698" s="201" t="s">
        <v>7775</v>
      </c>
      <c r="GJJ698" s="201" t="s">
        <v>7774</v>
      </c>
      <c r="GJK698" s="201" t="s">
        <v>7775</v>
      </c>
      <c r="GJL698" s="201" t="s">
        <v>7774</v>
      </c>
      <c r="GJM698" s="201" t="s">
        <v>7775</v>
      </c>
      <c r="GJN698" s="201" t="s">
        <v>7774</v>
      </c>
      <c r="GJO698" s="201" t="s">
        <v>7775</v>
      </c>
      <c r="GJP698" s="201" t="s">
        <v>7774</v>
      </c>
      <c r="GJQ698" s="201" t="s">
        <v>7775</v>
      </c>
      <c r="GJR698" s="201" t="s">
        <v>7774</v>
      </c>
      <c r="GJS698" s="201" t="s">
        <v>7775</v>
      </c>
      <c r="GJT698" s="201" t="s">
        <v>7774</v>
      </c>
      <c r="GJU698" s="201" t="s">
        <v>7775</v>
      </c>
      <c r="GJV698" s="201" t="s">
        <v>7774</v>
      </c>
      <c r="GJW698" s="201" t="s">
        <v>7775</v>
      </c>
      <c r="GJX698" s="201" t="s">
        <v>7774</v>
      </c>
      <c r="GJY698" s="201" t="s">
        <v>7775</v>
      </c>
      <c r="GJZ698" s="201" t="s">
        <v>7774</v>
      </c>
      <c r="GKA698" s="201" t="s">
        <v>7775</v>
      </c>
      <c r="GKB698" s="201" t="s">
        <v>7774</v>
      </c>
      <c r="GKC698" s="201" t="s">
        <v>7775</v>
      </c>
      <c r="GKD698" s="201" t="s">
        <v>7774</v>
      </c>
      <c r="GKE698" s="201" t="s">
        <v>7775</v>
      </c>
      <c r="GKF698" s="201" t="s">
        <v>7774</v>
      </c>
      <c r="GKG698" s="201" t="s">
        <v>7775</v>
      </c>
      <c r="GKH698" s="201" t="s">
        <v>7774</v>
      </c>
      <c r="GKI698" s="201" t="s">
        <v>7775</v>
      </c>
      <c r="GKJ698" s="201" t="s">
        <v>7774</v>
      </c>
      <c r="GKK698" s="201" t="s">
        <v>7775</v>
      </c>
      <c r="GKL698" s="201" t="s">
        <v>7774</v>
      </c>
      <c r="GKM698" s="201" t="s">
        <v>7775</v>
      </c>
      <c r="GKN698" s="201" t="s">
        <v>7774</v>
      </c>
      <c r="GKO698" s="201" t="s">
        <v>7775</v>
      </c>
      <c r="GKP698" s="201" t="s">
        <v>7774</v>
      </c>
      <c r="GKQ698" s="201" t="s">
        <v>7775</v>
      </c>
      <c r="GKR698" s="201" t="s">
        <v>7774</v>
      </c>
      <c r="GKS698" s="201" t="s">
        <v>7775</v>
      </c>
      <c r="GKT698" s="201" t="s">
        <v>7774</v>
      </c>
      <c r="GKU698" s="201" t="s">
        <v>7775</v>
      </c>
      <c r="GKV698" s="201" t="s">
        <v>7774</v>
      </c>
      <c r="GKW698" s="201" t="s">
        <v>7775</v>
      </c>
      <c r="GKX698" s="201" t="s">
        <v>7774</v>
      </c>
      <c r="GKY698" s="201" t="s">
        <v>7775</v>
      </c>
      <c r="GKZ698" s="201" t="s">
        <v>7774</v>
      </c>
      <c r="GLA698" s="201" t="s">
        <v>7775</v>
      </c>
      <c r="GLB698" s="201" t="s">
        <v>7774</v>
      </c>
      <c r="GLC698" s="201" t="s">
        <v>7775</v>
      </c>
      <c r="GLD698" s="201" t="s">
        <v>7774</v>
      </c>
      <c r="GLE698" s="201" t="s">
        <v>7775</v>
      </c>
      <c r="GLF698" s="201" t="s">
        <v>7774</v>
      </c>
      <c r="GLG698" s="201" t="s">
        <v>7775</v>
      </c>
      <c r="GLH698" s="201" t="s">
        <v>7774</v>
      </c>
      <c r="GLI698" s="201" t="s">
        <v>7775</v>
      </c>
      <c r="GLJ698" s="201" t="s">
        <v>7774</v>
      </c>
      <c r="GLK698" s="201" t="s">
        <v>7775</v>
      </c>
      <c r="GLL698" s="201" t="s">
        <v>7774</v>
      </c>
      <c r="GLM698" s="201" t="s">
        <v>7775</v>
      </c>
      <c r="GLN698" s="201" t="s">
        <v>7774</v>
      </c>
      <c r="GLO698" s="201" t="s">
        <v>7775</v>
      </c>
      <c r="GLP698" s="201" t="s">
        <v>7774</v>
      </c>
      <c r="GLQ698" s="201" t="s">
        <v>7775</v>
      </c>
      <c r="GLR698" s="201" t="s">
        <v>7774</v>
      </c>
      <c r="GLS698" s="201" t="s">
        <v>7775</v>
      </c>
      <c r="GLT698" s="201" t="s">
        <v>7774</v>
      </c>
      <c r="GLU698" s="201" t="s">
        <v>7775</v>
      </c>
      <c r="GLV698" s="201" t="s">
        <v>7774</v>
      </c>
      <c r="GLW698" s="201" t="s">
        <v>7775</v>
      </c>
      <c r="GLX698" s="201" t="s">
        <v>7774</v>
      </c>
      <c r="GLY698" s="201" t="s">
        <v>7775</v>
      </c>
      <c r="GLZ698" s="201" t="s">
        <v>7774</v>
      </c>
      <c r="GMA698" s="201" t="s">
        <v>7775</v>
      </c>
      <c r="GMB698" s="201" t="s">
        <v>7774</v>
      </c>
      <c r="GMC698" s="201" t="s">
        <v>7775</v>
      </c>
      <c r="GMD698" s="201" t="s">
        <v>7774</v>
      </c>
      <c r="GME698" s="201" t="s">
        <v>7775</v>
      </c>
      <c r="GMF698" s="201" t="s">
        <v>7774</v>
      </c>
      <c r="GMG698" s="201" t="s">
        <v>7775</v>
      </c>
      <c r="GMH698" s="201" t="s">
        <v>7774</v>
      </c>
      <c r="GMI698" s="201" t="s">
        <v>7775</v>
      </c>
      <c r="GMJ698" s="201" t="s">
        <v>7774</v>
      </c>
      <c r="GMK698" s="201" t="s">
        <v>7775</v>
      </c>
      <c r="GML698" s="201" t="s">
        <v>7774</v>
      </c>
      <c r="GMM698" s="201" t="s">
        <v>7775</v>
      </c>
      <c r="GMN698" s="201" t="s">
        <v>7774</v>
      </c>
      <c r="GMO698" s="201" t="s">
        <v>7775</v>
      </c>
      <c r="GMP698" s="201" t="s">
        <v>7774</v>
      </c>
      <c r="GMQ698" s="201" t="s">
        <v>7775</v>
      </c>
      <c r="GMR698" s="201" t="s">
        <v>7774</v>
      </c>
      <c r="GMS698" s="201" t="s">
        <v>7775</v>
      </c>
      <c r="GMT698" s="201" t="s">
        <v>7774</v>
      </c>
      <c r="GMU698" s="201" t="s">
        <v>7775</v>
      </c>
      <c r="GMV698" s="201" t="s">
        <v>7774</v>
      </c>
      <c r="GMW698" s="201" t="s">
        <v>7775</v>
      </c>
      <c r="GMX698" s="201" t="s">
        <v>7774</v>
      </c>
      <c r="GMY698" s="201" t="s">
        <v>7775</v>
      </c>
      <c r="GMZ698" s="201" t="s">
        <v>7774</v>
      </c>
      <c r="GNA698" s="201" t="s">
        <v>7775</v>
      </c>
      <c r="GNB698" s="201" t="s">
        <v>7774</v>
      </c>
      <c r="GNC698" s="201" t="s">
        <v>7775</v>
      </c>
      <c r="GND698" s="201" t="s">
        <v>7774</v>
      </c>
      <c r="GNE698" s="201" t="s">
        <v>7775</v>
      </c>
      <c r="GNF698" s="201" t="s">
        <v>7774</v>
      </c>
      <c r="GNG698" s="201" t="s">
        <v>7775</v>
      </c>
      <c r="GNH698" s="201" t="s">
        <v>7774</v>
      </c>
      <c r="GNI698" s="201" t="s">
        <v>7775</v>
      </c>
      <c r="GNJ698" s="201" t="s">
        <v>7774</v>
      </c>
      <c r="GNK698" s="201" t="s">
        <v>7775</v>
      </c>
      <c r="GNL698" s="201" t="s">
        <v>7774</v>
      </c>
      <c r="GNM698" s="201" t="s">
        <v>7775</v>
      </c>
      <c r="GNN698" s="201" t="s">
        <v>7774</v>
      </c>
      <c r="GNO698" s="201" t="s">
        <v>7775</v>
      </c>
      <c r="GNP698" s="201" t="s">
        <v>7774</v>
      </c>
      <c r="GNQ698" s="201" t="s">
        <v>7775</v>
      </c>
      <c r="GNR698" s="201" t="s">
        <v>7774</v>
      </c>
      <c r="GNS698" s="201" t="s">
        <v>7775</v>
      </c>
      <c r="GNT698" s="201" t="s">
        <v>7774</v>
      </c>
      <c r="GNU698" s="201" t="s">
        <v>7775</v>
      </c>
      <c r="GNV698" s="201" t="s">
        <v>7774</v>
      </c>
      <c r="GNW698" s="201" t="s">
        <v>7775</v>
      </c>
      <c r="GNX698" s="201" t="s">
        <v>7774</v>
      </c>
      <c r="GNY698" s="201" t="s">
        <v>7775</v>
      </c>
      <c r="GNZ698" s="201" t="s">
        <v>7774</v>
      </c>
      <c r="GOA698" s="201" t="s">
        <v>7775</v>
      </c>
      <c r="GOB698" s="201" t="s">
        <v>7774</v>
      </c>
      <c r="GOC698" s="201" t="s">
        <v>7775</v>
      </c>
      <c r="GOD698" s="201" t="s">
        <v>7774</v>
      </c>
      <c r="GOE698" s="201" t="s">
        <v>7775</v>
      </c>
      <c r="GOF698" s="201" t="s">
        <v>7774</v>
      </c>
      <c r="GOG698" s="201" t="s">
        <v>7775</v>
      </c>
      <c r="GOH698" s="201" t="s">
        <v>7774</v>
      </c>
      <c r="GOI698" s="201" t="s">
        <v>7775</v>
      </c>
      <c r="GOJ698" s="201" t="s">
        <v>7774</v>
      </c>
      <c r="GOK698" s="201" t="s">
        <v>7775</v>
      </c>
      <c r="GOL698" s="201" t="s">
        <v>7774</v>
      </c>
      <c r="GOM698" s="201" t="s">
        <v>7775</v>
      </c>
      <c r="GON698" s="201" t="s">
        <v>7774</v>
      </c>
      <c r="GOO698" s="201" t="s">
        <v>7775</v>
      </c>
      <c r="GOP698" s="201" t="s">
        <v>7774</v>
      </c>
      <c r="GOQ698" s="201" t="s">
        <v>7775</v>
      </c>
      <c r="GOR698" s="201" t="s">
        <v>7774</v>
      </c>
      <c r="GOS698" s="201" t="s">
        <v>7775</v>
      </c>
      <c r="GOT698" s="201" t="s">
        <v>7774</v>
      </c>
      <c r="GOU698" s="201" t="s">
        <v>7775</v>
      </c>
      <c r="GOV698" s="201" t="s">
        <v>7774</v>
      </c>
      <c r="GOW698" s="201" t="s">
        <v>7775</v>
      </c>
      <c r="GOX698" s="201" t="s">
        <v>7774</v>
      </c>
      <c r="GOY698" s="201" t="s">
        <v>7775</v>
      </c>
      <c r="GOZ698" s="201" t="s">
        <v>7774</v>
      </c>
      <c r="GPA698" s="201" t="s">
        <v>7775</v>
      </c>
      <c r="GPB698" s="201" t="s">
        <v>7774</v>
      </c>
      <c r="GPC698" s="201" t="s">
        <v>7775</v>
      </c>
      <c r="GPD698" s="201" t="s">
        <v>7774</v>
      </c>
      <c r="GPE698" s="201" t="s">
        <v>7775</v>
      </c>
      <c r="GPF698" s="201" t="s">
        <v>7774</v>
      </c>
      <c r="GPG698" s="201" t="s">
        <v>7775</v>
      </c>
      <c r="GPH698" s="201" t="s">
        <v>7774</v>
      </c>
      <c r="GPI698" s="201" t="s">
        <v>7775</v>
      </c>
      <c r="GPJ698" s="201" t="s">
        <v>7774</v>
      </c>
      <c r="GPK698" s="201" t="s">
        <v>7775</v>
      </c>
      <c r="GPL698" s="201" t="s">
        <v>7774</v>
      </c>
      <c r="GPM698" s="201" t="s">
        <v>7775</v>
      </c>
      <c r="GPN698" s="201" t="s">
        <v>7774</v>
      </c>
      <c r="GPO698" s="201" t="s">
        <v>7775</v>
      </c>
      <c r="GPP698" s="201" t="s">
        <v>7774</v>
      </c>
      <c r="GPQ698" s="201" t="s">
        <v>7775</v>
      </c>
      <c r="GPR698" s="201" t="s">
        <v>7774</v>
      </c>
      <c r="GPS698" s="201" t="s">
        <v>7775</v>
      </c>
      <c r="GPT698" s="201" t="s">
        <v>7774</v>
      </c>
      <c r="GPU698" s="201" t="s">
        <v>7775</v>
      </c>
      <c r="GPV698" s="201" t="s">
        <v>7774</v>
      </c>
      <c r="GPW698" s="201" t="s">
        <v>7775</v>
      </c>
      <c r="GPX698" s="201" t="s">
        <v>7774</v>
      </c>
      <c r="GPY698" s="201" t="s">
        <v>7775</v>
      </c>
      <c r="GPZ698" s="201" t="s">
        <v>7774</v>
      </c>
      <c r="GQA698" s="201" t="s">
        <v>7775</v>
      </c>
      <c r="GQB698" s="201" t="s">
        <v>7774</v>
      </c>
      <c r="GQC698" s="201" t="s">
        <v>7775</v>
      </c>
      <c r="GQD698" s="201" t="s">
        <v>7774</v>
      </c>
      <c r="GQE698" s="201" t="s">
        <v>7775</v>
      </c>
      <c r="GQF698" s="201" t="s">
        <v>7774</v>
      </c>
      <c r="GQG698" s="201" t="s">
        <v>7775</v>
      </c>
      <c r="GQH698" s="201" t="s">
        <v>7774</v>
      </c>
      <c r="GQI698" s="201" t="s">
        <v>7775</v>
      </c>
      <c r="GQJ698" s="201" t="s">
        <v>7774</v>
      </c>
      <c r="GQK698" s="201" t="s">
        <v>7775</v>
      </c>
      <c r="GQL698" s="201" t="s">
        <v>7774</v>
      </c>
      <c r="GQM698" s="201" t="s">
        <v>7775</v>
      </c>
      <c r="GQN698" s="201" t="s">
        <v>7774</v>
      </c>
      <c r="GQO698" s="201" t="s">
        <v>7775</v>
      </c>
      <c r="GQP698" s="201" t="s">
        <v>7774</v>
      </c>
      <c r="GQQ698" s="201" t="s">
        <v>7775</v>
      </c>
      <c r="GQR698" s="201" t="s">
        <v>7774</v>
      </c>
      <c r="GQS698" s="201" t="s">
        <v>7775</v>
      </c>
      <c r="GQT698" s="201" t="s">
        <v>7774</v>
      </c>
      <c r="GQU698" s="201" t="s">
        <v>7775</v>
      </c>
      <c r="GQV698" s="201" t="s">
        <v>7774</v>
      </c>
      <c r="GQW698" s="201" t="s">
        <v>7775</v>
      </c>
      <c r="GQX698" s="201" t="s">
        <v>7774</v>
      </c>
      <c r="GQY698" s="201" t="s">
        <v>7775</v>
      </c>
      <c r="GQZ698" s="201" t="s">
        <v>7774</v>
      </c>
      <c r="GRA698" s="201" t="s">
        <v>7775</v>
      </c>
      <c r="GRB698" s="201" t="s">
        <v>7774</v>
      </c>
      <c r="GRC698" s="201" t="s">
        <v>7775</v>
      </c>
      <c r="GRD698" s="201" t="s">
        <v>7774</v>
      </c>
      <c r="GRE698" s="201" t="s">
        <v>7775</v>
      </c>
      <c r="GRF698" s="201" t="s">
        <v>7774</v>
      </c>
      <c r="GRG698" s="201" t="s">
        <v>7775</v>
      </c>
      <c r="GRH698" s="201" t="s">
        <v>7774</v>
      </c>
      <c r="GRI698" s="201" t="s">
        <v>7775</v>
      </c>
      <c r="GRJ698" s="201" t="s">
        <v>7774</v>
      </c>
      <c r="GRK698" s="201" t="s">
        <v>7775</v>
      </c>
      <c r="GRL698" s="201" t="s">
        <v>7774</v>
      </c>
      <c r="GRM698" s="201" t="s">
        <v>7775</v>
      </c>
      <c r="GRN698" s="201" t="s">
        <v>7774</v>
      </c>
      <c r="GRO698" s="201" t="s">
        <v>7775</v>
      </c>
      <c r="GRP698" s="201" t="s">
        <v>7774</v>
      </c>
      <c r="GRQ698" s="201" t="s">
        <v>7775</v>
      </c>
      <c r="GRR698" s="201" t="s">
        <v>7774</v>
      </c>
      <c r="GRS698" s="201" t="s">
        <v>7775</v>
      </c>
      <c r="GRT698" s="201" t="s">
        <v>7774</v>
      </c>
      <c r="GRU698" s="201" t="s">
        <v>7775</v>
      </c>
      <c r="GRV698" s="201" t="s">
        <v>7774</v>
      </c>
      <c r="GRW698" s="201" t="s">
        <v>7775</v>
      </c>
      <c r="GRX698" s="201" t="s">
        <v>7774</v>
      </c>
      <c r="GRY698" s="201" t="s">
        <v>7775</v>
      </c>
      <c r="GRZ698" s="201" t="s">
        <v>7774</v>
      </c>
      <c r="GSA698" s="201" t="s">
        <v>7775</v>
      </c>
      <c r="GSB698" s="201" t="s">
        <v>7774</v>
      </c>
      <c r="GSC698" s="201" t="s">
        <v>7775</v>
      </c>
      <c r="GSD698" s="201" t="s">
        <v>7774</v>
      </c>
      <c r="GSE698" s="201" t="s">
        <v>7775</v>
      </c>
      <c r="GSF698" s="201" t="s">
        <v>7774</v>
      </c>
      <c r="GSG698" s="201" t="s">
        <v>7775</v>
      </c>
      <c r="GSH698" s="201" t="s">
        <v>7774</v>
      </c>
      <c r="GSI698" s="201" t="s">
        <v>7775</v>
      </c>
      <c r="GSJ698" s="201" t="s">
        <v>7774</v>
      </c>
      <c r="GSK698" s="201" t="s">
        <v>7775</v>
      </c>
      <c r="GSL698" s="201" t="s">
        <v>7774</v>
      </c>
      <c r="GSM698" s="201" t="s">
        <v>7775</v>
      </c>
      <c r="GSN698" s="201" t="s">
        <v>7774</v>
      </c>
      <c r="GSO698" s="201" t="s">
        <v>7775</v>
      </c>
      <c r="GSP698" s="201" t="s">
        <v>7774</v>
      </c>
      <c r="GSQ698" s="201" t="s">
        <v>7775</v>
      </c>
      <c r="GSR698" s="201" t="s">
        <v>7774</v>
      </c>
      <c r="GSS698" s="201" t="s">
        <v>7775</v>
      </c>
      <c r="GST698" s="201" t="s">
        <v>7774</v>
      </c>
      <c r="GSU698" s="201" t="s">
        <v>7775</v>
      </c>
      <c r="GSV698" s="201" t="s">
        <v>7774</v>
      </c>
      <c r="GSW698" s="201" t="s">
        <v>7775</v>
      </c>
      <c r="GSX698" s="201" t="s">
        <v>7774</v>
      </c>
      <c r="GSY698" s="201" t="s">
        <v>7775</v>
      </c>
      <c r="GSZ698" s="201" t="s">
        <v>7774</v>
      </c>
      <c r="GTA698" s="201" t="s">
        <v>7775</v>
      </c>
      <c r="GTB698" s="201" t="s">
        <v>7774</v>
      </c>
      <c r="GTC698" s="201" t="s">
        <v>7775</v>
      </c>
      <c r="GTD698" s="201" t="s">
        <v>7774</v>
      </c>
      <c r="GTE698" s="201" t="s">
        <v>7775</v>
      </c>
      <c r="GTF698" s="201" t="s">
        <v>7774</v>
      </c>
      <c r="GTG698" s="201" t="s">
        <v>7775</v>
      </c>
      <c r="GTH698" s="201" t="s">
        <v>7774</v>
      </c>
      <c r="GTI698" s="201" t="s">
        <v>7775</v>
      </c>
      <c r="GTJ698" s="201" t="s">
        <v>7774</v>
      </c>
      <c r="GTK698" s="201" t="s">
        <v>7775</v>
      </c>
      <c r="GTL698" s="201" t="s">
        <v>7774</v>
      </c>
      <c r="GTM698" s="201" t="s">
        <v>7775</v>
      </c>
      <c r="GTN698" s="201" t="s">
        <v>7774</v>
      </c>
      <c r="GTO698" s="201" t="s">
        <v>7775</v>
      </c>
      <c r="GTP698" s="201" t="s">
        <v>7774</v>
      </c>
      <c r="GTQ698" s="201" t="s">
        <v>7775</v>
      </c>
      <c r="GTR698" s="201" t="s">
        <v>7774</v>
      </c>
      <c r="GTS698" s="201" t="s">
        <v>7775</v>
      </c>
      <c r="GTT698" s="201" t="s">
        <v>7774</v>
      </c>
      <c r="GTU698" s="201" t="s">
        <v>7775</v>
      </c>
      <c r="GTV698" s="201" t="s">
        <v>7774</v>
      </c>
      <c r="GTW698" s="201" t="s">
        <v>7775</v>
      </c>
      <c r="GTX698" s="201" t="s">
        <v>7774</v>
      </c>
      <c r="GTY698" s="201" t="s">
        <v>7775</v>
      </c>
      <c r="GTZ698" s="201" t="s">
        <v>7774</v>
      </c>
      <c r="GUA698" s="201" t="s">
        <v>7775</v>
      </c>
      <c r="GUB698" s="201" t="s">
        <v>7774</v>
      </c>
      <c r="GUC698" s="201" t="s">
        <v>7775</v>
      </c>
      <c r="GUD698" s="201" t="s">
        <v>7774</v>
      </c>
      <c r="GUE698" s="201" t="s">
        <v>7775</v>
      </c>
      <c r="GUF698" s="201" t="s">
        <v>7774</v>
      </c>
      <c r="GUG698" s="201" t="s">
        <v>7775</v>
      </c>
      <c r="GUH698" s="201" t="s">
        <v>7774</v>
      </c>
      <c r="GUI698" s="201" t="s">
        <v>7775</v>
      </c>
      <c r="GUJ698" s="201" t="s">
        <v>7774</v>
      </c>
      <c r="GUK698" s="201" t="s">
        <v>7775</v>
      </c>
      <c r="GUL698" s="201" t="s">
        <v>7774</v>
      </c>
      <c r="GUM698" s="201" t="s">
        <v>7775</v>
      </c>
      <c r="GUN698" s="201" t="s">
        <v>7774</v>
      </c>
      <c r="GUO698" s="201" t="s">
        <v>7775</v>
      </c>
      <c r="GUP698" s="201" t="s">
        <v>7774</v>
      </c>
      <c r="GUQ698" s="201" t="s">
        <v>7775</v>
      </c>
      <c r="GUR698" s="201" t="s">
        <v>7774</v>
      </c>
      <c r="GUS698" s="201" t="s">
        <v>7775</v>
      </c>
      <c r="GUT698" s="201" t="s">
        <v>7774</v>
      </c>
      <c r="GUU698" s="201" t="s">
        <v>7775</v>
      </c>
      <c r="GUV698" s="201" t="s">
        <v>7774</v>
      </c>
      <c r="GUW698" s="201" t="s">
        <v>7775</v>
      </c>
      <c r="GUX698" s="201" t="s">
        <v>7774</v>
      </c>
      <c r="GUY698" s="201" t="s">
        <v>7775</v>
      </c>
      <c r="GUZ698" s="201" t="s">
        <v>7774</v>
      </c>
      <c r="GVA698" s="201" t="s">
        <v>7775</v>
      </c>
      <c r="GVB698" s="201" t="s">
        <v>7774</v>
      </c>
      <c r="GVC698" s="201" t="s">
        <v>7775</v>
      </c>
      <c r="GVD698" s="201" t="s">
        <v>7774</v>
      </c>
      <c r="GVE698" s="201" t="s">
        <v>7775</v>
      </c>
      <c r="GVF698" s="201" t="s">
        <v>7774</v>
      </c>
      <c r="GVG698" s="201" t="s">
        <v>7775</v>
      </c>
      <c r="GVH698" s="201" t="s">
        <v>7774</v>
      </c>
      <c r="GVI698" s="201" t="s">
        <v>7775</v>
      </c>
      <c r="GVJ698" s="201" t="s">
        <v>7774</v>
      </c>
      <c r="GVK698" s="201" t="s">
        <v>7775</v>
      </c>
      <c r="GVL698" s="201" t="s">
        <v>7774</v>
      </c>
      <c r="GVM698" s="201" t="s">
        <v>7775</v>
      </c>
      <c r="GVN698" s="201" t="s">
        <v>7774</v>
      </c>
      <c r="GVO698" s="201" t="s">
        <v>7775</v>
      </c>
      <c r="GVP698" s="201" t="s">
        <v>7774</v>
      </c>
      <c r="GVQ698" s="201" t="s">
        <v>7775</v>
      </c>
      <c r="GVR698" s="201" t="s">
        <v>7774</v>
      </c>
      <c r="GVS698" s="201" t="s">
        <v>7775</v>
      </c>
      <c r="GVT698" s="201" t="s">
        <v>7774</v>
      </c>
      <c r="GVU698" s="201" t="s">
        <v>7775</v>
      </c>
      <c r="GVV698" s="201" t="s">
        <v>7774</v>
      </c>
      <c r="GVW698" s="201" t="s">
        <v>7775</v>
      </c>
      <c r="GVX698" s="201" t="s">
        <v>7774</v>
      </c>
      <c r="GVY698" s="201" t="s">
        <v>7775</v>
      </c>
      <c r="GVZ698" s="201" t="s">
        <v>7774</v>
      </c>
      <c r="GWA698" s="201" t="s">
        <v>7775</v>
      </c>
      <c r="GWB698" s="201" t="s">
        <v>7774</v>
      </c>
      <c r="GWC698" s="201" t="s">
        <v>7775</v>
      </c>
      <c r="GWD698" s="201" t="s">
        <v>7774</v>
      </c>
      <c r="GWE698" s="201" t="s">
        <v>7775</v>
      </c>
      <c r="GWF698" s="201" t="s">
        <v>7774</v>
      </c>
      <c r="GWG698" s="201" t="s">
        <v>7775</v>
      </c>
      <c r="GWH698" s="201" t="s">
        <v>7774</v>
      </c>
      <c r="GWI698" s="201" t="s">
        <v>7775</v>
      </c>
      <c r="GWJ698" s="201" t="s">
        <v>7774</v>
      </c>
      <c r="GWK698" s="201" t="s">
        <v>7775</v>
      </c>
      <c r="GWL698" s="201" t="s">
        <v>7774</v>
      </c>
      <c r="GWM698" s="201" t="s">
        <v>7775</v>
      </c>
      <c r="GWN698" s="201" t="s">
        <v>7774</v>
      </c>
      <c r="GWO698" s="201" t="s">
        <v>7775</v>
      </c>
      <c r="GWP698" s="201" t="s">
        <v>7774</v>
      </c>
      <c r="GWQ698" s="201" t="s">
        <v>7775</v>
      </c>
      <c r="GWR698" s="201" t="s">
        <v>7774</v>
      </c>
      <c r="GWS698" s="201" t="s">
        <v>7775</v>
      </c>
      <c r="GWT698" s="201" t="s">
        <v>7774</v>
      </c>
      <c r="GWU698" s="201" t="s">
        <v>7775</v>
      </c>
      <c r="GWV698" s="201" t="s">
        <v>7774</v>
      </c>
      <c r="GWW698" s="201" t="s">
        <v>7775</v>
      </c>
      <c r="GWX698" s="201" t="s">
        <v>7774</v>
      </c>
      <c r="GWY698" s="201" t="s">
        <v>7775</v>
      </c>
      <c r="GWZ698" s="201" t="s">
        <v>7774</v>
      </c>
      <c r="GXA698" s="201" t="s">
        <v>7775</v>
      </c>
      <c r="GXB698" s="201" t="s">
        <v>7774</v>
      </c>
      <c r="GXC698" s="201" t="s">
        <v>7775</v>
      </c>
      <c r="GXD698" s="201" t="s">
        <v>7774</v>
      </c>
      <c r="GXE698" s="201" t="s">
        <v>7775</v>
      </c>
      <c r="GXF698" s="201" t="s">
        <v>7774</v>
      </c>
      <c r="GXG698" s="201" t="s">
        <v>7775</v>
      </c>
      <c r="GXH698" s="201" t="s">
        <v>7774</v>
      </c>
      <c r="GXI698" s="201" t="s">
        <v>7775</v>
      </c>
      <c r="GXJ698" s="201" t="s">
        <v>7774</v>
      </c>
      <c r="GXK698" s="201" t="s">
        <v>7775</v>
      </c>
      <c r="GXL698" s="201" t="s">
        <v>7774</v>
      </c>
      <c r="GXM698" s="201" t="s">
        <v>7775</v>
      </c>
      <c r="GXN698" s="201" t="s">
        <v>7774</v>
      </c>
      <c r="GXO698" s="201" t="s">
        <v>7775</v>
      </c>
      <c r="GXP698" s="201" t="s">
        <v>7774</v>
      </c>
      <c r="GXQ698" s="201" t="s">
        <v>7775</v>
      </c>
      <c r="GXR698" s="201" t="s">
        <v>7774</v>
      </c>
      <c r="GXS698" s="201" t="s">
        <v>7775</v>
      </c>
      <c r="GXT698" s="201" t="s">
        <v>7774</v>
      </c>
      <c r="GXU698" s="201" t="s">
        <v>7775</v>
      </c>
      <c r="GXV698" s="201" t="s">
        <v>7774</v>
      </c>
      <c r="GXW698" s="201" t="s">
        <v>7775</v>
      </c>
      <c r="GXX698" s="201" t="s">
        <v>7774</v>
      </c>
      <c r="GXY698" s="201" t="s">
        <v>7775</v>
      </c>
      <c r="GXZ698" s="201" t="s">
        <v>7774</v>
      </c>
      <c r="GYA698" s="201" t="s">
        <v>7775</v>
      </c>
      <c r="GYB698" s="201" t="s">
        <v>7774</v>
      </c>
      <c r="GYC698" s="201" t="s">
        <v>7775</v>
      </c>
      <c r="GYD698" s="201" t="s">
        <v>7774</v>
      </c>
      <c r="GYE698" s="201" t="s">
        <v>7775</v>
      </c>
      <c r="GYF698" s="201" t="s">
        <v>7774</v>
      </c>
      <c r="GYG698" s="201" t="s">
        <v>7775</v>
      </c>
      <c r="GYH698" s="201" t="s">
        <v>7774</v>
      </c>
      <c r="GYI698" s="201" t="s">
        <v>7775</v>
      </c>
      <c r="GYJ698" s="201" t="s">
        <v>7774</v>
      </c>
      <c r="GYK698" s="201" t="s">
        <v>7775</v>
      </c>
      <c r="GYL698" s="201" t="s">
        <v>7774</v>
      </c>
      <c r="GYM698" s="201" t="s">
        <v>7775</v>
      </c>
      <c r="GYN698" s="201" t="s">
        <v>7774</v>
      </c>
      <c r="GYO698" s="201" t="s">
        <v>7775</v>
      </c>
      <c r="GYP698" s="201" t="s">
        <v>7774</v>
      </c>
      <c r="GYQ698" s="201" t="s">
        <v>7775</v>
      </c>
      <c r="GYR698" s="201" t="s">
        <v>7774</v>
      </c>
      <c r="GYS698" s="201" t="s">
        <v>7775</v>
      </c>
      <c r="GYT698" s="201" t="s">
        <v>7774</v>
      </c>
      <c r="GYU698" s="201" t="s">
        <v>7775</v>
      </c>
      <c r="GYV698" s="201" t="s">
        <v>7774</v>
      </c>
      <c r="GYW698" s="201" t="s">
        <v>7775</v>
      </c>
      <c r="GYX698" s="201" t="s">
        <v>7774</v>
      </c>
      <c r="GYY698" s="201" t="s">
        <v>7775</v>
      </c>
      <c r="GYZ698" s="201" t="s">
        <v>7774</v>
      </c>
      <c r="GZA698" s="201" t="s">
        <v>7775</v>
      </c>
      <c r="GZB698" s="201" t="s">
        <v>7774</v>
      </c>
      <c r="GZC698" s="201" t="s">
        <v>7775</v>
      </c>
      <c r="GZD698" s="201" t="s">
        <v>7774</v>
      </c>
      <c r="GZE698" s="201" t="s">
        <v>7775</v>
      </c>
      <c r="GZF698" s="201" t="s">
        <v>7774</v>
      </c>
      <c r="GZG698" s="201" t="s">
        <v>7775</v>
      </c>
      <c r="GZH698" s="201" t="s">
        <v>7774</v>
      </c>
      <c r="GZI698" s="201" t="s">
        <v>7775</v>
      </c>
      <c r="GZJ698" s="201" t="s">
        <v>7774</v>
      </c>
      <c r="GZK698" s="201" t="s">
        <v>7775</v>
      </c>
      <c r="GZL698" s="201" t="s">
        <v>7774</v>
      </c>
      <c r="GZM698" s="201" t="s">
        <v>7775</v>
      </c>
      <c r="GZN698" s="201" t="s">
        <v>7774</v>
      </c>
      <c r="GZO698" s="201" t="s">
        <v>7775</v>
      </c>
      <c r="GZP698" s="201" t="s">
        <v>7774</v>
      </c>
      <c r="GZQ698" s="201" t="s">
        <v>7775</v>
      </c>
      <c r="GZR698" s="201" t="s">
        <v>7774</v>
      </c>
      <c r="GZS698" s="201" t="s">
        <v>7775</v>
      </c>
      <c r="GZT698" s="201" t="s">
        <v>7774</v>
      </c>
      <c r="GZU698" s="201" t="s">
        <v>7775</v>
      </c>
      <c r="GZV698" s="201" t="s">
        <v>7774</v>
      </c>
      <c r="GZW698" s="201" t="s">
        <v>7775</v>
      </c>
      <c r="GZX698" s="201" t="s">
        <v>7774</v>
      </c>
      <c r="GZY698" s="201" t="s">
        <v>7775</v>
      </c>
      <c r="GZZ698" s="201" t="s">
        <v>7774</v>
      </c>
      <c r="HAA698" s="201" t="s">
        <v>7775</v>
      </c>
      <c r="HAB698" s="201" t="s">
        <v>7774</v>
      </c>
      <c r="HAC698" s="201" t="s">
        <v>7775</v>
      </c>
      <c r="HAD698" s="201" t="s">
        <v>7774</v>
      </c>
      <c r="HAE698" s="201" t="s">
        <v>7775</v>
      </c>
      <c r="HAF698" s="201" t="s">
        <v>7774</v>
      </c>
      <c r="HAG698" s="201" t="s">
        <v>7775</v>
      </c>
      <c r="HAH698" s="201" t="s">
        <v>7774</v>
      </c>
      <c r="HAI698" s="201" t="s">
        <v>7775</v>
      </c>
      <c r="HAJ698" s="201" t="s">
        <v>7774</v>
      </c>
      <c r="HAK698" s="201" t="s">
        <v>7775</v>
      </c>
      <c r="HAL698" s="201" t="s">
        <v>7774</v>
      </c>
      <c r="HAM698" s="201" t="s">
        <v>7775</v>
      </c>
      <c r="HAN698" s="201" t="s">
        <v>7774</v>
      </c>
      <c r="HAO698" s="201" t="s">
        <v>7775</v>
      </c>
      <c r="HAP698" s="201" t="s">
        <v>7774</v>
      </c>
      <c r="HAQ698" s="201" t="s">
        <v>7775</v>
      </c>
      <c r="HAR698" s="201" t="s">
        <v>7774</v>
      </c>
      <c r="HAS698" s="201" t="s">
        <v>7775</v>
      </c>
      <c r="HAT698" s="201" t="s">
        <v>7774</v>
      </c>
      <c r="HAU698" s="201" t="s">
        <v>7775</v>
      </c>
      <c r="HAV698" s="201" t="s">
        <v>7774</v>
      </c>
      <c r="HAW698" s="201" t="s">
        <v>7775</v>
      </c>
      <c r="HAX698" s="201" t="s">
        <v>7774</v>
      </c>
      <c r="HAY698" s="201" t="s">
        <v>7775</v>
      </c>
      <c r="HAZ698" s="201" t="s">
        <v>7774</v>
      </c>
      <c r="HBA698" s="201" t="s">
        <v>7775</v>
      </c>
      <c r="HBB698" s="201" t="s">
        <v>7774</v>
      </c>
      <c r="HBC698" s="201" t="s">
        <v>7775</v>
      </c>
      <c r="HBD698" s="201" t="s">
        <v>7774</v>
      </c>
      <c r="HBE698" s="201" t="s">
        <v>7775</v>
      </c>
      <c r="HBF698" s="201" t="s">
        <v>7774</v>
      </c>
      <c r="HBG698" s="201" t="s">
        <v>7775</v>
      </c>
      <c r="HBH698" s="201" t="s">
        <v>7774</v>
      </c>
      <c r="HBI698" s="201" t="s">
        <v>7775</v>
      </c>
      <c r="HBJ698" s="201" t="s">
        <v>7774</v>
      </c>
      <c r="HBK698" s="201" t="s">
        <v>7775</v>
      </c>
      <c r="HBL698" s="201" t="s">
        <v>7774</v>
      </c>
      <c r="HBM698" s="201" t="s">
        <v>7775</v>
      </c>
      <c r="HBN698" s="201" t="s">
        <v>7774</v>
      </c>
      <c r="HBO698" s="201" t="s">
        <v>7775</v>
      </c>
      <c r="HBP698" s="201" t="s">
        <v>7774</v>
      </c>
      <c r="HBQ698" s="201" t="s">
        <v>7775</v>
      </c>
      <c r="HBR698" s="201" t="s">
        <v>7774</v>
      </c>
      <c r="HBS698" s="201" t="s">
        <v>7775</v>
      </c>
      <c r="HBT698" s="201" t="s">
        <v>7774</v>
      </c>
      <c r="HBU698" s="201" t="s">
        <v>7775</v>
      </c>
      <c r="HBV698" s="201" t="s">
        <v>7774</v>
      </c>
      <c r="HBW698" s="201" t="s">
        <v>7775</v>
      </c>
      <c r="HBX698" s="201" t="s">
        <v>7774</v>
      </c>
      <c r="HBY698" s="201" t="s">
        <v>7775</v>
      </c>
      <c r="HBZ698" s="201" t="s">
        <v>7774</v>
      </c>
      <c r="HCA698" s="201" t="s">
        <v>7775</v>
      </c>
      <c r="HCB698" s="201" t="s">
        <v>7774</v>
      </c>
      <c r="HCC698" s="201" t="s">
        <v>7775</v>
      </c>
      <c r="HCD698" s="201" t="s">
        <v>7774</v>
      </c>
      <c r="HCE698" s="201" t="s">
        <v>7775</v>
      </c>
      <c r="HCF698" s="201" t="s">
        <v>7774</v>
      </c>
      <c r="HCG698" s="201" t="s">
        <v>7775</v>
      </c>
      <c r="HCH698" s="201" t="s">
        <v>7774</v>
      </c>
      <c r="HCI698" s="201" t="s">
        <v>7775</v>
      </c>
      <c r="HCJ698" s="201" t="s">
        <v>7774</v>
      </c>
      <c r="HCK698" s="201" t="s">
        <v>7775</v>
      </c>
      <c r="HCL698" s="201" t="s">
        <v>7774</v>
      </c>
      <c r="HCM698" s="201" t="s">
        <v>7775</v>
      </c>
      <c r="HCN698" s="201" t="s">
        <v>7774</v>
      </c>
      <c r="HCO698" s="201" t="s">
        <v>7775</v>
      </c>
      <c r="HCP698" s="201" t="s">
        <v>7774</v>
      </c>
      <c r="HCQ698" s="201" t="s">
        <v>7775</v>
      </c>
      <c r="HCR698" s="201" t="s">
        <v>7774</v>
      </c>
      <c r="HCS698" s="201" t="s">
        <v>7775</v>
      </c>
      <c r="HCT698" s="201" t="s">
        <v>7774</v>
      </c>
      <c r="HCU698" s="201" t="s">
        <v>7775</v>
      </c>
      <c r="HCV698" s="201" t="s">
        <v>7774</v>
      </c>
      <c r="HCW698" s="201" t="s">
        <v>7775</v>
      </c>
      <c r="HCX698" s="201" t="s">
        <v>7774</v>
      </c>
      <c r="HCY698" s="201" t="s">
        <v>7775</v>
      </c>
      <c r="HCZ698" s="201" t="s">
        <v>7774</v>
      </c>
      <c r="HDA698" s="201" t="s">
        <v>7775</v>
      </c>
      <c r="HDB698" s="201" t="s">
        <v>7774</v>
      </c>
      <c r="HDC698" s="201" t="s">
        <v>7775</v>
      </c>
      <c r="HDD698" s="201" t="s">
        <v>7774</v>
      </c>
      <c r="HDE698" s="201" t="s">
        <v>7775</v>
      </c>
      <c r="HDF698" s="201" t="s">
        <v>7774</v>
      </c>
      <c r="HDG698" s="201" t="s">
        <v>7775</v>
      </c>
      <c r="HDH698" s="201" t="s">
        <v>7774</v>
      </c>
      <c r="HDI698" s="201" t="s">
        <v>7775</v>
      </c>
      <c r="HDJ698" s="201" t="s">
        <v>7774</v>
      </c>
      <c r="HDK698" s="201" t="s">
        <v>7775</v>
      </c>
      <c r="HDL698" s="201" t="s">
        <v>7774</v>
      </c>
      <c r="HDM698" s="201" t="s">
        <v>7775</v>
      </c>
      <c r="HDN698" s="201" t="s">
        <v>7774</v>
      </c>
      <c r="HDO698" s="201" t="s">
        <v>7775</v>
      </c>
      <c r="HDP698" s="201" t="s">
        <v>7774</v>
      </c>
      <c r="HDQ698" s="201" t="s">
        <v>7775</v>
      </c>
      <c r="HDR698" s="201" t="s">
        <v>7774</v>
      </c>
      <c r="HDS698" s="201" t="s">
        <v>7775</v>
      </c>
      <c r="HDT698" s="201" t="s">
        <v>7774</v>
      </c>
      <c r="HDU698" s="201" t="s">
        <v>7775</v>
      </c>
      <c r="HDV698" s="201" t="s">
        <v>7774</v>
      </c>
      <c r="HDW698" s="201" t="s">
        <v>7775</v>
      </c>
      <c r="HDX698" s="201" t="s">
        <v>7774</v>
      </c>
      <c r="HDY698" s="201" t="s">
        <v>7775</v>
      </c>
      <c r="HDZ698" s="201" t="s">
        <v>7774</v>
      </c>
      <c r="HEA698" s="201" t="s">
        <v>7775</v>
      </c>
      <c r="HEB698" s="201" t="s">
        <v>7774</v>
      </c>
      <c r="HEC698" s="201" t="s">
        <v>7775</v>
      </c>
      <c r="HED698" s="201" t="s">
        <v>7774</v>
      </c>
      <c r="HEE698" s="201" t="s">
        <v>7775</v>
      </c>
      <c r="HEF698" s="201" t="s">
        <v>7774</v>
      </c>
      <c r="HEG698" s="201" t="s">
        <v>7775</v>
      </c>
      <c r="HEH698" s="201" t="s">
        <v>7774</v>
      </c>
      <c r="HEI698" s="201" t="s">
        <v>7775</v>
      </c>
      <c r="HEJ698" s="201" t="s">
        <v>7774</v>
      </c>
      <c r="HEK698" s="201" t="s">
        <v>7775</v>
      </c>
      <c r="HEL698" s="201" t="s">
        <v>7774</v>
      </c>
      <c r="HEM698" s="201" t="s">
        <v>7775</v>
      </c>
      <c r="HEN698" s="201" t="s">
        <v>7774</v>
      </c>
      <c r="HEO698" s="201" t="s">
        <v>7775</v>
      </c>
      <c r="HEP698" s="201" t="s">
        <v>7774</v>
      </c>
      <c r="HEQ698" s="201" t="s">
        <v>7775</v>
      </c>
      <c r="HER698" s="201" t="s">
        <v>7774</v>
      </c>
      <c r="HES698" s="201" t="s">
        <v>7775</v>
      </c>
      <c r="HET698" s="201" t="s">
        <v>7774</v>
      </c>
      <c r="HEU698" s="201" t="s">
        <v>7775</v>
      </c>
      <c r="HEV698" s="201" t="s">
        <v>7774</v>
      </c>
      <c r="HEW698" s="201" t="s">
        <v>7775</v>
      </c>
      <c r="HEX698" s="201" t="s">
        <v>7774</v>
      </c>
      <c r="HEY698" s="201" t="s">
        <v>7775</v>
      </c>
      <c r="HEZ698" s="201" t="s">
        <v>7774</v>
      </c>
      <c r="HFA698" s="201" t="s">
        <v>7775</v>
      </c>
      <c r="HFB698" s="201" t="s">
        <v>7774</v>
      </c>
      <c r="HFC698" s="201" t="s">
        <v>7775</v>
      </c>
      <c r="HFD698" s="201" t="s">
        <v>7774</v>
      </c>
      <c r="HFE698" s="201" t="s">
        <v>7775</v>
      </c>
      <c r="HFF698" s="201" t="s">
        <v>7774</v>
      </c>
      <c r="HFG698" s="201" t="s">
        <v>7775</v>
      </c>
      <c r="HFH698" s="201" t="s">
        <v>7774</v>
      </c>
      <c r="HFI698" s="201" t="s">
        <v>7775</v>
      </c>
      <c r="HFJ698" s="201" t="s">
        <v>7774</v>
      </c>
      <c r="HFK698" s="201" t="s">
        <v>7775</v>
      </c>
      <c r="HFL698" s="201" t="s">
        <v>7774</v>
      </c>
      <c r="HFM698" s="201" t="s">
        <v>7775</v>
      </c>
      <c r="HFN698" s="201" t="s">
        <v>7774</v>
      </c>
      <c r="HFO698" s="201" t="s">
        <v>7775</v>
      </c>
      <c r="HFP698" s="201" t="s">
        <v>7774</v>
      </c>
      <c r="HFQ698" s="201" t="s">
        <v>7775</v>
      </c>
      <c r="HFR698" s="201" t="s">
        <v>7774</v>
      </c>
      <c r="HFS698" s="201" t="s">
        <v>7775</v>
      </c>
      <c r="HFT698" s="201" t="s">
        <v>7774</v>
      </c>
      <c r="HFU698" s="201" t="s">
        <v>7775</v>
      </c>
      <c r="HFV698" s="201" t="s">
        <v>7774</v>
      </c>
      <c r="HFW698" s="201" t="s">
        <v>7775</v>
      </c>
      <c r="HFX698" s="201" t="s">
        <v>7774</v>
      </c>
      <c r="HFY698" s="201" t="s">
        <v>7775</v>
      </c>
      <c r="HFZ698" s="201" t="s">
        <v>7774</v>
      </c>
      <c r="HGA698" s="201" t="s">
        <v>7775</v>
      </c>
      <c r="HGB698" s="201" t="s">
        <v>7774</v>
      </c>
      <c r="HGC698" s="201" t="s">
        <v>7775</v>
      </c>
      <c r="HGD698" s="201" t="s">
        <v>7774</v>
      </c>
      <c r="HGE698" s="201" t="s">
        <v>7775</v>
      </c>
      <c r="HGF698" s="201" t="s">
        <v>7774</v>
      </c>
      <c r="HGG698" s="201" t="s">
        <v>7775</v>
      </c>
      <c r="HGH698" s="201" t="s">
        <v>7774</v>
      </c>
      <c r="HGI698" s="201" t="s">
        <v>7775</v>
      </c>
      <c r="HGJ698" s="201" t="s">
        <v>7774</v>
      </c>
      <c r="HGK698" s="201" t="s">
        <v>7775</v>
      </c>
      <c r="HGL698" s="201" t="s">
        <v>7774</v>
      </c>
      <c r="HGM698" s="201" t="s">
        <v>7775</v>
      </c>
      <c r="HGN698" s="201" t="s">
        <v>7774</v>
      </c>
      <c r="HGO698" s="201" t="s">
        <v>7775</v>
      </c>
      <c r="HGP698" s="201" t="s">
        <v>7774</v>
      </c>
      <c r="HGQ698" s="201" t="s">
        <v>7775</v>
      </c>
      <c r="HGR698" s="201" t="s">
        <v>7774</v>
      </c>
      <c r="HGS698" s="201" t="s">
        <v>7775</v>
      </c>
      <c r="HGT698" s="201" t="s">
        <v>7774</v>
      </c>
      <c r="HGU698" s="201" t="s">
        <v>7775</v>
      </c>
      <c r="HGV698" s="201" t="s">
        <v>7774</v>
      </c>
      <c r="HGW698" s="201" t="s">
        <v>7775</v>
      </c>
      <c r="HGX698" s="201" t="s">
        <v>7774</v>
      </c>
      <c r="HGY698" s="201" t="s">
        <v>7775</v>
      </c>
      <c r="HGZ698" s="201" t="s">
        <v>7774</v>
      </c>
      <c r="HHA698" s="201" t="s">
        <v>7775</v>
      </c>
      <c r="HHB698" s="201" t="s">
        <v>7774</v>
      </c>
      <c r="HHC698" s="201" t="s">
        <v>7775</v>
      </c>
      <c r="HHD698" s="201" t="s">
        <v>7774</v>
      </c>
      <c r="HHE698" s="201" t="s">
        <v>7775</v>
      </c>
      <c r="HHF698" s="201" t="s">
        <v>7774</v>
      </c>
      <c r="HHG698" s="201" t="s">
        <v>7775</v>
      </c>
      <c r="HHH698" s="201" t="s">
        <v>7774</v>
      </c>
      <c r="HHI698" s="201" t="s">
        <v>7775</v>
      </c>
      <c r="HHJ698" s="201" t="s">
        <v>7774</v>
      </c>
      <c r="HHK698" s="201" t="s">
        <v>7775</v>
      </c>
      <c r="HHL698" s="201" t="s">
        <v>7774</v>
      </c>
      <c r="HHM698" s="201" t="s">
        <v>7775</v>
      </c>
      <c r="HHN698" s="201" t="s">
        <v>7774</v>
      </c>
      <c r="HHO698" s="201" t="s">
        <v>7775</v>
      </c>
      <c r="HHP698" s="201" t="s">
        <v>7774</v>
      </c>
      <c r="HHQ698" s="201" t="s">
        <v>7775</v>
      </c>
      <c r="HHR698" s="201" t="s">
        <v>7774</v>
      </c>
      <c r="HHS698" s="201" t="s">
        <v>7775</v>
      </c>
      <c r="HHT698" s="201" t="s">
        <v>7774</v>
      </c>
      <c r="HHU698" s="201" t="s">
        <v>7775</v>
      </c>
      <c r="HHV698" s="201" t="s">
        <v>7774</v>
      </c>
      <c r="HHW698" s="201" t="s">
        <v>7775</v>
      </c>
      <c r="HHX698" s="201" t="s">
        <v>7774</v>
      </c>
      <c r="HHY698" s="201" t="s">
        <v>7775</v>
      </c>
      <c r="HHZ698" s="201" t="s">
        <v>7774</v>
      </c>
      <c r="HIA698" s="201" t="s">
        <v>7775</v>
      </c>
      <c r="HIB698" s="201" t="s">
        <v>7774</v>
      </c>
      <c r="HIC698" s="201" t="s">
        <v>7775</v>
      </c>
      <c r="HID698" s="201" t="s">
        <v>7774</v>
      </c>
      <c r="HIE698" s="201" t="s">
        <v>7775</v>
      </c>
      <c r="HIF698" s="201" t="s">
        <v>7774</v>
      </c>
      <c r="HIG698" s="201" t="s">
        <v>7775</v>
      </c>
      <c r="HIH698" s="201" t="s">
        <v>7774</v>
      </c>
      <c r="HII698" s="201" t="s">
        <v>7775</v>
      </c>
      <c r="HIJ698" s="201" t="s">
        <v>7774</v>
      </c>
      <c r="HIK698" s="201" t="s">
        <v>7775</v>
      </c>
      <c r="HIL698" s="201" t="s">
        <v>7774</v>
      </c>
      <c r="HIM698" s="201" t="s">
        <v>7775</v>
      </c>
      <c r="HIN698" s="201" t="s">
        <v>7774</v>
      </c>
      <c r="HIO698" s="201" t="s">
        <v>7775</v>
      </c>
      <c r="HIP698" s="201" t="s">
        <v>7774</v>
      </c>
      <c r="HIQ698" s="201" t="s">
        <v>7775</v>
      </c>
      <c r="HIR698" s="201" t="s">
        <v>7774</v>
      </c>
      <c r="HIS698" s="201" t="s">
        <v>7775</v>
      </c>
      <c r="HIT698" s="201" t="s">
        <v>7774</v>
      </c>
      <c r="HIU698" s="201" t="s">
        <v>7775</v>
      </c>
      <c r="HIV698" s="201" t="s">
        <v>7774</v>
      </c>
      <c r="HIW698" s="201" t="s">
        <v>7775</v>
      </c>
      <c r="HIX698" s="201" t="s">
        <v>7774</v>
      </c>
      <c r="HIY698" s="201" t="s">
        <v>7775</v>
      </c>
      <c r="HIZ698" s="201" t="s">
        <v>7774</v>
      </c>
      <c r="HJA698" s="201" t="s">
        <v>7775</v>
      </c>
      <c r="HJB698" s="201" t="s">
        <v>7774</v>
      </c>
      <c r="HJC698" s="201" t="s">
        <v>7775</v>
      </c>
      <c r="HJD698" s="201" t="s">
        <v>7774</v>
      </c>
      <c r="HJE698" s="201" t="s">
        <v>7775</v>
      </c>
      <c r="HJF698" s="201" t="s">
        <v>7774</v>
      </c>
      <c r="HJG698" s="201" t="s">
        <v>7775</v>
      </c>
      <c r="HJH698" s="201" t="s">
        <v>7774</v>
      </c>
      <c r="HJI698" s="201" t="s">
        <v>7775</v>
      </c>
      <c r="HJJ698" s="201" t="s">
        <v>7774</v>
      </c>
      <c r="HJK698" s="201" t="s">
        <v>7775</v>
      </c>
      <c r="HJL698" s="201" t="s">
        <v>7774</v>
      </c>
      <c r="HJM698" s="201" t="s">
        <v>7775</v>
      </c>
      <c r="HJN698" s="201" t="s">
        <v>7774</v>
      </c>
      <c r="HJO698" s="201" t="s">
        <v>7775</v>
      </c>
      <c r="HJP698" s="201" t="s">
        <v>7774</v>
      </c>
      <c r="HJQ698" s="201" t="s">
        <v>7775</v>
      </c>
      <c r="HJR698" s="201" t="s">
        <v>7774</v>
      </c>
      <c r="HJS698" s="201" t="s">
        <v>7775</v>
      </c>
      <c r="HJT698" s="201" t="s">
        <v>7774</v>
      </c>
      <c r="HJU698" s="201" t="s">
        <v>7775</v>
      </c>
      <c r="HJV698" s="201" t="s">
        <v>7774</v>
      </c>
      <c r="HJW698" s="201" t="s">
        <v>7775</v>
      </c>
      <c r="HJX698" s="201" t="s">
        <v>7774</v>
      </c>
      <c r="HJY698" s="201" t="s">
        <v>7775</v>
      </c>
      <c r="HJZ698" s="201" t="s">
        <v>7774</v>
      </c>
      <c r="HKA698" s="201" t="s">
        <v>7775</v>
      </c>
      <c r="HKB698" s="201" t="s">
        <v>7774</v>
      </c>
      <c r="HKC698" s="201" t="s">
        <v>7775</v>
      </c>
      <c r="HKD698" s="201" t="s">
        <v>7774</v>
      </c>
      <c r="HKE698" s="201" t="s">
        <v>7775</v>
      </c>
      <c r="HKF698" s="201" t="s">
        <v>7774</v>
      </c>
      <c r="HKG698" s="201" t="s">
        <v>7775</v>
      </c>
      <c r="HKH698" s="201" t="s">
        <v>7774</v>
      </c>
      <c r="HKI698" s="201" t="s">
        <v>7775</v>
      </c>
      <c r="HKJ698" s="201" t="s">
        <v>7774</v>
      </c>
      <c r="HKK698" s="201" t="s">
        <v>7775</v>
      </c>
      <c r="HKL698" s="201" t="s">
        <v>7774</v>
      </c>
      <c r="HKM698" s="201" t="s">
        <v>7775</v>
      </c>
      <c r="HKN698" s="201" t="s">
        <v>7774</v>
      </c>
      <c r="HKO698" s="201" t="s">
        <v>7775</v>
      </c>
      <c r="HKP698" s="201" t="s">
        <v>7774</v>
      </c>
      <c r="HKQ698" s="201" t="s">
        <v>7775</v>
      </c>
      <c r="HKR698" s="201" t="s">
        <v>7774</v>
      </c>
      <c r="HKS698" s="201" t="s">
        <v>7775</v>
      </c>
      <c r="HKT698" s="201" t="s">
        <v>7774</v>
      </c>
      <c r="HKU698" s="201" t="s">
        <v>7775</v>
      </c>
      <c r="HKV698" s="201" t="s">
        <v>7774</v>
      </c>
      <c r="HKW698" s="201" t="s">
        <v>7775</v>
      </c>
      <c r="HKX698" s="201" t="s">
        <v>7774</v>
      </c>
      <c r="HKY698" s="201" t="s">
        <v>7775</v>
      </c>
      <c r="HKZ698" s="201" t="s">
        <v>7774</v>
      </c>
      <c r="HLA698" s="201" t="s">
        <v>7775</v>
      </c>
      <c r="HLB698" s="201" t="s">
        <v>7774</v>
      </c>
      <c r="HLC698" s="201" t="s">
        <v>7775</v>
      </c>
      <c r="HLD698" s="201" t="s">
        <v>7774</v>
      </c>
      <c r="HLE698" s="201" t="s">
        <v>7775</v>
      </c>
      <c r="HLF698" s="201" t="s">
        <v>7774</v>
      </c>
      <c r="HLG698" s="201" t="s">
        <v>7775</v>
      </c>
      <c r="HLH698" s="201" t="s">
        <v>7774</v>
      </c>
      <c r="HLI698" s="201" t="s">
        <v>7775</v>
      </c>
      <c r="HLJ698" s="201" t="s">
        <v>7774</v>
      </c>
      <c r="HLK698" s="201" t="s">
        <v>7775</v>
      </c>
      <c r="HLL698" s="201" t="s">
        <v>7774</v>
      </c>
      <c r="HLM698" s="201" t="s">
        <v>7775</v>
      </c>
      <c r="HLN698" s="201" t="s">
        <v>7774</v>
      </c>
      <c r="HLO698" s="201" t="s">
        <v>7775</v>
      </c>
      <c r="HLP698" s="201" t="s">
        <v>7774</v>
      </c>
      <c r="HLQ698" s="201" t="s">
        <v>7775</v>
      </c>
      <c r="HLR698" s="201" t="s">
        <v>7774</v>
      </c>
      <c r="HLS698" s="201" t="s">
        <v>7775</v>
      </c>
      <c r="HLT698" s="201" t="s">
        <v>7774</v>
      </c>
      <c r="HLU698" s="201" t="s">
        <v>7775</v>
      </c>
      <c r="HLV698" s="201" t="s">
        <v>7774</v>
      </c>
      <c r="HLW698" s="201" t="s">
        <v>7775</v>
      </c>
      <c r="HLX698" s="201" t="s">
        <v>7774</v>
      </c>
      <c r="HLY698" s="201" t="s">
        <v>7775</v>
      </c>
      <c r="HLZ698" s="201" t="s">
        <v>7774</v>
      </c>
      <c r="HMA698" s="201" t="s">
        <v>7775</v>
      </c>
      <c r="HMB698" s="201" t="s">
        <v>7774</v>
      </c>
      <c r="HMC698" s="201" t="s">
        <v>7775</v>
      </c>
      <c r="HMD698" s="201" t="s">
        <v>7774</v>
      </c>
      <c r="HME698" s="201" t="s">
        <v>7775</v>
      </c>
      <c r="HMF698" s="201" t="s">
        <v>7774</v>
      </c>
      <c r="HMG698" s="201" t="s">
        <v>7775</v>
      </c>
      <c r="HMH698" s="201" t="s">
        <v>7774</v>
      </c>
      <c r="HMI698" s="201" t="s">
        <v>7775</v>
      </c>
      <c r="HMJ698" s="201" t="s">
        <v>7774</v>
      </c>
      <c r="HMK698" s="201" t="s">
        <v>7775</v>
      </c>
      <c r="HML698" s="201" t="s">
        <v>7774</v>
      </c>
      <c r="HMM698" s="201" t="s">
        <v>7775</v>
      </c>
      <c r="HMN698" s="201" t="s">
        <v>7774</v>
      </c>
      <c r="HMO698" s="201" t="s">
        <v>7775</v>
      </c>
      <c r="HMP698" s="201" t="s">
        <v>7774</v>
      </c>
      <c r="HMQ698" s="201" t="s">
        <v>7775</v>
      </c>
      <c r="HMR698" s="201" t="s">
        <v>7774</v>
      </c>
      <c r="HMS698" s="201" t="s">
        <v>7775</v>
      </c>
      <c r="HMT698" s="201" t="s">
        <v>7774</v>
      </c>
      <c r="HMU698" s="201" t="s">
        <v>7775</v>
      </c>
      <c r="HMV698" s="201" t="s">
        <v>7774</v>
      </c>
      <c r="HMW698" s="201" t="s">
        <v>7775</v>
      </c>
      <c r="HMX698" s="201" t="s">
        <v>7774</v>
      </c>
      <c r="HMY698" s="201" t="s">
        <v>7775</v>
      </c>
      <c r="HMZ698" s="201" t="s">
        <v>7774</v>
      </c>
      <c r="HNA698" s="201" t="s">
        <v>7775</v>
      </c>
      <c r="HNB698" s="201" t="s">
        <v>7774</v>
      </c>
      <c r="HNC698" s="201" t="s">
        <v>7775</v>
      </c>
      <c r="HND698" s="201" t="s">
        <v>7774</v>
      </c>
      <c r="HNE698" s="201" t="s">
        <v>7775</v>
      </c>
      <c r="HNF698" s="201" t="s">
        <v>7774</v>
      </c>
      <c r="HNG698" s="201" t="s">
        <v>7775</v>
      </c>
      <c r="HNH698" s="201" t="s">
        <v>7774</v>
      </c>
      <c r="HNI698" s="201" t="s">
        <v>7775</v>
      </c>
      <c r="HNJ698" s="201" t="s">
        <v>7774</v>
      </c>
      <c r="HNK698" s="201" t="s">
        <v>7775</v>
      </c>
      <c r="HNL698" s="201" t="s">
        <v>7774</v>
      </c>
      <c r="HNM698" s="201" t="s">
        <v>7775</v>
      </c>
      <c r="HNN698" s="201" t="s">
        <v>7774</v>
      </c>
      <c r="HNO698" s="201" t="s">
        <v>7775</v>
      </c>
      <c r="HNP698" s="201" t="s">
        <v>7774</v>
      </c>
      <c r="HNQ698" s="201" t="s">
        <v>7775</v>
      </c>
      <c r="HNR698" s="201" t="s">
        <v>7774</v>
      </c>
      <c r="HNS698" s="201" t="s">
        <v>7775</v>
      </c>
      <c r="HNT698" s="201" t="s">
        <v>7774</v>
      </c>
      <c r="HNU698" s="201" t="s">
        <v>7775</v>
      </c>
      <c r="HNV698" s="201" t="s">
        <v>7774</v>
      </c>
      <c r="HNW698" s="201" t="s">
        <v>7775</v>
      </c>
      <c r="HNX698" s="201" t="s">
        <v>7774</v>
      </c>
      <c r="HNY698" s="201" t="s">
        <v>7775</v>
      </c>
      <c r="HNZ698" s="201" t="s">
        <v>7774</v>
      </c>
      <c r="HOA698" s="201" t="s">
        <v>7775</v>
      </c>
      <c r="HOB698" s="201" t="s">
        <v>7774</v>
      </c>
      <c r="HOC698" s="201" t="s">
        <v>7775</v>
      </c>
      <c r="HOD698" s="201" t="s">
        <v>7774</v>
      </c>
      <c r="HOE698" s="201" t="s">
        <v>7775</v>
      </c>
      <c r="HOF698" s="201" t="s">
        <v>7774</v>
      </c>
      <c r="HOG698" s="201" t="s">
        <v>7775</v>
      </c>
      <c r="HOH698" s="201" t="s">
        <v>7774</v>
      </c>
      <c r="HOI698" s="201" t="s">
        <v>7775</v>
      </c>
      <c r="HOJ698" s="201" t="s">
        <v>7774</v>
      </c>
      <c r="HOK698" s="201" t="s">
        <v>7775</v>
      </c>
      <c r="HOL698" s="201" t="s">
        <v>7774</v>
      </c>
      <c r="HOM698" s="201" t="s">
        <v>7775</v>
      </c>
      <c r="HON698" s="201" t="s">
        <v>7774</v>
      </c>
      <c r="HOO698" s="201" t="s">
        <v>7775</v>
      </c>
      <c r="HOP698" s="201" t="s">
        <v>7774</v>
      </c>
      <c r="HOQ698" s="201" t="s">
        <v>7775</v>
      </c>
      <c r="HOR698" s="201" t="s">
        <v>7774</v>
      </c>
      <c r="HOS698" s="201" t="s">
        <v>7775</v>
      </c>
      <c r="HOT698" s="201" t="s">
        <v>7774</v>
      </c>
      <c r="HOU698" s="201" t="s">
        <v>7775</v>
      </c>
      <c r="HOV698" s="201" t="s">
        <v>7774</v>
      </c>
      <c r="HOW698" s="201" t="s">
        <v>7775</v>
      </c>
      <c r="HOX698" s="201" t="s">
        <v>7774</v>
      </c>
      <c r="HOY698" s="201" t="s">
        <v>7775</v>
      </c>
      <c r="HOZ698" s="201" t="s">
        <v>7774</v>
      </c>
      <c r="HPA698" s="201" t="s">
        <v>7775</v>
      </c>
      <c r="HPB698" s="201" t="s">
        <v>7774</v>
      </c>
      <c r="HPC698" s="201" t="s">
        <v>7775</v>
      </c>
      <c r="HPD698" s="201" t="s">
        <v>7774</v>
      </c>
      <c r="HPE698" s="201" t="s">
        <v>7775</v>
      </c>
      <c r="HPF698" s="201" t="s">
        <v>7774</v>
      </c>
      <c r="HPG698" s="201" t="s">
        <v>7775</v>
      </c>
      <c r="HPH698" s="201" t="s">
        <v>7774</v>
      </c>
      <c r="HPI698" s="201" t="s">
        <v>7775</v>
      </c>
      <c r="HPJ698" s="201" t="s">
        <v>7774</v>
      </c>
      <c r="HPK698" s="201" t="s">
        <v>7775</v>
      </c>
      <c r="HPL698" s="201" t="s">
        <v>7774</v>
      </c>
      <c r="HPM698" s="201" t="s">
        <v>7775</v>
      </c>
      <c r="HPN698" s="201" t="s">
        <v>7774</v>
      </c>
      <c r="HPO698" s="201" t="s">
        <v>7775</v>
      </c>
      <c r="HPP698" s="201" t="s">
        <v>7774</v>
      </c>
      <c r="HPQ698" s="201" t="s">
        <v>7775</v>
      </c>
      <c r="HPR698" s="201" t="s">
        <v>7774</v>
      </c>
      <c r="HPS698" s="201" t="s">
        <v>7775</v>
      </c>
      <c r="HPT698" s="201" t="s">
        <v>7774</v>
      </c>
      <c r="HPU698" s="201" t="s">
        <v>7775</v>
      </c>
      <c r="HPV698" s="201" t="s">
        <v>7774</v>
      </c>
      <c r="HPW698" s="201" t="s">
        <v>7775</v>
      </c>
      <c r="HPX698" s="201" t="s">
        <v>7774</v>
      </c>
      <c r="HPY698" s="201" t="s">
        <v>7775</v>
      </c>
      <c r="HPZ698" s="201" t="s">
        <v>7774</v>
      </c>
      <c r="HQA698" s="201" t="s">
        <v>7775</v>
      </c>
      <c r="HQB698" s="201" t="s">
        <v>7774</v>
      </c>
      <c r="HQC698" s="201" t="s">
        <v>7775</v>
      </c>
      <c r="HQD698" s="201" t="s">
        <v>7774</v>
      </c>
      <c r="HQE698" s="201" t="s">
        <v>7775</v>
      </c>
      <c r="HQF698" s="201" t="s">
        <v>7774</v>
      </c>
      <c r="HQG698" s="201" t="s">
        <v>7775</v>
      </c>
      <c r="HQH698" s="201" t="s">
        <v>7774</v>
      </c>
      <c r="HQI698" s="201" t="s">
        <v>7775</v>
      </c>
      <c r="HQJ698" s="201" t="s">
        <v>7774</v>
      </c>
      <c r="HQK698" s="201" t="s">
        <v>7775</v>
      </c>
      <c r="HQL698" s="201" t="s">
        <v>7774</v>
      </c>
      <c r="HQM698" s="201" t="s">
        <v>7775</v>
      </c>
      <c r="HQN698" s="201" t="s">
        <v>7774</v>
      </c>
      <c r="HQO698" s="201" t="s">
        <v>7775</v>
      </c>
      <c r="HQP698" s="201" t="s">
        <v>7774</v>
      </c>
      <c r="HQQ698" s="201" t="s">
        <v>7775</v>
      </c>
      <c r="HQR698" s="201" t="s">
        <v>7774</v>
      </c>
      <c r="HQS698" s="201" t="s">
        <v>7775</v>
      </c>
      <c r="HQT698" s="201" t="s">
        <v>7774</v>
      </c>
      <c r="HQU698" s="201" t="s">
        <v>7775</v>
      </c>
      <c r="HQV698" s="201" t="s">
        <v>7774</v>
      </c>
      <c r="HQW698" s="201" t="s">
        <v>7775</v>
      </c>
      <c r="HQX698" s="201" t="s">
        <v>7774</v>
      </c>
      <c r="HQY698" s="201" t="s">
        <v>7775</v>
      </c>
      <c r="HQZ698" s="201" t="s">
        <v>7774</v>
      </c>
      <c r="HRA698" s="201" t="s">
        <v>7775</v>
      </c>
      <c r="HRB698" s="201" t="s">
        <v>7774</v>
      </c>
      <c r="HRC698" s="201" t="s">
        <v>7775</v>
      </c>
      <c r="HRD698" s="201" t="s">
        <v>7774</v>
      </c>
      <c r="HRE698" s="201" t="s">
        <v>7775</v>
      </c>
      <c r="HRF698" s="201" t="s">
        <v>7774</v>
      </c>
      <c r="HRG698" s="201" t="s">
        <v>7775</v>
      </c>
      <c r="HRH698" s="201" t="s">
        <v>7774</v>
      </c>
      <c r="HRI698" s="201" t="s">
        <v>7775</v>
      </c>
      <c r="HRJ698" s="201" t="s">
        <v>7774</v>
      </c>
      <c r="HRK698" s="201" t="s">
        <v>7775</v>
      </c>
      <c r="HRL698" s="201" t="s">
        <v>7774</v>
      </c>
      <c r="HRM698" s="201" t="s">
        <v>7775</v>
      </c>
      <c r="HRN698" s="201" t="s">
        <v>7774</v>
      </c>
      <c r="HRO698" s="201" t="s">
        <v>7775</v>
      </c>
      <c r="HRP698" s="201" t="s">
        <v>7774</v>
      </c>
      <c r="HRQ698" s="201" t="s">
        <v>7775</v>
      </c>
      <c r="HRR698" s="201" t="s">
        <v>7774</v>
      </c>
      <c r="HRS698" s="201" t="s">
        <v>7775</v>
      </c>
      <c r="HRT698" s="201" t="s">
        <v>7774</v>
      </c>
      <c r="HRU698" s="201" t="s">
        <v>7775</v>
      </c>
      <c r="HRV698" s="201" t="s">
        <v>7774</v>
      </c>
      <c r="HRW698" s="201" t="s">
        <v>7775</v>
      </c>
      <c r="HRX698" s="201" t="s">
        <v>7774</v>
      </c>
      <c r="HRY698" s="201" t="s">
        <v>7775</v>
      </c>
      <c r="HRZ698" s="201" t="s">
        <v>7774</v>
      </c>
      <c r="HSA698" s="201" t="s">
        <v>7775</v>
      </c>
      <c r="HSB698" s="201" t="s">
        <v>7774</v>
      </c>
      <c r="HSC698" s="201" t="s">
        <v>7775</v>
      </c>
      <c r="HSD698" s="201" t="s">
        <v>7774</v>
      </c>
      <c r="HSE698" s="201" t="s">
        <v>7775</v>
      </c>
      <c r="HSF698" s="201" t="s">
        <v>7774</v>
      </c>
      <c r="HSG698" s="201" t="s">
        <v>7775</v>
      </c>
      <c r="HSH698" s="201" t="s">
        <v>7774</v>
      </c>
      <c r="HSI698" s="201" t="s">
        <v>7775</v>
      </c>
      <c r="HSJ698" s="201" t="s">
        <v>7774</v>
      </c>
      <c r="HSK698" s="201" t="s">
        <v>7775</v>
      </c>
      <c r="HSL698" s="201" t="s">
        <v>7774</v>
      </c>
      <c r="HSM698" s="201" t="s">
        <v>7775</v>
      </c>
      <c r="HSN698" s="201" t="s">
        <v>7774</v>
      </c>
      <c r="HSO698" s="201" t="s">
        <v>7775</v>
      </c>
      <c r="HSP698" s="201" t="s">
        <v>7774</v>
      </c>
      <c r="HSQ698" s="201" t="s">
        <v>7775</v>
      </c>
      <c r="HSR698" s="201" t="s">
        <v>7774</v>
      </c>
      <c r="HSS698" s="201" t="s">
        <v>7775</v>
      </c>
      <c r="HST698" s="201" t="s">
        <v>7774</v>
      </c>
      <c r="HSU698" s="201" t="s">
        <v>7775</v>
      </c>
      <c r="HSV698" s="201" t="s">
        <v>7774</v>
      </c>
      <c r="HSW698" s="201" t="s">
        <v>7775</v>
      </c>
      <c r="HSX698" s="201" t="s">
        <v>7774</v>
      </c>
      <c r="HSY698" s="201" t="s">
        <v>7775</v>
      </c>
      <c r="HSZ698" s="201" t="s">
        <v>7774</v>
      </c>
      <c r="HTA698" s="201" t="s">
        <v>7775</v>
      </c>
      <c r="HTB698" s="201" t="s">
        <v>7774</v>
      </c>
      <c r="HTC698" s="201" t="s">
        <v>7775</v>
      </c>
      <c r="HTD698" s="201" t="s">
        <v>7774</v>
      </c>
      <c r="HTE698" s="201" t="s">
        <v>7775</v>
      </c>
      <c r="HTF698" s="201" t="s">
        <v>7774</v>
      </c>
      <c r="HTG698" s="201" t="s">
        <v>7775</v>
      </c>
      <c r="HTH698" s="201" t="s">
        <v>7774</v>
      </c>
      <c r="HTI698" s="201" t="s">
        <v>7775</v>
      </c>
      <c r="HTJ698" s="201" t="s">
        <v>7774</v>
      </c>
      <c r="HTK698" s="201" t="s">
        <v>7775</v>
      </c>
      <c r="HTL698" s="201" t="s">
        <v>7774</v>
      </c>
      <c r="HTM698" s="201" t="s">
        <v>7775</v>
      </c>
      <c r="HTN698" s="201" t="s">
        <v>7774</v>
      </c>
      <c r="HTO698" s="201" t="s">
        <v>7775</v>
      </c>
      <c r="HTP698" s="201" t="s">
        <v>7774</v>
      </c>
      <c r="HTQ698" s="201" t="s">
        <v>7775</v>
      </c>
      <c r="HTR698" s="201" t="s">
        <v>7774</v>
      </c>
      <c r="HTS698" s="201" t="s">
        <v>7775</v>
      </c>
      <c r="HTT698" s="201" t="s">
        <v>7774</v>
      </c>
      <c r="HTU698" s="201" t="s">
        <v>7775</v>
      </c>
      <c r="HTV698" s="201" t="s">
        <v>7774</v>
      </c>
      <c r="HTW698" s="201" t="s">
        <v>7775</v>
      </c>
      <c r="HTX698" s="201" t="s">
        <v>7774</v>
      </c>
      <c r="HTY698" s="201" t="s">
        <v>7775</v>
      </c>
      <c r="HTZ698" s="201" t="s">
        <v>7774</v>
      </c>
      <c r="HUA698" s="201" t="s">
        <v>7775</v>
      </c>
      <c r="HUB698" s="201" t="s">
        <v>7774</v>
      </c>
      <c r="HUC698" s="201" t="s">
        <v>7775</v>
      </c>
      <c r="HUD698" s="201" t="s">
        <v>7774</v>
      </c>
      <c r="HUE698" s="201" t="s">
        <v>7775</v>
      </c>
      <c r="HUF698" s="201" t="s">
        <v>7774</v>
      </c>
      <c r="HUG698" s="201" t="s">
        <v>7775</v>
      </c>
      <c r="HUH698" s="201" t="s">
        <v>7774</v>
      </c>
      <c r="HUI698" s="201" t="s">
        <v>7775</v>
      </c>
      <c r="HUJ698" s="201" t="s">
        <v>7774</v>
      </c>
      <c r="HUK698" s="201" t="s">
        <v>7775</v>
      </c>
      <c r="HUL698" s="201" t="s">
        <v>7774</v>
      </c>
      <c r="HUM698" s="201" t="s">
        <v>7775</v>
      </c>
      <c r="HUN698" s="201" t="s">
        <v>7774</v>
      </c>
      <c r="HUO698" s="201" t="s">
        <v>7775</v>
      </c>
      <c r="HUP698" s="201" t="s">
        <v>7774</v>
      </c>
      <c r="HUQ698" s="201" t="s">
        <v>7775</v>
      </c>
      <c r="HUR698" s="201" t="s">
        <v>7774</v>
      </c>
      <c r="HUS698" s="201" t="s">
        <v>7775</v>
      </c>
      <c r="HUT698" s="201" t="s">
        <v>7774</v>
      </c>
      <c r="HUU698" s="201" t="s">
        <v>7775</v>
      </c>
      <c r="HUV698" s="201" t="s">
        <v>7774</v>
      </c>
      <c r="HUW698" s="201" t="s">
        <v>7775</v>
      </c>
      <c r="HUX698" s="201" t="s">
        <v>7774</v>
      </c>
      <c r="HUY698" s="201" t="s">
        <v>7775</v>
      </c>
      <c r="HUZ698" s="201" t="s">
        <v>7774</v>
      </c>
      <c r="HVA698" s="201" t="s">
        <v>7775</v>
      </c>
      <c r="HVB698" s="201" t="s">
        <v>7774</v>
      </c>
      <c r="HVC698" s="201" t="s">
        <v>7775</v>
      </c>
      <c r="HVD698" s="201" t="s">
        <v>7774</v>
      </c>
      <c r="HVE698" s="201" t="s">
        <v>7775</v>
      </c>
      <c r="HVF698" s="201" t="s">
        <v>7774</v>
      </c>
      <c r="HVG698" s="201" t="s">
        <v>7775</v>
      </c>
      <c r="HVH698" s="201" t="s">
        <v>7774</v>
      </c>
      <c r="HVI698" s="201" t="s">
        <v>7775</v>
      </c>
      <c r="HVJ698" s="201" t="s">
        <v>7774</v>
      </c>
      <c r="HVK698" s="201" t="s">
        <v>7775</v>
      </c>
      <c r="HVL698" s="201" t="s">
        <v>7774</v>
      </c>
      <c r="HVM698" s="201" t="s">
        <v>7775</v>
      </c>
      <c r="HVN698" s="201" t="s">
        <v>7774</v>
      </c>
      <c r="HVO698" s="201" t="s">
        <v>7775</v>
      </c>
      <c r="HVP698" s="201" t="s">
        <v>7774</v>
      </c>
      <c r="HVQ698" s="201" t="s">
        <v>7775</v>
      </c>
      <c r="HVR698" s="201" t="s">
        <v>7774</v>
      </c>
      <c r="HVS698" s="201" t="s">
        <v>7775</v>
      </c>
      <c r="HVT698" s="201" t="s">
        <v>7774</v>
      </c>
      <c r="HVU698" s="201" t="s">
        <v>7775</v>
      </c>
      <c r="HVV698" s="201" t="s">
        <v>7774</v>
      </c>
      <c r="HVW698" s="201" t="s">
        <v>7775</v>
      </c>
      <c r="HVX698" s="201" t="s">
        <v>7774</v>
      </c>
      <c r="HVY698" s="201" t="s">
        <v>7775</v>
      </c>
      <c r="HVZ698" s="201" t="s">
        <v>7774</v>
      </c>
      <c r="HWA698" s="201" t="s">
        <v>7775</v>
      </c>
      <c r="HWB698" s="201" t="s">
        <v>7774</v>
      </c>
      <c r="HWC698" s="201" t="s">
        <v>7775</v>
      </c>
      <c r="HWD698" s="201" t="s">
        <v>7774</v>
      </c>
      <c r="HWE698" s="201" t="s">
        <v>7775</v>
      </c>
      <c r="HWF698" s="201" t="s">
        <v>7774</v>
      </c>
      <c r="HWG698" s="201" t="s">
        <v>7775</v>
      </c>
      <c r="HWH698" s="201" t="s">
        <v>7774</v>
      </c>
      <c r="HWI698" s="201" t="s">
        <v>7775</v>
      </c>
      <c r="HWJ698" s="201" t="s">
        <v>7774</v>
      </c>
      <c r="HWK698" s="201" t="s">
        <v>7775</v>
      </c>
      <c r="HWL698" s="201" t="s">
        <v>7774</v>
      </c>
      <c r="HWM698" s="201" t="s">
        <v>7775</v>
      </c>
      <c r="HWN698" s="201" t="s">
        <v>7774</v>
      </c>
      <c r="HWO698" s="201" t="s">
        <v>7775</v>
      </c>
      <c r="HWP698" s="201" t="s">
        <v>7774</v>
      </c>
      <c r="HWQ698" s="201" t="s">
        <v>7775</v>
      </c>
      <c r="HWR698" s="201" t="s">
        <v>7774</v>
      </c>
      <c r="HWS698" s="201" t="s">
        <v>7775</v>
      </c>
      <c r="HWT698" s="201" t="s">
        <v>7774</v>
      </c>
      <c r="HWU698" s="201" t="s">
        <v>7775</v>
      </c>
      <c r="HWV698" s="201" t="s">
        <v>7774</v>
      </c>
      <c r="HWW698" s="201" t="s">
        <v>7775</v>
      </c>
      <c r="HWX698" s="201" t="s">
        <v>7774</v>
      </c>
      <c r="HWY698" s="201" t="s">
        <v>7775</v>
      </c>
      <c r="HWZ698" s="201" t="s">
        <v>7774</v>
      </c>
      <c r="HXA698" s="201" t="s">
        <v>7775</v>
      </c>
      <c r="HXB698" s="201" t="s">
        <v>7774</v>
      </c>
      <c r="HXC698" s="201" t="s">
        <v>7775</v>
      </c>
      <c r="HXD698" s="201" t="s">
        <v>7774</v>
      </c>
      <c r="HXE698" s="201" t="s">
        <v>7775</v>
      </c>
      <c r="HXF698" s="201" t="s">
        <v>7774</v>
      </c>
      <c r="HXG698" s="201" t="s">
        <v>7775</v>
      </c>
      <c r="HXH698" s="201" t="s">
        <v>7774</v>
      </c>
      <c r="HXI698" s="201" t="s">
        <v>7775</v>
      </c>
      <c r="HXJ698" s="201" t="s">
        <v>7774</v>
      </c>
      <c r="HXK698" s="201" t="s">
        <v>7775</v>
      </c>
      <c r="HXL698" s="201" t="s">
        <v>7774</v>
      </c>
      <c r="HXM698" s="201" t="s">
        <v>7775</v>
      </c>
      <c r="HXN698" s="201" t="s">
        <v>7774</v>
      </c>
      <c r="HXO698" s="201" t="s">
        <v>7775</v>
      </c>
      <c r="HXP698" s="201" t="s">
        <v>7774</v>
      </c>
      <c r="HXQ698" s="201" t="s">
        <v>7775</v>
      </c>
      <c r="HXR698" s="201" t="s">
        <v>7774</v>
      </c>
      <c r="HXS698" s="201" t="s">
        <v>7775</v>
      </c>
      <c r="HXT698" s="201" t="s">
        <v>7774</v>
      </c>
      <c r="HXU698" s="201" t="s">
        <v>7775</v>
      </c>
      <c r="HXV698" s="201" t="s">
        <v>7774</v>
      </c>
      <c r="HXW698" s="201" t="s">
        <v>7775</v>
      </c>
      <c r="HXX698" s="201" t="s">
        <v>7774</v>
      </c>
      <c r="HXY698" s="201" t="s">
        <v>7775</v>
      </c>
      <c r="HXZ698" s="201" t="s">
        <v>7774</v>
      </c>
      <c r="HYA698" s="201" t="s">
        <v>7775</v>
      </c>
      <c r="HYB698" s="201" t="s">
        <v>7774</v>
      </c>
      <c r="HYC698" s="201" t="s">
        <v>7775</v>
      </c>
      <c r="HYD698" s="201" t="s">
        <v>7774</v>
      </c>
      <c r="HYE698" s="201" t="s">
        <v>7775</v>
      </c>
      <c r="HYF698" s="201" t="s">
        <v>7774</v>
      </c>
      <c r="HYG698" s="201" t="s">
        <v>7775</v>
      </c>
      <c r="HYH698" s="201" t="s">
        <v>7774</v>
      </c>
      <c r="HYI698" s="201" t="s">
        <v>7775</v>
      </c>
      <c r="HYJ698" s="201" t="s">
        <v>7774</v>
      </c>
      <c r="HYK698" s="201" t="s">
        <v>7775</v>
      </c>
      <c r="HYL698" s="201" t="s">
        <v>7774</v>
      </c>
      <c r="HYM698" s="201" t="s">
        <v>7775</v>
      </c>
      <c r="HYN698" s="201" t="s">
        <v>7774</v>
      </c>
      <c r="HYO698" s="201" t="s">
        <v>7775</v>
      </c>
      <c r="HYP698" s="201" t="s">
        <v>7774</v>
      </c>
      <c r="HYQ698" s="201" t="s">
        <v>7775</v>
      </c>
      <c r="HYR698" s="201" t="s">
        <v>7774</v>
      </c>
      <c r="HYS698" s="201" t="s">
        <v>7775</v>
      </c>
      <c r="HYT698" s="201" t="s">
        <v>7774</v>
      </c>
      <c r="HYU698" s="201" t="s">
        <v>7775</v>
      </c>
      <c r="HYV698" s="201" t="s">
        <v>7774</v>
      </c>
      <c r="HYW698" s="201" t="s">
        <v>7775</v>
      </c>
      <c r="HYX698" s="201" t="s">
        <v>7774</v>
      </c>
      <c r="HYY698" s="201" t="s">
        <v>7775</v>
      </c>
      <c r="HYZ698" s="201" t="s">
        <v>7774</v>
      </c>
      <c r="HZA698" s="201" t="s">
        <v>7775</v>
      </c>
      <c r="HZB698" s="201" t="s">
        <v>7774</v>
      </c>
      <c r="HZC698" s="201" t="s">
        <v>7775</v>
      </c>
      <c r="HZD698" s="201" t="s">
        <v>7774</v>
      </c>
      <c r="HZE698" s="201" t="s">
        <v>7775</v>
      </c>
      <c r="HZF698" s="201" t="s">
        <v>7774</v>
      </c>
      <c r="HZG698" s="201" t="s">
        <v>7775</v>
      </c>
      <c r="HZH698" s="201" t="s">
        <v>7774</v>
      </c>
      <c r="HZI698" s="201" t="s">
        <v>7775</v>
      </c>
      <c r="HZJ698" s="201" t="s">
        <v>7774</v>
      </c>
      <c r="HZK698" s="201" t="s">
        <v>7775</v>
      </c>
      <c r="HZL698" s="201" t="s">
        <v>7774</v>
      </c>
      <c r="HZM698" s="201" t="s">
        <v>7775</v>
      </c>
      <c r="HZN698" s="201" t="s">
        <v>7774</v>
      </c>
      <c r="HZO698" s="201" t="s">
        <v>7775</v>
      </c>
      <c r="HZP698" s="201" t="s">
        <v>7774</v>
      </c>
      <c r="HZQ698" s="201" t="s">
        <v>7775</v>
      </c>
      <c r="HZR698" s="201" t="s">
        <v>7774</v>
      </c>
      <c r="HZS698" s="201" t="s">
        <v>7775</v>
      </c>
      <c r="HZT698" s="201" t="s">
        <v>7774</v>
      </c>
      <c r="HZU698" s="201" t="s">
        <v>7775</v>
      </c>
      <c r="HZV698" s="201" t="s">
        <v>7774</v>
      </c>
      <c r="HZW698" s="201" t="s">
        <v>7775</v>
      </c>
      <c r="HZX698" s="201" t="s">
        <v>7774</v>
      </c>
      <c r="HZY698" s="201" t="s">
        <v>7775</v>
      </c>
      <c r="HZZ698" s="201" t="s">
        <v>7774</v>
      </c>
      <c r="IAA698" s="201" t="s">
        <v>7775</v>
      </c>
      <c r="IAB698" s="201" t="s">
        <v>7774</v>
      </c>
      <c r="IAC698" s="201" t="s">
        <v>7775</v>
      </c>
      <c r="IAD698" s="201" t="s">
        <v>7774</v>
      </c>
      <c r="IAE698" s="201" t="s">
        <v>7775</v>
      </c>
      <c r="IAF698" s="201" t="s">
        <v>7774</v>
      </c>
      <c r="IAG698" s="201" t="s">
        <v>7775</v>
      </c>
      <c r="IAH698" s="201" t="s">
        <v>7774</v>
      </c>
      <c r="IAI698" s="201" t="s">
        <v>7775</v>
      </c>
      <c r="IAJ698" s="201" t="s">
        <v>7774</v>
      </c>
      <c r="IAK698" s="201" t="s">
        <v>7775</v>
      </c>
      <c r="IAL698" s="201" t="s">
        <v>7774</v>
      </c>
      <c r="IAM698" s="201" t="s">
        <v>7775</v>
      </c>
      <c r="IAN698" s="201" t="s">
        <v>7774</v>
      </c>
      <c r="IAO698" s="201" t="s">
        <v>7775</v>
      </c>
      <c r="IAP698" s="201" t="s">
        <v>7774</v>
      </c>
      <c r="IAQ698" s="201" t="s">
        <v>7775</v>
      </c>
      <c r="IAR698" s="201" t="s">
        <v>7774</v>
      </c>
      <c r="IAS698" s="201" t="s">
        <v>7775</v>
      </c>
      <c r="IAT698" s="201" t="s">
        <v>7774</v>
      </c>
      <c r="IAU698" s="201" t="s">
        <v>7775</v>
      </c>
      <c r="IAV698" s="201" t="s">
        <v>7774</v>
      </c>
      <c r="IAW698" s="201" t="s">
        <v>7775</v>
      </c>
      <c r="IAX698" s="201" t="s">
        <v>7774</v>
      </c>
      <c r="IAY698" s="201" t="s">
        <v>7775</v>
      </c>
      <c r="IAZ698" s="201" t="s">
        <v>7774</v>
      </c>
      <c r="IBA698" s="201" t="s">
        <v>7775</v>
      </c>
      <c r="IBB698" s="201" t="s">
        <v>7774</v>
      </c>
      <c r="IBC698" s="201" t="s">
        <v>7775</v>
      </c>
      <c r="IBD698" s="201" t="s">
        <v>7774</v>
      </c>
      <c r="IBE698" s="201" t="s">
        <v>7775</v>
      </c>
      <c r="IBF698" s="201" t="s">
        <v>7774</v>
      </c>
      <c r="IBG698" s="201" t="s">
        <v>7775</v>
      </c>
      <c r="IBH698" s="201" t="s">
        <v>7774</v>
      </c>
      <c r="IBI698" s="201" t="s">
        <v>7775</v>
      </c>
      <c r="IBJ698" s="201" t="s">
        <v>7774</v>
      </c>
      <c r="IBK698" s="201" t="s">
        <v>7775</v>
      </c>
      <c r="IBL698" s="201" t="s">
        <v>7774</v>
      </c>
      <c r="IBM698" s="201" t="s">
        <v>7775</v>
      </c>
      <c r="IBN698" s="201" t="s">
        <v>7774</v>
      </c>
      <c r="IBO698" s="201" t="s">
        <v>7775</v>
      </c>
      <c r="IBP698" s="201" t="s">
        <v>7774</v>
      </c>
      <c r="IBQ698" s="201" t="s">
        <v>7775</v>
      </c>
      <c r="IBR698" s="201" t="s">
        <v>7774</v>
      </c>
      <c r="IBS698" s="201" t="s">
        <v>7775</v>
      </c>
      <c r="IBT698" s="201" t="s">
        <v>7774</v>
      </c>
      <c r="IBU698" s="201" t="s">
        <v>7775</v>
      </c>
      <c r="IBV698" s="201" t="s">
        <v>7774</v>
      </c>
      <c r="IBW698" s="201" t="s">
        <v>7775</v>
      </c>
      <c r="IBX698" s="201" t="s">
        <v>7774</v>
      </c>
      <c r="IBY698" s="201" t="s">
        <v>7775</v>
      </c>
      <c r="IBZ698" s="201" t="s">
        <v>7774</v>
      </c>
      <c r="ICA698" s="201" t="s">
        <v>7775</v>
      </c>
      <c r="ICB698" s="201" t="s">
        <v>7774</v>
      </c>
      <c r="ICC698" s="201" t="s">
        <v>7775</v>
      </c>
      <c r="ICD698" s="201" t="s">
        <v>7774</v>
      </c>
      <c r="ICE698" s="201" t="s">
        <v>7775</v>
      </c>
      <c r="ICF698" s="201" t="s">
        <v>7774</v>
      </c>
      <c r="ICG698" s="201" t="s">
        <v>7775</v>
      </c>
      <c r="ICH698" s="201" t="s">
        <v>7774</v>
      </c>
      <c r="ICI698" s="201" t="s">
        <v>7775</v>
      </c>
      <c r="ICJ698" s="201" t="s">
        <v>7774</v>
      </c>
      <c r="ICK698" s="201" t="s">
        <v>7775</v>
      </c>
      <c r="ICL698" s="201" t="s">
        <v>7774</v>
      </c>
      <c r="ICM698" s="201" t="s">
        <v>7775</v>
      </c>
      <c r="ICN698" s="201" t="s">
        <v>7774</v>
      </c>
      <c r="ICO698" s="201" t="s">
        <v>7775</v>
      </c>
      <c r="ICP698" s="201" t="s">
        <v>7774</v>
      </c>
      <c r="ICQ698" s="201" t="s">
        <v>7775</v>
      </c>
      <c r="ICR698" s="201" t="s">
        <v>7774</v>
      </c>
      <c r="ICS698" s="201" t="s">
        <v>7775</v>
      </c>
      <c r="ICT698" s="201" t="s">
        <v>7774</v>
      </c>
      <c r="ICU698" s="201" t="s">
        <v>7775</v>
      </c>
      <c r="ICV698" s="201" t="s">
        <v>7774</v>
      </c>
      <c r="ICW698" s="201" t="s">
        <v>7775</v>
      </c>
      <c r="ICX698" s="201" t="s">
        <v>7774</v>
      </c>
      <c r="ICY698" s="201" t="s">
        <v>7775</v>
      </c>
      <c r="ICZ698" s="201" t="s">
        <v>7774</v>
      </c>
      <c r="IDA698" s="201" t="s">
        <v>7775</v>
      </c>
      <c r="IDB698" s="201" t="s">
        <v>7774</v>
      </c>
      <c r="IDC698" s="201" t="s">
        <v>7775</v>
      </c>
      <c r="IDD698" s="201" t="s">
        <v>7774</v>
      </c>
      <c r="IDE698" s="201" t="s">
        <v>7775</v>
      </c>
      <c r="IDF698" s="201" t="s">
        <v>7774</v>
      </c>
      <c r="IDG698" s="201" t="s">
        <v>7775</v>
      </c>
      <c r="IDH698" s="201" t="s">
        <v>7774</v>
      </c>
      <c r="IDI698" s="201" t="s">
        <v>7775</v>
      </c>
      <c r="IDJ698" s="201" t="s">
        <v>7774</v>
      </c>
      <c r="IDK698" s="201" t="s">
        <v>7775</v>
      </c>
      <c r="IDL698" s="201" t="s">
        <v>7774</v>
      </c>
      <c r="IDM698" s="201" t="s">
        <v>7775</v>
      </c>
      <c r="IDN698" s="201" t="s">
        <v>7774</v>
      </c>
      <c r="IDO698" s="201" t="s">
        <v>7775</v>
      </c>
      <c r="IDP698" s="201" t="s">
        <v>7774</v>
      </c>
      <c r="IDQ698" s="201" t="s">
        <v>7775</v>
      </c>
      <c r="IDR698" s="201" t="s">
        <v>7774</v>
      </c>
      <c r="IDS698" s="201" t="s">
        <v>7775</v>
      </c>
      <c r="IDT698" s="201" t="s">
        <v>7774</v>
      </c>
      <c r="IDU698" s="201" t="s">
        <v>7775</v>
      </c>
      <c r="IDV698" s="201" t="s">
        <v>7774</v>
      </c>
      <c r="IDW698" s="201" t="s">
        <v>7775</v>
      </c>
      <c r="IDX698" s="201" t="s">
        <v>7774</v>
      </c>
      <c r="IDY698" s="201" t="s">
        <v>7775</v>
      </c>
      <c r="IDZ698" s="201" t="s">
        <v>7774</v>
      </c>
      <c r="IEA698" s="201" t="s">
        <v>7775</v>
      </c>
      <c r="IEB698" s="201" t="s">
        <v>7774</v>
      </c>
      <c r="IEC698" s="201" t="s">
        <v>7775</v>
      </c>
      <c r="IED698" s="201" t="s">
        <v>7774</v>
      </c>
      <c r="IEE698" s="201" t="s">
        <v>7775</v>
      </c>
      <c r="IEF698" s="201" t="s">
        <v>7774</v>
      </c>
      <c r="IEG698" s="201" t="s">
        <v>7775</v>
      </c>
      <c r="IEH698" s="201" t="s">
        <v>7774</v>
      </c>
      <c r="IEI698" s="201" t="s">
        <v>7775</v>
      </c>
      <c r="IEJ698" s="201" t="s">
        <v>7774</v>
      </c>
      <c r="IEK698" s="201" t="s">
        <v>7775</v>
      </c>
      <c r="IEL698" s="201" t="s">
        <v>7774</v>
      </c>
      <c r="IEM698" s="201" t="s">
        <v>7775</v>
      </c>
      <c r="IEN698" s="201" t="s">
        <v>7774</v>
      </c>
      <c r="IEO698" s="201" t="s">
        <v>7775</v>
      </c>
      <c r="IEP698" s="201" t="s">
        <v>7774</v>
      </c>
      <c r="IEQ698" s="201" t="s">
        <v>7775</v>
      </c>
      <c r="IER698" s="201" t="s">
        <v>7774</v>
      </c>
      <c r="IES698" s="201" t="s">
        <v>7775</v>
      </c>
      <c r="IET698" s="201" t="s">
        <v>7774</v>
      </c>
      <c r="IEU698" s="201" t="s">
        <v>7775</v>
      </c>
      <c r="IEV698" s="201" t="s">
        <v>7774</v>
      </c>
      <c r="IEW698" s="201" t="s">
        <v>7775</v>
      </c>
      <c r="IEX698" s="201" t="s">
        <v>7774</v>
      </c>
      <c r="IEY698" s="201" t="s">
        <v>7775</v>
      </c>
      <c r="IEZ698" s="201" t="s">
        <v>7774</v>
      </c>
      <c r="IFA698" s="201" t="s">
        <v>7775</v>
      </c>
      <c r="IFB698" s="201" t="s">
        <v>7774</v>
      </c>
      <c r="IFC698" s="201" t="s">
        <v>7775</v>
      </c>
      <c r="IFD698" s="201" t="s">
        <v>7774</v>
      </c>
      <c r="IFE698" s="201" t="s">
        <v>7775</v>
      </c>
      <c r="IFF698" s="201" t="s">
        <v>7774</v>
      </c>
      <c r="IFG698" s="201" t="s">
        <v>7775</v>
      </c>
      <c r="IFH698" s="201" t="s">
        <v>7774</v>
      </c>
      <c r="IFI698" s="201" t="s">
        <v>7775</v>
      </c>
      <c r="IFJ698" s="201" t="s">
        <v>7774</v>
      </c>
      <c r="IFK698" s="201" t="s">
        <v>7775</v>
      </c>
      <c r="IFL698" s="201" t="s">
        <v>7774</v>
      </c>
      <c r="IFM698" s="201" t="s">
        <v>7775</v>
      </c>
      <c r="IFN698" s="201" t="s">
        <v>7774</v>
      </c>
      <c r="IFO698" s="201" t="s">
        <v>7775</v>
      </c>
      <c r="IFP698" s="201" t="s">
        <v>7774</v>
      </c>
      <c r="IFQ698" s="201" t="s">
        <v>7775</v>
      </c>
      <c r="IFR698" s="201" t="s">
        <v>7774</v>
      </c>
      <c r="IFS698" s="201" t="s">
        <v>7775</v>
      </c>
      <c r="IFT698" s="201" t="s">
        <v>7774</v>
      </c>
      <c r="IFU698" s="201" t="s">
        <v>7775</v>
      </c>
      <c r="IFV698" s="201" t="s">
        <v>7774</v>
      </c>
      <c r="IFW698" s="201" t="s">
        <v>7775</v>
      </c>
      <c r="IFX698" s="201" t="s">
        <v>7774</v>
      </c>
      <c r="IFY698" s="201" t="s">
        <v>7775</v>
      </c>
      <c r="IFZ698" s="201" t="s">
        <v>7774</v>
      </c>
      <c r="IGA698" s="201" t="s">
        <v>7775</v>
      </c>
      <c r="IGB698" s="201" t="s">
        <v>7774</v>
      </c>
      <c r="IGC698" s="201" t="s">
        <v>7775</v>
      </c>
      <c r="IGD698" s="201" t="s">
        <v>7774</v>
      </c>
      <c r="IGE698" s="201" t="s">
        <v>7775</v>
      </c>
      <c r="IGF698" s="201" t="s">
        <v>7774</v>
      </c>
      <c r="IGG698" s="201" t="s">
        <v>7775</v>
      </c>
      <c r="IGH698" s="201" t="s">
        <v>7774</v>
      </c>
      <c r="IGI698" s="201" t="s">
        <v>7775</v>
      </c>
      <c r="IGJ698" s="201" t="s">
        <v>7774</v>
      </c>
      <c r="IGK698" s="201" t="s">
        <v>7775</v>
      </c>
      <c r="IGL698" s="201" t="s">
        <v>7774</v>
      </c>
      <c r="IGM698" s="201" t="s">
        <v>7775</v>
      </c>
      <c r="IGN698" s="201" t="s">
        <v>7774</v>
      </c>
      <c r="IGO698" s="201" t="s">
        <v>7775</v>
      </c>
      <c r="IGP698" s="201" t="s">
        <v>7774</v>
      </c>
      <c r="IGQ698" s="201" t="s">
        <v>7775</v>
      </c>
      <c r="IGR698" s="201" t="s">
        <v>7774</v>
      </c>
      <c r="IGS698" s="201" t="s">
        <v>7775</v>
      </c>
      <c r="IGT698" s="201" t="s">
        <v>7774</v>
      </c>
      <c r="IGU698" s="201" t="s">
        <v>7775</v>
      </c>
      <c r="IGV698" s="201" t="s">
        <v>7774</v>
      </c>
      <c r="IGW698" s="201" t="s">
        <v>7775</v>
      </c>
      <c r="IGX698" s="201" t="s">
        <v>7774</v>
      </c>
      <c r="IGY698" s="201" t="s">
        <v>7775</v>
      </c>
      <c r="IGZ698" s="201" t="s">
        <v>7774</v>
      </c>
      <c r="IHA698" s="201" t="s">
        <v>7775</v>
      </c>
      <c r="IHB698" s="201" t="s">
        <v>7774</v>
      </c>
      <c r="IHC698" s="201" t="s">
        <v>7775</v>
      </c>
      <c r="IHD698" s="201" t="s">
        <v>7774</v>
      </c>
      <c r="IHE698" s="201" t="s">
        <v>7775</v>
      </c>
      <c r="IHF698" s="201" t="s">
        <v>7774</v>
      </c>
      <c r="IHG698" s="201" t="s">
        <v>7775</v>
      </c>
      <c r="IHH698" s="201" t="s">
        <v>7774</v>
      </c>
      <c r="IHI698" s="201" t="s">
        <v>7775</v>
      </c>
      <c r="IHJ698" s="201" t="s">
        <v>7774</v>
      </c>
      <c r="IHK698" s="201" t="s">
        <v>7775</v>
      </c>
      <c r="IHL698" s="201" t="s">
        <v>7774</v>
      </c>
      <c r="IHM698" s="201" t="s">
        <v>7775</v>
      </c>
      <c r="IHN698" s="201" t="s">
        <v>7774</v>
      </c>
      <c r="IHO698" s="201" t="s">
        <v>7775</v>
      </c>
      <c r="IHP698" s="201" t="s">
        <v>7774</v>
      </c>
      <c r="IHQ698" s="201" t="s">
        <v>7775</v>
      </c>
      <c r="IHR698" s="201" t="s">
        <v>7774</v>
      </c>
      <c r="IHS698" s="201" t="s">
        <v>7775</v>
      </c>
      <c r="IHT698" s="201" t="s">
        <v>7774</v>
      </c>
      <c r="IHU698" s="201" t="s">
        <v>7775</v>
      </c>
      <c r="IHV698" s="201" t="s">
        <v>7774</v>
      </c>
      <c r="IHW698" s="201" t="s">
        <v>7775</v>
      </c>
      <c r="IHX698" s="201" t="s">
        <v>7774</v>
      </c>
      <c r="IHY698" s="201" t="s">
        <v>7775</v>
      </c>
      <c r="IHZ698" s="201" t="s">
        <v>7774</v>
      </c>
      <c r="IIA698" s="201" t="s">
        <v>7775</v>
      </c>
      <c r="IIB698" s="201" t="s">
        <v>7774</v>
      </c>
      <c r="IIC698" s="201" t="s">
        <v>7775</v>
      </c>
      <c r="IID698" s="201" t="s">
        <v>7774</v>
      </c>
      <c r="IIE698" s="201" t="s">
        <v>7775</v>
      </c>
      <c r="IIF698" s="201" t="s">
        <v>7774</v>
      </c>
      <c r="IIG698" s="201" t="s">
        <v>7775</v>
      </c>
      <c r="IIH698" s="201" t="s">
        <v>7774</v>
      </c>
      <c r="III698" s="201" t="s">
        <v>7775</v>
      </c>
      <c r="IIJ698" s="201" t="s">
        <v>7774</v>
      </c>
      <c r="IIK698" s="201" t="s">
        <v>7775</v>
      </c>
      <c r="IIL698" s="201" t="s">
        <v>7774</v>
      </c>
      <c r="IIM698" s="201" t="s">
        <v>7775</v>
      </c>
      <c r="IIN698" s="201" t="s">
        <v>7774</v>
      </c>
      <c r="IIO698" s="201" t="s">
        <v>7775</v>
      </c>
      <c r="IIP698" s="201" t="s">
        <v>7774</v>
      </c>
      <c r="IIQ698" s="201" t="s">
        <v>7775</v>
      </c>
      <c r="IIR698" s="201" t="s">
        <v>7774</v>
      </c>
      <c r="IIS698" s="201" t="s">
        <v>7775</v>
      </c>
      <c r="IIT698" s="201" t="s">
        <v>7774</v>
      </c>
      <c r="IIU698" s="201" t="s">
        <v>7775</v>
      </c>
      <c r="IIV698" s="201" t="s">
        <v>7774</v>
      </c>
      <c r="IIW698" s="201" t="s">
        <v>7775</v>
      </c>
      <c r="IIX698" s="201" t="s">
        <v>7774</v>
      </c>
      <c r="IIY698" s="201" t="s">
        <v>7775</v>
      </c>
      <c r="IIZ698" s="201" t="s">
        <v>7774</v>
      </c>
      <c r="IJA698" s="201" t="s">
        <v>7775</v>
      </c>
      <c r="IJB698" s="201" t="s">
        <v>7774</v>
      </c>
      <c r="IJC698" s="201" t="s">
        <v>7775</v>
      </c>
      <c r="IJD698" s="201" t="s">
        <v>7774</v>
      </c>
      <c r="IJE698" s="201" t="s">
        <v>7775</v>
      </c>
      <c r="IJF698" s="201" t="s">
        <v>7774</v>
      </c>
      <c r="IJG698" s="201" t="s">
        <v>7775</v>
      </c>
      <c r="IJH698" s="201" t="s">
        <v>7774</v>
      </c>
      <c r="IJI698" s="201" t="s">
        <v>7775</v>
      </c>
      <c r="IJJ698" s="201" t="s">
        <v>7774</v>
      </c>
      <c r="IJK698" s="201" t="s">
        <v>7775</v>
      </c>
      <c r="IJL698" s="201" t="s">
        <v>7774</v>
      </c>
      <c r="IJM698" s="201" t="s">
        <v>7775</v>
      </c>
      <c r="IJN698" s="201" t="s">
        <v>7774</v>
      </c>
      <c r="IJO698" s="201" t="s">
        <v>7775</v>
      </c>
      <c r="IJP698" s="201" t="s">
        <v>7774</v>
      </c>
      <c r="IJQ698" s="201" t="s">
        <v>7775</v>
      </c>
      <c r="IJR698" s="201" t="s">
        <v>7774</v>
      </c>
      <c r="IJS698" s="201" t="s">
        <v>7775</v>
      </c>
      <c r="IJT698" s="201" t="s">
        <v>7774</v>
      </c>
      <c r="IJU698" s="201" t="s">
        <v>7775</v>
      </c>
      <c r="IJV698" s="201" t="s">
        <v>7774</v>
      </c>
      <c r="IJW698" s="201" t="s">
        <v>7775</v>
      </c>
      <c r="IJX698" s="201" t="s">
        <v>7774</v>
      </c>
      <c r="IJY698" s="201" t="s">
        <v>7775</v>
      </c>
      <c r="IJZ698" s="201" t="s">
        <v>7774</v>
      </c>
      <c r="IKA698" s="201" t="s">
        <v>7775</v>
      </c>
      <c r="IKB698" s="201" t="s">
        <v>7774</v>
      </c>
      <c r="IKC698" s="201" t="s">
        <v>7775</v>
      </c>
      <c r="IKD698" s="201" t="s">
        <v>7774</v>
      </c>
      <c r="IKE698" s="201" t="s">
        <v>7775</v>
      </c>
      <c r="IKF698" s="201" t="s">
        <v>7774</v>
      </c>
      <c r="IKG698" s="201" t="s">
        <v>7775</v>
      </c>
      <c r="IKH698" s="201" t="s">
        <v>7774</v>
      </c>
      <c r="IKI698" s="201" t="s">
        <v>7775</v>
      </c>
      <c r="IKJ698" s="201" t="s">
        <v>7774</v>
      </c>
      <c r="IKK698" s="201" t="s">
        <v>7775</v>
      </c>
      <c r="IKL698" s="201" t="s">
        <v>7774</v>
      </c>
      <c r="IKM698" s="201" t="s">
        <v>7775</v>
      </c>
      <c r="IKN698" s="201" t="s">
        <v>7774</v>
      </c>
      <c r="IKO698" s="201" t="s">
        <v>7775</v>
      </c>
      <c r="IKP698" s="201" t="s">
        <v>7774</v>
      </c>
      <c r="IKQ698" s="201" t="s">
        <v>7775</v>
      </c>
      <c r="IKR698" s="201" t="s">
        <v>7774</v>
      </c>
      <c r="IKS698" s="201" t="s">
        <v>7775</v>
      </c>
      <c r="IKT698" s="201" t="s">
        <v>7774</v>
      </c>
      <c r="IKU698" s="201" t="s">
        <v>7775</v>
      </c>
      <c r="IKV698" s="201" t="s">
        <v>7774</v>
      </c>
      <c r="IKW698" s="201" t="s">
        <v>7775</v>
      </c>
      <c r="IKX698" s="201" t="s">
        <v>7774</v>
      </c>
      <c r="IKY698" s="201" t="s">
        <v>7775</v>
      </c>
      <c r="IKZ698" s="201" t="s">
        <v>7774</v>
      </c>
      <c r="ILA698" s="201" t="s">
        <v>7775</v>
      </c>
      <c r="ILB698" s="201" t="s">
        <v>7774</v>
      </c>
      <c r="ILC698" s="201" t="s">
        <v>7775</v>
      </c>
      <c r="ILD698" s="201" t="s">
        <v>7774</v>
      </c>
      <c r="ILE698" s="201" t="s">
        <v>7775</v>
      </c>
      <c r="ILF698" s="201" t="s">
        <v>7774</v>
      </c>
      <c r="ILG698" s="201" t="s">
        <v>7775</v>
      </c>
      <c r="ILH698" s="201" t="s">
        <v>7774</v>
      </c>
      <c r="ILI698" s="201" t="s">
        <v>7775</v>
      </c>
      <c r="ILJ698" s="201" t="s">
        <v>7774</v>
      </c>
      <c r="ILK698" s="201" t="s">
        <v>7775</v>
      </c>
      <c r="ILL698" s="201" t="s">
        <v>7774</v>
      </c>
      <c r="ILM698" s="201" t="s">
        <v>7775</v>
      </c>
      <c r="ILN698" s="201" t="s">
        <v>7774</v>
      </c>
      <c r="ILO698" s="201" t="s">
        <v>7775</v>
      </c>
      <c r="ILP698" s="201" t="s">
        <v>7774</v>
      </c>
      <c r="ILQ698" s="201" t="s">
        <v>7775</v>
      </c>
      <c r="ILR698" s="201" t="s">
        <v>7774</v>
      </c>
      <c r="ILS698" s="201" t="s">
        <v>7775</v>
      </c>
      <c r="ILT698" s="201" t="s">
        <v>7774</v>
      </c>
      <c r="ILU698" s="201" t="s">
        <v>7775</v>
      </c>
      <c r="ILV698" s="201" t="s">
        <v>7774</v>
      </c>
      <c r="ILW698" s="201" t="s">
        <v>7775</v>
      </c>
      <c r="ILX698" s="201" t="s">
        <v>7774</v>
      </c>
      <c r="ILY698" s="201" t="s">
        <v>7775</v>
      </c>
      <c r="ILZ698" s="201" t="s">
        <v>7774</v>
      </c>
      <c r="IMA698" s="201" t="s">
        <v>7775</v>
      </c>
      <c r="IMB698" s="201" t="s">
        <v>7774</v>
      </c>
      <c r="IMC698" s="201" t="s">
        <v>7775</v>
      </c>
      <c r="IMD698" s="201" t="s">
        <v>7774</v>
      </c>
      <c r="IME698" s="201" t="s">
        <v>7775</v>
      </c>
      <c r="IMF698" s="201" t="s">
        <v>7774</v>
      </c>
      <c r="IMG698" s="201" t="s">
        <v>7775</v>
      </c>
      <c r="IMH698" s="201" t="s">
        <v>7774</v>
      </c>
      <c r="IMI698" s="201" t="s">
        <v>7775</v>
      </c>
      <c r="IMJ698" s="201" t="s">
        <v>7774</v>
      </c>
      <c r="IMK698" s="201" t="s">
        <v>7775</v>
      </c>
      <c r="IML698" s="201" t="s">
        <v>7774</v>
      </c>
      <c r="IMM698" s="201" t="s">
        <v>7775</v>
      </c>
      <c r="IMN698" s="201" t="s">
        <v>7774</v>
      </c>
      <c r="IMO698" s="201" t="s">
        <v>7775</v>
      </c>
      <c r="IMP698" s="201" t="s">
        <v>7774</v>
      </c>
      <c r="IMQ698" s="201" t="s">
        <v>7775</v>
      </c>
      <c r="IMR698" s="201" t="s">
        <v>7774</v>
      </c>
      <c r="IMS698" s="201" t="s">
        <v>7775</v>
      </c>
      <c r="IMT698" s="201" t="s">
        <v>7774</v>
      </c>
      <c r="IMU698" s="201" t="s">
        <v>7775</v>
      </c>
      <c r="IMV698" s="201" t="s">
        <v>7774</v>
      </c>
      <c r="IMW698" s="201" t="s">
        <v>7775</v>
      </c>
      <c r="IMX698" s="201" t="s">
        <v>7774</v>
      </c>
      <c r="IMY698" s="201" t="s">
        <v>7775</v>
      </c>
      <c r="IMZ698" s="201" t="s">
        <v>7774</v>
      </c>
      <c r="INA698" s="201" t="s">
        <v>7775</v>
      </c>
      <c r="INB698" s="201" t="s">
        <v>7774</v>
      </c>
      <c r="INC698" s="201" t="s">
        <v>7775</v>
      </c>
      <c r="IND698" s="201" t="s">
        <v>7774</v>
      </c>
      <c r="INE698" s="201" t="s">
        <v>7775</v>
      </c>
      <c r="INF698" s="201" t="s">
        <v>7774</v>
      </c>
      <c r="ING698" s="201" t="s">
        <v>7775</v>
      </c>
      <c r="INH698" s="201" t="s">
        <v>7774</v>
      </c>
      <c r="INI698" s="201" t="s">
        <v>7775</v>
      </c>
      <c r="INJ698" s="201" t="s">
        <v>7774</v>
      </c>
      <c r="INK698" s="201" t="s">
        <v>7775</v>
      </c>
      <c r="INL698" s="201" t="s">
        <v>7774</v>
      </c>
      <c r="INM698" s="201" t="s">
        <v>7775</v>
      </c>
      <c r="INN698" s="201" t="s">
        <v>7774</v>
      </c>
      <c r="INO698" s="201" t="s">
        <v>7775</v>
      </c>
      <c r="INP698" s="201" t="s">
        <v>7774</v>
      </c>
      <c r="INQ698" s="201" t="s">
        <v>7775</v>
      </c>
      <c r="INR698" s="201" t="s">
        <v>7774</v>
      </c>
      <c r="INS698" s="201" t="s">
        <v>7775</v>
      </c>
      <c r="INT698" s="201" t="s">
        <v>7774</v>
      </c>
      <c r="INU698" s="201" t="s">
        <v>7775</v>
      </c>
      <c r="INV698" s="201" t="s">
        <v>7774</v>
      </c>
      <c r="INW698" s="201" t="s">
        <v>7775</v>
      </c>
      <c r="INX698" s="201" t="s">
        <v>7774</v>
      </c>
      <c r="INY698" s="201" t="s">
        <v>7775</v>
      </c>
      <c r="INZ698" s="201" t="s">
        <v>7774</v>
      </c>
      <c r="IOA698" s="201" t="s">
        <v>7775</v>
      </c>
      <c r="IOB698" s="201" t="s">
        <v>7774</v>
      </c>
      <c r="IOC698" s="201" t="s">
        <v>7775</v>
      </c>
      <c r="IOD698" s="201" t="s">
        <v>7774</v>
      </c>
      <c r="IOE698" s="201" t="s">
        <v>7775</v>
      </c>
      <c r="IOF698" s="201" t="s">
        <v>7774</v>
      </c>
      <c r="IOG698" s="201" t="s">
        <v>7775</v>
      </c>
      <c r="IOH698" s="201" t="s">
        <v>7774</v>
      </c>
      <c r="IOI698" s="201" t="s">
        <v>7775</v>
      </c>
      <c r="IOJ698" s="201" t="s">
        <v>7774</v>
      </c>
      <c r="IOK698" s="201" t="s">
        <v>7775</v>
      </c>
      <c r="IOL698" s="201" t="s">
        <v>7774</v>
      </c>
      <c r="IOM698" s="201" t="s">
        <v>7775</v>
      </c>
      <c r="ION698" s="201" t="s">
        <v>7774</v>
      </c>
      <c r="IOO698" s="201" t="s">
        <v>7775</v>
      </c>
      <c r="IOP698" s="201" t="s">
        <v>7774</v>
      </c>
      <c r="IOQ698" s="201" t="s">
        <v>7775</v>
      </c>
      <c r="IOR698" s="201" t="s">
        <v>7774</v>
      </c>
      <c r="IOS698" s="201" t="s">
        <v>7775</v>
      </c>
      <c r="IOT698" s="201" t="s">
        <v>7774</v>
      </c>
      <c r="IOU698" s="201" t="s">
        <v>7775</v>
      </c>
      <c r="IOV698" s="201" t="s">
        <v>7774</v>
      </c>
      <c r="IOW698" s="201" t="s">
        <v>7775</v>
      </c>
      <c r="IOX698" s="201" t="s">
        <v>7774</v>
      </c>
      <c r="IOY698" s="201" t="s">
        <v>7775</v>
      </c>
      <c r="IOZ698" s="201" t="s">
        <v>7774</v>
      </c>
      <c r="IPA698" s="201" t="s">
        <v>7775</v>
      </c>
      <c r="IPB698" s="201" t="s">
        <v>7774</v>
      </c>
      <c r="IPC698" s="201" t="s">
        <v>7775</v>
      </c>
      <c r="IPD698" s="201" t="s">
        <v>7774</v>
      </c>
      <c r="IPE698" s="201" t="s">
        <v>7775</v>
      </c>
      <c r="IPF698" s="201" t="s">
        <v>7774</v>
      </c>
      <c r="IPG698" s="201" t="s">
        <v>7775</v>
      </c>
      <c r="IPH698" s="201" t="s">
        <v>7774</v>
      </c>
      <c r="IPI698" s="201" t="s">
        <v>7775</v>
      </c>
      <c r="IPJ698" s="201" t="s">
        <v>7774</v>
      </c>
      <c r="IPK698" s="201" t="s">
        <v>7775</v>
      </c>
      <c r="IPL698" s="201" t="s">
        <v>7774</v>
      </c>
      <c r="IPM698" s="201" t="s">
        <v>7775</v>
      </c>
      <c r="IPN698" s="201" t="s">
        <v>7774</v>
      </c>
      <c r="IPO698" s="201" t="s">
        <v>7775</v>
      </c>
      <c r="IPP698" s="201" t="s">
        <v>7774</v>
      </c>
      <c r="IPQ698" s="201" t="s">
        <v>7775</v>
      </c>
      <c r="IPR698" s="201" t="s">
        <v>7774</v>
      </c>
      <c r="IPS698" s="201" t="s">
        <v>7775</v>
      </c>
      <c r="IPT698" s="201" t="s">
        <v>7774</v>
      </c>
      <c r="IPU698" s="201" t="s">
        <v>7775</v>
      </c>
      <c r="IPV698" s="201" t="s">
        <v>7774</v>
      </c>
      <c r="IPW698" s="201" t="s">
        <v>7775</v>
      </c>
      <c r="IPX698" s="201" t="s">
        <v>7774</v>
      </c>
      <c r="IPY698" s="201" t="s">
        <v>7775</v>
      </c>
      <c r="IPZ698" s="201" t="s">
        <v>7774</v>
      </c>
      <c r="IQA698" s="201" t="s">
        <v>7775</v>
      </c>
      <c r="IQB698" s="201" t="s">
        <v>7774</v>
      </c>
      <c r="IQC698" s="201" t="s">
        <v>7775</v>
      </c>
      <c r="IQD698" s="201" t="s">
        <v>7774</v>
      </c>
      <c r="IQE698" s="201" t="s">
        <v>7775</v>
      </c>
      <c r="IQF698" s="201" t="s">
        <v>7774</v>
      </c>
      <c r="IQG698" s="201" t="s">
        <v>7775</v>
      </c>
      <c r="IQH698" s="201" t="s">
        <v>7774</v>
      </c>
      <c r="IQI698" s="201" t="s">
        <v>7775</v>
      </c>
      <c r="IQJ698" s="201" t="s">
        <v>7774</v>
      </c>
      <c r="IQK698" s="201" t="s">
        <v>7775</v>
      </c>
      <c r="IQL698" s="201" t="s">
        <v>7774</v>
      </c>
      <c r="IQM698" s="201" t="s">
        <v>7775</v>
      </c>
      <c r="IQN698" s="201" t="s">
        <v>7774</v>
      </c>
      <c r="IQO698" s="201" t="s">
        <v>7775</v>
      </c>
      <c r="IQP698" s="201" t="s">
        <v>7774</v>
      </c>
      <c r="IQQ698" s="201" t="s">
        <v>7775</v>
      </c>
      <c r="IQR698" s="201" t="s">
        <v>7774</v>
      </c>
      <c r="IQS698" s="201" t="s">
        <v>7775</v>
      </c>
      <c r="IQT698" s="201" t="s">
        <v>7774</v>
      </c>
      <c r="IQU698" s="201" t="s">
        <v>7775</v>
      </c>
      <c r="IQV698" s="201" t="s">
        <v>7774</v>
      </c>
      <c r="IQW698" s="201" t="s">
        <v>7775</v>
      </c>
      <c r="IQX698" s="201" t="s">
        <v>7774</v>
      </c>
      <c r="IQY698" s="201" t="s">
        <v>7775</v>
      </c>
      <c r="IQZ698" s="201" t="s">
        <v>7774</v>
      </c>
      <c r="IRA698" s="201" t="s">
        <v>7775</v>
      </c>
      <c r="IRB698" s="201" t="s">
        <v>7774</v>
      </c>
      <c r="IRC698" s="201" t="s">
        <v>7775</v>
      </c>
      <c r="IRD698" s="201" t="s">
        <v>7774</v>
      </c>
      <c r="IRE698" s="201" t="s">
        <v>7775</v>
      </c>
      <c r="IRF698" s="201" t="s">
        <v>7774</v>
      </c>
      <c r="IRG698" s="201" t="s">
        <v>7775</v>
      </c>
      <c r="IRH698" s="201" t="s">
        <v>7774</v>
      </c>
      <c r="IRI698" s="201" t="s">
        <v>7775</v>
      </c>
      <c r="IRJ698" s="201" t="s">
        <v>7774</v>
      </c>
      <c r="IRK698" s="201" t="s">
        <v>7775</v>
      </c>
      <c r="IRL698" s="201" t="s">
        <v>7774</v>
      </c>
      <c r="IRM698" s="201" t="s">
        <v>7775</v>
      </c>
      <c r="IRN698" s="201" t="s">
        <v>7774</v>
      </c>
      <c r="IRO698" s="201" t="s">
        <v>7775</v>
      </c>
      <c r="IRP698" s="201" t="s">
        <v>7774</v>
      </c>
      <c r="IRQ698" s="201" t="s">
        <v>7775</v>
      </c>
      <c r="IRR698" s="201" t="s">
        <v>7774</v>
      </c>
      <c r="IRS698" s="201" t="s">
        <v>7775</v>
      </c>
      <c r="IRT698" s="201" t="s">
        <v>7774</v>
      </c>
      <c r="IRU698" s="201" t="s">
        <v>7775</v>
      </c>
      <c r="IRV698" s="201" t="s">
        <v>7774</v>
      </c>
      <c r="IRW698" s="201" t="s">
        <v>7775</v>
      </c>
      <c r="IRX698" s="201" t="s">
        <v>7774</v>
      </c>
      <c r="IRY698" s="201" t="s">
        <v>7775</v>
      </c>
      <c r="IRZ698" s="201" t="s">
        <v>7774</v>
      </c>
      <c r="ISA698" s="201" t="s">
        <v>7775</v>
      </c>
      <c r="ISB698" s="201" t="s">
        <v>7774</v>
      </c>
      <c r="ISC698" s="201" t="s">
        <v>7775</v>
      </c>
      <c r="ISD698" s="201" t="s">
        <v>7774</v>
      </c>
      <c r="ISE698" s="201" t="s">
        <v>7775</v>
      </c>
      <c r="ISF698" s="201" t="s">
        <v>7774</v>
      </c>
      <c r="ISG698" s="201" t="s">
        <v>7775</v>
      </c>
      <c r="ISH698" s="201" t="s">
        <v>7774</v>
      </c>
      <c r="ISI698" s="201" t="s">
        <v>7775</v>
      </c>
      <c r="ISJ698" s="201" t="s">
        <v>7774</v>
      </c>
      <c r="ISK698" s="201" t="s">
        <v>7775</v>
      </c>
      <c r="ISL698" s="201" t="s">
        <v>7774</v>
      </c>
      <c r="ISM698" s="201" t="s">
        <v>7775</v>
      </c>
      <c r="ISN698" s="201" t="s">
        <v>7774</v>
      </c>
      <c r="ISO698" s="201" t="s">
        <v>7775</v>
      </c>
      <c r="ISP698" s="201" t="s">
        <v>7774</v>
      </c>
      <c r="ISQ698" s="201" t="s">
        <v>7775</v>
      </c>
      <c r="ISR698" s="201" t="s">
        <v>7774</v>
      </c>
      <c r="ISS698" s="201" t="s">
        <v>7775</v>
      </c>
      <c r="IST698" s="201" t="s">
        <v>7774</v>
      </c>
      <c r="ISU698" s="201" t="s">
        <v>7775</v>
      </c>
      <c r="ISV698" s="201" t="s">
        <v>7774</v>
      </c>
      <c r="ISW698" s="201" t="s">
        <v>7775</v>
      </c>
      <c r="ISX698" s="201" t="s">
        <v>7774</v>
      </c>
      <c r="ISY698" s="201" t="s">
        <v>7775</v>
      </c>
      <c r="ISZ698" s="201" t="s">
        <v>7774</v>
      </c>
      <c r="ITA698" s="201" t="s">
        <v>7775</v>
      </c>
      <c r="ITB698" s="201" t="s">
        <v>7774</v>
      </c>
      <c r="ITC698" s="201" t="s">
        <v>7775</v>
      </c>
      <c r="ITD698" s="201" t="s">
        <v>7774</v>
      </c>
      <c r="ITE698" s="201" t="s">
        <v>7775</v>
      </c>
      <c r="ITF698" s="201" t="s">
        <v>7774</v>
      </c>
      <c r="ITG698" s="201" t="s">
        <v>7775</v>
      </c>
      <c r="ITH698" s="201" t="s">
        <v>7774</v>
      </c>
      <c r="ITI698" s="201" t="s">
        <v>7775</v>
      </c>
      <c r="ITJ698" s="201" t="s">
        <v>7774</v>
      </c>
      <c r="ITK698" s="201" t="s">
        <v>7775</v>
      </c>
      <c r="ITL698" s="201" t="s">
        <v>7774</v>
      </c>
      <c r="ITM698" s="201" t="s">
        <v>7775</v>
      </c>
      <c r="ITN698" s="201" t="s">
        <v>7774</v>
      </c>
      <c r="ITO698" s="201" t="s">
        <v>7775</v>
      </c>
      <c r="ITP698" s="201" t="s">
        <v>7774</v>
      </c>
      <c r="ITQ698" s="201" t="s">
        <v>7775</v>
      </c>
      <c r="ITR698" s="201" t="s">
        <v>7774</v>
      </c>
      <c r="ITS698" s="201" t="s">
        <v>7775</v>
      </c>
      <c r="ITT698" s="201" t="s">
        <v>7774</v>
      </c>
      <c r="ITU698" s="201" t="s">
        <v>7775</v>
      </c>
      <c r="ITV698" s="201" t="s">
        <v>7774</v>
      </c>
      <c r="ITW698" s="201" t="s">
        <v>7775</v>
      </c>
      <c r="ITX698" s="201" t="s">
        <v>7774</v>
      </c>
      <c r="ITY698" s="201" t="s">
        <v>7775</v>
      </c>
      <c r="ITZ698" s="201" t="s">
        <v>7774</v>
      </c>
      <c r="IUA698" s="201" t="s">
        <v>7775</v>
      </c>
      <c r="IUB698" s="201" t="s">
        <v>7774</v>
      </c>
      <c r="IUC698" s="201" t="s">
        <v>7775</v>
      </c>
      <c r="IUD698" s="201" t="s">
        <v>7774</v>
      </c>
      <c r="IUE698" s="201" t="s">
        <v>7775</v>
      </c>
      <c r="IUF698" s="201" t="s">
        <v>7774</v>
      </c>
      <c r="IUG698" s="201" t="s">
        <v>7775</v>
      </c>
      <c r="IUH698" s="201" t="s">
        <v>7774</v>
      </c>
      <c r="IUI698" s="201" t="s">
        <v>7775</v>
      </c>
      <c r="IUJ698" s="201" t="s">
        <v>7774</v>
      </c>
      <c r="IUK698" s="201" t="s">
        <v>7775</v>
      </c>
      <c r="IUL698" s="201" t="s">
        <v>7774</v>
      </c>
      <c r="IUM698" s="201" t="s">
        <v>7775</v>
      </c>
      <c r="IUN698" s="201" t="s">
        <v>7774</v>
      </c>
      <c r="IUO698" s="201" t="s">
        <v>7775</v>
      </c>
      <c r="IUP698" s="201" t="s">
        <v>7774</v>
      </c>
      <c r="IUQ698" s="201" t="s">
        <v>7775</v>
      </c>
      <c r="IUR698" s="201" t="s">
        <v>7774</v>
      </c>
      <c r="IUS698" s="201" t="s">
        <v>7775</v>
      </c>
      <c r="IUT698" s="201" t="s">
        <v>7774</v>
      </c>
      <c r="IUU698" s="201" t="s">
        <v>7775</v>
      </c>
      <c r="IUV698" s="201" t="s">
        <v>7774</v>
      </c>
      <c r="IUW698" s="201" t="s">
        <v>7775</v>
      </c>
      <c r="IUX698" s="201" t="s">
        <v>7774</v>
      </c>
      <c r="IUY698" s="201" t="s">
        <v>7775</v>
      </c>
      <c r="IUZ698" s="201" t="s">
        <v>7774</v>
      </c>
      <c r="IVA698" s="201" t="s">
        <v>7775</v>
      </c>
      <c r="IVB698" s="201" t="s">
        <v>7774</v>
      </c>
      <c r="IVC698" s="201" t="s">
        <v>7775</v>
      </c>
      <c r="IVD698" s="201" t="s">
        <v>7774</v>
      </c>
      <c r="IVE698" s="201" t="s">
        <v>7775</v>
      </c>
      <c r="IVF698" s="201" t="s">
        <v>7774</v>
      </c>
      <c r="IVG698" s="201" t="s">
        <v>7775</v>
      </c>
      <c r="IVH698" s="201" t="s">
        <v>7774</v>
      </c>
      <c r="IVI698" s="201" t="s">
        <v>7775</v>
      </c>
      <c r="IVJ698" s="201" t="s">
        <v>7774</v>
      </c>
      <c r="IVK698" s="201" t="s">
        <v>7775</v>
      </c>
      <c r="IVL698" s="201" t="s">
        <v>7774</v>
      </c>
      <c r="IVM698" s="201" t="s">
        <v>7775</v>
      </c>
      <c r="IVN698" s="201" t="s">
        <v>7774</v>
      </c>
      <c r="IVO698" s="201" t="s">
        <v>7775</v>
      </c>
      <c r="IVP698" s="201" t="s">
        <v>7774</v>
      </c>
      <c r="IVQ698" s="201" t="s">
        <v>7775</v>
      </c>
      <c r="IVR698" s="201" t="s">
        <v>7774</v>
      </c>
      <c r="IVS698" s="201" t="s">
        <v>7775</v>
      </c>
      <c r="IVT698" s="201" t="s">
        <v>7774</v>
      </c>
      <c r="IVU698" s="201" t="s">
        <v>7775</v>
      </c>
      <c r="IVV698" s="201" t="s">
        <v>7774</v>
      </c>
      <c r="IVW698" s="201" t="s">
        <v>7775</v>
      </c>
      <c r="IVX698" s="201" t="s">
        <v>7774</v>
      </c>
      <c r="IVY698" s="201" t="s">
        <v>7775</v>
      </c>
      <c r="IVZ698" s="201" t="s">
        <v>7774</v>
      </c>
      <c r="IWA698" s="201" t="s">
        <v>7775</v>
      </c>
      <c r="IWB698" s="201" t="s">
        <v>7774</v>
      </c>
      <c r="IWC698" s="201" t="s">
        <v>7775</v>
      </c>
      <c r="IWD698" s="201" t="s">
        <v>7774</v>
      </c>
      <c r="IWE698" s="201" t="s">
        <v>7775</v>
      </c>
      <c r="IWF698" s="201" t="s">
        <v>7774</v>
      </c>
      <c r="IWG698" s="201" t="s">
        <v>7775</v>
      </c>
      <c r="IWH698" s="201" t="s">
        <v>7774</v>
      </c>
      <c r="IWI698" s="201" t="s">
        <v>7775</v>
      </c>
      <c r="IWJ698" s="201" t="s">
        <v>7774</v>
      </c>
      <c r="IWK698" s="201" t="s">
        <v>7775</v>
      </c>
      <c r="IWL698" s="201" t="s">
        <v>7774</v>
      </c>
      <c r="IWM698" s="201" t="s">
        <v>7775</v>
      </c>
      <c r="IWN698" s="201" t="s">
        <v>7774</v>
      </c>
      <c r="IWO698" s="201" t="s">
        <v>7775</v>
      </c>
      <c r="IWP698" s="201" t="s">
        <v>7774</v>
      </c>
      <c r="IWQ698" s="201" t="s">
        <v>7775</v>
      </c>
      <c r="IWR698" s="201" t="s">
        <v>7774</v>
      </c>
      <c r="IWS698" s="201" t="s">
        <v>7775</v>
      </c>
      <c r="IWT698" s="201" t="s">
        <v>7774</v>
      </c>
      <c r="IWU698" s="201" t="s">
        <v>7775</v>
      </c>
      <c r="IWV698" s="201" t="s">
        <v>7774</v>
      </c>
      <c r="IWW698" s="201" t="s">
        <v>7775</v>
      </c>
      <c r="IWX698" s="201" t="s">
        <v>7774</v>
      </c>
      <c r="IWY698" s="201" t="s">
        <v>7775</v>
      </c>
      <c r="IWZ698" s="201" t="s">
        <v>7774</v>
      </c>
      <c r="IXA698" s="201" t="s">
        <v>7775</v>
      </c>
      <c r="IXB698" s="201" t="s">
        <v>7774</v>
      </c>
      <c r="IXC698" s="201" t="s">
        <v>7775</v>
      </c>
      <c r="IXD698" s="201" t="s">
        <v>7774</v>
      </c>
      <c r="IXE698" s="201" t="s">
        <v>7775</v>
      </c>
      <c r="IXF698" s="201" t="s">
        <v>7774</v>
      </c>
      <c r="IXG698" s="201" t="s">
        <v>7775</v>
      </c>
      <c r="IXH698" s="201" t="s">
        <v>7774</v>
      </c>
      <c r="IXI698" s="201" t="s">
        <v>7775</v>
      </c>
      <c r="IXJ698" s="201" t="s">
        <v>7774</v>
      </c>
      <c r="IXK698" s="201" t="s">
        <v>7775</v>
      </c>
      <c r="IXL698" s="201" t="s">
        <v>7774</v>
      </c>
      <c r="IXM698" s="201" t="s">
        <v>7775</v>
      </c>
      <c r="IXN698" s="201" t="s">
        <v>7774</v>
      </c>
      <c r="IXO698" s="201" t="s">
        <v>7775</v>
      </c>
      <c r="IXP698" s="201" t="s">
        <v>7774</v>
      </c>
      <c r="IXQ698" s="201" t="s">
        <v>7775</v>
      </c>
      <c r="IXR698" s="201" t="s">
        <v>7774</v>
      </c>
      <c r="IXS698" s="201" t="s">
        <v>7775</v>
      </c>
      <c r="IXT698" s="201" t="s">
        <v>7774</v>
      </c>
      <c r="IXU698" s="201" t="s">
        <v>7775</v>
      </c>
      <c r="IXV698" s="201" t="s">
        <v>7774</v>
      </c>
      <c r="IXW698" s="201" t="s">
        <v>7775</v>
      </c>
      <c r="IXX698" s="201" t="s">
        <v>7774</v>
      </c>
      <c r="IXY698" s="201" t="s">
        <v>7775</v>
      </c>
      <c r="IXZ698" s="201" t="s">
        <v>7774</v>
      </c>
      <c r="IYA698" s="201" t="s">
        <v>7775</v>
      </c>
      <c r="IYB698" s="201" t="s">
        <v>7774</v>
      </c>
      <c r="IYC698" s="201" t="s">
        <v>7775</v>
      </c>
      <c r="IYD698" s="201" t="s">
        <v>7774</v>
      </c>
      <c r="IYE698" s="201" t="s">
        <v>7775</v>
      </c>
      <c r="IYF698" s="201" t="s">
        <v>7774</v>
      </c>
      <c r="IYG698" s="201" t="s">
        <v>7775</v>
      </c>
      <c r="IYH698" s="201" t="s">
        <v>7774</v>
      </c>
      <c r="IYI698" s="201" t="s">
        <v>7775</v>
      </c>
      <c r="IYJ698" s="201" t="s">
        <v>7774</v>
      </c>
      <c r="IYK698" s="201" t="s">
        <v>7775</v>
      </c>
      <c r="IYL698" s="201" t="s">
        <v>7774</v>
      </c>
      <c r="IYM698" s="201" t="s">
        <v>7775</v>
      </c>
      <c r="IYN698" s="201" t="s">
        <v>7774</v>
      </c>
      <c r="IYO698" s="201" t="s">
        <v>7775</v>
      </c>
      <c r="IYP698" s="201" t="s">
        <v>7774</v>
      </c>
      <c r="IYQ698" s="201" t="s">
        <v>7775</v>
      </c>
      <c r="IYR698" s="201" t="s">
        <v>7774</v>
      </c>
      <c r="IYS698" s="201" t="s">
        <v>7775</v>
      </c>
      <c r="IYT698" s="201" t="s">
        <v>7774</v>
      </c>
      <c r="IYU698" s="201" t="s">
        <v>7775</v>
      </c>
      <c r="IYV698" s="201" t="s">
        <v>7774</v>
      </c>
      <c r="IYW698" s="201" t="s">
        <v>7775</v>
      </c>
      <c r="IYX698" s="201" t="s">
        <v>7774</v>
      </c>
      <c r="IYY698" s="201" t="s">
        <v>7775</v>
      </c>
      <c r="IYZ698" s="201" t="s">
        <v>7774</v>
      </c>
      <c r="IZA698" s="201" t="s">
        <v>7775</v>
      </c>
      <c r="IZB698" s="201" t="s">
        <v>7774</v>
      </c>
      <c r="IZC698" s="201" t="s">
        <v>7775</v>
      </c>
      <c r="IZD698" s="201" t="s">
        <v>7774</v>
      </c>
      <c r="IZE698" s="201" t="s">
        <v>7775</v>
      </c>
      <c r="IZF698" s="201" t="s">
        <v>7774</v>
      </c>
      <c r="IZG698" s="201" t="s">
        <v>7775</v>
      </c>
      <c r="IZH698" s="201" t="s">
        <v>7774</v>
      </c>
      <c r="IZI698" s="201" t="s">
        <v>7775</v>
      </c>
      <c r="IZJ698" s="201" t="s">
        <v>7774</v>
      </c>
      <c r="IZK698" s="201" t="s">
        <v>7775</v>
      </c>
      <c r="IZL698" s="201" t="s">
        <v>7774</v>
      </c>
      <c r="IZM698" s="201" t="s">
        <v>7775</v>
      </c>
      <c r="IZN698" s="201" t="s">
        <v>7774</v>
      </c>
      <c r="IZO698" s="201" t="s">
        <v>7775</v>
      </c>
      <c r="IZP698" s="201" t="s">
        <v>7774</v>
      </c>
      <c r="IZQ698" s="201" t="s">
        <v>7775</v>
      </c>
      <c r="IZR698" s="201" t="s">
        <v>7774</v>
      </c>
      <c r="IZS698" s="201" t="s">
        <v>7775</v>
      </c>
      <c r="IZT698" s="201" t="s">
        <v>7774</v>
      </c>
      <c r="IZU698" s="201" t="s">
        <v>7775</v>
      </c>
      <c r="IZV698" s="201" t="s">
        <v>7774</v>
      </c>
      <c r="IZW698" s="201" t="s">
        <v>7775</v>
      </c>
      <c r="IZX698" s="201" t="s">
        <v>7774</v>
      </c>
      <c r="IZY698" s="201" t="s">
        <v>7775</v>
      </c>
      <c r="IZZ698" s="201" t="s">
        <v>7774</v>
      </c>
      <c r="JAA698" s="201" t="s">
        <v>7775</v>
      </c>
      <c r="JAB698" s="201" t="s">
        <v>7774</v>
      </c>
      <c r="JAC698" s="201" t="s">
        <v>7775</v>
      </c>
      <c r="JAD698" s="201" t="s">
        <v>7774</v>
      </c>
      <c r="JAE698" s="201" t="s">
        <v>7775</v>
      </c>
      <c r="JAF698" s="201" t="s">
        <v>7774</v>
      </c>
      <c r="JAG698" s="201" t="s">
        <v>7775</v>
      </c>
      <c r="JAH698" s="201" t="s">
        <v>7774</v>
      </c>
      <c r="JAI698" s="201" t="s">
        <v>7775</v>
      </c>
      <c r="JAJ698" s="201" t="s">
        <v>7774</v>
      </c>
      <c r="JAK698" s="201" t="s">
        <v>7775</v>
      </c>
      <c r="JAL698" s="201" t="s">
        <v>7774</v>
      </c>
      <c r="JAM698" s="201" t="s">
        <v>7775</v>
      </c>
      <c r="JAN698" s="201" t="s">
        <v>7774</v>
      </c>
      <c r="JAO698" s="201" t="s">
        <v>7775</v>
      </c>
      <c r="JAP698" s="201" t="s">
        <v>7774</v>
      </c>
      <c r="JAQ698" s="201" t="s">
        <v>7775</v>
      </c>
      <c r="JAR698" s="201" t="s">
        <v>7774</v>
      </c>
      <c r="JAS698" s="201" t="s">
        <v>7775</v>
      </c>
      <c r="JAT698" s="201" t="s">
        <v>7774</v>
      </c>
      <c r="JAU698" s="201" t="s">
        <v>7775</v>
      </c>
      <c r="JAV698" s="201" t="s">
        <v>7774</v>
      </c>
      <c r="JAW698" s="201" t="s">
        <v>7775</v>
      </c>
      <c r="JAX698" s="201" t="s">
        <v>7774</v>
      </c>
      <c r="JAY698" s="201" t="s">
        <v>7775</v>
      </c>
      <c r="JAZ698" s="201" t="s">
        <v>7774</v>
      </c>
      <c r="JBA698" s="201" t="s">
        <v>7775</v>
      </c>
      <c r="JBB698" s="201" t="s">
        <v>7774</v>
      </c>
      <c r="JBC698" s="201" t="s">
        <v>7775</v>
      </c>
      <c r="JBD698" s="201" t="s">
        <v>7774</v>
      </c>
      <c r="JBE698" s="201" t="s">
        <v>7775</v>
      </c>
      <c r="JBF698" s="201" t="s">
        <v>7774</v>
      </c>
      <c r="JBG698" s="201" t="s">
        <v>7775</v>
      </c>
      <c r="JBH698" s="201" t="s">
        <v>7774</v>
      </c>
      <c r="JBI698" s="201" t="s">
        <v>7775</v>
      </c>
      <c r="JBJ698" s="201" t="s">
        <v>7774</v>
      </c>
      <c r="JBK698" s="201" t="s">
        <v>7775</v>
      </c>
      <c r="JBL698" s="201" t="s">
        <v>7774</v>
      </c>
      <c r="JBM698" s="201" t="s">
        <v>7775</v>
      </c>
      <c r="JBN698" s="201" t="s">
        <v>7774</v>
      </c>
      <c r="JBO698" s="201" t="s">
        <v>7775</v>
      </c>
      <c r="JBP698" s="201" t="s">
        <v>7774</v>
      </c>
      <c r="JBQ698" s="201" t="s">
        <v>7775</v>
      </c>
      <c r="JBR698" s="201" t="s">
        <v>7774</v>
      </c>
      <c r="JBS698" s="201" t="s">
        <v>7775</v>
      </c>
      <c r="JBT698" s="201" t="s">
        <v>7774</v>
      </c>
      <c r="JBU698" s="201" t="s">
        <v>7775</v>
      </c>
      <c r="JBV698" s="201" t="s">
        <v>7774</v>
      </c>
      <c r="JBW698" s="201" t="s">
        <v>7775</v>
      </c>
      <c r="JBX698" s="201" t="s">
        <v>7774</v>
      </c>
      <c r="JBY698" s="201" t="s">
        <v>7775</v>
      </c>
      <c r="JBZ698" s="201" t="s">
        <v>7774</v>
      </c>
      <c r="JCA698" s="201" t="s">
        <v>7775</v>
      </c>
      <c r="JCB698" s="201" t="s">
        <v>7774</v>
      </c>
      <c r="JCC698" s="201" t="s">
        <v>7775</v>
      </c>
      <c r="JCD698" s="201" t="s">
        <v>7774</v>
      </c>
      <c r="JCE698" s="201" t="s">
        <v>7775</v>
      </c>
      <c r="JCF698" s="201" t="s">
        <v>7774</v>
      </c>
      <c r="JCG698" s="201" t="s">
        <v>7775</v>
      </c>
      <c r="JCH698" s="201" t="s">
        <v>7774</v>
      </c>
      <c r="JCI698" s="201" t="s">
        <v>7775</v>
      </c>
      <c r="JCJ698" s="201" t="s">
        <v>7774</v>
      </c>
      <c r="JCK698" s="201" t="s">
        <v>7775</v>
      </c>
      <c r="JCL698" s="201" t="s">
        <v>7774</v>
      </c>
      <c r="JCM698" s="201" t="s">
        <v>7775</v>
      </c>
      <c r="JCN698" s="201" t="s">
        <v>7774</v>
      </c>
      <c r="JCO698" s="201" t="s">
        <v>7775</v>
      </c>
      <c r="JCP698" s="201" t="s">
        <v>7774</v>
      </c>
      <c r="JCQ698" s="201" t="s">
        <v>7775</v>
      </c>
      <c r="JCR698" s="201" t="s">
        <v>7774</v>
      </c>
      <c r="JCS698" s="201" t="s">
        <v>7775</v>
      </c>
      <c r="JCT698" s="201" t="s">
        <v>7774</v>
      </c>
      <c r="JCU698" s="201" t="s">
        <v>7775</v>
      </c>
      <c r="JCV698" s="201" t="s">
        <v>7774</v>
      </c>
      <c r="JCW698" s="201" t="s">
        <v>7775</v>
      </c>
      <c r="JCX698" s="201" t="s">
        <v>7774</v>
      </c>
      <c r="JCY698" s="201" t="s">
        <v>7775</v>
      </c>
      <c r="JCZ698" s="201" t="s">
        <v>7774</v>
      </c>
      <c r="JDA698" s="201" t="s">
        <v>7775</v>
      </c>
      <c r="JDB698" s="201" t="s">
        <v>7774</v>
      </c>
      <c r="JDC698" s="201" t="s">
        <v>7775</v>
      </c>
      <c r="JDD698" s="201" t="s">
        <v>7774</v>
      </c>
      <c r="JDE698" s="201" t="s">
        <v>7775</v>
      </c>
      <c r="JDF698" s="201" t="s">
        <v>7774</v>
      </c>
      <c r="JDG698" s="201" t="s">
        <v>7775</v>
      </c>
      <c r="JDH698" s="201" t="s">
        <v>7774</v>
      </c>
      <c r="JDI698" s="201" t="s">
        <v>7775</v>
      </c>
      <c r="JDJ698" s="201" t="s">
        <v>7774</v>
      </c>
      <c r="JDK698" s="201" t="s">
        <v>7775</v>
      </c>
      <c r="JDL698" s="201" t="s">
        <v>7774</v>
      </c>
      <c r="JDM698" s="201" t="s">
        <v>7775</v>
      </c>
      <c r="JDN698" s="201" t="s">
        <v>7774</v>
      </c>
      <c r="JDO698" s="201" t="s">
        <v>7775</v>
      </c>
      <c r="JDP698" s="201" t="s">
        <v>7774</v>
      </c>
      <c r="JDQ698" s="201" t="s">
        <v>7775</v>
      </c>
      <c r="JDR698" s="201" t="s">
        <v>7774</v>
      </c>
      <c r="JDS698" s="201" t="s">
        <v>7775</v>
      </c>
      <c r="JDT698" s="201" t="s">
        <v>7774</v>
      </c>
      <c r="JDU698" s="201" t="s">
        <v>7775</v>
      </c>
      <c r="JDV698" s="201" t="s">
        <v>7774</v>
      </c>
      <c r="JDW698" s="201" t="s">
        <v>7775</v>
      </c>
      <c r="JDX698" s="201" t="s">
        <v>7774</v>
      </c>
      <c r="JDY698" s="201" t="s">
        <v>7775</v>
      </c>
      <c r="JDZ698" s="201" t="s">
        <v>7774</v>
      </c>
      <c r="JEA698" s="201" t="s">
        <v>7775</v>
      </c>
      <c r="JEB698" s="201" t="s">
        <v>7774</v>
      </c>
      <c r="JEC698" s="201" t="s">
        <v>7775</v>
      </c>
      <c r="JED698" s="201" t="s">
        <v>7774</v>
      </c>
      <c r="JEE698" s="201" t="s">
        <v>7775</v>
      </c>
      <c r="JEF698" s="201" t="s">
        <v>7774</v>
      </c>
      <c r="JEG698" s="201" t="s">
        <v>7775</v>
      </c>
      <c r="JEH698" s="201" t="s">
        <v>7774</v>
      </c>
      <c r="JEI698" s="201" t="s">
        <v>7775</v>
      </c>
      <c r="JEJ698" s="201" t="s">
        <v>7774</v>
      </c>
      <c r="JEK698" s="201" t="s">
        <v>7775</v>
      </c>
      <c r="JEL698" s="201" t="s">
        <v>7774</v>
      </c>
      <c r="JEM698" s="201" t="s">
        <v>7775</v>
      </c>
      <c r="JEN698" s="201" t="s">
        <v>7774</v>
      </c>
      <c r="JEO698" s="201" t="s">
        <v>7775</v>
      </c>
      <c r="JEP698" s="201" t="s">
        <v>7774</v>
      </c>
      <c r="JEQ698" s="201" t="s">
        <v>7775</v>
      </c>
      <c r="JER698" s="201" t="s">
        <v>7774</v>
      </c>
      <c r="JES698" s="201" t="s">
        <v>7775</v>
      </c>
      <c r="JET698" s="201" t="s">
        <v>7774</v>
      </c>
      <c r="JEU698" s="201" t="s">
        <v>7775</v>
      </c>
      <c r="JEV698" s="201" t="s">
        <v>7774</v>
      </c>
      <c r="JEW698" s="201" t="s">
        <v>7775</v>
      </c>
      <c r="JEX698" s="201" t="s">
        <v>7774</v>
      </c>
      <c r="JEY698" s="201" t="s">
        <v>7775</v>
      </c>
      <c r="JEZ698" s="201" t="s">
        <v>7774</v>
      </c>
      <c r="JFA698" s="201" t="s">
        <v>7775</v>
      </c>
      <c r="JFB698" s="201" t="s">
        <v>7774</v>
      </c>
      <c r="JFC698" s="201" t="s">
        <v>7775</v>
      </c>
      <c r="JFD698" s="201" t="s">
        <v>7774</v>
      </c>
      <c r="JFE698" s="201" t="s">
        <v>7775</v>
      </c>
      <c r="JFF698" s="201" t="s">
        <v>7774</v>
      </c>
      <c r="JFG698" s="201" t="s">
        <v>7775</v>
      </c>
      <c r="JFH698" s="201" t="s">
        <v>7774</v>
      </c>
      <c r="JFI698" s="201" t="s">
        <v>7775</v>
      </c>
      <c r="JFJ698" s="201" t="s">
        <v>7774</v>
      </c>
      <c r="JFK698" s="201" t="s">
        <v>7775</v>
      </c>
      <c r="JFL698" s="201" t="s">
        <v>7774</v>
      </c>
      <c r="JFM698" s="201" t="s">
        <v>7775</v>
      </c>
      <c r="JFN698" s="201" t="s">
        <v>7774</v>
      </c>
      <c r="JFO698" s="201" t="s">
        <v>7775</v>
      </c>
      <c r="JFP698" s="201" t="s">
        <v>7774</v>
      </c>
      <c r="JFQ698" s="201" t="s">
        <v>7775</v>
      </c>
      <c r="JFR698" s="201" t="s">
        <v>7774</v>
      </c>
      <c r="JFS698" s="201" t="s">
        <v>7775</v>
      </c>
      <c r="JFT698" s="201" t="s">
        <v>7774</v>
      </c>
      <c r="JFU698" s="201" t="s">
        <v>7775</v>
      </c>
      <c r="JFV698" s="201" t="s">
        <v>7774</v>
      </c>
      <c r="JFW698" s="201" t="s">
        <v>7775</v>
      </c>
      <c r="JFX698" s="201" t="s">
        <v>7774</v>
      </c>
      <c r="JFY698" s="201" t="s">
        <v>7775</v>
      </c>
      <c r="JFZ698" s="201" t="s">
        <v>7774</v>
      </c>
      <c r="JGA698" s="201" t="s">
        <v>7775</v>
      </c>
      <c r="JGB698" s="201" t="s">
        <v>7774</v>
      </c>
      <c r="JGC698" s="201" t="s">
        <v>7775</v>
      </c>
      <c r="JGD698" s="201" t="s">
        <v>7774</v>
      </c>
      <c r="JGE698" s="201" t="s">
        <v>7775</v>
      </c>
      <c r="JGF698" s="201" t="s">
        <v>7774</v>
      </c>
      <c r="JGG698" s="201" t="s">
        <v>7775</v>
      </c>
      <c r="JGH698" s="201" t="s">
        <v>7774</v>
      </c>
      <c r="JGI698" s="201" t="s">
        <v>7775</v>
      </c>
      <c r="JGJ698" s="201" t="s">
        <v>7774</v>
      </c>
      <c r="JGK698" s="201" t="s">
        <v>7775</v>
      </c>
      <c r="JGL698" s="201" t="s">
        <v>7774</v>
      </c>
      <c r="JGM698" s="201" t="s">
        <v>7775</v>
      </c>
      <c r="JGN698" s="201" t="s">
        <v>7774</v>
      </c>
      <c r="JGO698" s="201" t="s">
        <v>7775</v>
      </c>
      <c r="JGP698" s="201" t="s">
        <v>7774</v>
      </c>
      <c r="JGQ698" s="201" t="s">
        <v>7775</v>
      </c>
      <c r="JGR698" s="201" t="s">
        <v>7774</v>
      </c>
      <c r="JGS698" s="201" t="s">
        <v>7775</v>
      </c>
      <c r="JGT698" s="201" t="s">
        <v>7774</v>
      </c>
      <c r="JGU698" s="201" t="s">
        <v>7775</v>
      </c>
      <c r="JGV698" s="201" t="s">
        <v>7774</v>
      </c>
      <c r="JGW698" s="201" t="s">
        <v>7775</v>
      </c>
      <c r="JGX698" s="201" t="s">
        <v>7774</v>
      </c>
      <c r="JGY698" s="201" t="s">
        <v>7775</v>
      </c>
      <c r="JGZ698" s="201" t="s">
        <v>7774</v>
      </c>
      <c r="JHA698" s="201" t="s">
        <v>7775</v>
      </c>
      <c r="JHB698" s="201" t="s">
        <v>7774</v>
      </c>
      <c r="JHC698" s="201" t="s">
        <v>7775</v>
      </c>
      <c r="JHD698" s="201" t="s">
        <v>7774</v>
      </c>
      <c r="JHE698" s="201" t="s">
        <v>7775</v>
      </c>
      <c r="JHF698" s="201" t="s">
        <v>7774</v>
      </c>
      <c r="JHG698" s="201" t="s">
        <v>7775</v>
      </c>
      <c r="JHH698" s="201" t="s">
        <v>7774</v>
      </c>
      <c r="JHI698" s="201" t="s">
        <v>7775</v>
      </c>
      <c r="JHJ698" s="201" t="s">
        <v>7774</v>
      </c>
      <c r="JHK698" s="201" t="s">
        <v>7775</v>
      </c>
      <c r="JHL698" s="201" t="s">
        <v>7774</v>
      </c>
      <c r="JHM698" s="201" t="s">
        <v>7775</v>
      </c>
      <c r="JHN698" s="201" t="s">
        <v>7774</v>
      </c>
      <c r="JHO698" s="201" t="s">
        <v>7775</v>
      </c>
      <c r="JHP698" s="201" t="s">
        <v>7774</v>
      </c>
      <c r="JHQ698" s="201" t="s">
        <v>7775</v>
      </c>
      <c r="JHR698" s="201" t="s">
        <v>7774</v>
      </c>
      <c r="JHS698" s="201" t="s">
        <v>7775</v>
      </c>
      <c r="JHT698" s="201" t="s">
        <v>7774</v>
      </c>
      <c r="JHU698" s="201" t="s">
        <v>7775</v>
      </c>
      <c r="JHV698" s="201" t="s">
        <v>7774</v>
      </c>
      <c r="JHW698" s="201" t="s">
        <v>7775</v>
      </c>
      <c r="JHX698" s="201" t="s">
        <v>7774</v>
      </c>
      <c r="JHY698" s="201" t="s">
        <v>7775</v>
      </c>
      <c r="JHZ698" s="201" t="s">
        <v>7774</v>
      </c>
      <c r="JIA698" s="201" t="s">
        <v>7775</v>
      </c>
      <c r="JIB698" s="201" t="s">
        <v>7774</v>
      </c>
      <c r="JIC698" s="201" t="s">
        <v>7775</v>
      </c>
      <c r="JID698" s="201" t="s">
        <v>7774</v>
      </c>
      <c r="JIE698" s="201" t="s">
        <v>7775</v>
      </c>
      <c r="JIF698" s="201" t="s">
        <v>7774</v>
      </c>
      <c r="JIG698" s="201" t="s">
        <v>7775</v>
      </c>
      <c r="JIH698" s="201" t="s">
        <v>7774</v>
      </c>
      <c r="JII698" s="201" t="s">
        <v>7775</v>
      </c>
      <c r="JIJ698" s="201" t="s">
        <v>7774</v>
      </c>
      <c r="JIK698" s="201" t="s">
        <v>7775</v>
      </c>
      <c r="JIL698" s="201" t="s">
        <v>7774</v>
      </c>
      <c r="JIM698" s="201" t="s">
        <v>7775</v>
      </c>
      <c r="JIN698" s="201" t="s">
        <v>7774</v>
      </c>
      <c r="JIO698" s="201" t="s">
        <v>7775</v>
      </c>
      <c r="JIP698" s="201" t="s">
        <v>7774</v>
      </c>
      <c r="JIQ698" s="201" t="s">
        <v>7775</v>
      </c>
      <c r="JIR698" s="201" t="s">
        <v>7774</v>
      </c>
      <c r="JIS698" s="201" t="s">
        <v>7775</v>
      </c>
      <c r="JIT698" s="201" t="s">
        <v>7774</v>
      </c>
      <c r="JIU698" s="201" t="s">
        <v>7775</v>
      </c>
      <c r="JIV698" s="201" t="s">
        <v>7774</v>
      </c>
      <c r="JIW698" s="201" t="s">
        <v>7775</v>
      </c>
      <c r="JIX698" s="201" t="s">
        <v>7774</v>
      </c>
      <c r="JIY698" s="201" t="s">
        <v>7775</v>
      </c>
      <c r="JIZ698" s="201" t="s">
        <v>7774</v>
      </c>
      <c r="JJA698" s="201" t="s">
        <v>7775</v>
      </c>
      <c r="JJB698" s="201" t="s">
        <v>7774</v>
      </c>
      <c r="JJC698" s="201" t="s">
        <v>7775</v>
      </c>
      <c r="JJD698" s="201" t="s">
        <v>7774</v>
      </c>
      <c r="JJE698" s="201" t="s">
        <v>7775</v>
      </c>
      <c r="JJF698" s="201" t="s">
        <v>7774</v>
      </c>
      <c r="JJG698" s="201" t="s">
        <v>7775</v>
      </c>
      <c r="JJH698" s="201" t="s">
        <v>7774</v>
      </c>
      <c r="JJI698" s="201" t="s">
        <v>7775</v>
      </c>
      <c r="JJJ698" s="201" t="s">
        <v>7774</v>
      </c>
      <c r="JJK698" s="201" t="s">
        <v>7775</v>
      </c>
      <c r="JJL698" s="201" t="s">
        <v>7774</v>
      </c>
      <c r="JJM698" s="201" t="s">
        <v>7775</v>
      </c>
      <c r="JJN698" s="201" t="s">
        <v>7774</v>
      </c>
      <c r="JJO698" s="201" t="s">
        <v>7775</v>
      </c>
      <c r="JJP698" s="201" t="s">
        <v>7774</v>
      </c>
      <c r="JJQ698" s="201" t="s">
        <v>7775</v>
      </c>
      <c r="JJR698" s="201" t="s">
        <v>7774</v>
      </c>
      <c r="JJS698" s="201" t="s">
        <v>7775</v>
      </c>
      <c r="JJT698" s="201" t="s">
        <v>7774</v>
      </c>
      <c r="JJU698" s="201" t="s">
        <v>7775</v>
      </c>
      <c r="JJV698" s="201" t="s">
        <v>7774</v>
      </c>
      <c r="JJW698" s="201" t="s">
        <v>7775</v>
      </c>
      <c r="JJX698" s="201" t="s">
        <v>7774</v>
      </c>
      <c r="JJY698" s="201" t="s">
        <v>7775</v>
      </c>
      <c r="JJZ698" s="201" t="s">
        <v>7774</v>
      </c>
      <c r="JKA698" s="201" t="s">
        <v>7775</v>
      </c>
      <c r="JKB698" s="201" t="s">
        <v>7774</v>
      </c>
      <c r="JKC698" s="201" t="s">
        <v>7775</v>
      </c>
      <c r="JKD698" s="201" t="s">
        <v>7774</v>
      </c>
      <c r="JKE698" s="201" t="s">
        <v>7775</v>
      </c>
      <c r="JKF698" s="201" t="s">
        <v>7774</v>
      </c>
      <c r="JKG698" s="201" t="s">
        <v>7775</v>
      </c>
      <c r="JKH698" s="201" t="s">
        <v>7774</v>
      </c>
      <c r="JKI698" s="201" t="s">
        <v>7775</v>
      </c>
      <c r="JKJ698" s="201" t="s">
        <v>7774</v>
      </c>
      <c r="JKK698" s="201" t="s">
        <v>7775</v>
      </c>
      <c r="JKL698" s="201" t="s">
        <v>7774</v>
      </c>
      <c r="JKM698" s="201" t="s">
        <v>7775</v>
      </c>
      <c r="JKN698" s="201" t="s">
        <v>7774</v>
      </c>
      <c r="JKO698" s="201" t="s">
        <v>7775</v>
      </c>
      <c r="JKP698" s="201" t="s">
        <v>7774</v>
      </c>
      <c r="JKQ698" s="201" t="s">
        <v>7775</v>
      </c>
      <c r="JKR698" s="201" t="s">
        <v>7774</v>
      </c>
      <c r="JKS698" s="201" t="s">
        <v>7775</v>
      </c>
      <c r="JKT698" s="201" t="s">
        <v>7774</v>
      </c>
      <c r="JKU698" s="201" t="s">
        <v>7775</v>
      </c>
      <c r="JKV698" s="201" t="s">
        <v>7774</v>
      </c>
      <c r="JKW698" s="201" t="s">
        <v>7775</v>
      </c>
      <c r="JKX698" s="201" t="s">
        <v>7774</v>
      </c>
      <c r="JKY698" s="201" t="s">
        <v>7775</v>
      </c>
      <c r="JKZ698" s="201" t="s">
        <v>7774</v>
      </c>
      <c r="JLA698" s="201" t="s">
        <v>7775</v>
      </c>
      <c r="JLB698" s="201" t="s">
        <v>7774</v>
      </c>
      <c r="JLC698" s="201" t="s">
        <v>7775</v>
      </c>
      <c r="JLD698" s="201" t="s">
        <v>7774</v>
      </c>
      <c r="JLE698" s="201" t="s">
        <v>7775</v>
      </c>
      <c r="JLF698" s="201" t="s">
        <v>7774</v>
      </c>
      <c r="JLG698" s="201" t="s">
        <v>7775</v>
      </c>
      <c r="JLH698" s="201" t="s">
        <v>7774</v>
      </c>
      <c r="JLI698" s="201" t="s">
        <v>7775</v>
      </c>
      <c r="JLJ698" s="201" t="s">
        <v>7774</v>
      </c>
      <c r="JLK698" s="201" t="s">
        <v>7775</v>
      </c>
      <c r="JLL698" s="201" t="s">
        <v>7774</v>
      </c>
      <c r="JLM698" s="201" t="s">
        <v>7775</v>
      </c>
      <c r="JLN698" s="201" t="s">
        <v>7774</v>
      </c>
      <c r="JLO698" s="201" t="s">
        <v>7775</v>
      </c>
      <c r="JLP698" s="201" t="s">
        <v>7774</v>
      </c>
      <c r="JLQ698" s="201" t="s">
        <v>7775</v>
      </c>
      <c r="JLR698" s="201" t="s">
        <v>7774</v>
      </c>
      <c r="JLS698" s="201" t="s">
        <v>7775</v>
      </c>
      <c r="JLT698" s="201" t="s">
        <v>7774</v>
      </c>
      <c r="JLU698" s="201" t="s">
        <v>7775</v>
      </c>
      <c r="JLV698" s="201" t="s">
        <v>7774</v>
      </c>
      <c r="JLW698" s="201" t="s">
        <v>7775</v>
      </c>
      <c r="JLX698" s="201" t="s">
        <v>7774</v>
      </c>
      <c r="JLY698" s="201" t="s">
        <v>7775</v>
      </c>
      <c r="JLZ698" s="201" t="s">
        <v>7774</v>
      </c>
      <c r="JMA698" s="201" t="s">
        <v>7775</v>
      </c>
      <c r="JMB698" s="201" t="s">
        <v>7774</v>
      </c>
      <c r="JMC698" s="201" t="s">
        <v>7775</v>
      </c>
      <c r="JMD698" s="201" t="s">
        <v>7774</v>
      </c>
      <c r="JME698" s="201" t="s">
        <v>7775</v>
      </c>
      <c r="JMF698" s="201" t="s">
        <v>7774</v>
      </c>
      <c r="JMG698" s="201" t="s">
        <v>7775</v>
      </c>
      <c r="JMH698" s="201" t="s">
        <v>7774</v>
      </c>
      <c r="JMI698" s="201" t="s">
        <v>7775</v>
      </c>
      <c r="JMJ698" s="201" t="s">
        <v>7774</v>
      </c>
      <c r="JMK698" s="201" t="s">
        <v>7775</v>
      </c>
      <c r="JML698" s="201" t="s">
        <v>7774</v>
      </c>
      <c r="JMM698" s="201" t="s">
        <v>7775</v>
      </c>
      <c r="JMN698" s="201" t="s">
        <v>7774</v>
      </c>
      <c r="JMO698" s="201" t="s">
        <v>7775</v>
      </c>
      <c r="JMP698" s="201" t="s">
        <v>7774</v>
      </c>
      <c r="JMQ698" s="201" t="s">
        <v>7775</v>
      </c>
      <c r="JMR698" s="201" t="s">
        <v>7774</v>
      </c>
      <c r="JMS698" s="201" t="s">
        <v>7775</v>
      </c>
      <c r="JMT698" s="201" t="s">
        <v>7774</v>
      </c>
      <c r="JMU698" s="201" t="s">
        <v>7775</v>
      </c>
      <c r="JMV698" s="201" t="s">
        <v>7774</v>
      </c>
      <c r="JMW698" s="201" t="s">
        <v>7775</v>
      </c>
      <c r="JMX698" s="201" t="s">
        <v>7774</v>
      </c>
      <c r="JMY698" s="201" t="s">
        <v>7775</v>
      </c>
      <c r="JMZ698" s="201" t="s">
        <v>7774</v>
      </c>
      <c r="JNA698" s="201" t="s">
        <v>7775</v>
      </c>
      <c r="JNB698" s="201" t="s">
        <v>7774</v>
      </c>
      <c r="JNC698" s="201" t="s">
        <v>7775</v>
      </c>
      <c r="JND698" s="201" t="s">
        <v>7774</v>
      </c>
      <c r="JNE698" s="201" t="s">
        <v>7775</v>
      </c>
      <c r="JNF698" s="201" t="s">
        <v>7774</v>
      </c>
      <c r="JNG698" s="201" t="s">
        <v>7775</v>
      </c>
      <c r="JNH698" s="201" t="s">
        <v>7774</v>
      </c>
      <c r="JNI698" s="201" t="s">
        <v>7775</v>
      </c>
      <c r="JNJ698" s="201" t="s">
        <v>7774</v>
      </c>
      <c r="JNK698" s="201" t="s">
        <v>7775</v>
      </c>
      <c r="JNL698" s="201" t="s">
        <v>7774</v>
      </c>
      <c r="JNM698" s="201" t="s">
        <v>7775</v>
      </c>
      <c r="JNN698" s="201" t="s">
        <v>7774</v>
      </c>
      <c r="JNO698" s="201" t="s">
        <v>7775</v>
      </c>
      <c r="JNP698" s="201" t="s">
        <v>7774</v>
      </c>
      <c r="JNQ698" s="201" t="s">
        <v>7775</v>
      </c>
      <c r="JNR698" s="201" t="s">
        <v>7774</v>
      </c>
      <c r="JNS698" s="201" t="s">
        <v>7775</v>
      </c>
      <c r="JNT698" s="201" t="s">
        <v>7774</v>
      </c>
      <c r="JNU698" s="201" t="s">
        <v>7775</v>
      </c>
      <c r="JNV698" s="201" t="s">
        <v>7774</v>
      </c>
      <c r="JNW698" s="201" t="s">
        <v>7775</v>
      </c>
      <c r="JNX698" s="201" t="s">
        <v>7774</v>
      </c>
      <c r="JNY698" s="201" t="s">
        <v>7775</v>
      </c>
      <c r="JNZ698" s="201" t="s">
        <v>7774</v>
      </c>
      <c r="JOA698" s="201" t="s">
        <v>7775</v>
      </c>
      <c r="JOB698" s="201" t="s">
        <v>7774</v>
      </c>
      <c r="JOC698" s="201" t="s">
        <v>7775</v>
      </c>
      <c r="JOD698" s="201" t="s">
        <v>7774</v>
      </c>
      <c r="JOE698" s="201" t="s">
        <v>7775</v>
      </c>
      <c r="JOF698" s="201" t="s">
        <v>7774</v>
      </c>
      <c r="JOG698" s="201" t="s">
        <v>7775</v>
      </c>
      <c r="JOH698" s="201" t="s">
        <v>7774</v>
      </c>
      <c r="JOI698" s="201" t="s">
        <v>7775</v>
      </c>
      <c r="JOJ698" s="201" t="s">
        <v>7774</v>
      </c>
      <c r="JOK698" s="201" t="s">
        <v>7775</v>
      </c>
      <c r="JOL698" s="201" t="s">
        <v>7774</v>
      </c>
      <c r="JOM698" s="201" t="s">
        <v>7775</v>
      </c>
      <c r="JON698" s="201" t="s">
        <v>7774</v>
      </c>
      <c r="JOO698" s="201" t="s">
        <v>7775</v>
      </c>
      <c r="JOP698" s="201" t="s">
        <v>7774</v>
      </c>
      <c r="JOQ698" s="201" t="s">
        <v>7775</v>
      </c>
      <c r="JOR698" s="201" t="s">
        <v>7774</v>
      </c>
      <c r="JOS698" s="201" t="s">
        <v>7775</v>
      </c>
      <c r="JOT698" s="201" t="s">
        <v>7774</v>
      </c>
      <c r="JOU698" s="201" t="s">
        <v>7775</v>
      </c>
      <c r="JOV698" s="201" t="s">
        <v>7774</v>
      </c>
      <c r="JOW698" s="201" t="s">
        <v>7775</v>
      </c>
      <c r="JOX698" s="201" t="s">
        <v>7774</v>
      </c>
      <c r="JOY698" s="201" t="s">
        <v>7775</v>
      </c>
      <c r="JOZ698" s="201" t="s">
        <v>7774</v>
      </c>
      <c r="JPA698" s="201" t="s">
        <v>7775</v>
      </c>
      <c r="JPB698" s="201" t="s">
        <v>7774</v>
      </c>
      <c r="JPC698" s="201" t="s">
        <v>7775</v>
      </c>
      <c r="JPD698" s="201" t="s">
        <v>7774</v>
      </c>
      <c r="JPE698" s="201" t="s">
        <v>7775</v>
      </c>
      <c r="JPF698" s="201" t="s">
        <v>7774</v>
      </c>
      <c r="JPG698" s="201" t="s">
        <v>7775</v>
      </c>
      <c r="JPH698" s="201" t="s">
        <v>7774</v>
      </c>
      <c r="JPI698" s="201" t="s">
        <v>7775</v>
      </c>
      <c r="JPJ698" s="201" t="s">
        <v>7774</v>
      </c>
      <c r="JPK698" s="201" t="s">
        <v>7775</v>
      </c>
      <c r="JPL698" s="201" t="s">
        <v>7774</v>
      </c>
      <c r="JPM698" s="201" t="s">
        <v>7775</v>
      </c>
      <c r="JPN698" s="201" t="s">
        <v>7774</v>
      </c>
      <c r="JPO698" s="201" t="s">
        <v>7775</v>
      </c>
      <c r="JPP698" s="201" t="s">
        <v>7774</v>
      </c>
      <c r="JPQ698" s="201" t="s">
        <v>7775</v>
      </c>
      <c r="JPR698" s="201" t="s">
        <v>7774</v>
      </c>
      <c r="JPS698" s="201" t="s">
        <v>7775</v>
      </c>
      <c r="JPT698" s="201" t="s">
        <v>7774</v>
      </c>
      <c r="JPU698" s="201" t="s">
        <v>7775</v>
      </c>
      <c r="JPV698" s="201" t="s">
        <v>7774</v>
      </c>
      <c r="JPW698" s="201" t="s">
        <v>7775</v>
      </c>
      <c r="JPX698" s="201" t="s">
        <v>7774</v>
      </c>
      <c r="JPY698" s="201" t="s">
        <v>7775</v>
      </c>
      <c r="JPZ698" s="201" t="s">
        <v>7774</v>
      </c>
      <c r="JQA698" s="201" t="s">
        <v>7775</v>
      </c>
      <c r="JQB698" s="201" t="s">
        <v>7774</v>
      </c>
      <c r="JQC698" s="201" t="s">
        <v>7775</v>
      </c>
      <c r="JQD698" s="201" t="s">
        <v>7774</v>
      </c>
      <c r="JQE698" s="201" t="s">
        <v>7775</v>
      </c>
      <c r="JQF698" s="201" t="s">
        <v>7774</v>
      </c>
      <c r="JQG698" s="201" t="s">
        <v>7775</v>
      </c>
      <c r="JQH698" s="201" t="s">
        <v>7774</v>
      </c>
      <c r="JQI698" s="201" t="s">
        <v>7775</v>
      </c>
      <c r="JQJ698" s="201" t="s">
        <v>7774</v>
      </c>
      <c r="JQK698" s="201" t="s">
        <v>7775</v>
      </c>
      <c r="JQL698" s="201" t="s">
        <v>7774</v>
      </c>
      <c r="JQM698" s="201" t="s">
        <v>7775</v>
      </c>
      <c r="JQN698" s="201" t="s">
        <v>7774</v>
      </c>
      <c r="JQO698" s="201" t="s">
        <v>7775</v>
      </c>
      <c r="JQP698" s="201" t="s">
        <v>7774</v>
      </c>
      <c r="JQQ698" s="201" t="s">
        <v>7775</v>
      </c>
      <c r="JQR698" s="201" t="s">
        <v>7774</v>
      </c>
      <c r="JQS698" s="201" t="s">
        <v>7775</v>
      </c>
      <c r="JQT698" s="201" t="s">
        <v>7774</v>
      </c>
      <c r="JQU698" s="201" t="s">
        <v>7775</v>
      </c>
      <c r="JQV698" s="201" t="s">
        <v>7774</v>
      </c>
      <c r="JQW698" s="201" t="s">
        <v>7775</v>
      </c>
      <c r="JQX698" s="201" t="s">
        <v>7774</v>
      </c>
      <c r="JQY698" s="201" t="s">
        <v>7775</v>
      </c>
      <c r="JQZ698" s="201" t="s">
        <v>7774</v>
      </c>
      <c r="JRA698" s="201" t="s">
        <v>7775</v>
      </c>
      <c r="JRB698" s="201" t="s">
        <v>7774</v>
      </c>
      <c r="JRC698" s="201" t="s">
        <v>7775</v>
      </c>
      <c r="JRD698" s="201" t="s">
        <v>7774</v>
      </c>
      <c r="JRE698" s="201" t="s">
        <v>7775</v>
      </c>
      <c r="JRF698" s="201" t="s">
        <v>7774</v>
      </c>
      <c r="JRG698" s="201" t="s">
        <v>7775</v>
      </c>
      <c r="JRH698" s="201" t="s">
        <v>7774</v>
      </c>
      <c r="JRI698" s="201" t="s">
        <v>7775</v>
      </c>
      <c r="JRJ698" s="201" t="s">
        <v>7774</v>
      </c>
      <c r="JRK698" s="201" t="s">
        <v>7775</v>
      </c>
      <c r="JRL698" s="201" t="s">
        <v>7774</v>
      </c>
      <c r="JRM698" s="201" t="s">
        <v>7775</v>
      </c>
      <c r="JRN698" s="201" t="s">
        <v>7774</v>
      </c>
      <c r="JRO698" s="201" t="s">
        <v>7775</v>
      </c>
      <c r="JRP698" s="201" t="s">
        <v>7774</v>
      </c>
      <c r="JRQ698" s="201" t="s">
        <v>7775</v>
      </c>
      <c r="JRR698" s="201" t="s">
        <v>7774</v>
      </c>
      <c r="JRS698" s="201" t="s">
        <v>7775</v>
      </c>
      <c r="JRT698" s="201" t="s">
        <v>7774</v>
      </c>
      <c r="JRU698" s="201" t="s">
        <v>7775</v>
      </c>
      <c r="JRV698" s="201" t="s">
        <v>7774</v>
      </c>
      <c r="JRW698" s="201" t="s">
        <v>7775</v>
      </c>
      <c r="JRX698" s="201" t="s">
        <v>7774</v>
      </c>
      <c r="JRY698" s="201" t="s">
        <v>7775</v>
      </c>
      <c r="JRZ698" s="201" t="s">
        <v>7774</v>
      </c>
      <c r="JSA698" s="201" t="s">
        <v>7775</v>
      </c>
      <c r="JSB698" s="201" t="s">
        <v>7774</v>
      </c>
      <c r="JSC698" s="201" t="s">
        <v>7775</v>
      </c>
      <c r="JSD698" s="201" t="s">
        <v>7774</v>
      </c>
      <c r="JSE698" s="201" t="s">
        <v>7775</v>
      </c>
      <c r="JSF698" s="201" t="s">
        <v>7774</v>
      </c>
      <c r="JSG698" s="201" t="s">
        <v>7775</v>
      </c>
      <c r="JSH698" s="201" t="s">
        <v>7774</v>
      </c>
      <c r="JSI698" s="201" t="s">
        <v>7775</v>
      </c>
      <c r="JSJ698" s="201" t="s">
        <v>7774</v>
      </c>
      <c r="JSK698" s="201" t="s">
        <v>7775</v>
      </c>
      <c r="JSL698" s="201" t="s">
        <v>7774</v>
      </c>
      <c r="JSM698" s="201" t="s">
        <v>7775</v>
      </c>
      <c r="JSN698" s="201" t="s">
        <v>7774</v>
      </c>
      <c r="JSO698" s="201" t="s">
        <v>7775</v>
      </c>
      <c r="JSP698" s="201" t="s">
        <v>7774</v>
      </c>
      <c r="JSQ698" s="201" t="s">
        <v>7775</v>
      </c>
      <c r="JSR698" s="201" t="s">
        <v>7774</v>
      </c>
      <c r="JSS698" s="201" t="s">
        <v>7775</v>
      </c>
      <c r="JST698" s="201" t="s">
        <v>7774</v>
      </c>
      <c r="JSU698" s="201" t="s">
        <v>7775</v>
      </c>
      <c r="JSV698" s="201" t="s">
        <v>7774</v>
      </c>
      <c r="JSW698" s="201" t="s">
        <v>7775</v>
      </c>
      <c r="JSX698" s="201" t="s">
        <v>7774</v>
      </c>
      <c r="JSY698" s="201" t="s">
        <v>7775</v>
      </c>
      <c r="JSZ698" s="201" t="s">
        <v>7774</v>
      </c>
      <c r="JTA698" s="201" t="s">
        <v>7775</v>
      </c>
      <c r="JTB698" s="201" t="s">
        <v>7774</v>
      </c>
      <c r="JTC698" s="201" t="s">
        <v>7775</v>
      </c>
      <c r="JTD698" s="201" t="s">
        <v>7774</v>
      </c>
      <c r="JTE698" s="201" t="s">
        <v>7775</v>
      </c>
      <c r="JTF698" s="201" t="s">
        <v>7774</v>
      </c>
      <c r="JTG698" s="201" t="s">
        <v>7775</v>
      </c>
      <c r="JTH698" s="201" t="s">
        <v>7774</v>
      </c>
      <c r="JTI698" s="201" t="s">
        <v>7775</v>
      </c>
      <c r="JTJ698" s="201" t="s">
        <v>7774</v>
      </c>
      <c r="JTK698" s="201" t="s">
        <v>7775</v>
      </c>
      <c r="JTL698" s="201" t="s">
        <v>7774</v>
      </c>
      <c r="JTM698" s="201" t="s">
        <v>7775</v>
      </c>
      <c r="JTN698" s="201" t="s">
        <v>7774</v>
      </c>
      <c r="JTO698" s="201" t="s">
        <v>7775</v>
      </c>
      <c r="JTP698" s="201" t="s">
        <v>7774</v>
      </c>
      <c r="JTQ698" s="201" t="s">
        <v>7775</v>
      </c>
      <c r="JTR698" s="201" t="s">
        <v>7774</v>
      </c>
      <c r="JTS698" s="201" t="s">
        <v>7775</v>
      </c>
      <c r="JTT698" s="201" t="s">
        <v>7774</v>
      </c>
      <c r="JTU698" s="201" t="s">
        <v>7775</v>
      </c>
      <c r="JTV698" s="201" t="s">
        <v>7774</v>
      </c>
      <c r="JTW698" s="201" t="s">
        <v>7775</v>
      </c>
      <c r="JTX698" s="201" t="s">
        <v>7774</v>
      </c>
      <c r="JTY698" s="201" t="s">
        <v>7775</v>
      </c>
      <c r="JTZ698" s="201" t="s">
        <v>7774</v>
      </c>
      <c r="JUA698" s="201" t="s">
        <v>7775</v>
      </c>
      <c r="JUB698" s="201" t="s">
        <v>7774</v>
      </c>
      <c r="JUC698" s="201" t="s">
        <v>7775</v>
      </c>
      <c r="JUD698" s="201" t="s">
        <v>7774</v>
      </c>
      <c r="JUE698" s="201" t="s">
        <v>7775</v>
      </c>
      <c r="JUF698" s="201" t="s">
        <v>7774</v>
      </c>
      <c r="JUG698" s="201" t="s">
        <v>7775</v>
      </c>
      <c r="JUH698" s="201" t="s">
        <v>7774</v>
      </c>
      <c r="JUI698" s="201" t="s">
        <v>7775</v>
      </c>
      <c r="JUJ698" s="201" t="s">
        <v>7774</v>
      </c>
      <c r="JUK698" s="201" t="s">
        <v>7775</v>
      </c>
      <c r="JUL698" s="201" t="s">
        <v>7774</v>
      </c>
      <c r="JUM698" s="201" t="s">
        <v>7775</v>
      </c>
      <c r="JUN698" s="201" t="s">
        <v>7774</v>
      </c>
      <c r="JUO698" s="201" t="s">
        <v>7775</v>
      </c>
      <c r="JUP698" s="201" t="s">
        <v>7774</v>
      </c>
      <c r="JUQ698" s="201" t="s">
        <v>7775</v>
      </c>
      <c r="JUR698" s="201" t="s">
        <v>7774</v>
      </c>
      <c r="JUS698" s="201" t="s">
        <v>7775</v>
      </c>
      <c r="JUT698" s="201" t="s">
        <v>7774</v>
      </c>
      <c r="JUU698" s="201" t="s">
        <v>7775</v>
      </c>
      <c r="JUV698" s="201" t="s">
        <v>7774</v>
      </c>
      <c r="JUW698" s="201" t="s">
        <v>7775</v>
      </c>
      <c r="JUX698" s="201" t="s">
        <v>7774</v>
      </c>
      <c r="JUY698" s="201" t="s">
        <v>7775</v>
      </c>
      <c r="JUZ698" s="201" t="s">
        <v>7774</v>
      </c>
      <c r="JVA698" s="201" t="s">
        <v>7775</v>
      </c>
      <c r="JVB698" s="201" t="s">
        <v>7774</v>
      </c>
      <c r="JVC698" s="201" t="s">
        <v>7775</v>
      </c>
      <c r="JVD698" s="201" t="s">
        <v>7774</v>
      </c>
      <c r="JVE698" s="201" t="s">
        <v>7775</v>
      </c>
      <c r="JVF698" s="201" t="s">
        <v>7774</v>
      </c>
      <c r="JVG698" s="201" t="s">
        <v>7775</v>
      </c>
      <c r="JVH698" s="201" t="s">
        <v>7774</v>
      </c>
      <c r="JVI698" s="201" t="s">
        <v>7775</v>
      </c>
      <c r="JVJ698" s="201" t="s">
        <v>7774</v>
      </c>
      <c r="JVK698" s="201" t="s">
        <v>7775</v>
      </c>
      <c r="JVL698" s="201" t="s">
        <v>7774</v>
      </c>
      <c r="JVM698" s="201" t="s">
        <v>7775</v>
      </c>
      <c r="JVN698" s="201" t="s">
        <v>7774</v>
      </c>
      <c r="JVO698" s="201" t="s">
        <v>7775</v>
      </c>
      <c r="JVP698" s="201" t="s">
        <v>7774</v>
      </c>
      <c r="JVQ698" s="201" t="s">
        <v>7775</v>
      </c>
      <c r="JVR698" s="201" t="s">
        <v>7774</v>
      </c>
      <c r="JVS698" s="201" t="s">
        <v>7775</v>
      </c>
      <c r="JVT698" s="201" t="s">
        <v>7774</v>
      </c>
      <c r="JVU698" s="201" t="s">
        <v>7775</v>
      </c>
      <c r="JVV698" s="201" t="s">
        <v>7774</v>
      </c>
      <c r="JVW698" s="201" t="s">
        <v>7775</v>
      </c>
      <c r="JVX698" s="201" t="s">
        <v>7774</v>
      </c>
      <c r="JVY698" s="201" t="s">
        <v>7775</v>
      </c>
      <c r="JVZ698" s="201" t="s">
        <v>7774</v>
      </c>
      <c r="JWA698" s="201" t="s">
        <v>7775</v>
      </c>
      <c r="JWB698" s="201" t="s">
        <v>7774</v>
      </c>
      <c r="JWC698" s="201" t="s">
        <v>7775</v>
      </c>
      <c r="JWD698" s="201" t="s">
        <v>7774</v>
      </c>
      <c r="JWE698" s="201" t="s">
        <v>7775</v>
      </c>
      <c r="JWF698" s="201" t="s">
        <v>7774</v>
      </c>
      <c r="JWG698" s="201" t="s">
        <v>7775</v>
      </c>
      <c r="JWH698" s="201" t="s">
        <v>7774</v>
      </c>
      <c r="JWI698" s="201" t="s">
        <v>7775</v>
      </c>
      <c r="JWJ698" s="201" t="s">
        <v>7774</v>
      </c>
      <c r="JWK698" s="201" t="s">
        <v>7775</v>
      </c>
      <c r="JWL698" s="201" t="s">
        <v>7774</v>
      </c>
      <c r="JWM698" s="201" t="s">
        <v>7775</v>
      </c>
      <c r="JWN698" s="201" t="s">
        <v>7774</v>
      </c>
      <c r="JWO698" s="201" t="s">
        <v>7775</v>
      </c>
      <c r="JWP698" s="201" t="s">
        <v>7774</v>
      </c>
      <c r="JWQ698" s="201" t="s">
        <v>7775</v>
      </c>
      <c r="JWR698" s="201" t="s">
        <v>7774</v>
      </c>
      <c r="JWS698" s="201" t="s">
        <v>7775</v>
      </c>
      <c r="JWT698" s="201" t="s">
        <v>7774</v>
      </c>
      <c r="JWU698" s="201" t="s">
        <v>7775</v>
      </c>
      <c r="JWV698" s="201" t="s">
        <v>7774</v>
      </c>
      <c r="JWW698" s="201" t="s">
        <v>7775</v>
      </c>
      <c r="JWX698" s="201" t="s">
        <v>7774</v>
      </c>
      <c r="JWY698" s="201" t="s">
        <v>7775</v>
      </c>
      <c r="JWZ698" s="201" t="s">
        <v>7774</v>
      </c>
      <c r="JXA698" s="201" t="s">
        <v>7775</v>
      </c>
      <c r="JXB698" s="201" t="s">
        <v>7774</v>
      </c>
      <c r="JXC698" s="201" t="s">
        <v>7775</v>
      </c>
      <c r="JXD698" s="201" t="s">
        <v>7774</v>
      </c>
      <c r="JXE698" s="201" t="s">
        <v>7775</v>
      </c>
      <c r="JXF698" s="201" t="s">
        <v>7774</v>
      </c>
      <c r="JXG698" s="201" t="s">
        <v>7775</v>
      </c>
      <c r="JXH698" s="201" t="s">
        <v>7774</v>
      </c>
      <c r="JXI698" s="201" t="s">
        <v>7775</v>
      </c>
      <c r="JXJ698" s="201" t="s">
        <v>7774</v>
      </c>
      <c r="JXK698" s="201" t="s">
        <v>7775</v>
      </c>
      <c r="JXL698" s="201" t="s">
        <v>7774</v>
      </c>
      <c r="JXM698" s="201" t="s">
        <v>7775</v>
      </c>
      <c r="JXN698" s="201" t="s">
        <v>7774</v>
      </c>
      <c r="JXO698" s="201" t="s">
        <v>7775</v>
      </c>
      <c r="JXP698" s="201" t="s">
        <v>7774</v>
      </c>
      <c r="JXQ698" s="201" t="s">
        <v>7775</v>
      </c>
      <c r="JXR698" s="201" t="s">
        <v>7774</v>
      </c>
      <c r="JXS698" s="201" t="s">
        <v>7775</v>
      </c>
      <c r="JXT698" s="201" t="s">
        <v>7774</v>
      </c>
      <c r="JXU698" s="201" t="s">
        <v>7775</v>
      </c>
      <c r="JXV698" s="201" t="s">
        <v>7774</v>
      </c>
      <c r="JXW698" s="201" t="s">
        <v>7775</v>
      </c>
      <c r="JXX698" s="201" t="s">
        <v>7774</v>
      </c>
      <c r="JXY698" s="201" t="s">
        <v>7775</v>
      </c>
      <c r="JXZ698" s="201" t="s">
        <v>7774</v>
      </c>
      <c r="JYA698" s="201" t="s">
        <v>7775</v>
      </c>
      <c r="JYB698" s="201" t="s">
        <v>7774</v>
      </c>
      <c r="JYC698" s="201" t="s">
        <v>7775</v>
      </c>
      <c r="JYD698" s="201" t="s">
        <v>7774</v>
      </c>
      <c r="JYE698" s="201" t="s">
        <v>7775</v>
      </c>
      <c r="JYF698" s="201" t="s">
        <v>7774</v>
      </c>
      <c r="JYG698" s="201" t="s">
        <v>7775</v>
      </c>
      <c r="JYH698" s="201" t="s">
        <v>7774</v>
      </c>
      <c r="JYI698" s="201" t="s">
        <v>7775</v>
      </c>
      <c r="JYJ698" s="201" t="s">
        <v>7774</v>
      </c>
      <c r="JYK698" s="201" t="s">
        <v>7775</v>
      </c>
      <c r="JYL698" s="201" t="s">
        <v>7774</v>
      </c>
      <c r="JYM698" s="201" t="s">
        <v>7775</v>
      </c>
      <c r="JYN698" s="201" t="s">
        <v>7774</v>
      </c>
      <c r="JYO698" s="201" t="s">
        <v>7775</v>
      </c>
      <c r="JYP698" s="201" t="s">
        <v>7774</v>
      </c>
      <c r="JYQ698" s="201" t="s">
        <v>7775</v>
      </c>
      <c r="JYR698" s="201" t="s">
        <v>7774</v>
      </c>
      <c r="JYS698" s="201" t="s">
        <v>7775</v>
      </c>
      <c r="JYT698" s="201" t="s">
        <v>7774</v>
      </c>
      <c r="JYU698" s="201" t="s">
        <v>7775</v>
      </c>
      <c r="JYV698" s="201" t="s">
        <v>7774</v>
      </c>
      <c r="JYW698" s="201" t="s">
        <v>7775</v>
      </c>
      <c r="JYX698" s="201" t="s">
        <v>7774</v>
      </c>
      <c r="JYY698" s="201" t="s">
        <v>7775</v>
      </c>
      <c r="JYZ698" s="201" t="s">
        <v>7774</v>
      </c>
      <c r="JZA698" s="201" t="s">
        <v>7775</v>
      </c>
      <c r="JZB698" s="201" t="s">
        <v>7774</v>
      </c>
      <c r="JZC698" s="201" t="s">
        <v>7775</v>
      </c>
      <c r="JZD698" s="201" t="s">
        <v>7774</v>
      </c>
      <c r="JZE698" s="201" t="s">
        <v>7775</v>
      </c>
      <c r="JZF698" s="201" t="s">
        <v>7774</v>
      </c>
      <c r="JZG698" s="201" t="s">
        <v>7775</v>
      </c>
      <c r="JZH698" s="201" t="s">
        <v>7774</v>
      </c>
      <c r="JZI698" s="201" t="s">
        <v>7775</v>
      </c>
      <c r="JZJ698" s="201" t="s">
        <v>7774</v>
      </c>
      <c r="JZK698" s="201" t="s">
        <v>7775</v>
      </c>
      <c r="JZL698" s="201" t="s">
        <v>7774</v>
      </c>
      <c r="JZM698" s="201" t="s">
        <v>7775</v>
      </c>
      <c r="JZN698" s="201" t="s">
        <v>7774</v>
      </c>
      <c r="JZO698" s="201" t="s">
        <v>7775</v>
      </c>
      <c r="JZP698" s="201" t="s">
        <v>7774</v>
      </c>
      <c r="JZQ698" s="201" t="s">
        <v>7775</v>
      </c>
      <c r="JZR698" s="201" t="s">
        <v>7774</v>
      </c>
      <c r="JZS698" s="201" t="s">
        <v>7775</v>
      </c>
      <c r="JZT698" s="201" t="s">
        <v>7774</v>
      </c>
      <c r="JZU698" s="201" t="s">
        <v>7775</v>
      </c>
      <c r="JZV698" s="201" t="s">
        <v>7774</v>
      </c>
      <c r="JZW698" s="201" t="s">
        <v>7775</v>
      </c>
      <c r="JZX698" s="201" t="s">
        <v>7774</v>
      </c>
      <c r="JZY698" s="201" t="s">
        <v>7775</v>
      </c>
      <c r="JZZ698" s="201" t="s">
        <v>7774</v>
      </c>
      <c r="KAA698" s="201" t="s">
        <v>7775</v>
      </c>
      <c r="KAB698" s="201" t="s">
        <v>7774</v>
      </c>
      <c r="KAC698" s="201" t="s">
        <v>7775</v>
      </c>
      <c r="KAD698" s="201" t="s">
        <v>7774</v>
      </c>
      <c r="KAE698" s="201" t="s">
        <v>7775</v>
      </c>
      <c r="KAF698" s="201" t="s">
        <v>7774</v>
      </c>
      <c r="KAG698" s="201" t="s">
        <v>7775</v>
      </c>
      <c r="KAH698" s="201" t="s">
        <v>7774</v>
      </c>
      <c r="KAI698" s="201" t="s">
        <v>7775</v>
      </c>
      <c r="KAJ698" s="201" t="s">
        <v>7774</v>
      </c>
      <c r="KAK698" s="201" t="s">
        <v>7775</v>
      </c>
      <c r="KAL698" s="201" t="s">
        <v>7774</v>
      </c>
      <c r="KAM698" s="201" t="s">
        <v>7775</v>
      </c>
      <c r="KAN698" s="201" t="s">
        <v>7774</v>
      </c>
      <c r="KAO698" s="201" t="s">
        <v>7775</v>
      </c>
      <c r="KAP698" s="201" t="s">
        <v>7774</v>
      </c>
      <c r="KAQ698" s="201" t="s">
        <v>7775</v>
      </c>
      <c r="KAR698" s="201" t="s">
        <v>7774</v>
      </c>
      <c r="KAS698" s="201" t="s">
        <v>7775</v>
      </c>
      <c r="KAT698" s="201" t="s">
        <v>7774</v>
      </c>
      <c r="KAU698" s="201" t="s">
        <v>7775</v>
      </c>
      <c r="KAV698" s="201" t="s">
        <v>7774</v>
      </c>
      <c r="KAW698" s="201" t="s">
        <v>7775</v>
      </c>
      <c r="KAX698" s="201" t="s">
        <v>7774</v>
      </c>
      <c r="KAY698" s="201" t="s">
        <v>7775</v>
      </c>
      <c r="KAZ698" s="201" t="s">
        <v>7774</v>
      </c>
      <c r="KBA698" s="201" t="s">
        <v>7775</v>
      </c>
      <c r="KBB698" s="201" t="s">
        <v>7774</v>
      </c>
      <c r="KBC698" s="201" t="s">
        <v>7775</v>
      </c>
      <c r="KBD698" s="201" t="s">
        <v>7774</v>
      </c>
      <c r="KBE698" s="201" t="s">
        <v>7775</v>
      </c>
      <c r="KBF698" s="201" t="s">
        <v>7774</v>
      </c>
      <c r="KBG698" s="201" t="s">
        <v>7775</v>
      </c>
      <c r="KBH698" s="201" t="s">
        <v>7774</v>
      </c>
      <c r="KBI698" s="201" t="s">
        <v>7775</v>
      </c>
      <c r="KBJ698" s="201" t="s">
        <v>7774</v>
      </c>
      <c r="KBK698" s="201" t="s">
        <v>7775</v>
      </c>
      <c r="KBL698" s="201" t="s">
        <v>7774</v>
      </c>
      <c r="KBM698" s="201" t="s">
        <v>7775</v>
      </c>
      <c r="KBN698" s="201" t="s">
        <v>7774</v>
      </c>
      <c r="KBO698" s="201" t="s">
        <v>7775</v>
      </c>
      <c r="KBP698" s="201" t="s">
        <v>7774</v>
      </c>
      <c r="KBQ698" s="201" t="s">
        <v>7775</v>
      </c>
      <c r="KBR698" s="201" t="s">
        <v>7774</v>
      </c>
      <c r="KBS698" s="201" t="s">
        <v>7775</v>
      </c>
      <c r="KBT698" s="201" t="s">
        <v>7774</v>
      </c>
      <c r="KBU698" s="201" t="s">
        <v>7775</v>
      </c>
      <c r="KBV698" s="201" t="s">
        <v>7774</v>
      </c>
      <c r="KBW698" s="201" t="s">
        <v>7775</v>
      </c>
      <c r="KBX698" s="201" t="s">
        <v>7774</v>
      </c>
      <c r="KBY698" s="201" t="s">
        <v>7775</v>
      </c>
      <c r="KBZ698" s="201" t="s">
        <v>7774</v>
      </c>
      <c r="KCA698" s="201" t="s">
        <v>7775</v>
      </c>
      <c r="KCB698" s="201" t="s">
        <v>7774</v>
      </c>
      <c r="KCC698" s="201" t="s">
        <v>7775</v>
      </c>
      <c r="KCD698" s="201" t="s">
        <v>7774</v>
      </c>
      <c r="KCE698" s="201" t="s">
        <v>7775</v>
      </c>
      <c r="KCF698" s="201" t="s">
        <v>7774</v>
      </c>
      <c r="KCG698" s="201" t="s">
        <v>7775</v>
      </c>
      <c r="KCH698" s="201" t="s">
        <v>7774</v>
      </c>
      <c r="KCI698" s="201" t="s">
        <v>7775</v>
      </c>
      <c r="KCJ698" s="201" t="s">
        <v>7774</v>
      </c>
      <c r="KCK698" s="201" t="s">
        <v>7775</v>
      </c>
      <c r="KCL698" s="201" t="s">
        <v>7774</v>
      </c>
      <c r="KCM698" s="201" t="s">
        <v>7775</v>
      </c>
      <c r="KCN698" s="201" t="s">
        <v>7774</v>
      </c>
      <c r="KCO698" s="201" t="s">
        <v>7775</v>
      </c>
      <c r="KCP698" s="201" t="s">
        <v>7774</v>
      </c>
      <c r="KCQ698" s="201" t="s">
        <v>7775</v>
      </c>
      <c r="KCR698" s="201" t="s">
        <v>7774</v>
      </c>
      <c r="KCS698" s="201" t="s">
        <v>7775</v>
      </c>
      <c r="KCT698" s="201" t="s">
        <v>7774</v>
      </c>
      <c r="KCU698" s="201" t="s">
        <v>7775</v>
      </c>
      <c r="KCV698" s="201" t="s">
        <v>7774</v>
      </c>
      <c r="KCW698" s="201" t="s">
        <v>7775</v>
      </c>
      <c r="KCX698" s="201" t="s">
        <v>7774</v>
      </c>
      <c r="KCY698" s="201" t="s">
        <v>7775</v>
      </c>
      <c r="KCZ698" s="201" t="s">
        <v>7774</v>
      </c>
      <c r="KDA698" s="201" t="s">
        <v>7775</v>
      </c>
      <c r="KDB698" s="201" t="s">
        <v>7774</v>
      </c>
      <c r="KDC698" s="201" t="s">
        <v>7775</v>
      </c>
      <c r="KDD698" s="201" t="s">
        <v>7774</v>
      </c>
      <c r="KDE698" s="201" t="s">
        <v>7775</v>
      </c>
      <c r="KDF698" s="201" t="s">
        <v>7774</v>
      </c>
      <c r="KDG698" s="201" t="s">
        <v>7775</v>
      </c>
      <c r="KDH698" s="201" t="s">
        <v>7774</v>
      </c>
      <c r="KDI698" s="201" t="s">
        <v>7775</v>
      </c>
      <c r="KDJ698" s="201" t="s">
        <v>7774</v>
      </c>
      <c r="KDK698" s="201" t="s">
        <v>7775</v>
      </c>
      <c r="KDL698" s="201" t="s">
        <v>7774</v>
      </c>
      <c r="KDM698" s="201" t="s">
        <v>7775</v>
      </c>
      <c r="KDN698" s="201" t="s">
        <v>7774</v>
      </c>
      <c r="KDO698" s="201" t="s">
        <v>7775</v>
      </c>
      <c r="KDP698" s="201" t="s">
        <v>7774</v>
      </c>
      <c r="KDQ698" s="201" t="s">
        <v>7775</v>
      </c>
      <c r="KDR698" s="201" t="s">
        <v>7774</v>
      </c>
      <c r="KDS698" s="201" t="s">
        <v>7775</v>
      </c>
      <c r="KDT698" s="201" t="s">
        <v>7774</v>
      </c>
      <c r="KDU698" s="201" t="s">
        <v>7775</v>
      </c>
      <c r="KDV698" s="201" t="s">
        <v>7774</v>
      </c>
      <c r="KDW698" s="201" t="s">
        <v>7775</v>
      </c>
      <c r="KDX698" s="201" t="s">
        <v>7774</v>
      </c>
      <c r="KDY698" s="201" t="s">
        <v>7775</v>
      </c>
      <c r="KDZ698" s="201" t="s">
        <v>7774</v>
      </c>
      <c r="KEA698" s="201" t="s">
        <v>7775</v>
      </c>
      <c r="KEB698" s="201" t="s">
        <v>7774</v>
      </c>
      <c r="KEC698" s="201" t="s">
        <v>7775</v>
      </c>
      <c r="KED698" s="201" t="s">
        <v>7774</v>
      </c>
      <c r="KEE698" s="201" t="s">
        <v>7775</v>
      </c>
      <c r="KEF698" s="201" t="s">
        <v>7774</v>
      </c>
      <c r="KEG698" s="201" t="s">
        <v>7775</v>
      </c>
      <c r="KEH698" s="201" t="s">
        <v>7774</v>
      </c>
      <c r="KEI698" s="201" t="s">
        <v>7775</v>
      </c>
      <c r="KEJ698" s="201" t="s">
        <v>7774</v>
      </c>
      <c r="KEK698" s="201" t="s">
        <v>7775</v>
      </c>
      <c r="KEL698" s="201" t="s">
        <v>7774</v>
      </c>
      <c r="KEM698" s="201" t="s">
        <v>7775</v>
      </c>
      <c r="KEN698" s="201" t="s">
        <v>7774</v>
      </c>
      <c r="KEO698" s="201" t="s">
        <v>7775</v>
      </c>
      <c r="KEP698" s="201" t="s">
        <v>7774</v>
      </c>
      <c r="KEQ698" s="201" t="s">
        <v>7775</v>
      </c>
      <c r="KER698" s="201" t="s">
        <v>7774</v>
      </c>
      <c r="KES698" s="201" t="s">
        <v>7775</v>
      </c>
      <c r="KET698" s="201" t="s">
        <v>7774</v>
      </c>
      <c r="KEU698" s="201" t="s">
        <v>7775</v>
      </c>
      <c r="KEV698" s="201" t="s">
        <v>7774</v>
      </c>
      <c r="KEW698" s="201" t="s">
        <v>7775</v>
      </c>
      <c r="KEX698" s="201" t="s">
        <v>7774</v>
      </c>
      <c r="KEY698" s="201" t="s">
        <v>7775</v>
      </c>
      <c r="KEZ698" s="201" t="s">
        <v>7774</v>
      </c>
      <c r="KFA698" s="201" t="s">
        <v>7775</v>
      </c>
      <c r="KFB698" s="201" t="s">
        <v>7774</v>
      </c>
      <c r="KFC698" s="201" t="s">
        <v>7775</v>
      </c>
      <c r="KFD698" s="201" t="s">
        <v>7774</v>
      </c>
      <c r="KFE698" s="201" t="s">
        <v>7775</v>
      </c>
      <c r="KFF698" s="201" t="s">
        <v>7774</v>
      </c>
      <c r="KFG698" s="201" t="s">
        <v>7775</v>
      </c>
      <c r="KFH698" s="201" t="s">
        <v>7774</v>
      </c>
      <c r="KFI698" s="201" t="s">
        <v>7775</v>
      </c>
      <c r="KFJ698" s="201" t="s">
        <v>7774</v>
      </c>
      <c r="KFK698" s="201" t="s">
        <v>7775</v>
      </c>
      <c r="KFL698" s="201" t="s">
        <v>7774</v>
      </c>
      <c r="KFM698" s="201" t="s">
        <v>7775</v>
      </c>
      <c r="KFN698" s="201" t="s">
        <v>7774</v>
      </c>
      <c r="KFO698" s="201" t="s">
        <v>7775</v>
      </c>
      <c r="KFP698" s="201" t="s">
        <v>7774</v>
      </c>
      <c r="KFQ698" s="201" t="s">
        <v>7775</v>
      </c>
      <c r="KFR698" s="201" t="s">
        <v>7774</v>
      </c>
      <c r="KFS698" s="201" t="s">
        <v>7775</v>
      </c>
      <c r="KFT698" s="201" t="s">
        <v>7774</v>
      </c>
      <c r="KFU698" s="201" t="s">
        <v>7775</v>
      </c>
      <c r="KFV698" s="201" t="s">
        <v>7774</v>
      </c>
      <c r="KFW698" s="201" t="s">
        <v>7775</v>
      </c>
      <c r="KFX698" s="201" t="s">
        <v>7774</v>
      </c>
      <c r="KFY698" s="201" t="s">
        <v>7775</v>
      </c>
      <c r="KFZ698" s="201" t="s">
        <v>7774</v>
      </c>
      <c r="KGA698" s="201" t="s">
        <v>7775</v>
      </c>
      <c r="KGB698" s="201" t="s">
        <v>7774</v>
      </c>
      <c r="KGC698" s="201" t="s">
        <v>7775</v>
      </c>
      <c r="KGD698" s="201" t="s">
        <v>7774</v>
      </c>
      <c r="KGE698" s="201" t="s">
        <v>7775</v>
      </c>
      <c r="KGF698" s="201" t="s">
        <v>7774</v>
      </c>
      <c r="KGG698" s="201" t="s">
        <v>7775</v>
      </c>
      <c r="KGH698" s="201" t="s">
        <v>7774</v>
      </c>
      <c r="KGI698" s="201" t="s">
        <v>7775</v>
      </c>
      <c r="KGJ698" s="201" t="s">
        <v>7774</v>
      </c>
      <c r="KGK698" s="201" t="s">
        <v>7775</v>
      </c>
      <c r="KGL698" s="201" t="s">
        <v>7774</v>
      </c>
      <c r="KGM698" s="201" t="s">
        <v>7775</v>
      </c>
      <c r="KGN698" s="201" t="s">
        <v>7774</v>
      </c>
      <c r="KGO698" s="201" t="s">
        <v>7775</v>
      </c>
      <c r="KGP698" s="201" t="s">
        <v>7774</v>
      </c>
      <c r="KGQ698" s="201" t="s">
        <v>7775</v>
      </c>
      <c r="KGR698" s="201" t="s">
        <v>7774</v>
      </c>
      <c r="KGS698" s="201" t="s">
        <v>7775</v>
      </c>
      <c r="KGT698" s="201" t="s">
        <v>7774</v>
      </c>
      <c r="KGU698" s="201" t="s">
        <v>7775</v>
      </c>
      <c r="KGV698" s="201" t="s">
        <v>7774</v>
      </c>
      <c r="KGW698" s="201" t="s">
        <v>7775</v>
      </c>
      <c r="KGX698" s="201" t="s">
        <v>7774</v>
      </c>
      <c r="KGY698" s="201" t="s">
        <v>7775</v>
      </c>
      <c r="KGZ698" s="201" t="s">
        <v>7774</v>
      </c>
      <c r="KHA698" s="201" t="s">
        <v>7775</v>
      </c>
      <c r="KHB698" s="201" t="s">
        <v>7774</v>
      </c>
      <c r="KHC698" s="201" t="s">
        <v>7775</v>
      </c>
      <c r="KHD698" s="201" t="s">
        <v>7774</v>
      </c>
      <c r="KHE698" s="201" t="s">
        <v>7775</v>
      </c>
      <c r="KHF698" s="201" t="s">
        <v>7774</v>
      </c>
      <c r="KHG698" s="201" t="s">
        <v>7775</v>
      </c>
      <c r="KHH698" s="201" t="s">
        <v>7774</v>
      </c>
      <c r="KHI698" s="201" t="s">
        <v>7775</v>
      </c>
      <c r="KHJ698" s="201" t="s">
        <v>7774</v>
      </c>
      <c r="KHK698" s="201" t="s">
        <v>7775</v>
      </c>
      <c r="KHL698" s="201" t="s">
        <v>7774</v>
      </c>
      <c r="KHM698" s="201" t="s">
        <v>7775</v>
      </c>
      <c r="KHN698" s="201" t="s">
        <v>7774</v>
      </c>
      <c r="KHO698" s="201" t="s">
        <v>7775</v>
      </c>
      <c r="KHP698" s="201" t="s">
        <v>7774</v>
      </c>
      <c r="KHQ698" s="201" t="s">
        <v>7775</v>
      </c>
      <c r="KHR698" s="201" t="s">
        <v>7774</v>
      </c>
      <c r="KHS698" s="201" t="s">
        <v>7775</v>
      </c>
      <c r="KHT698" s="201" t="s">
        <v>7774</v>
      </c>
      <c r="KHU698" s="201" t="s">
        <v>7775</v>
      </c>
      <c r="KHV698" s="201" t="s">
        <v>7774</v>
      </c>
      <c r="KHW698" s="201" t="s">
        <v>7775</v>
      </c>
      <c r="KHX698" s="201" t="s">
        <v>7774</v>
      </c>
      <c r="KHY698" s="201" t="s">
        <v>7775</v>
      </c>
      <c r="KHZ698" s="201" t="s">
        <v>7774</v>
      </c>
      <c r="KIA698" s="201" t="s">
        <v>7775</v>
      </c>
      <c r="KIB698" s="201" t="s">
        <v>7774</v>
      </c>
      <c r="KIC698" s="201" t="s">
        <v>7775</v>
      </c>
      <c r="KID698" s="201" t="s">
        <v>7774</v>
      </c>
      <c r="KIE698" s="201" t="s">
        <v>7775</v>
      </c>
      <c r="KIF698" s="201" t="s">
        <v>7774</v>
      </c>
      <c r="KIG698" s="201" t="s">
        <v>7775</v>
      </c>
      <c r="KIH698" s="201" t="s">
        <v>7774</v>
      </c>
      <c r="KII698" s="201" t="s">
        <v>7775</v>
      </c>
      <c r="KIJ698" s="201" t="s">
        <v>7774</v>
      </c>
      <c r="KIK698" s="201" t="s">
        <v>7775</v>
      </c>
      <c r="KIL698" s="201" t="s">
        <v>7774</v>
      </c>
      <c r="KIM698" s="201" t="s">
        <v>7775</v>
      </c>
      <c r="KIN698" s="201" t="s">
        <v>7774</v>
      </c>
      <c r="KIO698" s="201" t="s">
        <v>7775</v>
      </c>
      <c r="KIP698" s="201" t="s">
        <v>7774</v>
      </c>
      <c r="KIQ698" s="201" t="s">
        <v>7775</v>
      </c>
      <c r="KIR698" s="201" t="s">
        <v>7774</v>
      </c>
      <c r="KIS698" s="201" t="s">
        <v>7775</v>
      </c>
      <c r="KIT698" s="201" t="s">
        <v>7774</v>
      </c>
      <c r="KIU698" s="201" t="s">
        <v>7775</v>
      </c>
      <c r="KIV698" s="201" t="s">
        <v>7774</v>
      </c>
      <c r="KIW698" s="201" t="s">
        <v>7775</v>
      </c>
      <c r="KIX698" s="201" t="s">
        <v>7774</v>
      </c>
      <c r="KIY698" s="201" t="s">
        <v>7775</v>
      </c>
      <c r="KIZ698" s="201" t="s">
        <v>7774</v>
      </c>
      <c r="KJA698" s="201" t="s">
        <v>7775</v>
      </c>
      <c r="KJB698" s="201" t="s">
        <v>7774</v>
      </c>
      <c r="KJC698" s="201" t="s">
        <v>7775</v>
      </c>
      <c r="KJD698" s="201" t="s">
        <v>7774</v>
      </c>
      <c r="KJE698" s="201" t="s">
        <v>7775</v>
      </c>
      <c r="KJF698" s="201" t="s">
        <v>7774</v>
      </c>
      <c r="KJG698" s="201" t="s">
        <v>7775</v>
      </c>
      <c r="KJH698" s="201" t="s">
        <v>7774</v>
      </c>
      <c r="KJI698" s="201" t="s">
        <v>7775</v>
      </c>
      <c r="KJJ698" s="201" t="s">
        <v>7774</v>
      </c>
      <c r="KJK698" s="201" t="s">
        <v>7775</v>
      </c>
      <c r="KJL698" s="201" t="s">
        <v>7774</v>
      </c>
      <c r="KJM698" s="201" t="s">
        <v>7775</v>
      </c>
      <c r="KJN698" s="201" t="s">
        <v>7774</v>
      </c>
      <c r="KJO698" s="201" t="s">
        <v>7775</v>
      </c>
      <c r="KJP698" s="201" t="s">
        <v>7774</v>
      </c>
      <c r="KJQ698" s="201" t="s">
        <v>7775</v>
      </c>
      <c r="KJR698" s="201" t="s">
        <v>7774</v>
      </c>
      <c r="KJS698" s="201" t="s">
        <v>7775</v>
      </c>
      <c r="KJT698" s="201" t="s">
        <v>7774</v>
      </c>
      <c r="KJU698" s="201" t="s">
        <v>7775</v>
      </c>
      <c r="KJV698" s="201" t="s">
        <v>7774</v>
      </c>
      <c r="KJW698" s="201" t="s">
        <v>7775</v>
      </c>
      <c r="KJX698" s="201" t="s">
        <v>7774</v>
      </c>
      <c r="KJY698" s="201" t="s">
        <v>7775</v>
      </c>
      <c r="KJZ698" s="201" t="s">
        <v>7774</v>
      </c>
      <c r="KKA698" s="201" t="s">
        <v>7775</v>
      </c>
      <c r="KKB698" s="201" t="s">
        <v>7774</v>
      </c>
      <c r="KKC698" s="201" t="s">
        <v>7775</v>
      </c>
      <c r="KKD698" s="201" t="s">
        <v>7774</v>
      </c>
      <c r="KKE698" s="201" t="s">
        <v>7775</v>
      </c>
      <c r="KKF698" s="201" t="s">
        <v>7774</v>
      </c>
      <c r="KKG698" s="201" t="s">
        <v>7775</v>
      </c>
      <c r="KKH698" s="201" t="s">
        <v>7774</v>
      </c>
      <c r="KKI698" s="201" t="s">
        <v>7775</v>
      </c>
      <c r="KKJ698" s="201" t="s">
        <v>7774</v>
      </c>
      <c r="KKK698" s="201" t="s">
        <v>7775</v>
      </c>
      <c r="KKL698" s="201" t="s">
        <v>7774</v>
      </c>
      <c r="KKM698" s="201" t="s">
        <v>7775</v>
      </c>
      <c r="KKN698" s="201" t="s">
        <v>7774</v>
      </c>
      <c r="KKO698" s="201" t="s">
        <v>7775</v>
      </c>
      <c r="KKP698" s="201" t="s">
        <v>7774</v>
      </c>
      <c r="KKQ698" s="201" t="s">
        <v>7775</v>
      </c>
      <c r="KKR698" s="201" t="s">
        <v>7774</v>
      </c>
      <c r="KKS698" s="201" t="s">
        <v>7775</v>
      </c>
      <c r="KKT698" s="201" t="s">
        <v>7774</v>
      </c>
      <c r="KKU698" s="201" t="s">
        <v>7775</v>
      </c>
      <c r="KKV698" s="201" t="s">
        <v>7774</v>
      </c>
      <c r="KKW698" s="201" t="s">
        <v>7775</v>
      </c>
      <c r="KKX698" s="201" t="s">
        <v>7774</v>
      </c>
      <c r="KKY698" s="201" t="s">
        <v>7775</v>
      </c>
      <c r="KKZ698" s="201" t="s">
        <v>7774</v>
      </c>
      <c r="KLA698" s="201" t="s">
        <v>7775</v>
      </c>
      <c r="KLB698" s="201" t="s">
        <v>7774</v>
      </c>
      <c r="KLC698" s="201" t="s">
        <v>7775</v>
      </c>
      <c r="KLD698" s="201" t="s">
        <v>7774</v>
      </c>
      <c r="KLE698" s="201" t="s">
        <v>7775</v>
      </c>
      <c r="KLF698" s="201" t="s">
        <v>7774</v>
      </c>
      <c r="KLG698" s="201" t="s">
        <v>7775</v>
      </c>
      <c r="KLH698" s="201" t="s">
        <v>7774</v>
      </c>
      <c r="KLI698" s="201" t="s">
        <v>7775</v>
      </c>
      <c r="KLJ698" s="201" t="s">
        <v>7774</v>
      </c>
      <c r="KLK698" s="201" t="s">
        <v>7775</v>
      </c>
      <c r="KLL698" s="201" t="s">
        <v>7774</v>
      </c>
      <c r="KLM698" s="201" t="s">
        <v>7775</v>
      </c>
      <c r="KLN698" s="201" t="s">
        <v>7774</v>
      </c>
      <c r="KLO698" s="201" t="s">
        <v>7775</v>
      </c>
      <c r="KLP698" s="201" t="s">
        <v>7774</v>
      </c>
      <c r="KLQ698" s="201" t="s">
        <v>7775</v>
      </c>
      <c r="KLR698" s="201" t="s">
        <v>7774</v>
      </c>
      <c r="KLS698" s="201" t="s">
        <v>7775</v>
      </c>
      <c r="KLT698" s="201" t="s">
        <v>7774</v>
      </c>
      <c r="KLU698" s="201" t="s">
        <v>7775</v>
      </c>
      <c r="KLV698" s="201" t="s">
        <v>7774</v>
      </c>
      <c r="KLW698" s="201" t="s">
        <v>7775</v>
      </c>
      <c r="KLX698" s="201" t="s">
        <v>7774</v>
      </c>
      <c r="KLY698" s="201" t="s">
        <v>7775</v>
      </c>
      <c r="KLZ698" s="201" t="s">
        <v>7774</v>
      </c>
      <c r="KMA698" s="201" t="s">
        <v>7775</v>
      </c>
      <c r="KMB698" s="201" t="s">
        <v>7774</v>
      </c>
      <c r="KMC698" s="201" t="s">
        <v>7775</v>
      </c>
      <c r="KMD698" s="201" t="s">
        <v>7774</v>
      </c>
      <c r="KME698" s="201" t="s">
        <v>7775</v>
      </c>
      <c r="KMF698" s="201" t="s">
        <v>7774</v>
      </c>
      <c r="KMG698" s="201" t="s">
        <v>7775</v>
      </c>
      <c r="KMH698" s="201" t="s">
        <v>7774</v>
      </c>
      <c r="KMI698" s="201" t="s">
        <v>7775</v>
      </c>
      <c r="KMJ698" s="201" t="s">
        <v>7774</v>
      </c>
      <c r="KMK698" s="201" t="s">
        <v>7775</v>
      </c>
      <c r="KML698" s="201" t="s">
        <v>7774</v>
      </c>
      <c r="KMM698" s="201" t="s">
        <v>7775</v>
      </c>
      <c r="KMN698" s="201" t="s">
        <v>7774</v>
      </c>
      <c r="KMO698" s="201" t="s">
        <v>7775</v>
      </c>
      <c r="KMP698" s="201" t="s">
        <v>7774</v>
      </c>
      <c r="KMQ698" s="201" t="s">
        <v>7775</v>
      </c>
      <c r="KMR698" s="201" t="s">
        <v>7774</v>
      </c>
      <c r="KMS698" s="201" t="s">
        <v>7775</v>
      </c>
      <c r="KMT698" s="201" t="s">
        <v>7774</v>
      </c>
      <c r="KMU698" s="201" t="s">
        <v>7775</v>
      </c>
      <c r="KMV698" s="201" t="s">
        <v>7774</v>
      </c>
      <c r="KMW698" s="201" t="s">
        <v>7775</v>
      </c>
      <c r="KMX698" s="201" t="s">
        <v>7774</v>
      </c>
      <c r="KMY698" s="201" t="s">
        <v>7775</v>
      </c>
      <c r="KMZ698" s="201" t="s">
        <v>7774</v>
      </c>
      <c r="KNA698" s="201" t="s">
        <v>7775</v>
      </c>
      <c r="KNB698" s="201" t="s">
        <v>7774</v>
      </c>
      <c r="KNC698" s="201" t="s">
        <v>7775</v>
      </c>
      <c r="KND698" s="201" t="s">
        <v>7774</v>
      </c>
      <c r="KNE698" s="201" t="s">
        <v>7775</v>
      </c>
      <c r="KNF698" s="201" t="s">
        <v>7774</v>
      </c>
      <c r="KNG698" s="201" t="s">
        <v>7775</v>
      </c>
      <c r="KNH698" s="201" t="s">
        <v>7774</v>
      </c>
      <c r="KNI698" s="201" t="s">
        <v>7775</v>
      </c>
      <c r="KNJ698" s="201" t="s">
        <v>7774</v>
      </c>
      <c r="KNK698" s="201" t="s">
        <v>7775</v>
      </c>
      <c r="KNL698" s="201" t="s">
        <v>7774</v>
      </c>
      <c r="KNM698" s="201" t="s">
        <v>7775</v>
      </c>
      <c r="KNN698" s="201" t="s">
        <v>7774</v>
      </c>
      <c r="KNO698" s="201" t="s">
        <v>7775</v>
      </c>
      <c r="KNP698" s="201" t="s">
        <v>7774</v>
      </c>
      <c r="KNQ698" s="201" t="s">
        <v>7775</v>
      </c>
      <c r="KNR698" s="201" t="s">
        <v>7774</v>
      </c>
      <c r="KNS698" s="201" t="s">
        <v>7775</v>
      </c>
      <c r="KNT698" s="201" t="s">
        <v>7774</v>
      </c>
      <c r="KNU698" s="201" t="s">
        <v>7775</v>
      </c>
      <c r="KNV698" s="201" t="s">
        <v>7774</v>
      </c>
      <c r="KNW698" s="201" t="s">
        <v>7775</v>
      </c>
      <c r="KNX698" s="201" t="s">
        <v>7774</v>
      </c>
      <c r="KNY698" s="201" t="s">
        <v>7775</v>
      </c>
      <c r="KNZ698" s="201" t="s">
        <v>7774</v>
      </c>
      <c r="KOA698" s="201" t="s">
        <v>7775</v>
      </c>
      <c r="KOB698" s="201" t="s">
        <v>7774</v>
      </c>
      <c r="KOC698" s="201" t="s">
        <v>7775</v>
      </c>
      <c r="KOD698" s="201" t="s">
        <v>7774</v>
      </c>
      <c r="KOE698" s="201" t="s">
        <v>7775</v>
      </c>
      <c r="KOF698" s="201" t="s">
        <v>7774</v>
      </c>
      <c r="KOG698" s="201" t="s">
        <v>7775</v>
      </c>
      <c r="KOH698" s="201" t="s">
        <v>7774</v>
      </c>
      <c r="KOI698" s="201" t="s">
        <v>7775</v>
      </c>
      <c r="KOJ698" s="201" t="s">
        <v>7774</v>
      </c>
      <c r="KOK698" s="201" t="s">
        <v>7775</v>
      </c>
      <c r="KOL698" s="201" t="s">
        <v>7774</v>
      </c>
      <c r="KOM698" s="201" t="s">
        <v>7775</v>
      </c>
      <c r="KON698" s="201" t="s">
        <v>7774</v>
      </c>
      <c r="KOO698" s="201" t="s">
        <v>7775</v>
      </c>
      <c r="KOP698" s="201" t="s">
        <v>7774</v>
      </c>
      <c r="KOQ698" s="201" t="s">
        <v>7775</v>
      </c>
      <c r="KOR698" s="201" t="s">
        <v>7774</v>
      </c>
      <c r="KOS698" s="201" t="s">
        <v>7775</v>
      </c>
      <c r="KOT698" s="201" t="s">
        <v>7774</v>
      </c>
      <c r="KOU698" s="201" t="s">
        <v>7775</v>
      </c>
      <c r="KOV698" s="201" t="s">
        <v>7774</v>
      </c>
      <c r="KOW698" s="201" t="s">
        <v>7775</v>
      </c>
      <c r="KOX698" s="201" t="s">
        <v>7774</v>
      </c>
      <c r="KOY698" s="201" t="s">
        <v>7775</v>
      </c>
      <c r="KOZ698" s="201" t="s">
        <v>7774</v>
      </c>
      <c r="KPA698" s="201" t="s">
        <v>7775</v>
      </c>
      <c r="KPB698" s="201" t="s">
        <v>7774</v>
      </c>
      <c r="KPC698" s="201" t="s">
        <v>7775</v>
      </c>
      <c r="KPD698" s="201" t="s">
        <v>7774</v>
      </c>
      <c r="KPE698" s="201" t="s">
        <v>7775</v>
      </c>
      <c r="KPF698" s="201" t="s">
        <v>7774</v>
      </c>
      <c r="KPG698" s="201" t="s">
        <v>7775</v>
      </c>
      <c r="KPH698" s="201" t="s">
        <v>7774</v>
      </c>
      <c r="KPI698" s="201" t="s">
        <v>7775</v>
      </c>
      <c r="KPJ698" s="201" t="s">
        <v>7774</v>
      </c>
      <c r="KPK698" s="201" t="s">
        <v>7775</v>
      </c>
      <c r="KPL698" s="201" t="s">
        <v>7774</v>
      </c>
      <c r="KPM698" s="201" t="s">
        <v>7775</v>
      </c>
      <c r="KPN698" s="201" t="s">
        <v>7774</v>
      </c>
      <c r="KPO698" s="201" t="s">
        <v>7775</v>
      </c>
      <c r="KPP698" s="201" t="s">
        <v>7774</v>
      </c>
      <c r="KPQ698" s="201" t="s">
        <v>7775</v>
      </c>
      <c r="KPR698" s="201" t="s">
        <v>7774</v>
      </c>
      <c r="KPS698" s="201" t="s">
        <v>7775</v>
      </c>
      <c r="KPT698" s="201" t="s">
        <v>7774</v>
      </c>
      <c r="KPU698" s="201" t="s">
        <v>7775</v>
      </c>
      <c r="KPV698" s="201" t="s">
        <v>7774</v>
      </c>
      <c r="KPW698" s="201" t="s">
        <v>7775</v>
      </c>
      <c r="KPX698" s="201" t="s">
        <v>7774</v>
      </c>
      <c r="KPY698" s="201" t="s">
        <v>7775</v>
      </c>
      <c r="KPZ698" s="201" t="s">
        <v>7774</v>
      </c>
      <c r="KQA698" s="201" t="s">
        <v>7775</v>
      </c>
      <c r="KQB698" s="201" t="s">
        <v>7774</v>
      </c>
      <c r="KQC698" s="201" t="s">
        <v>7775</v>
      </c>
      <c r="KQD698" s="201" t="s">
        <v>7774</v>
      </c>
      <c r="KQE698" s="201" t="s">
        <v>7775</v>
      </c>
      <c r="KQF698" s="201" t="s">
        <v>7774</v>
      </c>
      <c r="KQG698" s="201" t="s">
        <v>7775</v>
      </c>
      <c r="KQH698" s="201" t="s">
        <v>7774</v>
      </c>
      <c r="KQI698" s="201" t="s">
        <v>7775</v>
      </c>
      <c r="KQJ698" s="201" t="s">
        <v>7774</v>
      </c>
      <c r="KQK698" s="201" t="s">
        <v>7775</v>
      </c>
      <c r="KQL698" s="201" t="s">
        <v>7774</v>
      </c>
      <c r="KQM698" s="201" t="s">
        <v>7775</v>
      </c>
      <c r="KQN698" s="201" t="s">
        <v>7774</v>
      </c>
      <c r="KQO698" s="201" t="s">
        <v>7775</v>
      </c>
      <c r="KQP698" s="201" t="s">
        <v>7774</v>
      </c>
      <c r="KQQ698" s="201" t="s">
        <v>7775</v>
      </c>
      <c r="KQR698" s="201" t="s">
        <v>7774</v>
      </c>
      <c r="KQS698" s="201" t="s">
        <v>7775</v>
      </c>
      <c r="KQT698" s="201" t="s">
        <v>7774</v>
      </c>
      <c r="KQU698" s="201" t="s">
        <v>7775</v>
      </c>
      <c r="KQV698" s="201" t="s">
        <v>7774</v>
      </c>
      <c r="KQW698" s="201" t="s">
        <v>7775</v>
      </c>
      <c r="KQX698" s="201" t="s">
        <v>7774</v>
      </c>
      <c r="KQY698" s="201" t="s">
        <v>7775</v>
      </c>
      <c r="KQZ698" s="201" t="s">
        <v>7774</v>
      </c>
      <c r="KRA698" s="201" t="s">
        <v>7775</v>
      </c>
      <c r="KRB698" s="201" t="s">
        <v>7774</v>
      </c>
      <c r="KRC698" s="201" t="s">
        <v>7775</v>
      </c>
      <c r="KRD698" s="201" t="s">
        <v>7774</v>
      </c>
      <c r="KRE698" s="201" t="s">
        <v>7775</v>
      </c>
      <c r="KRF698" s="201" t="s">
        <v>7774</v>
      </c>
      <c r="KRG698" s="201" t="s">
        <v>7775</v>
      </c>
      <c r="KRH698" s="201" t="s">
        <v>7774</v>
      </c>
      <c r="KRI698" s="201" t="s">
        <v>7775</v>
      </c>
      <c r="KRJ698" s="201" t="s">
        <v>7774</v>
      </c>
      <c r="KRK698" s="201" t="s">
        <v>7775</v>
      </c>
      <c r="KRL698" s="201" t="s">
        <v>7774</v>
      </c>
      <c r="KRM698" s="201" t="s">
        <v>7775</v>
      </c>
      <c r="KRN698" s="201" t="s">
        <v>7774</v>
      </c>
      <c r="KRO698" s="201" t="s">
        <v>7775</v>
      </c>
      <c r="KRP698" s="201" t="s">
        <v>7774</v>
      </c>
      <c r="KRQ698" s="201" t="s">
        <v>7775</v>
      </c>
      <c r="KRR698" s="201" t="s">
        <v>7774</v>
      </c>
      <c r="KRS698" s="201" t="s">
        <v>7775</v>
      </c>
      <c r="KRT698" s="201" t="s">
        <v>7774</v>
      </c>
      <c r="KRU698" s="201" t="s">
        <v>7775</v>
      </c>
      <c r="KRV698" s="201" t="s">
        <v>7774</v>
      </c>
      <c r="KRW698" s="201" t="s">
        <v>7775</v>
      </c>
      <c r="KRX698" s="201" t="s">
        <v>7774</v>
      </c>
      <c r="KRY698" s="201" t="s">
        <v>7775</v>
      </c>
      <c r="KRZ698" s="201" t="s">
        <v>7774</v>
      </c>
      <c r="KSA698" s="201" t="s">
        <v>7775</v>
      </c>
      <c r="KSB698" s="201" t="s">
        <v>7774</v>
      </c>
      <c r="KSC698" s="201" t="s">
        <v>7775</v>
      </c>
      <c r="KSD698" s="201" t="s">
        <v>7774</v>
      </c>
      <c r="KSE698" s="201" t="s">
        <v>7775</v>
      </c>
      <c r="KSF698" s="201" t="s">
        <v>7774</v>
      </c>
      <c r="KSG698" s="201" t="s">
        <v>7775</v>
      </c>
      <c r="KSH698" s="201" t="s">
        <v>7774</v>
      </c>
      <c r="KSI698" s="201" t="s">
        <v>7775</v>
      </c>
      <c r="KSJ698" s="201" t="s">
        <v>7774</v>
      </c>
      <c r="KSK698" s="201" t="s">
        <v>7775</v>
      </c>
      <c r="KSL698" s="201" t="s">
        <v>7774</v>
      </c>
      <c r="KSM698" s="201" t="s">
        <v>7775</v>
      </c>
      <c r="KSN698" s="201" t="s">
        <v>7774</v>
      </c>
      <c r="KSO698" s="201" t="s">
        <v>7775</v>
      </c>
      <c r="KSP698" s="201" t="s">
        <v>7774</v>
      </c>
      <c r="KSQ698" s="201" t="s">
        <v>7775</v>
      </c>
      <c r="KSR698" s="201" t="s">
        <v>7774</v>
      </c>
      <c r="KSS698" s="201" t="s">
        <v>7775</v>
      </c>
      <c r="KST698" s="201" t="s">
        <v>7774</v>
      </c>
      <c r="KSU698" s="201" t="s">
        <v>7775</v>
      </c>
      <c r="KSV698" s="201" t="s">
        <v>7774</v>
      </c>
      <c r="KSW698" s="201" t="s">
        <v>7775</v>
      </c>
      <c r="KSX698" s="201" t="s">
        <v>7774</v>
      </c>
      <c r="KSY698" s="201" t="s">
        <v>7775</v>
      </c>
      <c r="KSZ698" s="201" t="s">
        <v>7774</v>
      </c>
      <c r="KTA698" s="201" t="s">
        <v>7775</v>
      </c>
      <c r="KTB698" s="201" t="s">
        <v>7774</v>
      </c>
      <c r="KTC698" s="201" t="s">
        <v>7775</v>
      </c>
      <c r="KTD698" s="201" t="s">
        <v>7774</v>
      </c>
      <c r="KTE698" s="201" t="s">
        <v>7775</v>
      </c>
      <c r="KTF698" s="201" t="s">
        <v>7774</v>
      </c>
      <c r="KTG698" s="201" t="s">
        <v>7775</v>
      </c>
      <c r="KTH698" s="201" t="s">
        <v>7774</v>
      </c>
      <c r="KTI698" s="201" t="s">
        <v>7775</v>
      </c>
      <c r="KTJ698" s="201" t="s">
        <v>7774</v>
      </c>
      <c r="KTK698" s="201" t="s">
        <v>7775</v>
      </c>
      <c r="KTL698" s="201" t="s">
        <v>7774</v>
      </c>
      <c r="KTM698" s="201" t="s">
        <v>7775</v>
      </c>
      <c r="KTN698" s="201" t="s">
        <v>7774</v>
      </c>
      <c r="KTO698" s="201" t="s">
        <v>7775</v>
      </c>
      <c r="KTP698" s="201" t="s">
        <v>7774</v>
      </c>
      <c r="KTQ698" s="201" t="s">
        <v>7775</v>
      </c>
      <c r="KTR698" s="201" t="s">
        <v>7774</v>
      </c>
      <c r="KTS698" s="201" t="s">
        <v>7775</v>
      </c>
      <c r="KTT698" s="201" t="s">
        <v>7774</v>
      </c>
      <c r="KTU698" s="201" t="s">
        <v>7775</v>
      </c>
      <c r="KTV698" s="201" t="s">
        <v>7774</v>
      </c>
      <c r="KTW698" s="201" t="s">
        <v>7775</v>
      </c>
      <c r="KTX698" s="201" t="s">
        <v>7774</v>
      </c>
      <c r="KTY698" s="201" t="s">
        <v>7775</v>
      </c>
      <c r="KTZ698" s="201" t="s">
        <v>7774</v>
      </c>
      <c r="KUA698" s="201" t="s">
        <v>7775</v>
      </c>
      <c r="KUB698" s="201" t="s">
        <v>7774</v>
      </c>
      <c r="KUC698" s="201" t="s">
        <v>7775</v>
      </c>
      <c r="KUD698" s="201" t="s">
        <v>7774</v>
      </c>
      <c r="KUE698" s="201" t="s">
        <v>7775</v>
      </c>
      <c r="KUF698" s="201" t="s">
        <v>7774</v>
      </c>
      <c r="KUG698" s="201" t="s">
        <v>7775</v>
      </c>
      <c r="KUH698" s="201" t="s">
        <v>7774</v>
      </c>
      <c r="KUI698" s="201" t="s">
        <v>7775</v>
      </c>
      <c r="KUJ698" s="201" t="s">
        <v>7774</v>
      </c>
      <c r="KUK698" s="201" t="s">
        <v>7775</v>
      </c>
      <c r="KUL698" s="201" t="s">
        <v>7774</v>
      </c>
      <c r="KUM698" s="201" t="s">
        <v>7775</v>
      </c>
      <c r="KUN698" s="201" t="s">
        <v>7774</v>
      </c>
      <c r="KUO698" s="201" t="s">
        <v>7775</v>
      </c>
      <c r="KUP698" s="201" t="s">
        <v>7774</v>
      </c>
      <c r="KUQ698" s="201" t="s">
        <v>7775</v>
      </c>
      <c r="KUR698" s="201" t="s">
        <v>7774</v>
      </c>
      <c r="KUS698" s="201" t="s">
        <v>7775</v>
      </c>
      <c r="KUT698" s="201" t="s">
        <v>7774</v>
      </c>
      <c r="KUU698" s="201" t="s">
        <v>7775</v>
      </c>
      <c r="KUV698" s="201" t="s">
        <v>7774</v>
      </c>
      <c r="KUW698" s="201" t="s">
        <v>7775</v>
      </c>
      <c r="KUX698" s="201" t="s">
        <v>7774</v>
      </c>
      <c r="KUY698" s="201" t="s">
        <v>7775</v>
      </c>
      <c r="KUZ698" s="201" t="s">
        <v>7774</v>
      </c>
      <c r="KVA698" s="201" t="s">
        <v>7775</v>
      </c>
      <c r="KVB698" s="201" t="s">
        <v>7774</v>
      </c>
      <c r="KVC698" s="201" t="s">
        <v>7775</v>
      </c>
      <c r="KVD698" s="201" t="s">
        <v>7774</v>
      </c>
      <c r="KVE698" s="201" t="s">
        <v>7775</v>
      </c>
      <c r="KVF698" s="201" t="s">
        <v>7774</v>
      </c>
      <c r="KVG698" s="201" t="s">
        <v>7775</v>
      </c>
      <c r="KVH698" s="201" t="s">
        <v>7774</v>
      </c>
      <c r="KVI698" s="201" t="s">
        <v>7775</v>
      </c>
      <c r="KVJ698" s="201" t="s">
        <v>7774</v>
      </c>
      <c r="KVK698" s="201" t="s">
        <v>7775</v>
      </c>
      <c r="KVL698" s="201" t="s">
        <v>7774</v>
      </c>
      <c r="KVM698" s="201" t="s">
        <v>7775</v>
      </c>
      <c r="KVN698" s="201" t="s">
        <v>7774</v>
      </c>
      <c r="KVO698" s="201" t="s">
        <v>7775</v>
      </c>
      <c r="KVP698" s="201" t="s">
        <v>7774</v>
      </c>
      <c r="KVQ698" s="201" t="s">
        <v>7775</v>
      </c>
      <c r="KVR698" s="201" t="s">
        <v>7774</v>
      </c>
      <c r="KVS698" s="201" t="s">
        <v>7775</v>
      </c>
      <c r="KVT698" s="201" t="s">
        <v>7774</v>
      </c>
      <c r="KVU698" s="201" t="s">
        <v>7775</v>
      </c>
      <c r="KVV698" s="201" t="s">
        <v>7774</v>
      </c>
      <c r="KVW698" s="201" t="s">
        <v>7775</v>
      </c>
      <c r="KVX698" s="201" t="s">
        <v>7774</v>
      </c>
      <c r="KVY698" s="201" t="s">
        <v>7775</v>
      </c>
      <c r="KVZ698" s="201" t="s">
        <v>7774</v>
      </c>
      <c r="KWA698" s="201" t="s">
        <v>7775</v>
      </c>
      <c r="KWB698" s="201" t="s">
        <v>7774</v>
      </c>
      <c r="KWC698" s="201" t="s">
        <v>7775</v>
      </c>
      <c r="KWD698" s="201" t="s">
        <v>7774</v>
      </c>
      <c r="KWE698" s="201" t="s">
        <v>7775</v>
      </c>
      <c r="KWF698" s="201" t="s">
        <v>7774</v>
      </c>
      <c r="KWG698" s="201" t="s">
        <v>7775</v>
      </c>
      <c r="KWH698" s="201" t="s">
        <v>7774</v>
      </c>
      <c r="KWI698" s="201" t="s">
        <v>7775</v>
      </c>
      <c r="KWJ698" s="201" t="s">
        <v>7774</v>
      </c>
      <c r="KWK698" s="201" t="s">
        <v>7775</v>
      </c>
      <c r="KWL698" s="201" t="s">
        <v>7774</v>
      </c>
      <c r="KWM698" s="201" t="s">
        <v>7775</v>
      </c>
      <c r="KWN698" s="201" t="s">
        <v>7774</v>
      </c>
      <c r="KWO698" s="201" t="s">
        <v>7775</v>
      </c>
      <c r="KWP698" s="201" t="s">
        <v>7774</v>
      </c>
      <c r="KWQ698" s="201" t="s">
        <v>7775</v>
      </c>
      <c r="KWR698" s="201" t="s">
        <v>7774</v>
      </c>
      <c r="KWS698" s="201" t="s">
        <v>7775</v>
      </c>
      <c r="KWT698" s="201" t="s">
        <v>7774</v>
      </c>
      <c r="KWU698" s="201" t="s">
        <v>7775</v>
      </c>
      <c r="KWV698" s="201" t="s">
        <v>7774</v>
      </c>
      <c r="KWW698" s="201" t="s">
        <v>7775</v>
      </c>
      <c r="KWX698" s="201" t="s">
        <v>7774</v>
      </c>
      <c r="KWY698" s="201" t="s">
        <v>7775</v>
      </c>
      <c r="KWZ698" s="201" t="s">
        <v>7774</v>
      </c>
      <c r="KXA698" s="201" t="s">
        <v>7775</v>
      </c>
      <c r="KXB698" s="201" t="s">
        <v>7774</v>
      </c>
      <c r="KXC698" s="201" t="s">
        <v>7775</v>
      </c>
      <c r="KXD698" s="201" t="s">
        <v>7774</v>
      </c>
      <c r="KXE698" s="201" t="s">
        <v>7775</v>
      </c>
      <c r="KXF698" s="201" t="s">
        <v>7774</v>
      </c>
      <c r="KXG698" s="201" t="s">
        <v>7775</v>
      </c>
      <c r="KXH698" s="201" t="s">
        <v>7774</v>
      </c>
      <c r="KXI698" s="201" t="s">
        <v>7775</v>
      </c>
      <c r="KXJ698" s="201" t="s">
        <v>7774</v>
      </c>
      <c r="KXK698" s="201" t="s">
        <v>7775</v>
      </c>
      <c r="KXL698" s="201" t="s">
        <v>7774</v>
      </c>
      <c r="KXM698" s="201" t="s">
        <v>7775</v>
      </c>
      <c r="KXN698" s="201" t="s">
        <v>7774</v>
      </c>
      <c r="KXO698" s="201" t="s">
        <v>7775</v>
      </c>
      <c r="KXP698" s="201" t="s">
        <v>7774</v>
      </c>
      <c r="KXQ698" s="201" t="s">
        <v>7775</v>
      </c>
      <c r="KXR698" s="201" t="s">
        <v>7774</v>
      </c>
      <c r="KXS698" s="201" t="s">
        <v>7775</v>
      </c>
      <c r="KXT698" s="201" t="s">
        <v>7774</v>
      </c>
      <c r="KXU698" s="201" t="s">
        <v>7775</v>
      </c>
      <c r="KXV698" s="201" t="s">
        <v>7774</v>
      </c>
      <c r="KXW698" s="201" t="s">
        <v>7775</v>
      </c>
      <c r="KXX698" s="201" t="s">
        <v>7774</v>
      </c>
      <c r="KXY698" s="201" t="s">
        <v>7775</v>
      </c>
      <c r="KXZ698" s="201" t="s">
        <v>7774</v>
      </c>
      <c r="KYA698" s="201" t="s">
        <v>7775</v>
      </c>
      <c r="KYB698" s="201" t="s">
        <v>7774</v>
      </c>
      <c r="KYC698" s="201" t="s">
        <v>7775</v>
      </c>
      <c r="KYD698" s="201" t="s">
        <v>7774</v>
      </c>
      <c r="KYE698" s="201" t="s">
        <v>7775</v>
      </c>
      <c r="KYF698" s="201" t="s">
        <v>7774</v>
      </c>
      <c r="KYG698" s="201" t="s">
        <v>7775</v>
      </c>
      <c r="KYH698" s="201" t="s">
        <v>7774</v>
      </c>
      <c r="KYI698" s="201" t="s">
        <v>7775</v>
      </c>
      <c r="KYJ698" s="201" t="s">
        <v>7774</v>
      </c>
      <c r="KYK698" s="201" t="s">
        <v>7775</v>
      </c>
      <c r="KYL698" s="201" t="s">
        <v>7774</v>
      </c>
      <c r="KYM698" s="201" t="s">
        <v>7775</v>
      </c>
      <c r="KYN698" s="201" t="s">
        <v>7774</v>
      </c>
      <c r="KYO698" s="201" t="s">
        <v>7775</v>
      </c>
      <c r="KYP698" s="201" t="s">
        <v>7774</v>
      </c>
      <c r="KYQ698" s="201" t="s">
        <v>7775</v>
      </c>
      <c r="KYR698" s="201" t="s">
        <v>7774</v>
      </c>
      <c r="KYS698" s="201" t="s">
        <v>7775</v>
      </c>
      <c r="KYT698" s="201" t="s">
        <v>7774</v>
      </c>
      <c r="KYU698" s="201" t="s">
        <v>7775</v>
      </c>
      <c r="KYV698" s="201" t="s">
        <v>7774</v>
      </c>
      <c r="KYW698" s="201" t="s">
        <v>7775</v>
      </c>
      <c r="KYX698" s="201" t="s">
        <v>7774</v>
      </c>
      <c r="KYY698" s="201" t="s">
        <v>7775</v>
      </c>
      <c r="KYZ698" s="201" t="s">
        <v>7774</v>
      </c>
      <c r="KZA698" s="201" t="s">
        <v>7775</v>
      </c>
      <c r="KZB698" s="201" t="s">
        <v>7774</v>
      </c>
      <c r="KZC698" s="201" t="s">
        <v>7775</v>
      </c>
      <c r="KZD698" s="201" t="s">
        <v>7774</v>
      </c>
      <c r="KZE698" s="201" t="s">
        <v>7775</v>
      </c>
      <c r="KZF698" s="201" t="s">
        <v>7774</v>
      </c>
      <c r="KZG698" s="201" t="s">
        <v>7775</v>
      </c>
      <c r="KZH698" s="201" t="s">
        <v>7774</v>
      </c>
      <c r="KZI698" s="201" t="s">
        <v>7775</v>
      </c>
      <c r="KZJ698" s="201" t="s">
        <v>7774</v>
      </c>
      <c r="KZK698" s="201" t="s">
        <v>7775</v>
      </c>
      <c r="KZL698" s="201" t="s">
        <v>7774</v>
      </c>
      <c r="KZM698" s="201" t="s">
        <v>7775</v>
      </c>
      <c r="KZN698" s="201" t="s">
        <v>7774</v>
      </c>
      <c r="KZO698" s="201" t="s">
        <v>7775</v>
      </c>
      <c r="KZP698" s="201" t="s">
        <v>7774</v>
      </c>
      <c r="KZQ698" s="201" t="s">
        <v>7775</v>
      </c>
      <c r="KZR698" s="201" t="s">
        <v>7774</v>
      </c>
      <c r="KZS698" s="201" t="s">
        <v>7775</v>
      </c>
      <c r="KZT698" s="201" t="s">
        <v>7774</v>
      </c>
      <c r="KZU698" s="201" t="s">
        <v>7775</v>
      </c>
      <c r="KZV698" s="201" t="s">
        <v>7774</v>
      </c>
      <c r="KZW698" s="201" t="s">
        <v>7775</v>
      </c>
      <c r="KZX698" s="201" t="s">
        <v>7774</v>
      </c>
      <c r="KZY698" s="201" t="s">
        <v>7775</v>
      </c>
      <c r="KZZ698" s="201" t="s">
        <v>7774</v>
      </c>
      <c r="LAA698" s="201" t="s">
        <v>7775</v>
      </c>
      <c r="LAB698" s="201" t="s">
        <v>7774</v>
      </c>
      <c r="LAC698" s="201" t="s">
        <v>7775</v>
      </c>
      <c r="LAD698" s="201" t="s">
        <v>7774</v>
      </c>
      <c r="LAE698" s="201" t="s">
        <v>7775</v>
      </c>
      <c r="LAF698" s="201" t="s">
        <v>7774</v>
      </c>
      <c r="LAG698" s="201" t="s">
        <v>7775</v>
      </c>
      <c r="LAH698" s="201" t="s">
        <v>7774</v>
      </c>
      <c r="LAI698" s="201" t="s">
        <v>7775</v>
      </c>
      <c r="LAJ698" s="201" t="s">
        <v>7774</v>
      </c>
      <c r="LAK698" s="201" t="s">
        <v>7775</v>
      </c>
      <c r="LAL698" s="201" t="s">
        <v>7774</v>
      </c>
      <c r="LAM698" s="201" t="s">
        <v>7775</v>
      </c>
      <c r="LAN698" s="201" t="s">
        <v>7774</v>
      </c>
      <c r="LAO698" s="201" t="s">
        <v>7775</v>
      </c>
      <c r="LAP698" s="201" t="s">
        <v>7774</v>
      </c>
      <c r="LAQ698" s="201" t="s">
        <v>7775</v>
      </c>
      <c r="LAR698" s="201" t="s">
        <v>7774</v>
      </c>
      <c r="LAS698" s="201" t="s">
        <v>7775</v>
      </c>
      <c r="LAT698" s="201" t="s">
        <v>7774</v>
      </c>
      <c r="LAU698" s="201" t="s">
        <v>7775</v>
      </c>
      <c r="LAV698" s="201" t="s">
        <v>7774</v>
      </c>
      <c r="LAW698" s="201" t="s">
        <v>7775</v>
      </c>
      <c r="LAX698" s="201" t="s">
        <v>7774</v>
      </c>
      <c r="LAY698" s="201" t="s">
        <v>7775</v>
      </c>
      <c r="LAZ698" s="201" t="s">
        <v>7774</v>
      </c>
      <c r="LBA698" s="201" t="s">
        <v>7775</v>
      </c>
      <c r="LBB698" s="201" t="s">
        <v>7774</v>
      </c>
      <c r="LBC698" s="201" t="s">
        <v>7775</v>
      </c>
      <c r="LBD698" s="201" t="s">
        <v>7774</v>
      </c>
      <c r="LBE698" s="201" t="s">
        <v>7775</v>
      </c>
      <c r="LBF698" s="201" t="s">
        <v>7774</v>
      </c>
      <c r="LBG698" s="201" t="s">
        <v>7775</v>
      </c>
      <c r="LBH698" s="201" t="s">
        <v>7774</v>
      </c>
      <c r="LBI698" s="201" t="s">
        <v>7775</v>
      </c>
      <c r="LBJ698" s="201" t="s">
        <v>7774</v>
      </c>
      <c r="LBK698" s="201" t="s">
        <v>7775</v>
      </c>
      <c r="LBL698" s="201" t="s">
        <v>7774</v>
      </c>
      <c r="LBM698" s="201" t="s">
        <v>7775</v>
      </c>
      <c r="LBN698" s="201" t="s">
        <v>7774</v>
      </c>
      <c r="LBO698" s="201" t="s">
        <v>7775</v>
      </c>
      <c r="LBP698" s="201" t="s">
        <v>7774</v>
      </c>
      <c r="LBQ698" s="201" t="s">
        <v>7775</v>
      </c>
      <c r="LBR698" s="201" t="s">
        <v>7774</v>
      </c>
      <c r="LBS698" s="201" t="s">
        <v>7775</v>
      </c>
      <c r="LBT698" s="201" t="s">
        <v>7774</v>
      </c>
      <c r="LBU698" s="201" t="s">
        <v>7775</v>
      </c>
      <c r="LBV698" s="201" t="s">
        <v>7774</v>
      </c>
      <c r="LBW698" s="201" t="s">
        <v>7775</v>
      </c>
      <c r="LBX698" s="201" t="s">
        <v>7774</v>
      </c>
      <c r="LBY698" s="201" t="s">
        <v>7775</v>
      </c>
      <c r="LBZ698" s="201" t="s">
        <v>7774</v>
      </c>
      <c r="LCA698" s="201" t="s">
        <v>7775</v>
      </c>
      <c r="LCB698" s="201" t="s">
        <v>7774</v>
      </c>
      <c r="LCC698" s="201" t="s">
        <v>7775</v>
      </c>
      <c r="LCD698" s="201" t="s">
        <v>7774</v>
      </c>
      <c r="LCE698" s="201" t="s">
        <v>7775</v>
      </c>
      <c r="LCF698" s="201" t="s">
        <v>7774</v>
      </c>
      <c r="LCG698" s="201" t="s">
        <v>7775</v>
      </c>
      <c r="LCH698" s="201" t="s">
        <v>7774</v>
      </c>
      <c r="LCI698" s="201" t="s">
        <v>7775</v>
      </c>
      <c r="LCJ698" s="201" t="s">
        <v>7774</v>
      </c>
      <c r="LCK698" s="201" t="s">
        <v>7775</v>
      </c>
      <c r="LCL698" s="201" t="s">
        <v>7774</v>
      </c>
      <c r="LCM698" s="201" t="s">
        <v>7775</v>
      </c>
      <c r="LCN698" s="201" t="s">
        <v>7774</v>
      </c>
      <c r="LCO698" s="201" t="s">
        <v>7775</v>
      </c>
      <c r="LCP698" s="201" t="s">
        <v>7774</v>
      </c>
      <c r="LCQ698" s="201" t="s">
        <v>7775</v>
      </c>
      <c r="LCR698" s="201" t="s">
        <v>7774</v>
      </c>
      <c r="LCS698" s="201" t="s">
        <v>7775</v>
      </c>
      <c r="LCT698" s="201" t="s">
        <v>7774</v>
      </c>
      <c r="LCU698" s="201" t="s">
        <v>7775</v>
      </c>
      <c r="LCV698" s="201" t="s">
        <v>7774</v>
      </c>
      <c r="LCW698" s="201" t="s">
        <v>7775</v>
      </c>
      <c r="LCX698" s="201" t="s">
        <v>7774</v>
      </c>
      <c r="LCY698" s="201" t="s">
        <v>7775</v>
      </c>
      <c r="LCZ698" s="201" t="s">
        <v>7774</v>
      </c>
      <c r="LDA698" s="201" t="s">
        <v>7775</v>
      </c>
      <c r="LDB698" s="201" t="s">
        <v>7774</v>
      </c>
      <c r="LDC698" s="201" t="s">
        <v>7775</v>
      </c>
      <c r="LDD698" s="201" t="s">
        <v>7774</v>
      </c>
      <c r="LDE698" s="201" t="s">
        <v>7775</v>
      </c>
      <c r="LDF698" s="201" t="s">
        <v>7774</v>
      </c>
      <c r="LDG698" s="201" t="s">
        <v>7775</v>
      </c>
      <c r="LDH698" s="201" t="s">
        <v>7774</v>
      </c>
      <c r="LDI698" s="201" t="s">
        <v>7775</v>
      </c>
      <c r="LDJ698" s="201" t="s">
        <v>7774</v>
      </c>
      <c r="LDK698" s="201" t="s">
        <v>7775</v>
      </c>
      <c r="LDL698" s="201" t="s">
        <v>7774</v>
      </c>
      <c r="LDM698" s="201" t="s">
        <v>7775</v>
      </c>
      <c r="LDN698" s="201" t="s">
        <v>7774</v>
      </c>
      <c r="LDO698" s="201" t="s">
        <v>7775</v>
      </c>
      <c r="LDP698" s="201" t="s">
        <v>7774</v>
      </c>
      <c r="LDQ698" s="201" t="s">
        <v>7775</v>
      </c>
      <c r="LDR698" s="201" t="s">
        <v>7774</v>
      </c>
      <c r="LDS698" s="201" t="s">
        <v>7775</v>
      </c>
      <c r="LDT698" s="201" t="s">
        <v>7774</v>
      </c>
      <c r="LDU698" s="201" t="s">
        <v>7775</v>
      </c>
      <c r="LDV698" s="201" t="s">
        <v>7774</v>
      </c>
      <c r="LDW698" s="201" t="s">
        <v>7775</v>
      </c>
      <c r="LDX698" s="201" t="s">
        <v>7774</v>
      </c>
      <c r="LDY698" s="201" t="s">
        <v>7775</v>
      </c>
      <c r="LDZ698" s="201" t="s">
        <v>7774</v>
      </c>
      <c r="LEA698" s="201" t="s">
        <v>7775</v>
      </c>
      <c r="LEB698" s="201" t="s">
        <v>7774</v>
      </c>
      <c r="LEC698" s="201" t="s">
        <v>7775</v>
      </c>
      <c r="LED698" s="201" t="s">
        <v>7774</v>
      </c>
      <c r="LEE698" s="201" t="s">
        <v>7775</v>
      </c>
      <c r="LEF698" s="201" t="s">
        <v>7774</v>
      </c>
      <c r="LEG698" s="201" t="s">
        <v>7775</v>
      </c>
      <c r="LEH698" s="201" t="s">
        <v>7774</v>
      </c>
      <c r="LEI698" s="201" t="s">
        <v>7775</v>
      </c>
      <c r="LEJ698" s="201" t="s">
        <v>7774</v>
      </c>
      <c r="LEK698" s="201" t="s">
        <v>7775</v>
      </c>
      <c r="LEL698" s="201" t="s">
        <v>7774</v>
      </c>
      <c r="LEM698" s="201" t="s">
        <v>7775</v>
      </c>
      <c r="LEN698" s="201" t="s">
        <v>7774</v>
      </c>
      <c r="LEO698" s="201" t="s">
        <v>7775</v>
      </c>
      <c r="LEP698" s="201" t="s">
        <v>7774</v>
      </c>
      <c r="LEQ698" s="201" t="s">
        <v>7775</v>
      </c>
      <c r="LER698" s="201" t="s">
        <v>7774</v>
      </c>
      <c r="LES698" s="201" t="s">
        <v>7775</v>
      </c>
      <c r="LET698" s="201" t="s">
        <v>7774</v>
      </c>
      <c r="LEU698" s="201" t="s">
        <v>7775</v>
      </c>
      <c r="LEV698" s="201" t="s">
        <v>7774</v>
      </c>
      <c r="LEW698" s="201" t="s">
        <v>7775</v>
      </c>
      <c r="LEX698" s="201" t="s">
        <v>7774</v>
      </c>
      <c r="LEY698" s="201" t="s">
        <v>7775</v>
      </c>
      <c r="LEZ698" s="201" t="s">
        <v>7774</v>
      </c>
      <c r="LFA698" s="201" t="s">
        <v>7775</v>
      </c>
      <c r="LFB698" s="201" t="s">
        <v>7774</v>
      </c>
      <c r="LFC698" s="201" t="s">
        <v>7775</v>
      </c>
      <c r="LFD698" s="201" t="s">
        <v>7774</v>
      </c>
      <c r="LFE698" s="201" t="s">
        <v>7775</v>
      </c>
      <c r="LFF698" s="201" t="s">
        <v>7774</v>
      </c>
      <c r="LFG698" s="201" t="s">
        <v>7775</v>
      </c>
      <c r="LFH698" s="201" t="s">
        <v>7774</v>
      </c>
      <c r="LFI698" s="201" t="s">
        <v>7775</v>
      </c>
      <c r="LFJ698" s="201" t="s">
        <v>7774</v>
      </c>
      <c r="LFK698" s="201" t="s">
        <v>7775</v>
      </c>
      <c r="LFL698" s="201" t="s">
        <v>7774</v>
      </c>
      <c r="LFM698" s="201" t="s">
        <v>7775</v>
      </c>
      <c r="LFN698" s="201" t="s">
        <v>7774</v>
      </c>
      <c r="LFO698" s="201" t="s">
        <v>7775</v>
      </c>
      <c r="LFP698" s="201" t="s">
        <v>7774</v>
      </c>
      <c r="LFQ698" s="201" t="s">
        <v>7775</v>
      </c>
      <c r="LFR698" s="201" t="s">
        <v>7774</v>
      </c>
      <c r="LFS698" s="201" t="s">
        <v>7775</v>
      </c>
      <c r="LFT698" s="201" t="s">
        <v>7774</v>
      </c>
      <c r="LFU698" s="201" t="s">
        <v>7775</v>
      </c>
      <c r="LFV698" s="201" t="s">
        <v>7774</v>
      </c>
      <c r="LFW698" s="201" t="s">
        <v>7775</v>
      </c>
      <c r="LFX698" s="201" t="s">
        <v>7774</v>
      </c>
      <c r="LFY698" s="201" t="s">
        <v>7775</v>
      </c>
      <c r="LFZ698" s="201" t="s">
        <v>7774</v>
      </c>
      <c r="LGA698" s="201" t="s">
        <v>7775</v>
      </c>
      <c r="LGB698" s="201" t="s">
        <v>7774</v>
      </c>
      <c r="LGC698" s="201" t="s">
        <v>7775</v>
      </c>
      <c r="LGD698" s="201" t="s">
        <v>7774</v>
      </c>
      <c r="LGE698" s="201" t="s">
        <v>7775</v>
      </c>
      <c r="LGF698" s="201" t="s">
        <v>7774</v>
      </c>
      <c r="LGG698" s="201" t="s">
        <v>7775</v>
      </c>
      <c r="LGH698" s="201" t="s">
        <v>7774</v>
      </c>
      <c r="LGI698" s="201" t="s">
        <v>7775</v>
      </c>
      <c r="LGJ698" s="201" t="s">
        <v>7774</v>
      </c>
      <c r="LGK698" s="201" t="s">
        <v>7775</v>
      </c>
      <c r="LGL698" s="201" t="s">
        <v>7774</v>
      </c>
      <c r="LGM698" s="201" t="s">
        <v>7775</v>
      </c>
      <c r="LGN698" s="201" t="s">
        <v>7774</v>
      </c>
      <c r="LGO698" s="201" t="s">
        <v>7775</v>
      </c>
      <c r="LGP698" s="201" t="s">
        <v>7774</v>
      </c>
      <c r="LGQ698" s="201" t="s">
        <v>7775</v>
      </c>
      <c r="LGR698" s="201" t="s">
        <v>7774</v>
      </c>
      <c r="LGS698" s="201" t="s">
        <v>7775</v>
      </c>
      <c r="LGT698" s="201" t="s">
        <v>7774</v>
      </c>
      <c r="LGU698" s="201" t="s">
        <v>7775</v>
      </c>
      <c r="LGV698" s="201" t="s">
        <v>7774</v>
      </c>
      <c r="LGW698" s="201" t="s">
        <v>7775</v>
      </c>
      <c r="LGX698" s="201" t="s">
        <v>7774</v>
      </c>
      <c r="LGY698" s="201" t="s">
        <v>7775</v>
      </c>
      <c r="LGZ698" s="201" t="s">
        <v>7774</v>
      </c>
      <c r="LHA698" s="201" t="s">
        <v>7775</v>
      </c>
      <c r="LHB698" s="201" t="s">
        <v>7774</v>
      </c>
      <c r="LHC698" s="201" t="s">
        <v>7775</v>
      </c>
      <c r="LHD698" s="201" t="s">
        <v>7774</v>
      </c>
      <c r="LHE698" s="201" t="s">
        <v>7775</v>
      </c>
      <c r="LHF698" s="201" t="s">
        <v>7774</v>
      </c>
      <c r="LHG698" s="201" t="s">
        <v>7775</v>
      </c>
      <c r="LHH698" s="201" t="s">
        <v>7774</v>
      </c>
      <c r="LHI698" s="201" t="s">
        <v>7775</v>
      </c>
      <c r="LHJ698" s="201" t="s">
        <v>7774</v>
      </c>
      <c r="LHK698" s="201" t="s">
        <v>7775</v>
      </c>
      <c r="LHL698" s="201" t="s">
        <v>7774</v>
      </c>
      <c r="LHM698" s="201" t="s">
        <v>7775</v>
      </c>
      <c r="LHN698" s="201" t="s">
        <v>7774</v>
      </c>
      <c r="LHO698" s="201" t="s">
        <v>7775</v>
      </c>
      <c r="LHP698" s="201" t="s">
        <v>7774</v>
      </c>
      <c r="LHQ698" s="201" t="s">
        <v>7775</v>
      </c>
      <c r="LHR698" s="201" t="s">
        <v>7774</v>
      </c>
      <c r="LHS698" s="201" t="s">
        <v>7775</v>
      </c>
      <c r="LHT698" s="201" t="s">
        <v>7774</v>
      </c>
      <c r="LHU698" s="201" t="s">
        <v>7775</v>
      </c>
      <c r="LHV698" s="201" t="s">
        <v>7774</v>
      </c>
      <c r="LHW698" s="201" t="s">
        <v>7775</v>
      </c>
      <c r="LHX698" s="201" t="s">
        <v>7774</v>
      </c>
      <c r="LHY698" s="201" t="s">
        <v>7775</v>
      </c>
      <c r="LHZ698" s="201" t="s">
        <v>7774</v>
      </c>
      <c r="LIA698" s="201" t="s">
        <v>7775</v>
      </c>
      <c r="LIB698" s="201" t="s">
        <v>7774</v>
      </c>
      <c r="LIC698" s="201" t="s">
        <v>7775</v>
      </c>
      <c r="LID698" s="201" t="s">
        <v>7774</v>
      </c>
      <c r="LIE698" s="201" t="s">
        <v>7775</v>
      </c>
      <c r="LIF698" s="201" t="s">
        <v>7774</v>
      </c>
      <c r="LIG698" s="201" t="s">
        <v>7775</v>
      </c>
      <c r="LIH698" s="201" t="s">
        <v>7774</v>
      </c>
      <c r="LII698" s="201" t="s">
        <v>7775</v>
      </c>
      <c r="LIJ698" s="201" t="s">
        <v>7774</v>
      </c>
      <c r="LIK698" s="201" t="s">
        <v>7775</v>
      </c>
      <c r="LIL698" s="201" t="s">
        <v>7774</v>
      </c>
      <c r="LIM698" s="201" t="s">
        <v>7775</v>
      </c>
      <c r="LIN698" s="201" t="s">
        <v>7774</v>
      </c>
      <c r="LIO698" s="201" t="s">
        <v>7775</v>
      </c>
      <c r="LIP698" s="201" t="s">
        <v>7774</v>
      </c>
      <c r="LIQ698" s="201" t="s">
        <v>7775</v>
      </c>
      <c r="LIR698" s="201" t="s">
        <v>7774</v>
      </c>
      <c r="LIS698" s="201" t="s">
        <v>7775</v>
      </c>
      <c r="LIT698" s="201" t="s">
        <v>7774</v>
      </c>
      <c r="LIU698" s="201" t="s">
        <v>7775</v>
      </c>
      <c r="LIV698" s="201" t="s">
        <v>7774</v>
      </c>
      <c r="LIW698" s="201" t="s">
        <v>7775</v>
      </c>
      <c r="LIX698" s="201" t="s">
        <v>7774</v>
      </c>
      <c r="LIY698" s="201" t="s">
        <v>7775</v>
      </c>
      <c r="LIZ698" s="201" t="s">
        <v>7774</v>
      </c>
      <c r="LJA698" s="201" t="s">
        <v>7775</v>
      </c>
      <c r="LJB698" s="201" t="s">
        <v>7774</v>
      </c>
      <c r="LJC698" s="201" t="s">
        <v>7775</v>
      </c>
      <c r="LJD698" s="201" t="s">
        <v>7774</v>
      </c>
      <c r="LJE698" s="201" t="s">
        <v>7775</v>
      </c>
      <c r="LJF698" s="201" t="s">
        <v>7774</v>
      </c>
      <c r="LJG698" s="201" t="s">
        <v>7775</v>
      </c>
      <c r="LJH698" s="201" t="s">
        <v>7774</v>
      </c>
      <c r="LJI698" s="201" t="s">
        <v>7775</v>
      </c>
      <c r="LJJ698" s="201" t="s">
        <v>7774</v>
      </c>
      <c r="LJK698" s="201" t="s">
        <v>7775</v>
      </c>
      <c r="LJL698" s="201" t="s">
        <v>7774</v>
      </c>
      <c r="LJM698" s="201" t="s">
        <v>7775</v>
      </c>
      <c r="LJN698" s="201" t="s">
        <v>7774</v>
      </c>
      <c r="LJO698" s="201" t="s">
        <v>7775</v>
      </c>
      <c r="LJP698" s="201" t="s">
        <v>7774</v>
      </c>
      <c r="LJQ698" s="201" t="s">
        <v>7775</v>
      </c>
      <c r="LJR698" s="201" t="s">
        <v>7774</v>
      </c>
      <c r="LJS698" s="201" t="s">
        <v>7775</v>
      </c>
      <c r="LJT698" s="201" t="s">
        <v>7774</v>
      </c>
      <c r="LJU698" s="201" t="s">
        <v>7775</v>
      </c>
      <c r="LJV698" s="201" t="s">
        <v>7774</v>
      </c>
      <c r="LJW698" s="201" t="s">
        <v>7775</v>
      </c>
      <c r="LJX698" s="201" t="s">
        <v>7774</v>
      </c>
      <c r="LJY698" s="201" t="s">
        <v>7775</v>
      </c>
      <c r="LJZ698" s="201" t="s">
        <v>7774</v>
      </c>
      <c r="LKA698" s="201" t="s">
        <v>7775</v>
      </c>
      <c r="LKB698" s="201" t="s">
        <v>7774</v>
      </c>
      <c r="LKC698" s="201" t="s">
        <v>7775</v>
      </c>
      <c r="LKD698" s="201" t="s">
        <v>7774</v>
      </c>
      <c r="LKE698" s="201" t="s">
        <v>7775</v>
      </c>
      <c r="LKF698" s="201" t="s">
        <v>7774</v>
      </c>
      <c r="LKG698" s="201" t="s">
        <v>7775</v>
      </c>
      <c r="LKH698" s="201" t="s">
        <v>7774</v>
      </c>
      <c r="LKI698" s="201" t="s">
        <v>7775</v>
      </c>
      <c r="LKJ698" s="201" t="s">
        <v>7774</v>
      </c>
      <c r="LKK698" s="201" t="s">
        <v>7775</v>
      </c>
      <c r="LKL698" s="201" t="s">
        <v>7774</v>
      </c>
      <c r="LKM698" s="201" t="s">
        <v>7775</v>
      </c>
      <c r="LKN698" s="201" t="s">
        <v>7774</v>
      </c>
      <c r="LKO698" s="201" t="s">
        <v>7775</v>
      </c>
      <c r="LKP698" s="201" t="s">
        <v>7774</v>
      </c>
      <c r="LKQ698" s="201" t="s">
        <v>7775</v>
      </c>
      <c r="LKR698" s="201" t="s">
        <v>7774</v>
      </c>
      <c r="LKS698" s="201" t="s">
        <v>7775</v>
      </c>
      <c r="LKT698" s="201" t="s">
        <v>7774</v>
      </c>
      <c r="LKU698" s="201" t="s">
        <v>7775</v>
      </c>
      <c r="LKV698" s="201" t="s">
        <v>7774</v>
      </c>
      <c r="LKW698" s="201" t="s">
        <v>7775</v>
      </c>
      <c r="LKX698" s="201" t="s">
        <v>7774</v>
      </c>
      <c r="LKY698" s="201" t="s">
        <v>7775</v>
      </c>
      <c r="LKZ698" s="201" t="s">
        <v>7774</v>
      </c>
      <c r="LLA698" s="201" t="s">
        <v>7775</v>
      </c>
      <c r="LLB698" s="201" t="s">
        <v>7774</v>
      </c>
      <c r="LLC698" s="201" t="s">
        <v>7775</v>
      </c>
      <c r="LLD698" s="201" t="s">
        <v>7774</v>
      </c>
      <c r="LLE698" s="201" t="s">
        <v>7775</v>
      </c>
      <c r="LLF698" s="201" t="s">
        <v>7774</v>
      </c>
      <c r="LLG698" s="201" t="s">
        <v>7775</v>
      </c>
      <c r="LLH698" s="201" t="s">
        <v>7774</v>
      </c>
      <c r="LLI698" s="201" t="s">
        <v>7775</v>
      </c>
      <c r="LLJ698" s="201" t="s">
        <v>7774</v>
      </c>
      <c r="LLK698" s="201" t="s">
        <v>7775</v>
      </c>
      <c r="LLL698" s="201" t="s">
        <v>7774</v>
      </c>
      <c r="LLM698" s="201" t="s">
        <v>7775</v>
      </c>
      <c r="LLN698" s="201" t="s">
        <v>7774</v>
      </c>
      <c r="LLO698" s="201" t="s">
        <v>7775</v>
      </c>
      <c r="LLP698" s="201" t="s">
        <v>7774</v>
      </c>
      <c r="LLQ698" s="201" t="s">
        <v>7775</v>
      </c>
      <c r="LLR698" s="201" t="s">
        <v>7774</v>
      </c>
      <c r="LLS698" s="201" t="s">
        <v>7775</v>
      </c>
      <c r="LLT698" s="201" t="s">
        <v>7774</v>
      </c>
      <c r="LLU698" s="201" t="s">
        <v>7775</v>
      </c>
      <c r="LLV698" s="201" t="s">
        <v>7774</v>
      </c>
      <c r="LLW698" s="201" t="s">
        <v>7775</v>
      </c>
      <c r="LLX698" s="201" t="s">
        <v>7774</v>
      </c>
      <c r="LLY698" s="201" t="s">
        <v>7775</v>
      </c>
      <c r="LLZ698" s="201" t="s">
        <v>7774</v>
      </c>
      <c r="LMA698" s="201" t="s">
        <v>7775</v>
      </c>
      <c r="LMB698" s="201" t="s">
        <v>7774</v>
      </c>
      <c r="LMC698" s="201" t="s">
        <v>7775</v>
      </c>
      <c r="LMD698" s="201" t="s">
        <v>7774</v>
      </c>
      <c r="LME698" s="201" t="s">
        <v>7775</v>
      </c>
      <c r="LMF698" s="201" t="s">
        <v>7774</v>
      </c>
      <c r="LMG698" s="201" t="s">
        <v>7775</v>
      </c>
      <c r="LMH698" s="201" t="s">
        <v>7774</v>
      </c>
      <c r="LMI698" s="201" t="s">
        <v>7775</v>
      </c>
      <c r="LMJ698" s="201" t="s">
        <v>7774</v>
      </c>
      <c r="LMK698" s="201" t="s">
        <v>7775</v>
      </c>
      <c r="LML698" s="201" t="s">
        <v>7774</v>
      </c>
      <c r="LMM698" s="201" t="s">
        <v>7775</v>
      </c>
      <c r="LMN698" s="201" t="s">
        <v>7774</v>
      </c>
      <c r="LMO698" s="201" t="s">
        <v>7775</v>
      </c>
      <c r="LMP698" s="201" t="s">
        <v>7774</v>
      </c>
      <c r="LMQ698" s="201" t="s">
        <v>7775</v>
      </c>
      <c r="LMR698" s="201" t="s">
        <v>7774</v>
      </c>
      <c r="LMS698" s="201" t="s">
        <v>7775</v>
      </c>
      <c r="LMT698" s="201" t="s">
        <v>7774</v>
      </c>
      <c r="LMU698" s="201" t="s">
        <v>7775</v>
      </c>
      <c r="LMV698" s="201" t="s">
        <v>7774</v>
      </c>
      <c r="LMW698" s="201" t="s">
        <v>7775</v>
      </c>
      <c r="LMX698" s="201" t="s">
        <v>7774</v>
      </c>
      <c r="LMY698" s="201" t="s">
        <v>7775</v>
      </c>
      <c r="LMZ698" s="201" t="s">
        <v>7774</v>
      </c>
      <c r="LNA698" s="201" t="s">
        <v>7775</v>
      </c>
      <c r="LNB698" s="201" t="s">
        <v>7774</v>
      </c>
      <c r="LNC698" s="201" t="s">
        <v>7775</v>
      </c>
      <c r="LND698" s="201" t="s">
        <v>7774</v>
      </c>
      <c r="LNE698" s="201" t="s">
        <v>7775</v>
      </c>
      <c r="LNF698" s="201" t="s">
        <v>7774</v>
      </c>
      <c r="LNG698" s="201" t="s">
        <v>7775</v>
      </c>
      <c r="LNH698" s="201" t="s">
        <v>7774</v>
      </c>
      <c r="LNI698" s="201" t="s">
        <v>7775</v>
      </c>
      <c r="LNJ698" s="201" t="s">
        <v>7774</v>
      </c>
      <c r="LNK698" s="201" t="s">
        <v>7775</v>
      </c>
      <c r="LNL698" s="201" t="s">
        <v>7774</v>
      </c>
      <c r="LNM698" s="201" t="s">
        <v>7775</v>
      </c>
      <c r="LNN698" s="201" t="s">
        <v>7774</v>
      </c>
      <c r="LNO698" s="201" t="s">
        <v>7775</v>
      </c>
      <c r="LNP698" s="201" t="s">
        <v>7774</v>
      </c>
      <c r="LNQ698" s="201" t="s">
        <v>7775</v>
      </c>
      <c r="LNR698" s="201" t="s">
        <v>7774</v>
      </c>
      <c r="LNS698" s="201" t="s">
        <v>7775</v>
      </c>
      <c r="LNT698" s="201" t="s">
        <v>7774</v>
      </c>
      <c r="LNU698" s="201" t="s">
        <v>7775</v>
      </c>
      <c r="LNV698" s="201" t="s">
        <v>7774</v>
      </c>
      <c r="LNW698" s="201" t="s">
        <v>7775</v>
      </c>
      <c r="LNX698" s="201" t="s">
        <v>7774</v>
      </c>
      <c r="LNY698" s="201" t="s">
        <v>7775</v>
      </c>
      <c r="LNZ698" s="201" t="s">
        <v>7774</v>
      </c>
      <c r="LOA698" s="201" t="s">
        <v>7775</v>
      </c>
      <c r="LOB698" s="201" t="s">
        <v>7774</v>
      </c>
      <c r="LOC698" s="201" t="s">
        <v>7775</v>
      </c>
      <c r="LOD698" s="201" t="s">
        <v>7774</v>
      </c>
      <c r="LOE698" s="201" t="s">
        <v>7775</v>
      </c>
      <c r="LOF698" s="201" t="s">
        <v>7774</v>
      </c>
      <c r="LOG698" s="201" t="s">
        <v>7775</v>
      </c>
      <c r="LOH698" s="201" t="s">
        <v>7774</v>
      </c>
      <c r="LOI698" s="201" t="s">
        <v>7775</v>
      </c>
      <c r="LOJ698" s="201" t="s">
        <v>7774</v>
      </c>
      <c r="LOK698" s="201" t="s">
        <v>7775</v>
      </c>
      <c r="LOL698" s="201" t="s">
        <v>7774</v>
      </c>
      <c r="LOM698" s="201" t="s">
        <v>7775</v>
      </c>
      <c r="LON698" s="201" t="s">
        <v>7774</v>
      </c>
      <c r="LOO698" s="201" t="s">
        <v>7775</v>
      </c>
      <c r="LOP698" s="201" t="s">
        <v>7774</v>
      </c>
      <c r="LOQ698" s="201" t="s">
        <v>7775</v>
      </c>
      <c r="LOR698" s="201" t="s">
        <v>7774</v>
      </c>
      <c r="LOS698" s="201" t="s">
        <v>7775</v>
      </c>
      <c r="LOT698" s="201" t="s">
        <v>7774</v>
      </c>
      <c r="LOU698" s="201" t="s">
        <v>7775</v>
      </c>
      <c r="LOV698" s="201" t="s">
        <v>7774</v>
      </c>
      <c r="LOW698" s="201" t="s">
        <v>7775</v>
      </c>
      <c r="LOX698" s="201" t="s">
        <v>7774</v>
      </c>
      <c r="LOY698" s="201" t="s">
        <v>7775</v>
      </c>
      <c r="LOZ698" s="201" t="s">
        <v>7774</v>
      </c>
      <c r="LPA698" s="201" t="s">
        <v>7775</v>
      </c>
      <c r="LPB698" s="201" t="s">
        <v>7774</v>
      </c>
      <c r="LPC698" s="201" t="s">
        <v>7775</v>
      </c>
      <c r="LPD698" s="201" t="s">
        <v>7774</v>
      </c>
      <c r="LPE698" s="201" t="s">
        <v>7775</v>
      </c>
      <c r="LPF698" s="201" t="s">
        <v>7774</v>
      </c>
      <c r="LPG698" s="201" t="s">
        <v>7775</v>
      </c>
      <c r="LPH698" s="201" t="s">
        <v>7774</v>
      </c>
      <c r="LPI698" s="201" t="s">
        <v>7775</v>
      </c>
      <c r="LPJ698" s="201" t="s">
        <v>7774</v>
      </c>
      <c r="LPK698" s="201" t="s">
        <v>7775</v>
      </c>
      <c r="LPL698" s="201" t="s">
        <v>7774</v>
      </c>
      <c r="LPM698" s="201" t="s">
        <v>7775</v>
      </c>
      <c r="LPN698" s="201" t="s">
        <v>7774</v>
      </c>
      <c r="LPO698" s="201" t="s">
        <v>7775</v>
      </c>
      <c r="LPP698" s="201" t="s">
        <v>7774</v>
      </c>
      <c r="LPQ698" s="201" t="s">
        <v>7775</v>
      </c>
      <c r="LPR698" s="201" t="s">
        <v>7774</v>
      </c>
      <c r="LPS698" s="201" t="s">
        <v>7775</v>
      </c>
      <c r="LPT698" s="201" t="s">
        <v>7774</v>
      </c>
      <c r="LPU698" s="201" t="s">
        <v>7775</v>
      </c>
      <c r="LPV698" s="201" t="s">
        <v>7774</v>
      </c>
      <c r="LPW698" s="201" t="s">
        <v>7775</v>
      </c>
      <c r="LPX698" s="201" t="s">
        <v>7774</v>
      </c>
      <c r="LPY698" s="201" t="s">
        <v>7775</v>
      </c>
      <c r="LPZ698" s="201" t="s">
        <v>7774</v>
      </c>
      <c r="LQA698" s="201" t="s">
        <v>7775</v>
      </c>
      <c r="LQB698" s="201" t="s">
        <v>7774</v>
      </c>
      <c r="LQC698" s="201" t="s">
        <v>7775</v>
      </c>
      <c r="LQD698" s="201" t="s">
        <v>7774</v>
      </c>
      <c r="LQE698" s="201" t="s">
        <v>7775</v>
      </c>
      <c r="LQF698" s="201" t="s">
        <v>7774</v>
      </c>
      <c r="LQG698" s="201" t="s">
        <v>7775</v>
      </c>
      <c r="LQH698" s="201" t="s">
        <v>7774</v>
      </c>
      <c r="LQI698" s="201" t="s">
        <v>7775</v>
      </c>
      <c r="LQJ698" s="201" t="s">
        <v>7774</v>
      </c>
      <c r="LQK698" s="201" t="s">
        <v>7775</v>
      </c>
      <c r="LQL698" s="201" t="s">
        <v>7774</v>
      </c>
      <c r="LQM698" s="201" t="s">
        <v>7775</v>
      </c>
      <c r="LQN698" s="201" t="s">
        <v>7774</v>
      </c>
      <c r="LQO698" s="201" t="s">
        <v>7775</v>
      </c>
      <c r="LQP698" s="201" t="s">
        <v>7774</v>
      </c>
      <c r="LQQ698" s="201" t="s">
        <v>7775</v>
      </c>
      <c r="LQR698" s="201" t="s">
        <v>7774</v>
      </c>
      <c r="LQS698" s="201" t="s">
        <v>7775</v>
      </c>
      <c r="LQT698" s="201" t="s">
        <v>7774</v>
      </c>
      <c r="LQU698" s="201" t="s">
        <v>7775</v>
      </c>
      <c r="LQV698" s="201" t="s">
        <v>7774</v>
      </c>
      <c r="LQW698" s="201" t="s">
        <v>7775</v>
      </c>
      <c r="LQX698" s="201" t="s">
        <v>7774</v>
      </c>
      <c r="LQY698" s="201" t="s">
        <v>7775</v>
      </c>
      <c r="LQZ698" s="201" t="s">
        <v>7774</v>
      </c>
      <c r="LRA698" s="201" t="s">
        <v>7775</v>
      </c>
      <c r="LRB698" s="201" t="s">
        <v>7774</v>
      </c>
      <c r="LRC698" s="201" t="s">
        <v>7775</v>
      </c>
      <c r="LRD698" s="201" t="s">
        <v>7774</v>
      </c>
      <c r="LRE698" s="201" t="s">
        <v>7775</v>
      </c>
      <c r="LRF698" s="201" t="s">
        <v>7774</v>
      </c>
      <c r="LRG698" s="201" t="s">
        <v>7775</v>
      </c>
      <c r="LRH698" s="201" t="s">
        <v>7774</v>
      </c>
      <c r="LRI698" s="201" t="s">
        <v>7775</v>
      </c>
      <c r="LRJ698" s="201" t="s">
        <v>7774</v>
      </c>
      <c r="LRK698" s="201" t="s">
        <v>7775</v>
      </c>
      <c r="LRL698" s="201" t="s">
        <v>7774</v>
      </c>
      <c r="LRM698" s="201" t="s">
        <v>7775</v>
      </c>
      <c r="LRN698" s="201" t="s">
        <v>7774</v>
      </c>
      <c r="LRO698" s="201" t="s">
        <v>7775</v>
      </c>
      <c r="LRP698" s="201" t="s">
        <v>7774</v>
      </c>
      <c r="LRQ698" s="201" t="s">
        <v>7775</v>
      </c>
      <c r="LRR698" s="201" t="s">
        <v>7774</v>
      </c>
      <c r="LRS698" s="201" t="s">
        <v>7775</v>
      </c>
      <c r="LRT698" s="201" t="s">
        <v>7774</v>
      </c>
      <c r="LRU698" s="201" t="s">
        <v>7775</v>
      </c>
      <c r="LRV698" s="201" t="s">
        <v>7774</v>
      </c>
      <c r="LRW698" s="201" t="s">
        <v>7775</v>
      </c>
      <c r="LRX698" s="201" t="s">
        <v>7774</v>
      </c>
      <c r="LRY698" s="201" t="s">
        <v>7775</v>
      </c>
      <c r="LRZ698" s="201" t="s">
        <v>7774</v>
      </c>
      <c r="LSA698" s="201" t="s">
        <v>7775</v>
      </c>
      <c r="LSB698" s="201" t="s">
        <v>7774</v>
      </c>
      <c r="LSC698" s="201" t="s">
        <v>7775</v>
      </c>
      <c r="LSD698" s="201" t="s">
        <v>7774</v>
      </c>
      <c r="LSE698" s="201" t="s">
        <v>7775</v>
      </c>
      <c r="LSF698" s="201" t="s">
        <v>7774</v>
      </c>
      <c r="LSG698" s="201" t="s">
        <v>7775</v>
      </c>
      <c r="LSH698" s="201" t="s">
        <v>7774</v>
      </c>
      <c r="LSI698" s="201" t="s">
        <v>7775</v>
      </c>
      <c r="LSJ698" s="201" t="s">
        <v>7774</v>
      </c>
      <c r="LSK698" s="201" t="s">
        <v>7775</v>
      </c>
      <c r="LSL698" s="201" t="s">
        <v>7774</v>
      </c>
      <c r="LSM698" s="201" t="s">
        <v>7775</v>
      </c>
      <c r="LSN698" s="201" t="s">
        <v>7774</v>
      </c>
      <c r="LSO698" s="201" t="s">
        <v>7775</v>
      </c>
      <c r="LSP698" s="201" t="s">
        <v>7774</v>
      </c>
      <c r="LSQ698" s="201" t="s">
        <v>7775</v>
      </c>
      <c r="LSR698" s="201" t="s">
        <v>7774</v>
      </c>
      <c r="LSS698" s="201" t="s">
        <v>7775</v>
      </c>
      <c r="LST698" s="201" t="s">
        <v>7774</v>
      </c>
      <c r="LSU698" s="201" t="s">
        <v>7775</v>
      </c>
      <c r="LSV698" s="201" t="s">
        <v>7774</v>
      </c>
      <c r="LSW698" s="201" t="s">
        <v>7775</v>
      </c>
      <c r="LSX698" s="201" t="s">
        <v>7774</v>
      </c>
      <c r="LSY698" s="201" t="s">
        <v>7775</v>
      </c>
      <c r="LSZ698" s="201" t="s">
        <v>7774</v>
      </c>
      <c r="LTA698" s="201" t="s">
        <v>7775</v>
      </c>
      <c r="LTB698" s="201" t="s">
        <v>7774</v>
      </c>
      <c r="LTC698" s="201" t="s">
        <v>7775</v>
      </c>
      <c r="LTD698" s="201" t="s">
        <v>7774</v>
      </c>
      <c r="LTE698" s="201" t="s">
        <v>7775</v>
      </c>
      <c r="LTF698" s="201" t="s">
        <v>7774</v>
      </c>
      <c r="LTG698" s="201" t="s">
        <v>7775</v>
      </c>
      <c r="LTH698" s="201" t="s">
        <v>7774</v>
      </c>
      <c r="LTI698" s="201" t="s">
        <v>7775</v>
      </c>
      <c r="LTJ698" s="201" t="s">
        <v>7774</v>
      </c>
      <c r="LTK698" s="201" t="s">
        <v>7775</v>
      </c>
      <c r="LTL698" s="201" t="s">
        <v>7774</v>
      </c>
      <c r="LTM698" s="201" t="s">
        <v>7775</v>
      </c>
      <c r="LTN698" s="201" t="s">
        <v>7774</v>
      </c>
      <c r="LTO698" s="201" t="s">
        <v>7775</v>
      </c>
      <c r="LTP698" s="201" t="s">
        <v>7774</v>
      </c>
      <c r="LTQ698" s="201" t="s">
        <v>7775</v>
      </c>
      <c r="LTR698" s="201" t="s">
        <v>7774</v>
      </c>
      <c r="LTS698" s="201" t="s">
        <v>7775</v>
      </c>
      <c r="LTT698" s="201" t="s">
        <v>7774</v>
      </c>
      <c r="LTU698" s="201" t="s">
        <v>7775</v>
      </c>
      <c r="LTV698" s="201" t="s">
        <v>7774</v>
      </c>
      <c r="LTW698" s="201" t="s">
        <v>7775</v>
      </c>
      <c r="LTX698" s="201" t="s">
        <v>7774</v>
      </c>
      <c r="LTY698" s="201" t="s">
        <v>7775</v>
      </c>
      <c r="LTZ698" s="201" t="s">
        <v>7774</v>
      </c>
      <c r="LUA698" s="201" t="s">
        <v>7775</v>
      </c>
      <c r="LUB698" s="201" t="s">
        <v>7774</v>
      </c>
      <c r="LUC698" s="201" t="s">
        <v>7775</v>
      </c>
      <c r="LUD698" s="201" t="s">
        <v>7774</v>
      </c>
      <c r="LUE698" s="201" t="s">
        <v>7775</v>
      </c>
      <c r="LUF698" s="201" t="s">
        <v>7774</v>
      </c>
      <c r="LUG698" s="201" t="s">
        <v>7775</v>
      </c>
      <c r="LUH698" s="201" t="s">
        <v>7774</v>
      </c>
      <c r="LUI698" s="201" t="s">
        <v>7775</v>
      </c>
      <c r="LUJ698" s="201" t="s">
        <v>7774</v>
      </c>
      <c r="LUK698" s="201" t="s">
        <v>7775</v>
      </c>
      <c r="LUL698" s="201" t="s">
        <v>7774</v>
      </c>
      <c r="LUM698" s="201" t="s">
        <v>7775</v>
      </c>
      <c r="LUN698" s="201" t="s">
        <v>7774</v>
      </c>
      <c r="LUO698" s="201" t="s">
        <v>7775</v>
      </c>
      <c r="LUP698" s="201" t="s">
        <v>7774</v>
      </c>
      <c r="LUQ698" s="201" t="s">
        <v>7775</v>
      </c>
      <c r="LUR698" s="201" t="s">
        <v>7774</v>
      </c>
      <c r="LUS698" s="201" t="s">
        <v>7775</v>
      </c>
      <c r="LUT698" s="201" t="s">
        <v>7774</v>
      </c>
      <c r="LUU698" s="201" t="s">
        <v>7775</v>
      </c>
      <c r="LUV698" s="201" t="s">
        <v>7774</v>
      </c>
      <c r="LUW698" s="201" t="s">
        <v>7775</v>
      </c>
      <c r="LUX698" s="201" t="s">
        <v>7774</v>
      </c>
      <c r="LUY698" s="201" t="s">
        <v>7775</v>
      </c>
      <c r="LUZ698" s="201" t="s">
        <v>7774</v>
      </c>
      <c r="LVA698" s="201" t="s">
        <v>7775</v>
      </c>
      <c r="LVB698" s="201" t="s">
        <v>7774</v>
      </c>
      <c r="LVC698" s="201" t="s">
        <v>7775</v>
      </c>
      <c r="LVD698" s="201" t="s">
        <v>7774</v>
      </c>
      <c r="LVE698" s="201" t="s">
        <v>7775</v>
      </c>
      <c r="LVF698" s="201" t="s">
        <v>7774</v>
      </c>
      <c r="LVG698" s="201" t="s">
        <v>7775</v>
      </c>
      <c r="LVH698" s="201" t="s">
        <v>7774</v>
      </c>
      <c r="LVI698" s="201" t="s">
        <v>7775</v>
      </c>
      <c r="LVJ698" s="201" t="s">
        <v>7774</v>
      </c>
      <c r="LVK698" s="201" t="s">
        <v>7775</v>
      </c>
      <c r="LVL698" s="201" t="s">
        <v>7774</v>
      </c>
      <c r="LVM698" s="201" t="s">
        <v>7775</v>
      </c>
      <c r="LVN698" s="201" t="s">
        <v>7774</v>
      </c>
      <c r="LVO698" s="201" t="s">
        <v>7775</v>
      </c>
      <c r="LVP698" s="201" t="s">
        <v>7774</v>
      </c>
      <c r="LVQ698" s="201" t="s">
        <v>7775</v>
      </c>
      <c r="LVR698" s="201" t="s">
        <v>7774</v>
      </c>
      <c r="LVS698" s="201" t="s">
        <v>7775</v>
      </c>
      <c r="LVT698" s="201" t="s">
        <v>7774</v>
      </c>
      <c r="LVU698" s="201" t="s">
        <v>7775</v>
      </c>
      <c r="LVV698" s="201" t="s">
        <v>7774</v>
      </c>
      <c r="LVW698" s="201" t="s">
        <v>7775</v>
      </c>
      <c r="LVX698" s="201" t="s">
        <v>7774</v>
      </c>
      <c r="LVY698" s="201" t="s">
        <v>7775</v>
      </c>
      <c r="LVZ698" s="201" t="s">
        <v>7774</v>
      </c>
      <c r="LWA698" s="201" t="s">
        <v>7775</v>
      </c>
      <c r="LWB698" s="201" t="s">
        <v>7774</v>
      </c>
      <c r="LWC698" s="201" t="s">
        <v>7775</v>
      </c>
      <c r="LWD698" s="201" t="s">
        <v>7774</v>
      </c>
      <c r="LWE698" s="201" t="s">
        <v>7775</v>
      </c>
      <c r="LWF698" s="201" t="s">
        <v>7774</v>
      </c>
      <c r="LWG698" s="201" t="s">
        <v>7775</v>
      </c>
      <c r="LWH698" s="201" t="s">
        <v>7774</v>
      </c>
      <c r="LWI698" s="201" t="s">
        <v>7775</v>
      </c>
      <c r="LWJ698" s="201" t="s">
        <v>7774</v>
      </c>
      <c r="LWK698" s="201" t="s">
        <v>7775</v>
      </c>
      <c r="LWL698" s="201" t="s">
        <v>7774</v>
      </c>
      <c r="LWM698" s="201" t="s">
        <v>7775</v>
      </c>
      <c r="LWN698" s="201" t="s">
        <v>7774</v>
      </c>
      <c r="LWO698" s="201" t="s">
        <v>7775</v>
      </c>
      <c r="LWP698" s="201" t="s">
        <v>7774</v>
      </c>
      <c r="LWQ698" s="201" t="s">
        <v>7775</v>
      </c>
      <c r="LWR698" s="201" t="s">
        <v>7774</v>
      </c>
      <c r="LWS698" s="201" t="s">
        <v>7775</v>
      </c>
      <c r="LWT698" s="201" t="s">
        <v>7774</v>
      </c>
      <c r="LWU698" s="201" t="s">
        <v>7775</v>
      </c>
      <c r="LWV698" s="201" t="s">
        <v>7774</v>
      </c>
      <c r="LWW698" s="201" t="s">
        <v>7775</v>
      </c>
      <c r="LWX698" s="201" t="s">
        <v>7774</v>
      </c>
      <c r="LWY698" s="201" t="s">
        <v>7775</v>
      </c>
      <c r="LWZ698" s="201" t="s">
        <v>7774</v>
      </c>
      <c r="LXA698" s="201" t="s">
        <v>7775</v>
      </c>
      <c r="LXB698" s="201" t="s">
        <v>7774</v>
      </c>
      <c r="LXC698" s="201" t="s">
        <v>7775</v>
      </c>
      <c r="LXD698" s="201" t="s">
        <v>7774</v>
      </c>
      <c r="LXE698" s="201" t="s">
        <v>7775</v>
      </c>
      <c r="LXF698" s="201" t="s">
        <v>7774</v>
      </c>
      <c r="LXG698" s="201" t="s">
        <v>7775</v>
      </c>
      <c r="LXH698" s="201" t="s">
        <v>7774</v>
      </c>
      <c r="LXI698" s="201" t="s">
        <v>7775</v>
      </c>
      <c r="LXJ698" s="201" t="s">
        <v>7774</v>
      </c>
      <c r="LXK698" s="201" t="s">
        <v>7775</v>
      </c>
      <c r="LXL698" s="201" t="s">
        <v>7774</v>
      </c>
      <c r="LXM698" s="201" t="s">
        <v>7775</v>
      </c>
      <c r="LXN698" s="201" t="s">
        <v>7774</v>
      </c>
      <c r="LXO698" s="201" t="s">
        <v>7775</v>
      </c>
      <c r="LXP698" s="201" t="s">
        <v>7774</v>
      </c>
      <c r="LXQ698" s="201" t="s">
        <v>7775</v>
      </c>
      <c r="LXR698" s="201" t="s">
        <v>7774</v>
      </c>
      <c r="LXS698" s="201" t="s">
        <v>7775</v>
      </c>
      <c r="LXT698" s="201" t="s">
        <v>7774</v>
      </c>
      <c r="LXU698" s="201" t="s">
        <v>7775</v>
      </c>
      <c r="LXV698" s="201" t="s">
        <v>7774</v>
      </c>
      <c r="LXW698" s="201" t="s">
        <v>7775</v>
      </c>
      <c r="LXX698" s="201" t="s">
        <v>7774</v>
      </c>
      <c r="LXY698" s="201" t="s">
        <v>7775</v>
      </c>
      <c r="LXZ698" s="201" t="s">
        <v>7774</v>
      </c>
      <c r="LYA698" s="201" t="s">
        <v>7775</v>
      </c>
      <c r="LYB698" s="201" t="s">
        <v>7774</v>
      </c>
      <c r="LYC698" s="201" t="s">
        <v>7775</v>
      </c>
      <c r="LYD698" s="201" t="s">
        <v>7774</v>
      </c>
      <c r="LYE698" s="201" t="s">
        <v>7775</v>
      </c>
      <c r="LYF698" s="201" t="s">
        <v>7774</v>
      </c>
      <c r="LYG698" s="201" t="s">
        <v>7775</v>
      </c>
      <c r="LYH698" s="201" t="s">
        <v>7774</v>
      </c>
      <c r="LYI698" s="201" t="s">
        <v>7775</v>
      </c>
      <c r="LYJ698" s="201" t="s">
        <v>7774</v>
      </c>
      <c r="LYK698" s="201" t="s">
        <v>7775</v>
      </c>
      <c r="LYL698" s="201" t="s">
        <v>7774</v>
      </c>
      <c r="LYM698" s="201" t="s">
        <v>7775</v>
      </c>
      <c r="LYN698" s="201" t="s">
        <v>7774</v>
      </c>
      <c r="LYO698" s="201" t="s">
        <v>7775</v>
      </c>
      <c r="LYP698" s="201" t="s">
        <v>7774</v>
      </c>
      <c r="LYQ698" s="201" t="s">
        <v>7775</v>
      </c>
      <c r="LYR698" s="201" t="s">
        <v>7774</v>
      </c>
      <c r="LYS698" s="201" t="s">
        <v>7775</v>
      </c>
      <c r="LYT698" s="201" t="s">
        <v>7774</v>
      </c>
      <c r="LYU698" s="201" t="s">
        <v>7775</v>
      </c>
      <c r="LYV698" s="201" t="s">
        <v>7774</v>
      </c>
      <c r="LYW698" s="201" t="s">
        <v>7775</v>
      </c>
      <c r="LYX698" s="201" t="s">
        <v>7774</v>
      </c>
      <c r="LYY698" s="201" t="s">
        <v>7775</v>
      </c>
      <c r="LYZ698" s="201" t="s">
        <v>7774</v>
      </c>
      <c r="LZA698" s="201" t="s">
        <v>7775</v>
      </c>
      <c r="LZB698" s="201" t="s">
        <v>7774</v>
      </c>
      <c r="LZC698" s="201" t="s">
        <v>7775</v>
      </c>
      <c r="LZD698" s="201" t="s">
        <v>7774</v>
      </c>
      <c r="LZE698" s="201" t="s">
        <v>7775</v>
      </c>
      <c r="LZF698" s="201" t="s">
        <v>7774</v>
      </c>
      <c r="LZG698" s="201" t="s">
        <v>7775</v>
      </c>
      <c r="LZH698" s="201" t="s">
        <v>7774</v>
      </c>
      <c r="LZI698" s="201" t="s">
        <v>7775</v>
      </c>
      <c r="LZJ698" s="201" t="s">
        <v>7774</v>
      </c>
      <c r="LZK698" s="201" t="s">
        <v>7775</v>
      </c>
      <c r="LZL698" s="201" t="s">
        <v>7774</v>
      </c>
      <c r="LZM698" s="201" t="s">
        <v>7775</v>
      </c>
      <c r="LZN698" s="201" t="s">
        <v>7774</v>
      </c>
      <c r="LZO698" s="201" t="s">
        <v>7775</v>
      </c>
      <c r="LZP698" s="201" t="s">
        <v>7774</v>
      </c>
      <c r="LZQ698" s="201" t="s">
        <v>7775</v>
      </c>
      <c r="LZR698" s="201" t="s">
        <v>7774</v>
      </c>
      <c r="LZS698" s="201" t="s">
        <v>7775</v>
      </c>
      <c r="LZT698" s="201" t="s">
        <v>7774</v>
      </c>
      <c r="LZU698" s="201" t="s">
        <v>7775</v>
      </c>
      <c r="LZV698" s="201" t="s">
        <v>7774</v>
      </c>
      <c r="LZW698" s="201" t="s">
        <v>7775</v>
      </c>
      <c r="LZX698" s="201" t="s">
        <v>7774</v>
      </c>
      <c r="LZY698" s="201" t="s">
        <v>7775</v>
      </c>
      <c r="LZZ698" s="201" t="s">
        <v>7774</v>
      </c>
      <c r="MAA698" s="201" t="s">
        <v>7775</v>
      </c>
      <c r="MAB698" s="201" t="s">
        <v>7774</v>
      </c>
      <c r="MAC698" s="201" t="s">
        <v>7775</v>
      </c>
      <c r="MAD698" s="201" t="s">
        <v>7774</v>
      </c>
      <c r="MAE698" s="201" t="s">
        <v>7775</v>
      </c>
      <c r="MAF698" s="201" t="s">
        <v>7774</v>
      </c>
      <c r="MAG698" s="201" t="s">
        <v>7775</v>
      </c>
      <c r="MAH698" s="201" t="s">
        <v>7774</v>
      </c>
      <c r="MAI698" s="201" t="s">
        <v>7775</v>
      </c>
      <c r="MAJ698" s="201" t="s">
        <v>7774</v>
      </c>
      <c r="MAK698" s="201" t="s">
        <v>7775</v>
      </c>
      <c r="MAL698" s="201" t="s">
        <v>7774</v>
      </c>
      <c r="MAM698" s="201" t="s">
        <v>7775</v>
      </c>
      <c r="MAN698" s="201" t="s">
        <v>7774</v>
      </c>
      <c r="MAO698" s="201" t="s">
        <v>7775</v>
      </c>
      <c r="MAP698" s="201" t="s">
        <v>7774</v>
      </c>
      <c r="MAQ698" s="201" t="s">
        <v>7775</v>
      </c>
      <c r="MAR698" s="201" t="s">
        <v>7774</v>
      </c>
      <c r="MAS698" s="201" t="s">
        <v>7775</v>
      </c>
      <c r="MAT698" s="201" t="s">
        <v>7774</v>
      </c>
      <c r="MAU698" s="201" t="s">
        <v>7775</v>
      </c>
      <c r="MAV698" s="201" t="s">
        <v>7774</v>
      </c>
      <c r="MAW698" s="201" t="s">
        <v>7775</v>
      </c>
      <c r="MAX698" s="201" t="s">
        <v>7774</v>
      </c>
      <c r="MAY698" s="201" t="s">
        <v>7775</v>
      </c>
      <c r="MAZ698" s="201" t="s">
        <v>7774</v>
      </c>
      <c r="MBA698" s="201" t="s">
        <v>7775</v>
      </c>
      <c r="MBB698" s="201" t="s">
        <v>7774</v>
      </c>
      <c r="MBC698" s="201" t="s">
        <v>7775</v>
      </c>
      <c r="MBD698" s="201" t="s">
        <v>7774</v>
      </c>
      <c r="MBE698" s="201" t="s">
        <v>7775</v>
      </c>
      <c r="MBF698" s="201" t="s">
        <v>7774</v>
      </c>
      <c r="MBG698" s="201" t="s">
        <v>7775</v>
      </c>
      <c r="MBH698" s="201" t="s">
        <v>7774</v>
      </c>
      <c r="MBI698" s="201" t="s">
        <v>7775</v>
      </c>
      <c r="MBJ698" s="201" t="s">
        <v>7774</v>
      </c>
      <c r="MBK698" s="201" t="s">
        <v>7775</v>
      </c>
      <c r="MBL698" s="201" t="s">
        <v>7774</v>
      </c>
      <c r="MBM698" s="201" t="s">
        <v>7775</v>
      </c>
      <c r="MBN698" s="201" t="s">
        <v>7774</v>
      </c>
      <c r="MBO698" s="201" t="s">
        <v>7775</v>
      </c>
      <c r="MBP698" s="201" t="s">
        <v>7774</v>
      </c>
      <c r="MBQ698" s="201" t="s">
        <v>7775</v>
      </c>
      <c r="MBR698" s="201" t="s">
        <v>7774</v>
      </c>
      <c r="MBS698" s="201" t="s">
        <v>7775</v>
      </c>
      <c r="MBT698" s="201" t="s">
        <v>7774</v>
      </c>
      <c r="MBU698" s="201" t="s">
        <v>7775</v>
      </c>
      <c r="MBV698" s="201" t="s">
        <v>7774</v>
      </c>
      <c r="MBW698" s="201" t="s">
        <v>7775</v>
      </c>
      <c r="MBX698" s="201" t="s">
        <v>7774</v>
      </c>
      <c r="MBY698" s="201" t="s">
        <v>7775</v>
      </c>
      <c r="MBZ698" s="201" t="s">
        <v>7774</v>
      </c>
      <c r="MCA698" s="201" t="s">
        <v>7775</v>
      </c>
      <c r="MCB698" s="201" t="s">
        <v>7774</v>
      </c>
      <c r="MCC698" s="201" t="s">
        <v>7775</v>
      </c>
      <c r="MCD698" s="201" t="s">
        <v>7774</v>
      </c>
      <c r="MCE698" s="201" t="s">
        <v>7775</v>
      </c>
      <c r="MCF698" s="201" t="s">
        <v>7774</v>
      </c>
      <c r="MCG698" s="201" t="s">
        <v>7775</v>
      </c>
      <c r="MCH698" s="201" t="s">
        <v>7774</v>
      </c>
      <c r="MCI698" s="201" t="s">
        <v>7775</v>
      </c>
      <c r="MCJ698" s="201" t="s">
        <v>7774</v>
      </c>
      <c r="MCK698" s="201" t="s">
        <v>7775</v>
      </c>
      <c r="MCL698" s="201" t="s">
        <v>7774</v>
      </c>
      <c r="MCM698" s="201" t="s">
        <v>7775</v>
      </c>
      <c r="MCN698" s="201" t="s">
        <v>7774</v>
      </c>
      <c r="MCO698" s="201" t="s">
        <v>7775</v>
      </c>
      <c r="MCP698" s="201" t="s">
        <v>7774</v>
      </c>
      <c r="MCQ698" s="201" t="s">
        <v>7775</v>
      </c>
      <c r="MCR698" s="201" t="s">
        <v>7774</v>
      </c>
      <c r="MCS698" s="201" t="s">
        <v>7775</v>
      </c>
      <c r="MCT698" s="201" t="s">
        <v>7774</v>
      </c>
      <c r="MCU698" s="201" t="s">
        <v>7775</v>
      </c>
      <c r="MCV698" s="201" t="s">
        <v>7774</v>
      </c>
      <c r="MCW698" s="201" t="s">
        <v>7775</v>
      </c>
      <c r="MCX698" s="201" t="s">
        <v>7774</v>
      </c>
      <c r="MCY698" s="201" t="s">
        <v>7775</v>
      </c>
      <c r="MCZ698" s="201" t="s">
        <v>7774</v>
      </c>
      <c r="MDA698" s="201" t="s">
        <v>7775</v>
      </c>
      <c r="MDB698" s="201" t="s">
        <v>7774</v>
      </c>
      <c r="MDC698" s="201" t="s">
        <v>7775</v>
      </c>
      <c r="MDD698" s="201" t="s">
        <v>7774</v>
      </c>
      <c r="MDE698" s="201" t="s">
        <v>7775</v>
      </c>
      <c r="MDF698" s="201" t="s">
        <v>7774</v>
      </c>
      <c r="MDG698" s="201" t="s">
        <v>7775</v>
      </c>
      <c r="MDH698" s="201" t="s">
        <v>7774</v>
      </c>
      <c r="MDI698" s="201" t="s">
        <v>7775</v>
      </c>
      <c r="MDJ698" s="201" t="s">
        <v>7774</v>
      </c>
      <c r="MDK698" s="201" t="s">
        <v>7775</v>
      </c>
      <c r="MDL698" s="201" t="s">
        <v>7774</v>
      </c>
      <c r="MDM698" s="201" t="s">
        <v>7775</v>
      </c>
      <c r="MDN698" s="201" t="s">
        <v>7774</v>
      </c>
      <c r="MDO698" s="201" t="s">
        <v>7775</v>
      </c>
      <c r="MDP698" s="201" t="s">
        <v>7774</v>
      </c>
      <c r="MDQ698" s="201" t="s">
        <v>7775</v>
      </c>
      <c r="MDR698" s="201" t="s">
        <v>7774</v>
      </c>
      <c r="MDS698" s="201" t="s">
        <v>7775</v>
      </c>
      <c r="MDT698" s="201" t="s">
        <v>7774</v>
      </c>
      <c r="MDU698" s="201" t="s">
        <v>7775</v>
      </c>
      <c r="MDV698" s="201" t="s">
        <v>7774</v>
      </c>
      <c r="MDW698" s="201" t="s">
        <v>7775</v>
      </c>
      <c r="MDX698" s="201" t="s">
        <v>7774</v>
      </c>
      <c r="MDY698" s="201" t="s">
        <v>7775</v>
      </c>
      <c r="MDZ698" s="201" t="s">
        <v>7774</v>
      </c>
      <c r="MEA698" s="201" t="s">
        <v>7775</v>
      </c>
      <c r="MEB698" s="201" t="s">
        <v>7774</v>
      </c>
      <c r="MEC698" s="201" t="s">
        <v>7775</v>
      </c>
      <c r="MED698" s="201" t="s">
        <v>7774</v>
      </c>
      <c r="MEE698" s="201" t="s">
        <v>7775</v>
      </c>
      <c r="MEF698" s="201" t="s">
        <v>7774</v>
      </c>
      <c r="MEG698" s="201" t="s">
        <v>7775</v>
      </c>
      <c r="MEH698" s="201" t="s">
        <v>7774</v>
      </c>
      <c r="MEI698" s="201" t="s">
        <v>7775</v>
      </c>
      <c r="MEJ698" s="201" t="s">
        <v>7774</v>
      </c>
      <c r="MEK698" s="201" t="s">
        <v>7775</v>
      </c>
      <c r="MEL698" s="201" t="s">
        <v>7774</v>
      </c>
      <c r="MEM698" s="201" t="s">
        <v>7775</v>
      </c>
      <c r="MEN698" s="201" t="s">
        <v>7774</v>
      </c>
      <c r="MEO698" s="201" t="s">
        <v>7775</v>
      </c>
      <c r="MEP698" s="201" t="s">
        <v>7774</v>
      </c>
      <c r="MEQ698" s="201" t="s">
        <v>7775</v>
      </c>
      <c r="MER698" s="201" t="s">
        <v>7774</v>
      </c>
      <c r="MES698" s="201" t="s">
        <v>7775</v>
      </c>
      <c r="MET698" s="201" t="s">
        <v>7774</v>
      </c>
      <c r="MEU698" s="201" t="s">
        <v>7775</v>
      </c>
      <c r="MEV698" s="201" t="s">
        <v>7774</v>
      </c>
      <c r="MEW698" s="201" t="s">
        <v>7775</v>
      </c>
      <c r="MEX698" s="201" t="s">
        <v>7774</v>
      </c>
      <c r="MEY698" s="201" t="s">
        <v>7775</v>
      </c>
      <c r="MEZ698" s="201" t="s">
        <v>7774</v>
      </c>
      <c r="MFA698" s="201" t="s">
        <v>7775</v>
      </c>
      <c r="MFB698" s="201" t="s">
        <v>7774</v>
      </c>
      <c r="MFC698" s="201" t="s">
        <v>7775</v>
      </c>
      <c r="MFD698" s="201" t="s">
        <v>7774</v>
      </c>
      <c r="MFE698" s="201" t="s">
        <v>7775</v>
      </c>
      <c r="MFF698" s="201" t="s">
        <v>7774</v>
      </c>
      <c r="MFG698" s="201" t="s">
        <v>7775</v>
      </c>
      <c r="MFH698" s="201" t="s">
        <v>7774</v>
      </c>
      <c r="MFI698" s="201" t="s">
        <v>7775</v>
      </c>
      <c r="MFJ698" s="201" t="s">
        <v>7774</v>
      </c>
      <c r="MFK698" s="201" t="s">
        <v>7775</v>
      </c>
      <c r="MFL698" s="201" t="s">
        <v>7774</v>
      </c>
      <c r="MFM698" s="201" t="s">
        <v>7775</v>
      </c>
      <c r="MFN698" s="201" t="s">
        <v>7774</v>
      </c>
      <c r="MFO698" s="201" t="s">
        <v>7775</v>
      </c>
      <c r="MFP698" s="201" t="s">
        <v>7774</v>
      </c>
      <c r="MFQ698" s="201" t="s">
        <v>7775</v>
      </c>
      <c r="MFR698" s="201" t="s">
        <v>7774</v>
      </c>
      <c r="MFS698" s="201" t="s">
        <v>7775</v>
      </c>
      <c r="MFT698" s="201" t="s">
        <v>7774</v>
      </c>
      <c r="MFU698" s="201" t="s">
        <v>7775</v>
      </c>
      <c r="MFV698" s="201" t="s">
        <v>7774</v>
      </c>
      <c r="MFW698" s="201" t="s">
        <v>7775</v>
      </c>
      <c r="MFX698" s="201" t="s">
        <v>7774</v>
      </c>
      <c r="MFY698" s="201" t="s">
        <v>7775</v>
      </c>
      <c r="MFZ698" s="201" t="s">
        <v>7774</v>
      </c>
      <c r="MGA698" s="201" t="s">
        <v>7775</v>
      </c>
      <c r="MGB698" s="201" t="s">
        <v>7774</v>
      </c>
      <c r="MGC698" s="201" t="s">
        <v>7775</v>
      </c>
      <c r="MGD698" s="201" t="s">
        <v>7774</v>
      </c>
      <c r="MGE698" s="201" t="s">
        <v>7775</v>
      </c>
      <c r="MGF698" s="201" t="s">
        <v>7774</v>
      </c>
      <c r="MGG698" s="201" t="s">
        <v>7775</v>
      </c>
      <c r="MGH698" s="201" t="s">
        <v>7774</v>
      </c>
      <c r="MGI698" s="201" t="s">
        <v>7775</v>
      </c>
      <c r="MGJ698" s="201" t="s">
        <v>7774</v>
      </c>
      <c r="MGK698" s="201" t="s">
        <v>7775</v>
      </c>
      <c r="MGL698" s="201" t="s">
        <v>7774</v>
      </c>
      <c r="MGM698" s="201" t="s">
        <v>7775</v>
      </c>
      <c r="MGN698" s="201" t="s">
        <v>7774</v>
      </c>
      <c r="MGO698" s="201" t="s">
        <v>7775</v>
      </c>
      <c r="MGP698" s="201" t="s">
        <v>7774</v>
      </c>
      <c r="MGQ698" s="201" t="s">
        <v>7775</v>
      </c>
      <c r="MGR698" s="201" t="s">
        <v>7774</v>
      </c>
      <c r="MGS698" s="201" t="s">
        <v>7775</v>
      </c>
      <c r="MGT698" s="201" t="s">
        <v>7774</v>
      </c>
      <c r="MGU698" s="201" t="s">
        <v>7775</v>
      </c>
      <c r="MGV698" s="201" t="s">
        <v>7774</v>
      </c>
      <c r="MGW698" s="201" t="s">
        <v>7775</v>
      </c>
      <c r="MGX698" s="201" t="s">
        <v>7774</v>
      </c>
      <c r="MGY698" s="201" t="s">
        <v>7775</v>
      </c>
      <c r="MGZ698" s="201" t="s">
        <v>7774</v>
      </c>
      <c r="MHA698" s="201" t="s">
        <v>7775</v>
      </c>
      <c r="MHB698" s="201" t="s">
        <v>7774</v>
      </c>
      <c r="MHC698" s="201" t="s">
        <v>7775</v>
      </c>
      <c r="MHD698" s="201" t="s">
        <v>7774</v>
      </c>
      <c r="MHE698" s="201" t="s">
        <v>7775</v>
      </c>
      <c r="MHF698" s="201" t="s">
        <v>7774</v>
      </c>
      <c r="MHG698" s="201" t="s">
        <v>7775</v>
      </c>
      <c r="MHH698" s="201" t="s">
        <v>7774</v>
      </c>
      <c r="MHI698" s="201" t="s">
        <v>7775</v>
      </c>
      <c r="MHJ698" s="201" t="s">
        <v>7774</v>
      </c>
      <c r="MHK698" s="201" t="s">
        <v>7775</v>
      </c>
      <c r="MHL698" s="201" t="s">
        <v>7774</v>
      </c>
      <c r="MHM698" s="201" t="s">
        <v>7775</v>
      </c>
      <c r="MHN698" s="201" t="s">
        <v>7774</v>
      </c>
      <c r="MHO698" s="201" t="s">
        <v>7775</v>
      </c>
      <c r="MHP698" s="201" t="s">
        <v>7774</v>
      </c>
      <c r="MHQ698" s="201" t="s">
        <v>7775</v>
      </c>
      <c r="MHR698" s="201" t="s">
        <v>7774</v>
      </c>
      <c r="MHS698" s="201" t="s">
        <v>7775</v>
      </c>
      <c r="MHT698" s="201" t="s">
        <v>7774</v>
      </c>
      <c r="MHU698" s="201" t="s">
        <v>7775</v>
      </c>
      <c r="MHV698" s="201" t="s">
        <v>7774</v>
      </c>
      <c r="MHW698" s="201" t="s">
        <v>7775</v>
      </c>
      <c r="MHX698" s="201" t="s">
        <v>7774</v>
      </c>
      <c r="MHY698" s="201" t="s">
        <v>7775</v>
      </c>
      <c r="MHZ698" s="201" t="s">
        <v>7774</v>
      </c>
      <c r="MIA698" s="201" t="s">
        <v>7775</v>
      </c>
      <c r="MIB698" s="201" t="s">
        <v>7774</v>
      </c>
      <c r="MIC698" s="201" t="s">
        <v>7775</v>
      </c>
      <c r="MID698" s="201" t="s">
        <v>7774</v>
      </c>
      <c r="MIE698" s="201" t="s">
        <v>7775</v>
      </c>
      <c r="MIF698" s="201" t="s">
        <v>7774</v>
      </c>
      <c r="MIG698" s="201" t="s">
        <v>7775</v>
      </c>
      <c r="MIH698" s="201" t="s">
        <v>7774</v>
      </c>
      <c r="MII698" s="201" t="s">
        <v>7775</v>
      </c>
      <c r="MIJ698" s="201" t="s">
        <v>7774</v>
      </c>
      <c r="MIK698" s="201" t="s">
        <v>7775</v>
      </c>
      <c r="MIL698" s="201" t="s">
        <v>7774</v>
      </c>
      <c r="MIM698" s="201" t="s">
        <v>7775</v>
      </c>
      <c r="MIN698" s="201" t="s">
        <v>7774</v>
      </c>
      <c r="MIO698" s="201" t="s">
        <v>7775</v>
      </c>
      <c r="MIP698" s="201" t="s">
        <v>7774</v>
      </c>
      <c r="MIQ698" s="201" t="s">
        <v>7775</v>
      </c>
      <c r="MIR698" s="201" t="s">
        <v>7774</v>
      </c>
      <c r="MIS698" s="201" t="s">
        <v>7775</v>
      </c>
      <c r="MIT698" s="201" t="s">
        <v>7774</v>
      </c>
      <c r="MIU698" s="201" t="s">
        <v>7775</v>
      </c>
      <c r="MIV698" s="201" t="s">
        <v>7774</v>
      </c>
      <c r="MIW698" s="201" t="s">
        <v>7775</v>
      </c>
      <c r="MIX698" s="201" t="s">
        <v>7774</v>
      </c>
      <c r="MIY698" s="201" t="s">
        <v>7775</v>
      </c>
      <c r="MIZ698" s="201" t="s">
        <v>7774</v>
      </c>
      <c r="MJA698" s="201" t="s">
        <v>7775</v>
      </c>
      <c r="MJB698" s="201" t="s">
        <v>7774</v>
      </c>
      <c r="MJC698" s="201" t="s">
        <v>7775</v>
      </c>
      <c r="MJD698" s="201" t="s">
        <v>7774</v>
      </c>
      <c r="MJE698" s="201" t="s">
        <v>7775</v>
      </c>
      <c r="MJF698" s="201" t="s">
        <v>7774</v>
      </c>
      <c r="MJG698" s="201" t="s">
        <v>7775</v>
      </c>
      <c r="MJH698" s="201" t="s">
        <v>7774</v>
      </c>
      <c r="MJI698" s="201" t="s">
        <v>7775</v>
      </c>
      <c r="MJJ698" s="201" t="s">
        <v>7774</v>
      </c>
      <c r="MJK698" s="201" t="s">
        <v>7775</v>
      </c>
      <c r="MJL698" s="201" t="s">
        <v>7774</v>
      </c>
      <c r="MJM698" s="201" t="s">
        <v>7775</v>
      </c>
      <c r="MJN698" s="201" t="s">
        <v>7774</v>
      </c>
      <c r="MJO698" s="201" t="s">
        <v>7775</v>
      </c>
      <c r="MJP698" s="201" t="s">
        <v>7774</v>
      </c>
      <c r="MJQ698" s="201" t="s">
        <v>7775</v>
      </c>
      <c r="MJR698" s="201" t="s">
        <v>7774</v>
      </c>
      <c r="MJS698" s="201" t="s">
        <v>7775</v>
      </c>
      <c r="MJT698" s="201" t="s">
        <v>7774</v>
      </c>
      <c r="MJU698" s="201" t="s">
        <v>7775</v>
      </c>
      <c r="MJV698" s="201" t="s">
        <v>7774</v>
      </c>
      <c r="MJW698" s="201" t="s">
        <v>7775</v>
      </c>
      <c r="MJX698" s="201" t="s">
        <v>7774</v>
      </c>
      <c r="MJY698" s="201" t="s">
        <v>7775</v>
      </c>
      <c r="MJZ698" s="201" t="s">
        <v>7774</v>
      </c>
      <c r="MKA698" s="201" t="s">
        <v>7775</v>
      </c>
      <c r="MKB698" s="201" t="s">
        <v>7774</v>
      </c>
      <c r="MKC698" s="201" t="s">
        <v>7775</v>
      </c>
      <c r="MKD698" s="201" t="s">
        <v>7774</v>
      </c>
      <c r="MKE698" s="201" t="s">
        <v>7775</v>
      </c>
      <c r="MKF698" s="201" t="s">
        <v>7774</v>
      </c>
      <c r="MKG698" s="201" t="s">
        <v>7775</v>
      </c>
      <c r="MKH698" s="201" t="s">
        <v>7774</v>
      </c>
      <c r="MKI698" s="201" t="s">
        <v>7775</v>
      </c>
      <c r="MKJ698" s="201" t="s">
        <v>7774</v>
      </c>
      <c r="MKK698" s="201" t="s">
        <v>7775</v>
      </c>
      <c r="MKL698" s="201" t="s">
        <v>7774</v>
      </c>
      <c r="MKM698" s="201" t="s">
        <v>7775</v>
      </c>
      <c r="MKN698" s="201" t="s">
        <v>7774</v>
      </c>
      <c r="MKO698" s="201" t="s">
        <v>7775</v>
      </c>
      <c r="MKP698" s="201" t="s">
        <v>7774</v>
      </c>
      <c r="MKQ698" s="201" t="s">
        <v>7775</v>
      </c>
      <c r="MKR698" s="201" t="s">
        <v>7774</v>
      </c>
      <c r="MKS698" s="201" t="s">
        <v>7775</v>
      </c>
      <c r="MKT698" s="201" t="s">
        <v>7774</v>
      </c>
      <c r="MKU698" s="201" t="s">
        <v>7775</v>
      </c>
      <c r="MKV698" s="201" t="s">
        <v>7774</v>
      </c>
      <c r="MKW698" s="201" t="s">
        <v>7775</v>
      </c>
      <c r="MKX698" s="201" t="s">
        <v>7774</v>
      </c>
      <c r="MKY698" s="201" t="s">
        <v>7775</v>
      </c>
      <c r="MKZ698" s="201" t="s">
        <v>7774</v>
      </c>
      <c r="MLA698" s="201" t="s">
        <v>7775</v>
      </c>
      <c r="MLB698" s="201" t="s">
        <v>7774</v>
      </c>
      <c r="MLC698" s="201" t="s">
        <v>7775</v>
      </c>
      <c r="MLD698" s="201" t="s">
        <v>7774</v>
      </c>
      <c r="MLE698" s="201" t="s">
        <v>7775</v>
      </c>
      <c r="MLF698" s="201" t="s">
        <v>7774</v>
      </c>
      <c r="MLG698" s="201" t="s">
        <v>7775</v>
      </c>
      <c r="MLH698" s="201" t="s">
        <v>7774</v>
      </c>
      <c r="MLI698" s="201" t="s">
        <v>7775</v>
      </c>
      <c r="MLJ698" s="201" t="s">
        <v>7774</v>
      </c>
      <c r="MLK698" s="201" t="s">
        <v>7775</v>
      </c>
      <c r="MLL698" s="201" t="s">
        <v>7774</v>
      </c>
      <c r="MLM698" s="201" t="s">
        <v>7775</v>
      </c>
      <c r="MLN698" s="201" t="s">
        <v>7774</v>
      </c>
      <c r="MLO698" s="201" t="s">
        <v>7775</v>
      </c>
      <c r="MLP698" s="201" t="s">
        <v>7774</v>
      </c>
      <c r="MLQ698" s="201" t="s">
        <v>7775</v>
      </c>
      <c r="MLR698" s="201" t="s">
        <v>7774</v>
      </c>
      <c r="MLS698" s="201" t="s">
        <v>7775</v>
      </c>
      <c r="MLT698" s="201" t="s">
        <v>7774</v>
      </c>
      <c r="MLU698" s="201" t="s">
        <v>7775</v>
      </c>
      <c r="MLV698" s="201" t="s">
        <v>7774</v>
      </c>
      <c r="MLW698" s="201" t="s">
        <v>7775</v>
      </c>
      <c r="MLX698" s="201" t="s">
        <v>7774</v>
      </c>
      <c r="MLY698" s="201" t="s">
        <v>7775</v>
      </c>
      <c r="MLZ698" s="201" t="s">
        <v>7774</v>
      </c>
      <c r="MMA698" s="201" t="s">
        <v>7775</v>
      </c>
      <c r="MMB698" s="201" t="s">
        <v>7774</v>
      </c>
      <c r="MMC698" s="201" t="s">
        <v>7775</v>
      </c>
      <c r="MMD698" s="201" t="s">
        <v>7774</v>
      </c>
      <c r="MME698" s="201" t="s">
        <v>7775</v>
      </c>
      <c r="MMF698" s="201" t="s">
        <v>7774</v>
      </c>
      <c r="MMG698" s="201" t="s">
        <v>7775</v>
      </c>
      <c r="MMH698" s="201" t="s">
        <v>7774</v>
      </c>
      <c r="MMI698" s="201" t="s">
        <v>7775</v>
      </c>
      <c r="MMJ698" s="201" t="s">
        <v>7774</v>
      </c>
      <c r="MMK698" s="201" t="s">
        <v>7775</v>
      </c>
      <c r="MML698" s="201" t="s">
        <v>7774</v>
      </c>
      <c r="MMM698" s="201" t="s">
        <v>7775</v>
      </c>
      <c r="MMN698" s="201" t="s">
        <v>7774</v>
      </c>
      <c r="MMO698" s="201" t="s">
        <v>7775</v>
      </c>
      <c r="MMP698" s="201" t="s">
        <v>7774</v>
      </c>
      <c r="MMQ698" s="201" t="s">
        <v>7775</v>
      </c>
      <c r="MMR698" s="201" t="s">
        <v>7774</v>
      </c>
      <c r="MMS698" s="201" t="s">
        <v>7775</v>
      </c>
      <c r="MMT698" s="201" t="s">
        <v>7774</v>
      </c>
      <c r="MMU698" s="201" t="s">
        <v>7775</v>
      </c>
      <c r="MMV698" s="201" t="s">
        <v>7774</v>
      </c>
      <c r="MMW698" s="201" t="s">
        <v>7775</v>
      </c>
      <c r="MMX698" s="201" t="s">
        <v>7774</v>
      </c>
      <c r="MMY698" s="201" t="s">
        <v>7775</v>
      </c>
      <c r="MMZ698" s="201" t="s">
        <v>7774</v>
      </c>
      <c r="MNA698" s="201" t="s">
        <v>7775</v>
      </c>
      <c r="MNB698" s="201" t="s">
        <v>7774</v>
      </c>
      <c r="MNC698" s="201" t="s">
        <v>7775</v>
      </c>
      <c r="MND698" s="201" t="s">
        <v>7774</v>
      </c>
      <c r="MNE698" s="201" t="s">
        <v>7775</v>
      </c>
      <c r="MNF698" s="201" t="s">
        <v>7774</v>
      </c>
      <c r="MNG698" s="201" t="s">
        <v>7775</v>
      </c>
      <c r="MNH698" s="201" t="s">
        <v>7774</v>
      </c>
      <c r="MNI698" s="201" t="s">
        <v>7775</v>
      </c>
      <c r="MNJ698" s="201" t="s">
        <v>7774</v>
      </c>
      <c r="MNK698" s="201" t="s">
        <v>7775</v>
      </c>
      <c r="MNL698" s="201" t="s">
        <v>7774</v>
      </c>
      <c r="MNM698" s="201" t="s">
        <v>7775</v>
      </c>
      <c r="MNN698" s="201" t="s">
        <v>7774</v>
      </c>
      <c r="MNO698" s="201" t="s">
        <v>7775</v>
      </c>
      <c r="MNP698" s="201" t="s">
        <v>7774</v>
      </c>
      <c r="MNQ698" s="201" t="s">
        <v>7775</v>
      </c>
      <c r="MNR698" s="201" t="s">
        <v>7774</v>
      </c>
      <c r="MNS698" s="201" t="s">
        <v>7775</v>
      </c>
      <c r="MNT698" s="201" t="s">
        <v>7774</v>
      </c>
      <c r="MNU698" s="201" t="s">
        <v>7775</v>
      </c>
      <c r="MNV698" s="201" t="s">
        <v>7774</v>
      </c>
      <c r="MNW698" s="201" t="s">
        <v>7775</v>
      </c>
      <c r="MNX698" s="201" t="s">
        <v>7774</v>
      </c>
      <c r="MNY698" s="201" t="s">
        <v>7775</v>
      </c>
      <c r="MNZ698" s="201" t="s">
        <v>7774</v>
      </c>
      <c r="MOA698" s="201" t="s">
        <v>7775</v>
      </c>
      <c r="MOB698" s="201" t="s">
        <v>7774</v>
      </c>
      <c r="MOC698" s="201" t="s">
        <v>7775</v>
      </c>
      <c r="MOD698" s="201" t="s">
        <v>7774</v>
      </c>
      <c r="MOE698" s="201" t="s">
        <v>7775</v>
      </c>
      <c r="MOF698" s="201" t="s">
        <v>7774</v>
      </c>
      <c r="MOG698" s="201" t="s">
        <v>7775</v>
      </c>
      <c r="MOH698" s="201" t="s">
        <v>7774</v>
      </c>
      <c r="MOI698" s="201" t="s">
        <v>7775</v>
      </c>
      <c r="MOJ698" s="201" t="s">
        <v>7774</v>
      </c>
      <c r="MOK698" s="201" t="s">
        <v>7775</v>
      </c>
      <c r="MOL698" s="201" t="s">
        <v>7774</v>
      </c>
      <c r="MOM698" s="201" t="s">
        <v>7775</v>
      </c>
      <c r="MON698" s="201" t="s">
        <v>7774</v>
      </c>
      <c r="MOO698" s="201" t="s">
        <v>7775</v>
      </c>
      <c r="MOP698" s="201" t="s">
        <v>7774</v>
      </c>
      <c r="MOQ698" s="201" t="s">
        <v>7775</v>
      </c>
      <c r="MOR698" s="201" t="s">
        <v>7774</v>
      </c>
      <c r="MOS698" s="201" t="s">
        <v>7775</v>
      </c>
      <c r="MOT698" s="201" t="s">
        <v>7774</v>
      </c>
      <c r="MOU698" s="201" t="s">
        <v>7775</v>
      </c>
      <c r="MOV698" s="201" t="s">
        <v>7774</v>
      </c>
      <c r="MOW698" s="201" t="s">
        <v>7775</v>
      </c>
      <c r="MOX698" s="201" t="s">
        <v>7774</v>
      </c>
      <c r="MOY698" s="201" t="s">
        <v>7775</v>
      </c>
      <c r="MOZ698" s="201" t="s">
        <v>7774</v>
      </c>
      <c r="MPA698" s="201" t="s">
        <v>7775</v>
      </c>
      <c r="MPB698" s="201" t="s">
        <v>7774</v>
      </c>
      <c r="MPC698" s="201" t="s">
        <v>7775</v>
      </c>
      <c r="MPD698" s="201" t="s">
        <v>7774</v>
      </c>
      <c r="MPE698" s="201" t="s">
        <v>7775</v>
      </c>
      <c r="MPF698" s="201" t="s">
        <v>7774</v>
      </c>
      <c r="MPG698" s="201" t="s">
        <v>7775</v>
      </c>
      <c r="MPH698" s="201" t="s">
        <v>7774</v>
      </c>
      <c r="MPI698" s="201" t="s">
        <v>7775</v>
      </c>
      <c r="MPJ698" s="201" t="s">
        <v>7774</v>
      </c>
      <c r="MPK698" s="201" t="s">
        <v>7775</v>
      </c>
      <c r="MPL698" s="201" t="s">
        <v>7774</v>
      </c>
      <c r="MPM698" s="201" t="s">
        <v>7775</v>
      </c>
      <c r="MPN698" s="201" t="s">
        <v>7774</v>
      </c>
      <c r="MPO698" s="201" t="s">
        <v>7775</v>
      </c>
      <c r="MPP698" s="201" t="s">
        <v>7774</v>
      </c>
      <c r="MPQ698" s="201" t="s">
        <v>7775</v>
      </c>
      <c r="MPR698" s="201" t="s">
        <v>7774</v>
      </c>
      <c r="MPS698" s="201" t="s">
        <v>7775</v>
      </c>
      <c r="MPT698" s="201" t="s">
        <v>7774</v>
      </c>
      <c r="MPU698" s="201" t="s">
        <v>7775</v>
      </c>
      <c r="MPV698" s="201" t="s">
        <v>7774</v>
      </c>
      <c r="MPW698" s="201" t="s">
        <v>7775</v>
      </c>
      <c r="MPX698" s="201" t="s">
        <v>7774</v>
      </c>
      <c r="MPY698" s="201" t="s">
        <v>7775</v>
      </c>
      <c r="MPZ698" s="201" t="s">
        <v>7774</v>
      </c>
      <c r="MQA698" s="201" t="s">
        <v>7775</v>
      </c>
      <c r="MQB698" s="201" t="s">
        <v>7774</v>
      </c>
      <c r="MQC698" s="201" t="s">
        <v>7775</v>
      </c>
      <c r="MQD698" s="201" t="s">
        <v>7774</v>
      </c>
      <c r="MQE698" s="201" t="s">
        <v>7775</v>
      </c>
      <c r="MQF698" s="201" t="s">
        <v>7774</v>
      </c>
      <c r="MQG698" s="201" t="s">
        <v>7775</v>
      </c>
      <c r="MQH698" s="201" t="s">
        <v>7774</v>
      </c>
      <c r="MQI698" s="201" t="s">
        <v>7775</v>
      </c>
      <c r="MQJ698" s="201" t="s">
        <v>7774</v>
      </c>
      <c r="MQK698" s="201" t="s">
        <v>7775</v>
      </c>
      <c r="MQL698" s="201" t="s">
        <v>7774</v>
      </c>
      <c r="MQM698" s="201" t="s">
        <v>7775</v>
      </c>
      <c r="MQN698" s="201" t="s">
        <v>7774</v>
      </c>
      <c r="MQO698" s="201" t="s">
        <v>7775</v>
      </c>
      <c r="MQP698" s="201" t="s">
        <v>7774</v>
      </c>
      <c r="MQQ698" s="201" t="s">
        <v>7775</v>
      </c>
      <c r="MQR698" s="201" t="s">
        <v>7774</v>
      </c>
      <c r="MQS698" s="201" t="s">
        <v>7775</v>
      </c>
      <c r="MQT698" s="201" t="s">
        <v>7774</v>
      </c>
      <c r="MQU698" s="201" t="s">
        <v>7775</v>
      </c>
      <c r="MQV698" s="201" t="s">
        <v>7774</v>
      </c>
      <c r="MQW698" s="201" t="s">
        <v>7775</v>
      </c>
      <c r="MQX698" s="201" t="s">
        <v>7774</v>
      </c>
      <c r="MQY698" s="201" t="s">
        <v>7775</v>
      </c>
      <c r="MQZ698" s="201" t="s">
        <v>7774</v>
      </c>
      <c r="MRA698" s="201" t="s">
        <v>7775</v>
      </c>
      <c r="MRB698" s="201" t="s">
        <v>7774</v>
      </c>
      <c r="MRC698" s="201" t="s">
        <v>7775</v>
      </c>
      <c r="MRD698" s="201" t="s">
        <v>7774</v>
      </c>
      <c r="MRE698" s="201" t="s">
        <v>7775</v>
      </c>
      <c r="MRF698" s="201" t="s">
        <v>7774</v>
      </c>
      <c r="MRG698" s="201" t="s">
        <v>7775</v>
      </c>
      <c r="MRH698" s="201" t="s">
        <v>7774</v>
      </c>
      <c r="MRI698" s="201" t="s">
        <v>7775</v>
      </c>
      <c r="MRJ698" s="201" t="s">
        <v>7774</v>
      </c>
      <c r="MRK698" s="201" t="s">
        <v>7775</v>
      </c>
      <c r="MRL698" s="201" t="s">
        <v>7774</v>
      </c>
      <c r="MRM698" s="201" t="s">
        <v>7775</v>
      </c>
      <c r="MRN698" s="201" t="s">
        <v>7774</v>
      </c>
      <c r="MRO698" s="201" t="s">
        <v>7775</v>
      </c>
      <c r="MRP698" s="201" t="s">
        <v>7774</v>
      </c>
      <c r="MRQ698" s="201" t="s">
        <v>7775</v>
      </c>
      <c r="MRR698" s="201" t="s">
        <v>7774</v>
      </c>
      <c r="MRS698" s="201" t="s">
        <v>7775</v>
      </c>
      <c r="MRT698" s="201" t="s">
        <v>7774</v>
      </c>
      <c r="MRU698" s="201" t="s">
        <v>7775</v>
      </c>
      <c r="MRV698" s="201" t="s">
        <v>7774</v>
      </c>
      <c r="MRW698" s="201" t="s">
        <v>7775</v>
      </c>
      <c r="MRX698" s="201" t="s">
        <v>7774</v>
      </c>
      <c r="MRY698" s="201" t="s">
        <v>7775</v>
      </c>
      <c r="MRZ698" s="201" t="s">
        <v>7774</v>
      </c>
      <c r="MSA698" s="201" t="s">
        <v>7775</v>
      </c>
      <c r="MSB698" s="201" t="s">
        <v>7774</v>
      </c>
      <c r="MSC698" s="201" t="s">
        <v>7775</v>
      </c>
      <c r="MSD698" s="201" t="s">
        <v>7774</v>
      </c>
      <c r="MSE698" s="201" t="s">
        <v>7775</v>
      </c>
      <c r="MSF698" s="201" t="s">
        <v>7774</v>
      </c>
      <c r="MSG698" s="201" t="s">
        <v>7775</v>
      </c>
      <c r="MSH698" s="201" t="s">
        <v>7774</v>
      </c>
      <c r="MSI698" s="201" t="s">
        <v>7775</v>
      </c>
      <c r="MSJ698" s="201" t="s">
        <v>7774</v>
      </c>
      <c r="MSK698" s="201" t="s">
        <v>7775</v>
      </c>
      <c r="MSL698" s="201" t="s">
        <v>7774</v>
      </c>
      <c r="MSM698" s="201" t="s">
        <v>7775</v>
      </c>
      <c r="MSN698" s="201" t="s">
        <v>7774</v>
      </c>
      <c r="MSO698" s="201" t="s">
        <v>7775</v>
      </c>
      <c r="MSP698" s="201" t="s">
        <v>7774</v>
      </c>
      <c r="MSQ698" s="201" t="s">
        <v>7775</v>
      </c>
      <c r="MSR698" s="201" t="s">
        <v>7774</v>
      </c>
      <c r="MSS698" s="201" t="s">
        <v>7775</v>
      </c>
      <c r="MST698" s="201" t="s">
        <v>7774</v>
      </c>
      <c r="MSU698" s="201" t="s">
        <v>7775</v>
      </c>
      <c r="MSV698" s="201" t="s">
        <v>7774</v>
      </c>
      <c r="MSW698" s="201" t="s">
        <v>7775</v>
      </c>
      <c r="MSX698" s="201" t="s">
        <v>7774</v>
      </c>
      <c r="MSY698" s="201" t="s">
        <v>7775</v>
      </c>
      <c r="MSZ698" s="201" t="s">
        <v>7774</v>
      </c>
      <c r="MTA698" s="201" t="s">
        <v>7775</v>
      </c>
      <c r="MTB698" s="201" t="s">
        <v>7774</v>
      </c>
      <c r="MTC698" s="201" t="s">
        <v>7775</v>
      </c>
      <c r="MTD698" s="201" t="s">
        <v>7774</v>
      </c>
      <c r="MTE698" s="201" t="s">
        <v>7775</v>
      </c>
      <c r="MTF698" s="201" t="s">
        <v>7774</v>
      </c>
      <c r="MTG698" s="201" t="s">
        <v>7775</v>
      </c>
      <c r="MTH698" s="201" t="s">
        <v>7774</v>
      </c>
      <c r="MTI698" s="201" t="s">
        <v>7775</v>
      </c>
      <c r="MTJ698" s="201" t="s">
        <v>7774</v>
      </c>
      <c r="MTK698" s="201" t="s">
        <v>7775</v>
      </c>
      <c r="MTL698" s="201" t="s">
        <v>7774</v>
      </c>
      <c r="MTM698" s="201" t="s">
        <v>7775</v>
      </c>
      <c r="MTN698" s="201" t="s">
        <v>7774</v>
      </c>
      <c r="MTO698" s="201" t="s">
        <v>7775</v>
      </c>
      <c r="MTP698" s="201" t="s">
        <v>7774</v>
      </c>
      <c r="MTQ698" s="201" t="s">
        <v>7775</v>
      </c>
      <c r="MTR698" s="201" t="s">
        <v>7774</v>
      </c>
      <c r="MTS698" s="201" t="s">
        <v>7775</v>
      </c>
      <c r="MTT698" s="201" t="s">
        <v>7774</v>
      </c>
      <c r="MTU698" s="201" t="s">
        <v>7775</v>
      </c>
      <c r="MTV698" s="201" t="s">
        <v>7774</v>
      </c>
      <c r="MTW698" s="201" t="s">
        <v>7775</v>
      </c>
      <c r="MTX698" s="201" t="s">
        <v>7774</v>
      </c>
      <c r="MTY698" s="201" t="s">
        <v>7775</v>
      </c>
      <c r="MTZ698" s="201" t="s">
        <v>7774</v>
      </c>
      <c r="MUA698" s="201" t="s">
        <v>7775</v>
      </c>
      <c r="MUB698" s="201" t="s">
        <v>7774</v>
      </c>
      <c r="MUC698" s="201" t="s">
        <v>7775</v>
      </c>
      <c r="MUD698" s="201" t="s">
        <v>7774</v>
      </c>
      <c r="MUE698" s="201" t="s">
        <v>7775</v>
      </c>
      <c r="MUF698" s="201" t="s">
        <v>7774</v>
      </c>
      <c r="MUG698" s="201" t="s">
        <v>7775</v>
      </c>
      <c r="MUH698" s="201" t="s">
        <v>7774</v>
      </c>
      <c r="MUI698" s="201" t="s">
        <v>7775</v>
      </c>
      <c r="MUJ698" s="201" t="s">
        <v>7774</v>
      </c>
      <c r="MUK698" s="201" t="s">
        <v>7775</v>
      </c>
      <c r="MUL698" s="201" t="s">
        <v>7774</v>
      </c>
      <c r="MUM698" s="201" t="s">
        <v>7775</v>
      </c>
      <c r="MUN698" s="201" t="s">
        <v>7774</v>
      </c>
      <c r="MUO698" s="201" t="s">
        <v>7775</v>
      </c>
      <c r="MUP698" s="201" t="s">
        <v>7774</v>
      </c>
      <c r="MUQ698" s="201" t="s">
        <v>7775</v>
      </c>
      <c r="MUR698" s="201" t="s">
        <v>7774</v>
      </c>
      <c r="MUS698" s="201" t="s">
        <v>7775</v>
      </c>
      <c r="MUT698" s="201" t="s">
        <v>7774</v>
      </c>
      <c r="MUU698" s="201" t="s">
        <v>7775</v>
      </c>
      <c r="MUV698" s="201" t="s">
        <v>7774</v>
      </c>
      <c r="MUW698" s="201" t="s">
        <v>7775</v>
      </c>
      <c r="MUX698" s="201" t="s">
        <v>7774</v>
      </c>
      <c r="MUY698" s="201" t="s">
        <v>7775</v>
      </c>
      <c r="MUZ698" s="201" t="s">
        <v>7774</v>
      </c>
      <c r="MVA698" s="201" t="s">
        <v>7775</v>
      </c>
      <c r="MVB698" s="201" t="s">
        <v>7774</v>
      </c>
      <c r="MVC698" s="201" t="s">
        <v>7775</v>
      </c>
      <c r="MVD698" s="201" t="s">
        <v>7774</v>
      </c>
      <c r="MVE698" s="201" t="s">
        <v>7775</v>
      </c>
      <c r="MVF698" s="201" t="s">
        <v>7774</v>
      </c>
      <c r="MVG698" s="201" t="s">
        <v>7775</v>
      </c>
      <c r="MVH698" s="201" t="s">
        <v>7774</v>
      </c>
      <c r="MVI698" s="201" t="s">
        <v>7775</v>
      </c>
      <c r="MVJ698" s="201" t="s">
        <v>7774</v>
      </c>
      <c r="MVK698" s="201" t="s">
        <v>7775</v>
      </c>
      <c r="MVL698" s="201" t="s">
        <v>7774</v>
      </c>
      <c r="MVM698" s="201" t="s">
        <v>7775</v>
      </c>
      <c r="MVN698" s="201" t="s">
        <v>7774</v>
      </c>
      <c r="MVO698" s="201" t="s">
        <v>7775</v>
      </c>
      <c r="MVP698" s="201" t="s">
        <v>7774</v>
      </c>
      <c r="MVQ698" s="201" t="s">
        <v>7775</v>
      </c>
      <c r="MVR698" s="201" t="s">
        <v>7774</v>
      </c>
      <c r="MVS698" s="201" t="s">
        <v>7775</v>
      </c>
      <c r="MVT698" s="201" t="s">
        <v>7774</v>
      </c>
      <c r="MVU698" s="201" t="s">
        <v>7775</v>
      </c>
      <c r="MVV698" s="201" t="s">
        <v>7774</v>
      </c>
      <c r="MVW698" s="201" t="s">
        <v>7775</v>
      </c>
      <c r="MVX698" s="201" t="s">
        <v>7774</v>
      </c>
      <c r="MVY698" s="201" t="s">
        <v>7775</v>
      </c>
      <c r="MVZ698" s="201" t="s">
        <v>7774</v>
      </c>
      <c r="MWA698" s="201" t="s">
        <v>7775</v>
      </c>
      <c r="MWB698" s="201" t="s">
        <v>7774</v>
      </c>
      <c r="MWC698" s="201" t="s">
        <v>7775</v>
      </c>
      <c r="MWD698" s="201" t="s">
        <v>7774</v>
      </c>
      <c r="MWE698" s="201" t="s">
        <v>7775</v>
      </c>
      <c r="MWF698" s="201" t="s">
        <v>7774</v>
      </c>
      <c r="MWG698" s="201" t="s">
        <v>7775</v>
      </c>
      <c r="MWH698" s="201" t="s">
        <v>7774</v>
      </c>
      <c r="MWI698" s="201" t="s">
        <v>7775</v>
      </c>
      <c r="MWJ698" s="201" t="s">
        <v>7774</v>
      </c>
      <c r="MWK698" s="201" t="s">
        <v>7775</v>
      </c>
      <c r="MWL698" s="201" t="s">
        <v>7774</v>
      </c>
      <c r="MWM698" s="201" t="s">
        <v>7775</v>
      </c>
      <c r="MWN698" s="201" t="s">
        <v>7774</v>
      </c>
      <c r="MWO698" s="201" t="s">
        <v>7775</v>
      </c>
      <c r="MWP698" s="201" t="s">
        <v>7774</v>
      </c>
      <c r="MWQ698" s="201" t="s">
        <v>7775</v>
      </c>
      <c r="MWR698" s="201" t="s">
        <v>7774</v>
      </c>
      <c r="MWS698" s="201" t="s">
        <v>7775</v>
      </c>
      <c r="MWT698" s="201" t="s">
        <v>7774</v>
      </c>
      <c r="MWU698" s="201" t="s">
        <v>7775</v>
      </c>
      <c r="MWV698" s="201" t="s">
        <v>7774</v>
      </c>
      <c r="MWW698" s="201" t="s">
        <v>7775</v>
      </c>
      <c r="MWX698" s="201" t="s">
        <v>7774</v>
      </c>
      <c r="MWY698" s="201" t="s">
        <v>7775</v>
      </c>
      <c r="MWZ698" s="201" t="s">
        <v>7774</v>
      </c>
      <c r="MXA698" s="201" t="s">
        <v>7775</v>
      </c>
      <c r="MXB698" s="201" t="s">
        <v>7774</v>
      </c>
      <c r="MXC698" s="201" t="s">
        <v>7775</v>
      </c>
      <c r="MXD698" s="201" t="s">
        <v>7774</v>
      </c>
      <c r="MXE698" s="201" t="s">
        <v>7775</v>
      </c>
      <c r="MXF698" s="201" t="s">
        <v>7774</v>
      </c>
      <c r="MXG698" s="201" t="s">
        <v>7775</v>
      </c>
      <c r="MXH698" s="201" t="s">
        <v>7774</v>
      </c>
      <c r="MXI698" s="201" t="s">
        <v>7775</v>
      </c>
      <c r="MXJ698" s="201" t="s">
        <v>7774</v>
      </c>
      <c r="MXK698" s="201" t="s">
        <v>7775</v>
      </c>
      <c r="MXL698" s="201" t="s">
        <v>7774</v>
      </c>
      <c r="MXM698" s="201" t="s">
        <v>7775</v>
      </c>
      <c r="MXN698" s="201" t="s">
        <v>7774</v>
      </c>
      <c r="MXO698" s="201" t="s">
        <v>7775</v>
      </c>
      <c r="MXP698" s="201" t="s">
        <v>7774</v>
      </c>
      <c r="MXQ698" s="201" t="s">
        <v>7775</v>
      </c>
      <c r="MXR698" s="201" t="s">
        <v>7774</v>
      </c>
      <c r="MXS698" s="201" t="s">
        <v>7775</v>
      </c>
      <c r="MXT698" s="201" t="s">
        <v>7774</v>
      </c>
      <c r="MXU698" s="201" t="s">
        <v>7775</v>
      </c>
      <c r="MXV698" s="201" t="s">
        <v>7774</v>
      </c>
      <c r="MXW698" s="201" t="s">
        <v>7775</v>
      </c>
      <c r="MXX698" s="201" t="s">
        <v>7774</v>
      </c>
      <c r="MXY698" s="201" t="s">
        <v>7775</v>
      </c>
      <c r="MXZ698" s="201" t="s">
        <v>7774</v>
      </c>
      <c r="MYA698" s="201" t="s">
        <v>7775</v>
      </c>
      <c r="MYB698" s="201" t="s">
        <v>7774</v>
      </c>
      <c r="MYC698" s="201" t="s">
        <v>7775</v>
      </c>
      <c r="MYD698" s="201" t="s">
        <v>7774</v>
      </c>
      <c r="MYE698" s="201" t="s">
        <v>7775</v>
      </c>
      <c r="MYF698" s="201" t="s">
        <v>7774</v>
      </c>
      <c r="MYG698" s="201" t="s">
        <v>7775</v>
      </c>
      <c r="MYH698" s="201" t="s">
        <v>7774</v>
      </c>
      <c r="MYI698" s="201" t="s">
        <v>7775</v>
      </c>
      <c r="MYJ698" s="201" t="s">
        <v>7774</v>
      </c>
      <c r="MYK698" s="201" t="s">
        <v>7775</v>
      </c>
      <c r="MYL698" s="201" t="s">
        <v>7774</v>
      </c>
      <c r="MYM698" s="201" t="s">
        <v>7775</v>
      </c>
      <c r="MYN698" s="201" t="s">
        <v>7774</v>
      </c>
      <c r="MYO698" s="201" t="s">
        <v>7775</v>
      </c>
      <c r="MYP698" s="201" t="s">
        <v>7774</v>
      </c>
      <c r="MYQ698" s="201" t="s">
        <v>7775</v>
      </c>
      <c r="MYR698" s="201" t="s">
        <v>7774</v>
      </c>
      <c r="MYS698" s="201" t="s">
        <v>7775</v>
      </c>
      <c r="MYT698" s="201" t="s">
        <v>7774</v>
      </c>
      <c r="MYU698" s="201" t="s">
        <v>7775</v>
      </c>
      <c r="MYV698" s="201" t="s">
        <v>7774</v>
      </c>
      <c r="MYW698" s="201" t="s">
        <v>7775</v>
      </c>
      <c r="MYX698" s="201" t="s">
        <v>7774</v>
      </c>
      <c r="MYY698" s="201" t="s">
        <v>7775</v>
      </c>
      <c r="MYZ698" s="201" t="s">
        <v>7774</v>
      </c>
      <c r="MZA698" s="201" t="s">
        <v>7775</v>
      </c>
      <c r="MZB698" s="201" t="s">
        <v>7774</v>
      </c>
      <c r="MZC698" s="201" t="s">
        <v>7775</v>
      </c>
      <c r="MZD698" s="201" t="s">
        <v>7774</v>
      </c>
      <c r="MZE698" s="201" t="s">
        <v>7775</v>
      </c>
      <c r="MZF698" s="201" t="s">
        <v>7774</v>
      </c>
      <c r="MZG698" s="201" t="s">
        <v>7775</v>
      </c>
      <c r="MZH698" s="201" t="s">
        <v>7774</v>
      </c>
      <c r="MZI698" s="201" t="s">
        <v>7775</v>
      </c>
      <c r="MZJ698" s="201" t="s">
        <v>7774</v>
      </c>
      <c r="MZK698" s="201" t="s">
        <v>7775</v>
      </c>
      <c r="MZL698" s="201" t="s">
        <v>7774</v>
      </c>
      <c r="MZM698" s="201" t="s">
        <v>7775</v>
      </c>
      <c r="MZN698" s="201" t="s">
        <v>7774</v>
      </c>
      <c r="MZO698" s="201" t="s">
        <v>7775</v>
      </c>
      <c r="MZP698" s="201" t="s">
        <v>7774</v>
      </c>
      <c r="MZQ698" s="201" t="s">
        <v>7775</v>
      </c>
      <c r="MZR698" s="201" t="s">
        <v>7774</v>
      </c>
      <c r="MZS698" s="201" t="s">
        <v>7775</v>
      </c>
      <c r="MZT698" s="201" t="s">
        <v>7774</v>
      </c>
      <c r="MZU698" s="201" t="s">
        <v>7775</v>
      </c>
      <c r="MZV698" s="201" t="s">
        <v>7774</v>
      </c>
      <c r="MZW698" s="201" t="s">
        <v>7775</v>
      </c>
      <c r="MZX698" s="201" t="s">
        <v>7774</v>
      </c>
      <c r="MZY698" s="201" t="s">
        <v>7775</v>
      </c>
      <c r="MZZ698" s="201" t="s">
        <v>7774</v>
      </c>
      <c r="NAA698" s="201" t="s">
        <v>7775</v>
      </c>
      <c r="NAB698" s="201" t="s">
        <v>7774</v>
      </c>
      <c r="NAC698" s="201" t="s">
        <v>7775</v>
      </c>
      <c r="NAD698" s="201" t="s">
        <v>7774</v>
      </c>
      <c r="NAE698" s="201" t="s">
        <v>7775</v>
      </c>
      <c r="NAF698" s="201" t="s">
        <v>7774</v>
      </c>
      <c r="NAG698" s="201" t="s">
        <v>7775</v>
      </c>
      <c r="NAH698" s="201" t="s">
        <v>7774</v>
      </c>
      <c r="NAI698" s="201" t="s">
        <v>7775</v>
      </c>
      <c r="NAJ698" s="201" t="s">
        <v>7774</v>
      </c>
      <c r="NAK698" s="201" t="s">
        <v>7775</v>
      </c>
      <c r="NAL698" s="201" t="s">
        <v>7774</v>
      </c>
      <c r="NAM698" s="201" t="s">
        <v>7775</v>
      </c>
      <c r="NAN698" s="201" t="s">
        <v>7774</v>
      </c>
      <c r="NAO698" s="201" t="s">
        <v>7775</v>
      </c>
      <c r="NAP698" s="201" t="s">
        <v>7774</v>
      </c>
      <c r="NAQ698" s="201" t="s">
        <v>7775</v>
      </c>
      <c r="NAR698" s="201" t="s">
        <v>7774</v>
      </c>
      <c r="NAS698" s="201" t="s">
        <v>7775</v>
      </c>
      <c r="NAT698" s="201" t="s">
        <v>7774</v>
      </c>
      <c r="NAU698" s="201" t="s">
        <v>7775</v>
      </c>
      <c r="NAV698" s="201" t="s">
        <v>7774</v>
      </c>
      <c r="NAW698" s="201" t="s">
        <v>7775</v>
      </c>
      <c r="NAX698" s="201" t="s">
        <v>7774</v>
      </c>
      <c r="NAY698" s="201" t="s">
        <v>7775</v>
      </c>
      <c r="NAZ698" s="201" t="s">
        <v>7774</v>
      </c>
      <c r="NBA698" s="201" t="s">
        <v>7775</v>
      </c>
      <c r="NBB698" s="201" t="s">
        <v>7774</v>
      </c>
      <c r="NBC698" s="201" t="s">
        <v>7775</v>
      </c>
      <c r="NBD698" s="201" t="s">
        <v>7774</v>
      </c>
      <c r="NBE698" s="201" t="s">
        <v>7775</v>
      </c>
      <c r="NBF698" s="201" t="s">
        <v>7774</v>
      </c>
      <c r="NBG698" s="201" t="s">
        <v>7775</v>
      </c>
      <c r="NBH698" s="201" t="s">
        <v>7774</v>
      </c>
      <c r="NBI698" s="201" t="s">
        <v>7775</v>
      </c>
      <c r="NBJ698" s="201" t="s">
        <v>7774</v>
      </c>
      <c r="NBK698" s="201" t="s">
        <v>7775</v>
      </c>
      <c r="NBL698" s="201" t="s">
        <v>7774</v>
      </c>
      <c r="NBM698" s="201" t="s">
        <v>7775</v>
      </c>
      <c r="NBN698" s="201" t="s">
        <v>7774</v>
      </c>
      <c r="NBO698" s="201" t="s">
        <v>7775</v>
      </c>
      <c r="NBP698" s="201" t="s">
        <v>7774</v>
      </c>
      <c r="NBQ698" s="201" t="s">
        <v>7775</v>
      </c>
      <c r="NBR698" s="201" t="s">
        <v>7774</v>
      </c>
      <c r="NBS698" s="201" t="s">
        <v>7775</v>
      </c>
      <c r="NBT698" s="201" t="s">
        <v>7774</v>
      </c>
      <c r="NBU698" s="201" t="s">
        <v>7775</v>
      </c>
      <c r="NBV698" s="201" t="s">
        <v>7774</v>
      </c>
      <c r="NBW698" s="201" t="s">
        <v>7775</v>
      </c>
      <c r="NBX698" s="201" t="s">
        <v>7774</v>
      </c>
      <c r="NBY698" s="201" t="s">
        <v>7775</v>
      </c>
      <c r="NBZ698" s="201" t="s">
        <v>7774</v>
      </c>
      <c r="NCA698" s="201" t="s">
        <v>7775</v>
      </c>
      <c r="NCB698" s="201" t="s">
        <v>7774</v>
      </c>
      <c r="NCC698" s="201" t="s">
        <v>7775</v>
      </c>
      <c r="NCD698" s="201" t="s">
        <v>7774</v>
      </c>
      <c r="NCE698" s="201" t="s">
        <v>7775</v>
      </c>
      <c r="NCF698" s="201" t="s">
        <v>7774</v>
      </c>
      <c r="NCG698" s="201" t="s">
        <v>7775</v>
      </c>
      <c r="NCH698" s="201" t="s">
        <v>7774</v>
      </c>
      <c r="NCI698" s="201" t="s">
        <v>7775</v>
      </c>
      <c r="NCJ698" s="201" t="s">
        <v>7774</v>
      </c>
      <c r="NCK698" s="201" t="s">
        <v>7775</v>
      </c>
      <c r="NCL698" s="201" t="s">
        <v>7774</v>
      </c>
      <c r="NCM698" s="201" t="s">
        <v>7775</v>
      </c>
      <c r="NCN698" s="201" t="s">
        <v>7774</v>
      </c>
      <c r="NCO698" s="201" t="s">
        <v>7775</v>
      </c>
      <c r="NCP698" s="201" t="s">
        <v>7774</v>
      </c>
      <c r="NCQ698" s="201" t="s">
        <v>7775</v>
      </c>
      <c r="NCR698" s="201" t="s">
        <v>7774</v>
      </c>
      <c r="NCS698" s="201" t="s">
        <v>7775</v>
      </c>
      <c r="NCT698" s="201" t="s">
        <v>7774</v>
      </c>
      <c r="NCU698" s="201" t="s">
        <v>7775</v>
      </c>
      <c r="NCV698" s="201" t="s">
        <v>7774</v>
      </c>
      <c r="NCW698" s="201" t="s">
        <v>7775</v>
      </c>
      <c r="NCX698" s="201" t="s">
        <v>7774</v>
      </c>
      <c r="NCY698" s="201" t="s">
        <v>7775</v>
      </c>
      <c r="NCZ698" s="201" t="s">
        <v>7774</v>
      </c>
      <c r="NDA698" s="201" t="s">
        <v>7775</v>
      </c>
      <c r="NDB698" s="201" t="s">
        <v>7774</v>
      </c>
      <c r="NDC698" s="201" t="s">
        <v>7775</v>
      </c>
      <c r="NDD698" s="201" t="s">
        <v>7774</v>
      </c>
      <c r="NDE698" s="201" t="s">
        <v>7775</v>
      </c>
      <c r="NDF698" s="201" t="s">
        <v>7774</v>
      </c>
      <c r="NDG698" s="201" t="s">
        <v>7775</v>
      </c>
      <c r="NDH698" s="201" t="s">
        <v>7774</v>
      </c>
      <c r="NDI698" s="201" t="s">
        <v>7775</v>
      </c>
      <c r="NDJ698" s="201" t="s">
        <v>7774</v>
      </c>
      <c r="NDK698" s="201" t="s">
        <v>7775</v>
      </c>
      <c r="NDL698" s="201" t="s">
        <v>7774</v>
      </c>
      <c r="NDM698" s="201" t="s">
        <v>7775</v>
      </c>
      <c r="NDN698" s="201" t="s">
        <v>7774</v>
      </c>
      <c r="NDO698" s="201" t="s">
        <v>7775</v>
      </c>
      <c r="NDP698" s="201" t="s">
        <v>7774</v>
      </c>
      <c r="NDQ698" s="201" t="s">
        <v>7775</v>
      </c>
      <c r="NDR698" s="201" t="s">
        <v>7774</v>
      </c>
      <c r="NDS698" s="201" t="s">
        <v>7775</v>
      </c>
      <c r="NDT698" s="201" t="s">
        <v>7774</v>
      </c>
      <c r="NDU698" s="201" t="s">
        <v>7775</v>
      </c>
      <c r="NDV698" s="201" t="s">
        <v>7774</v>
      </c>
      <c r="NDW698" s="201" t="s">
        <v>7775</v>
      </c>
      <c r="NDX698" s="201" t="s">
        <v>7774</v>
      </c>
      <c r="NDY698" s="201" t="s">
        <v>7775</v>
      </c>
      <c r="NDZ698" s="201" t="s">
        <v>7774</v>
      </c>
      <c r="NEA698" s="201" t="s">
        <v>7775</v>
      </c>
      <c r="NEB698" s="201" t="s">
        <v>7774</v>
      </c>
      <c r="NEC698" s="201" t="s">
        <v>7775</v>
      </c>
      <c r="NED698" s="201" t="s">
        <v>7774</v>
      </c>
      <c r="NEE698" s="201" t="s">
        <v>7775</v>
      </c>
      <c r="NEF698" s="201" t="s">
        <v>7774</v>
      </c>
      <c r="NEG698" s="201" t="s">
        <v>7775</v>
      </c>
      <c r="NEH698" s="201" t="s">
        <v>7774</v>
      </c>
      <c r="NEI698" s="201" t="s">
        <v>7775</v>
      </c>
      <c r="NEJ698" s="201" t="s">
        <v>7774</v>
      </c>
      <c r="NEK698" s="201" t="s">
        <v>7775</v>
      </c>
      <c r="NEL698" s="201" t="s">
        <v>7774</v>
      </c>
      <c r="NEM698" s="201" t="s">
        <v>7775</v>
      </c>
      <c r="NEN698" s="201" t="s">
        <v>7774</v>
      </c>
      <c r="NEO698" s="201" t="s">
        <v>7775</v>
      </c>
      <c r="NEP698" s="201" t="s">
        <v>7774</v>
      </c>
      <c r="NEQ698" s="201" t="s">
        <v>7775</v>
      </c>
      <c r="NER698" s="201" t="s">
        <v>7774</v>
      </c>
      <c r="NES698" s="201" t="s">
        <v>7775</v>
      </c>
      <c r="NET698" s="201" t="s">
        <v>7774</v>
      </c>
      <c r="NEU698" s="201" t="s">
        <v>7775</v>
      </c>
      <c r="NEV698" s="201" t="s">
        <v>7774</v>
      </c>
      <c r="NEW698" s="201" t="s">
        <v>7775</v>
      </c>
      <c r="NEX698" s="201" t="s">
        <v>7774</v>
      </c>
      <c r="NEY698" s="201" t="s">
        <v>7775</v>
      </c>
      <c r="NEZ698" s="201" t="s">
        <v>7774</v>
      </c>
      <c r="NFA698" s="201" t="s">
        <v>7775</v>
      </c>
      <c r="NFB698" s="201" t="s">
        <v>7774</v>
      </c>
      <c r="NFC698" s="201" t="s">
        <v>7775</v>
      </c>
      <c r="NFD698" s="201" t="s">
        <v>7774</v>
      </c>
      <c r="NFE698" s="201" t="s">
        <v>7775</v>
      </c>
      <c r="NFF698" s="201" t="s">
        <v>7774</v>
      </c>
      <c r="NFG698" s="201" t="s">
        <v>7775</v>
      </c>
      <c r="NFH698" s="201" t="s">
        <v>7774</v>
      </c>
      <c r="NFI698" s="201" t="s">
        <v>7775</v>
      </c>
      <c r="NFJ698" s="201" t="s">
        <v>7774</v>
      </c>
      <c r="NFK698" s="201" t="s">
        <v>7775</v>
      </c>
      <c r="NFL698" s="201" t="s">
        <v>7774</v>
      </c>
      <c r="NFM698" s="201" t="s">
        <v>7775</v>
      </c>
      <c r="NFN698" s="201" t="s">
        <v>7774</v>
      </c>
      <c r="NFO698" s="201" t="s">
        <v>7775</v>
      </c>
      <c r="NFP698" s="201" t="s">
        <v>7774</v>
      </c>
      <c r="NFQ698" s="201" t="s">
        <v>7775</v>
      </c>
      <c r="NFR698" s="201" t="s">
        <v>7774</v>
      </c>
      <c r="NFS698" s="201" t="s">
        <v>7775</v>
      </c>
      <c r="NFT698" s="201" t="s">
        <v>7774</v>
      </c>
      <c r="NFU698" s="201" t="s">
        <v>7775</v>
      </c>
      <c r="NFV698" s="201" t="s">
        <v>7774</v>
      </c>
      <c r="NFW698" s="201" t="s">
        <v>7775</v>
      </c>
      <c r="NFX698" s="201" t="s">
        <v>7774</v>
      </c>
      <c r="NFY698" s="201" t="s">
        <v>7775</v>
      </c>
      <c r="NFZ698" s="201" t="s">
        <v>7774</v>
      </c>
      <c r="NGA698" s="201" t="s">
        <v>7775</v>
      </c>
      <c r="NGB698" s="201" t="s">
        <v>7774</v>
      </c>
      <c r="NGC698" s="201" t="s">
        <v>7775</v>
      </c>
      <c r="NGD698" s="201" t="s">
        <v>7774</v>
      </c>
      <c r="NGE698" s="201" t="s">
        <v>7775</v>
      </c>
      <c r="NGF698" s="201" t="s">
        <v>7774</v>
      </c>
      <c r="NGG698" s="201" t="s">
        <v>7775</v>
      </c>
      <c r="NGH698" s="201" t="s">
        <v>7774</v>
      </c>
      <c r="NGI698" s="201" t="s">
        <v>7775</v>
      </c>
      <c r="NGJ698" s="201" t="s">
        <v>7774</v>
      </c>
      <c r="NGK698" s="201" t="s">
        <v>7775</v>
      </c>
      <c r="NGL698" s="201" t="s">
        <v>7774</v>
      </c>
      <c r="NGM698" s="201" t="s">
        <v>7775</v>
      </c>
      <c r="NGN698" s="201" t="s">
        <v>7774</v>
      </c>
      <c r="NGO698" s="201" t="s">
        <v>7775</v>
      </c>
      <c r="NGP698" s="201" t="s">
        <v>7774</v>
      </c>
      <c r="NGQ698" s="201" t="s">
        <v>7775</v>
      </c>
      <c r="NGR698" s="201" t="s">
        <v>7774</v>
      </c>
      <c r="NGS698" s="201" t="s">
        <v>7775</v>
      </c>
      <c r="NGT698" s="201" t="s">
        <v>7774</v>
      </c>
      <c r="NGU698" s="201" t="s">
        <v>7775</v>
      </c>
      <c r="NGV698" s="201" t="s">
        <v>7774</v>
      </c>
      <c r="NGW698" s="201" t="s">
        <v>7775</v>
      </c>
      <c r="NGX698" s="201" t="s">
        <v>7774</v>
      </c>
      <c r="NGY698" s="201" t="s">
        <v>7775</v>
      </c>
      <c r="NGZ698" s="201" t="s">
        <v>7774</v>
      </c>
      <c r="NHA698" s="201" t="s">
        <v>7775</v>
      </c>
      <c r="NHB698" s="201" t="s">
        <v>7774</v>
      </c>
      <c r="NHC698" s="201" t="s">
        <v>7775</v>
      </c>
      <c r="NHD698" s="201" t="s">
        <v>7774</v>
      </c>
      <c r="NHE698" s="201" t="s">
        <v>7775</v>
      </c>
      <c r="NHF698" s="201" t="s">
        <v>7774</v>
      </c>
      <c r="NHG698" s="201" t="s">
        <v>7775</v>
      </c>
      <c r="NHH698" s="201" t="s">
        <v>7774</v>
      </c>
      <c r="NHI698" s="201" t="s">
        <v>7775</v>
      </c>
      <c r="NHJ698" s="201" t="s">
        <v>7774</v>
      </c>
      <c r="NHK698" s="201" t="s">
        <v>7775</v>
      </c>
      <c r="NHL698" s="201" t="s">
        <v>7774</v>
      </c>
      <c r="NHM698" s="201" t="s">
        <v>7775</v>
      </c>
      <c r="NHN698" s="201" t="s">
        <v>7774</v>
      </c>
      <c r="NHO698" s="201" t="s">
        <v>7775</v>
      </c>
      <c r="NHP698" s="201" t="s">
        <v>7774</v>
      </c>
      <c r="NHQ698" s="201" t="s">
        <v>7775</v>
      </c>
      <c r="NHR698" s="201" t="s">
        <v>7774</v>
      </c>
      <c r="NHS698" s="201" t="s">
        <v>7775</v>
      </c>
      <c r="NHT698" s="201" t="s">
        <v>7774</v>
      </c>
      <c r="NHU698" s="201" t="s">
        <v>7775</v>
      </c>
      <c r="NHV698" s="201" t="s">
        <v>7774</v>
      </c>
      <c r="NHW698" s="201" t="s">
        <v>7775</v>
      </c>
      <c r="NHX698" s="201" t="s">
        <v>7774</v>
      </c>
      <c r="NHY698" s="201" t="s">
        <v>7775</v>
      </c>
      <c r="NHZ698" s="201" t="s">
        <v>7774</v>
      </c>
      <c r="NIA698" s="201" t="s">
        <v>7775</v>
      </c>
      <c r="NIB698" s="201" t="s">
        <v>7774</v>
      </c>
      <c r="NIC698" s="201" t="s">
        <v>7775</v>
      </c>
      <c r="NID698" s="201" t="s">
        <v>7774</v>
      </c>
      <c r="NIE698" s="201" t="s">
        <v>7775</v>
      </c>
      <c r="NIF698" s="201" t="s">
        <v>7774</v>
      </c>
      <c r="NIG698" s="201" t="s">
        <v>7775</v>
      </c>
      <c r="NIH698" s="201" t="s">
        <v>7774</v>
      </c>
      <c r="NII698" s="201" t="s">
        <v>7775</v>
      </c>
      <c r="NIJ698" s="201" t="s">
        <v>7774</v>
      </c>
      <c r="NIK698" s="201" t="s">
        <v>7775</v>
      </c>
      <c r="NIL698" s="201" t="s">
        <v>7774</v>
      </c>
      <c r="NIM698" s="201" t="s">
        <v>7775</v>
      </c>
      <c r="NIN698" s="201" t="s">
        <v>7774</v>
      </c>
      <c r="NIO698" s="201" t="s">
        <v>7775</v>
      </c>
      <c r="NIP698" s="201" t="s">
        <v>7774</v>
      </c>
      <c r="NIQ698" s="201" t="s">
        <v>7775</v>
      </c>
      <c r="NIR698" s="201" t="s">
        <v>7774</v>
      </c>
      <c r="NIS698" s="201" t="s">
        <v>7775</v>
      </c>
      <c r="NIT698" s="201" t="s">
        <v>7774</v>
      </c>
      <c r="NIU698" s="201" t="s">
        <v>7775</v>
      </c>
      <c r="NIV698" s="201" t="s">
        <v>7774</v>
      </c>
      <c r="NIW698" s="201" t="s">
        <v>7775</v>
      </c>
      <c r="NIX698" s="201" t="s">
        <v>7774</v>
      </c>
      <c r="NIY698" s="201" t="s">
        <v>7775</v>
      </c>
      <c r="NIZ698" s="201" t="s">
        <v>7774</v>
      </c>
      <c r="NJA698" s="201" t="s">
        <v>7775</v>
      </c>
      <c r="NJB698" s="201" t="s">
        <v>7774</v>
      </c>
      <c r="NJC698" s="201" t="s">
        <v>7775</v>
      </c>
      <c r="NJD698" s="201" t="s">
        <v>7774</v>
      </c>
      <c r="NJE698" s="201" t="s">
        <v>7775</v>
      </c>
      <c r="NJF698" s="201" t="s">
        <v>7774</v>
      </c>
      <c r="NJG698" s="201" t="s">
        <v>7775</v>
      </c>
      <c r="NJH698" s="201" t="s">
        <v>7774</v>
      </c>
      <c r="NJI698" s="201" t="s">
        <v>7775</v>
      </c>
      <c r="NJJ698" s="201" t="s">
        <v>7774</v>
      </c>
      <c r="NJK698" s="201" t="s">
        <v>7775</v>
      </c>
      <c r="NJL698" s="201" t="s">
        <v>7774</v>
      </c>
      <c r="NJM698" s="201" t="s">
        <v>7775</v>
      </c>
      <c r="NJN698" s="201" t="s">
        <v>7774</v>
      </c>
      <c r="NJO698" s="201" t="s">
        <v>7775</v>
      </c>
      <c r="NJP698" s="201" t="s">
        <v>7774</v>
      </c>
      <c r="NJQ698" s="201" t="s">
        <v>7775</v>
      </c>
      <c r="NJR698" s="201" t="s">
        <v>7774</v>
      </c>
      <c r="NJS698" s="201" t="s">
        <v>7775</v>
      </c>
      <c r="NJT698" s="201" t="s">
        <v>7774</v>
      </c>
      <c r="NJU698" s="201" t="s">
        <v>7775</v>
      </c>
      <c r="NJV698" s="201" t="s">
        <v>7774</v>
      </c>
      <c r="NJW698" s="201" t="s">
        <v>7775</v>
      </c>
      <c r="NJX698" s="201" t="s">
        <v>7774</v>
      </c>
      <c r="NJY698" s="201" t="s">
        <v>7775</v>
      </c>
      <c r="NJZ698" s="201" t="s">
        <v>7774</v>
      </c>
      <c r="NKA698" s="201" t="s">
        <v>7775</v>
      </c>
      <c r="NKB698" s="201" t="s">
        <v>7774</v>
      </c>
      <c r="NKC698" s="201" t="s">
        <v>7775</v>
      </c>
      <c r="NKD698" s="201" t="s">
        <v>7774</v>
      </c>
      <c r="NKE698" s="201" t="s">
        <v>7775</v>
      </c>
      <c r="NKF698" s="201" t="s">
        <v>7774</v>
      </c>
      <c r="NKG698" s="201" t="s">
        <v>7775</v>
      </c>
      <c r="NKH698" s="201" t="s">
        <v>7774</v>
      </c>
      <c r="NKI698" s="201" t="s">
        <v>7775</v>
      </c>
      <c r="NKJ698" s="201" t="s">
        <v>7774</v>
      </c>
      <c r="NKK698" s="201" t="s">
        <v>7775</v>
      </c>
      <c r="NKL698" s="201" t="s">
        <v>7774</v>
      </c>
      <c r="NKM698" s="201" t="s">
        <v>7775</v>
      </c>
      <c r="NKN698" s="201" t="s">
        <v>7774</v>
      </c>
      <c r="NKO698" s="201" t="s">
        <v>7775</v>
      </c>
      <c r="NKP698" s="201" t="s">
        <v>7774</v>
      </c>
      <c r="NKQ698" s="201" t="s">
        <v>7775</v>
      </c>
      <c r="NKR698" s="201" t="s">
        <v>7774</v>
      </c>
      <c r="NKS698" s="201" t="s">
        <v>7775</v>
      </c>
      <c r="NKT698" s="201" t="s">
        <v>7774</v>
      </c>
      <c r="NKU698" s="201" t="s">
        <v>7775</v>
      </c>
      <c r="NKV698" s="201" t="s">
        <v>7774</v>
      </c>
      <c r="NKW698" s="201" t="s">
        <v>7775</v>
      </c>
      <c r="NKX698" s="201" t="s">
        <v>7774</v>
      </c>
      <c r="NKY698" s="201" t="s">
        <v>7775</v>
      </c>
      <c r="NKZ698" s="201" t="s">
        <v>7774</v>
      </c>
      <c r="NLA698" s="201" t="s">
        <v>7775</v>
      </c>
      <c r="NLB698" s="201" t="s">
        <v>7774</v>
      </c>
      <c r="NLC698" s="201" t="s">
        <v>7775</v>
      </c>
      <c r="NLD698" s="201" t="s">
        <v>7774</v>
      </c>
      <c r="NLE698" s="201" t="s">
        <v>7775</v>
      </c>
      <c r="NLF698" s="201" t="s">
        <v>7774</v>
      </c>
      <c r="NLG698" s="201" t="s">
        <v>7775</v>
      </c>
      <c r="NLH698" s="201" t="s">
        <v>7774</v>
      </c>
      <c r="NLI698" s="201" t="s">
        <v>7775</v>
      </c>
      <c r="NLJ698" s="201" t="s">
        <v>7774</v>
      </c>
      <c r="NLK698" s="201" t="s">
        <v>7775</v>
      </c>
      <c r="NLL698" s="201" t="s">
        <v>7774</v>
      </c>
      <c r="NLM698" s="201" t="s">
        <v>7775</v>
      </c>
      <c r="NLN698" s="201" t="s">
        <v>7774</v>
      </c>
      <c r="NLO698" s="201" t="s">
        <v>7775</v>
      </c>
      <c r="NLP698" s="201" t="s">
        <v>7774</v>
      </c>
      <c r="NLQ698" s="201" t="s">
        <v>7775</v>
      </c>
      <c r="NLR698" s="201" t="s">
        <v>7774</v>
      </c>
      <c r="NLS698" s="201" t="s">
        <v>7775</v>
      </c>
      <c r="NLT698" s="201" t="s">
        <v>7774</v>
      </c>
      <c r="NLU698" s="201" t="s">
        <v>7775</v>
      </c>
      <c r="NLV698" s="201" t="s">
        <v>7774</v>
      </c>
      <c r="NLW698" s="201" t="s">
        <v>7775</v>
      </c>
      <c r="NLX698" s="201" t="s">
        <v>7774</v>
      </c>
      <c r="NLY698" s="201" t="s">
        <v>7775</v>
      </c>
      <c r="NLZ698" s="201" t="s">
        <v>7774</v>
      </c>
      <c r="NMA698" s="201" t="s">
        <v>7775</v>
      </c>
      <c r="NMB698" s="201" t="s">
        <v>7774</v>
      </c>
      <c r="NMC698" s="201" t="s">
        <v>7775</v>
      </c>
      <c r="NMD698" s="201" t="s">
        <v>7774</v>
      </c>
      <c r="NME698" s="201" t="s">
        <v>7775</v>
      </c>
      <c r="NMF698" s="201" t="s">
        <v>7774</v>
      </c>
      <c r="NMG698" s="201" t="s">
        <v>7775</v>
      </c>
      <c r="NMH698" s="201" t="s">
        <v>7774</v>
      </c>
      <c r="NMI698" s="201" t="s">
        <v>7775</v>
      </c>
      <c r="NMJ698" s="201" t="s">
        <v>7774</v>
      </c>
      <c r="NMK698" s="201" t="s">
        <v>7775</v>
      </c>
      <c r="NML698" s="201" t="s">
        <v>7774</v>
      </c>
      <c r="NMM698" s="201" t="s">
        <v>7775</v>
      </c>
      <c r="NMN698" s="201" t="s">
        <v>7774</v>
      </c>
      <c r="NMO698" s="201" t="s">
        <v>7775</v>
      </c>
      <c r="NMP698" s="201" t="s">
        <v>7774</v>
      </c>
      <c r="NMQ698" s="201" t="s">
        <v>7775</v>
      </c>
      <c r="NMR698" s="201" t="s">
        <v>7774</v>
      </c>
      <c r="NMS698" s="201" t="s">
        <v>7775</v>
      </c>
      <c r="NMT698" s="201" t="s">
        <v>7774</v>
      </c>
      <c r="NMU698" s="201" t="s">
        <v>7775</v>
      </c>
      <c r="NMV698" s="201" t="s">
        <v>7774</v>
      </c>
      <c r="NMW698" s="201" t="s">
        <v>7775</v>
      </c>
      <c r="NMX698" s="201" t="s">
        <v>7774</v>
      </c>
      <c r="NMY698" s="201" t="s">
        <v>7775</v>
      </c>
      <c r="NMZ698" s="201" t="s">
        <v>7774</v>
      </c>
      <c r="NNA698" s="201" t="s">
        <v>7775</v>
      </c>
      <c r="NNB698" s="201" t="s">
        <v>7774</v>
      </c>
      <c r="NNC698" s="201" t="s">
        <v>7775</v>
      </c>
      <c r="NND698" s="201" t="s">
        <v>7774</v>
      </c>
      <c r="NNE698" s="201" t="s">
        <v>7775</v>
      </c>
      <c r="NNF698" s="201" t="s">
        <v>7774</v>
      </c>
      <c r="NNG698" s="201" t="s">
        <v>7775</v>
      </c>
      <c r="NNH698" s="201" t="s">
        <v>7774</v>
      </c>
      <c r="NNI698" s="201" t="s">
        <v>7775</v>
      </c>
      <c r="NNJ698" s="201" t="s">
        <v>7774</v>
      </c>
      <c r="NNK698" s="201" t="s">
        <v>7775</v>
      </c>
      <c r="NNL698" s="201" t="s">
        <v>7774</v>
      </c>
      <c r="NNM698" s="201" t="s">
        <v>7775</v>
      </c>
      <c r="NNN698" s="201" t="s">
        <v>7774</v>
      </c>
      <c r="NNO698" s="201" t="s">
        <v>7775</v>
      </c>
      <c r="NNP698" s="201" t="s">
        <v>7774</v>
      </c>
      <c r="NNQ698" s="201" t="s">
        <v>7775</v>
      </c>
      <c r="NNR698" s="201" t="s">
        <v>7774</v>
      </c>
      <c r="NNS698" s="201" t="s">
        <v>7775</v>
      </c>
      <c r="NNT698" s="201" t="s">
        <v>7774</v>
      </c>
      <c r="NNU698" s="201" t="s">
        <v>7775</v>
      </c>
      <c r="NNV698" s="201" t="s">
        <v>7774</v>
      </c>
      <c r="NNW698" s="201" t="s">
        <v>7775</v>
      </c>
      <c r="NNX698" s="201" t="s">
        <v>7774</v>
      </c>
      <c r="NNY698" s="201" t="s">
        <v>7775</v>
      </c>
      <c r="NNZ698" s="201" t="s">
        <v>7774</v>
      </c>
      <c r="NOA698" s="201" t="s">
        <v>7775</v>
      </c>
      <c r="NOB698" s="201" t="s">
        <v>7774</v>
      </c>
      <c r="NOC698" s="201" t="s">
        <v>7775</v>
      </c>
      <c r="NOD698" s="201" t="s">
        <v>7774</v>
      </c>
      <c r="NOE698" s="201" t="s">
        <v>7775</v>
      </c>
      <c r="NOF698" s="201" t="s">
        <v>7774</v>
      </c>
      <c r="NOG698" s="201" t="s">
        <v>7775</v>
      </c>
      <c r="NOH698" s="201" t="s">
        <v>7774</v>
      </c>
      <c r="NOI698" s="201" t="s">
        <v>7775</v>
      </c>
      <c r="NOJ698" s="201" t="s">
        <v>7774</v>
      </c>
      <c r="NOK698" s="201" t="s">
        <v>7775</v>
      </c>
      <c r="NOL698" s="201" t="s">
        <v>7774</v>
      </c>
      <c r="NOM698" s="201" t="s">
        <v>7775</v>
      </c>
      <c r="NON698" s="201" t="s">
        <v>7774</v>
      </c>
      <c r="NOO698" s="201" t="s">
        <v>7775</v>
      </c>
      <c r="NOP698" s="201" t="s">
        <v>7774</v>
      </c>
      <c r="NOQ698" s="201" t="s">
        <v>7775</v>
      </c>
      <c r="NOR698" s="201" t="s">
        <v>7774</v>
      </c>
      <c r="NOS698" s="201" t="s">
        <v>7775</v>
      </c>
      <c r="NOT698" s="201" t="s">
        <v>7774</v>
      </c>
      <c r="NOU698" s="201" t="s">
        <v>7775</v>
      </c>
      <c r="NOV698" s="201" t="s">
        <v>7774</v>
      </c>
      <c r="NOW698" s="201" t="s">
        <v>7775</v>
      </c>
      <c r="NOX698" s="201" t="s">
        <v>7774</v>
      </c>
      <c r="NOY698" s="201" t="s">
        <v>7775</v>
      </c>
      <c r="NOZ698" s="201" t="s">
        <v>7774</v>
      </c>
      <c r="NPA698" s="201" t="s">
        <v>7775</v>
      </c>
      <c r="NPB698" s="201" t="s">
        <v>7774</v>
      </c>
      <c r="NPC698" s="201" t="s">
        <v>7775</v>
      </c>
      <c r="NPD698" s="201" t="s">
        <v>7774</v>
      </c>
      <c r="NPE698" s="201" t="s">
        <v>7775</v>
      </c>
      <c r="NPF698" s="201" t="s">
        <v>7774</v>
      </c>
      <c r="NPG698" s="201" t="s">
        <v>7775</v>
      </c>
      <c r="NPH698" s="201" t="s">
        <v>7774</v>
      </c>
      <c r="NPI698" s="201" t="s">
        <v>7775</v>
      </c>
      <c r="NPJ698" s="201" t="s">
        <v>7774</v>
      </c>
      <c r="NPK698" s="201" t="s">
        <v>7775</v>
      </c>
      <c r="NPL698" s="201" t="s">
        <v>7774</v>
      </c>
      <c r="NPM698" s="201" t="s">
        <v>7775</v>
      </c>
      <c r="NPN698" s="201" t="s">
        <v>7774</v>
      </c>
      <c r="NPO698" s="201" t="s">
        <v>7775</v>
      </c>
      <c r="NPP698" s="201" t="s">
        <v>7774</v>
      </c>
      <c r="NPQ698" s="201" t="s">
        <v>7775</v>
      </c>
      <c r="NPR698" s="201" t="s">
        <v>7774</v>
      </c>
      <c r="NPS698" s="201" t="s">
        <v>7775</v>
      </c>
      <c r="NPT698" s="201" t="s">
        <v>7774</v>
      </c>
      <c r="NPU698" s="201" t="s">
        <v>7775</v>
      </c>
      <c r="NPV698" s="201" t="s">
        <v>7774</v>
      </c>
      <c r="NPW698" s="201" t="s">
        <v>7775</v>
      </c>
      <c r="NPX698" s="201" t="s">
        <v>7774</v>
      </c>
      <c r="NPY698" s="201" t="s">
        <v>7775</v>
      </c>
      <c r="NPZ698" s="201" t="s">
        <v>7774</v>
      </c>
      <c r="NQA698" s="201" t="s">
        <v>7775</v>
      </c>
      <c r="NQB698" s="201" t="s">
        <v>7774</v>
      </c>
      <c r="NQC698" s="201" t="s">
        <v>7775</v>
      </c>
      <c r="NQD698" s="201" t="s">
        <v>7774</v>
      </c>
      <c r="NQE698" s="201" t="s">
        <v>7775</v>
      </c>
      <c r="NQF698" s="201" t="s">
        <v>7774</v>
      </c>
      <c r="NQG698" s="201" t="s">
        <v>7775</v>
      </c>
      <c r="NQH698" s="201" t="s">
        <v>7774</v>
      </c>
      <c r="NQI698" s="201" t="s">
        <v>7775</v>
      </c>
      <c r="NQJ698" s="201" t="s">
        <v>7774</v>
      </c>
      <c r="NQK698" s="201" t="s">
        <v>7775</v>
      </c>
      <c r="NQL698" s="201" t="s">
        <v>7774</v>
      </c>
      <c r="NQM698" s="201" t="s">
        <v>7775</v>
      </c>
      <c r="NQN698" s="201" t="s">
        <v>7774</v>
      </c>
      <c r="NQO698" s="201" t="s">
        <v>7775</v>
      </c>
      <c r="NQP698" s="201" t="s">
        <v>7774</v>
      </c>
      <c r="NQQ698" s="201" t="s">
        <v>7775</v>
      </c>
      <c r="NQR698" s="201" t="s">
        <v>7774</v>
      </c>
      <c r="NQS698" s="201" t="s">
        <v>7775</v>
      </c>
      <c r="NQT698" s="201" t="s">
        <v>7774</v>
      </c>
      <c r="NQU698" s="201" t="s">
        <v>7775</v>
      </c>
      <c r="NQV698" s="201" t="s">
        <v>7774</v>
      </c>
      <c r="NQW698" s="201" t="s">
        <v>7775</v>
      </c>
      <c r="NQX698" s="201" t="s">
        <v>7774</v>
      </c>
      <c r="NQY698" s="201" t="s">
        <v>7775</v>
      </c>
      <c r="NQZ698" s="201" t="s">
        <v>7774</v>
      </c>
      <c r="NRA698" s="201" t="s">
        <v>7775</v>
      </c>
      <c r="NRB698" s="201" t="s">
        <v>7774</v>
      </c>
      <c r="NRC698" s="201" t="s">
        <v>7775</v>
      </c>
      <c r="NRD698" s="201" t="s">
        <v>7774</v>
      </c>
      <c r="NRE698" s="201" t="s">
        <v>7775</v>
      </c>
      <c r="NRF698" s="201" t="s">
        <v>7774</v>
      </c>
      <c r="NRG698" s="201" t="s">
        <v>7775</v>
      </c>
      <c r="NRH698" s="201" t="s">
        <v>7774</v>
      </c>
      <c r="NRI698" s="201" t="s">
        <v>7775</v>
      </c>
      <c r="NRJ698" s="201" t="s">
        <v>7774</v>
      </c>
      <c r="NRK698" s="201" t="s">
        <v>7775</v>
      </c>
      <c r="NRL698" s="201" t="s">
        <v>7774</v>
      </c>
      <c r="NRM698" s="201" t="s">
        <v>7775</v>
      </c>
      <c r="NRN698" s="201" t="s">
        <v>7774</v>
      </c>
      <c r="NRO698" s="201" t="s">
        <v>7775</v>
      </c>
      <c r="NRP698" s="201" t="s">
        <v>7774</v>
      </c>
      <c r="NRQ698" s="201" t="s">
        <v>7775</v>
      </c>
      <c r="NRR698" s="201" t="s">
        <v>7774</v>
      </c>
      <c r="NRS698" s="201" t="s">
        <v>7775</v>
      </c>
      <c r="NRT698" s="201" t="s">
        <v>7774</v>
      </c>
      <c r="NRU698" s="201" t="s">
        <v>7775</v>
      </c>
      <c r="NRV698" s="201" t="s">
        <v>7774</v>
      </c>
      <c r="NRW698" s="201" t="s">
        <v>7775</v>
      </c>
      <c r="NRX698" s="201" t="s">
        <v>7774</v>
      </c>
      <c r="NRY698" s="201" t="s">
        <v>7775</v>
      </c>
      <c r="NRZ698" s="201" t="s">
        <v>7774</v>
      </c>
      <c r="NSA698" s="201" t="s">
        <v>7775</v>
      </c>
      <c r="NSB698" s="201" t="s">
        <v>7774</v>
      </c>
      <c r="NSC698" s="201" t="s">
        <v>7775</v>
      </c>
      <c r="NSD698" s="201" t="s">
        <v>7774</v>
      </c>
      <c r="NSE698" s="201" t="s">
        <v>7775</v>
      </c>
      <c r="NSF698" s="201" t="s">
        <v>7774</v>
      </c>
      <c r="NSG698" s="201" t="s">
        <v>7775</v>
      </c>
      <c r="NSH698" s="201" t="s">
        <v>7774</v>
      </c>
      <c r="NSI698" s="201" t="s">
        <v>7775</v>
      </c>
      <c r="NSJ698" s="201" t="s">
        <v>7774</v>
      </c>
      <c r="NSK698" s="201" t="s">
        <v>7775</v>
      </c>
      <c r="NSL698" s="201" t="s">
        <v>7774</v>
      </c>
      <c r="NSM698" s="201" t="s">
        <v>7775</v>
      </c>
      <c r="NSN698" s="201" t="s">
        <v>7774</v>
      </c>
      <c r="NSO698" s="201" t="s">
        <v>7775</v>
      </c>
      <c r="NSP698" s="201" t="s">
        <v>7774</v>
      </c>
      <c r="NSQ698" s="201" t="s">
        <v>7775</v>
      </c>
      <c r="NSR698" s="201" t="s">
        <v>7774</v>
      </c>
      <c r="NSS698" s="201" t="s">
        <v>7775</v>
      </c>
      <c r="NST698" s="201" t="s">
        <v>7774</v>
      </c>
      <c r="NSU698" s="201" t="s">
        <v>7775</v>
      </c>
      <c r="NSV698" s="201" t="s">
        <v>7774</v>
      </c>
      <c r="NSW698" s="201" t="s">
        <v>7775</v>
      </c>
      <c r="NSX698" s="201" t="s">
        <v>7774</v>
      </c>
      <c r="NSY698" s="201" t="s">
        <v>7775</v>
      </c>
      <c r="NSZ698" s="201" t="s">
        <v>7774</v>
      </c>
      <c r="NTA698" s="201" t="s">
        <v>7775</v>
      </c>
      <c r="NTB698" s="201" t="s">
        <v>7774</v>
      </c>
      <c r="NTC698" s="201" t="s">
        <v>7775</v>
      </c>
      <c r="NTD698" s="201" t="s">
        <v>7774</v>
      </c>
      <c r="NTE698" s="201" t="s">
        <v>7775</v>
      </c>
      <c r="NTF698" s="201" t="s">
        <v>7774</v>
      </c>
      <c r="NTG698" s="201" t="s">
        <v>7775</v>
      </c>
      <c r="NTH698" s="201" t="s">
        <v>7774</v>
      </c>
      <c r="NTI698" s="201" t="s">
        <v>7775</v>
      </c>
      <c r="NTJ698" s="201" t="s">
        <v>7774</v>
      </c>
      <c r="NTK698" s="201" t="s">
        <v>7775</v>
      </c>
      <c r="NTL698" s="201" t="s">
        <v>7774</v>
      </c>
      <c r="NTM698" s="201" t="s">
        <v>7775</v>
      </c>
      <c r="NTN698" s="201" t="s">
        <v>7774</v>
      </c>
      <c r="NTO698" s="201" t="s">
        <v>7775</v>
      </c>
      <c r="NTP698" s="201" t="s">
        <v>7774</v>
      </c>
      <c r="NTQ698" s="201" t="s">
        <v>7775</v>
      </c>
      <c r="NTR698" s="201" t="s">
        <v>7774</v>
      </c>
      <c r="NTS698" s="201" t="s">
        <v>7775</v>
      </c>
      <c r="NTT698" s="201" t="s">
        <v>7774</v>
      </c>
      <c r="NTU698" s="201" t="s">
        <v>7775</v>
      </c>
      <c r="NTV698" s="201" t="s">
        <v>7774</v>
      </c>
      <c r="NTW698" s="201" t="s">
        <v>7775</v>
      </c>
      <c r="NTX698" s="201" t="s">
        <v>7774</v>
      </c>
      <c r="NTY698" s="201" t="s">
        <v>7775</v>
      </c>
      <c r="NTZ698" s="201" t="s">
        <v>7774</v>
      </c>
      <c r="NUA698" s="201" t="s">
        <v>7775</v>
      </c>
      <c r="NUB698" s="201" t="s">
        <v>7774</v>
      </c>
      <c r="NUC698" s="201" t="s">
        <v>7775</v>
      </c>
      <c r="NUD698" s="201" t="s">
        <v>7774</v>
      </c>
      <c r="NUE698" s="201" t="s">
        <v>7775</v>
      </c>
      <c r="NUF698" s="201" t="s">
        <v>7774</v>
      </c>
      <c r="NUG698" s="201" t="s">
        <v>7775</v>
      </c>
      <c r="NUH698" s="201" t="s">
        <v>7774</v>
      </c>
      <c r="NUI698" s="201" t="s">
        <v>7775</v>
      </c>
      <c r="NUJ698" s="201" t="s">
        <v>7774</v>
      </c>
      <c r="NUK698" s="201" t="s">
        <v>7775</v>
      </c>
      <c r="NUL698" s="201" t="s">
        <v>7774</v>
      </c>
      <c r="NUM698" s="201" t="s">
        <v>7775</v>
      </c>
      <c r="NUN698" s="201" t="s">
        <v>7774</v>
      </c>
      <c r="NUO698" s="201" t="s">
        <v>7775</v>
      </c>
      <c r="NUP698" s="201" t="s">
        <v>7774</v>
      </c>
      <c r="NUQ698" s="201" t="s">
        <v>7775</v>
      </c>
      <c r="NUR698" s="201" t="s">
        <v>7774</v>
      </c>
      <c r="NUS698" s="201" t="s">
        <v>7775</v>
      </c>
      <c r="NUT698" s="201" t="s">
        <v>7774</v>
      </c>
      <c r="NUU698" s="201" t="s">
        <v>7775</v>
      </c>
      <c r="NUV698" s="201" t="s">
        <v>7774</v>
      </c>
      <c r="NUW698" s="201" t="s">
        <v>7775</v>
      </c>
      <c r="NUX698" s="201" t="s">
        <v>7774</v>
      </c>
      <c r="NUY698" s="201" t="s">
        <v>7775</v>
      </c>
      <c r="NUZ698" s="201" t="s">
        <v>7774</v>
      </c>
      <c r="NVA698" s="201" t="s">
        <v>7775</v>
      </c>
      <c r="NVB698" s="201" t="s">
        <v>7774</v>
      </c>
      <c r="NVC698" s="201" t="s">
        <v>7775</v>
      </c>
      <c r="NVD698" s="201" t="s">
        <v>7774</v>
      </c>
      <c r="NVE698" s="201" t="s">
        <v>7775</v>
      </c>
      <c r="NVF698" s="201" t="s">
        <v>7774</v>
      </c>
      <c r="NVG698" s="201" t="s">
        <v>7775</v>
      </c>
      <c r="NVH698" s="201" t="s">
        <v>7774</v>
      </c>
      <c r="NVI698" s="201" t="s">
        <v>7775</v>
      </c>
      <c r="NVJ698" s="201" t="s">
        <v>7774</v>
      </c>
      <c r="NVK698" s="201" t="s">
        <v>7775</v>
      </c>
      <c r="NVL698" s="201" t="s">
        <v>7774</v>
      </c>
      <c r="NVM698" s="201" t="s">
        <v>7775</v>
      </c>
      <c r="NVN698" s="201" t="s">
        <v>7774</v>
      </c>
      <c r="NVO698" s="201" t="s">
        <v>7775</v>
      </c>
      <c r="NVP698" s="201" t="s">
        <v>7774</v>
      </c>
      <c r="NVQ698" s="201" t="s">
        <v>7775</v>
      </c>
      <c r="NVR698" s="201" t="s">
        <v>7774</v>
      </c>
      <c r="NVS698" s="201" t="s">
        <v>7775</v>
      </c>
      <c r="NVT698" s="201" t="s">
        <v>7774</v>
      </c>
      <c r="NVU698" s="201" t="s">
        <v>7775</v>
      </c>
      <c r="NVV698" s="201" t="s">
        <v>7774</v>
      </c>
      <c r="NVW698" s="201" t="s">
        <v>7775</v>
      </c>
      <c r="NVX698" s="201" t="s">
        <v>7774</v>
      </c>
      <c r="NVY698" s="201" t="s">
        <v>7775</v>
      </c>
      <c r="NVZ698" s="201" t="s">
        <v>7774</v>
      </c>
      <c r="NWA698" s="201" t="s">
        <v>7775</v>
      </c>
      <c r="NWB698" s="201" t="s">
        <v>7774</v>
      </c>
      <c r="NWC698" s="201" t="s">
        <v>7775</v>
      </c>
      <c r="NWD698" s="201" t="s">
        <v>7774</v>
      </c>
      <c r="NWE698" s="201" t="s">
        <v>7775</v>
      </c>
      <c r="NWF698" s="201" t="s">
        <v>7774</v>
      </c>
      <c r="NWG698" s="201" t="s">
        <v>7775</v>
      </c>
      <c r="NWH698" s="201" t="s">
        <v>7774</v>
      </c>
      <c r="NWI698" s="201" t="s">
        <v>7775</v>
      </c>
      <c r="NWJ698" s="201" t="s">
        <v>7774</v>
      </c>
      <c r="NWK698" s="201" t="s">
        <v>7775</v>
      </c>
      <c r="NWL698" s="201" t="s">
        <v>7774</v>
      </c>
      <c r="NWM698" s="201" t="s">
        <v>7775</v>
      </c>
      <c r="NWN698" s="201" t="s">
        <v>7774</v>
      </c>
      <c r="NWO698" s="201" t="s">
        <v>7775</v>
      </c>
      <c r="NWP698" s="201" t="s">
        <v>7774</v>
      </c>
      <c r="NWQ698" s="201" t="s">
        <v>7775</v>
      </c>
      <c r="NWR698" s="201" t="s">
        <v>7774</v>
      </c>
      <c r="NWS698" s="201" t="s">
        <v>7775</v>
      </c>
      <c r="NWT698" s="201" t="s">
        <v>7774</v>
      </c>
      <c r="NWU698" s="201" t="s">
        <v>7775</v>
      </c>
      <c r="NWV698" s="201" t="s">
        <v>7774</v>
      </c>
      <c r="NWW698" s="201" t="s">
        <v>7775</v>
      </c>
      <c r="NWX698" s="201" t="s">
        <v>7774</v>
      </c>
      <c r="NWY698" s="201" t="s">
        <v>7775</v>
      </c>
      <c r="NWZ698" s="201" t="s">
        <v>7774</v>
      </c>
      <c r="NXA698" s="201" t="s">
        <v>7775</v>
      </c>
      <c r="NXB698" s="201" t="s">
        <v>7774</v>
      </c>
      <c r="NXC698" s="201" t="s">
        <v>7775</v>
      </c>
      <c r="NXD698" s="201" t="s">
        <v>7774</v>
      </c>
      <c r="NXE698" s="201" t="s">
        <v>7775</v>
      </c>
      <c r="NXF698" s="201" t="s">
        <v>7774</v>
      </c>
      <c r="NXG698" s="201" t="s">
        <v>7775</v>
      </c>
      <c r="NXH698" s="201" t="s">
        <v>7774</v>
      </c>
      <c r="NXI698" s="201" t="s">
        <v>7775</v>
      </c>
      <c r="NXJ698" s="201" t="s">
        <v>7774</v>
      </c>
      <c r="NXK698" s="201" t="s">
        <v>7775</v>
      </c>
      <c r="NXL698" s="201" t="s">
        <v>7774</v>
      </c>
      <c r="NXM698" s="201" t="s">
        <v>7775</v>
      </c>
      <c r="NXN698" s="201" t="s">
        <v>7774</v>
      </c>
      <c r="NXO698" s="201" t="s">
        <v>7775</v>
      </c>
      <c r="NXP698" s="201" t="s">
        <v>7774</v>
      </c>
      <c r="NXQ698" s="201" t="s">
        <v>7775</v>
      </c>
      <c r="NXR698" s="201" t="s">
        <v>7774</v>
      </c>
      <c r="NXS698" s="201" t="s">
        <v>7775</v>
      </c>
      <c r="NXT698" s="201" t="s">
        <v>7774</v>
      </c>
      <c r="NXU698" s="201" t="s">
        <v>7775</v>
      </c>
      <c r="NXV698" s="201" t="s">
        <v>7774</v>
      </c>
      <c r="NXW698" s="201" t="s">
        <v>7775</v>
      </c>
      <c r="NXX698" s="201" t="s">
        <v>7774</v>
      </c>
      <c r="NXY698" s="201" t="s">
        <v>7775</v>
      </c>
      <c r="NXZ698" s="201" t="s">
        <v>7774</v>
      </c>
      <c r="NYA698" s="201" t="s">
        <v>7775</v>
      </c>
      <c r="NYB698" s="201" t="s">
        <v>7774</v>
      </c>
      <c r="NYC698" s="201" t="s">
        <v>7775</v>
      </c>
      <c r="NYD698" s="201" t="s">
        <v>7774</v>
      </c>
      <c r="NYE698" s="201" t="s">
        <v>7775</v>
      </c>
      <c r="NYF698" s="201" t="s">
        <v>7774</v>
      </c>
      <c r="NYG698" s="201" t="s">
        <v>7775</v>
      </c>
      <c r="NYH698" s="201" t="s">
        <v>7774</v>
      </c>
      <c r="NYI698" s="201" t="s">
        <v>7775</v>
      </c>
      <c r="NYJ698" s="201" t="s">
        <v>7774</v>
      </c>
      <c r="NYK698" s="201" t="s">
        <v>7775</v>
      </c>
      <c r="NYL698" s="201" t="s">
        <v>7774</v>
      </c>
      <c r="NYM698" s="201" t="s">
        <v>7775</v>
      </c>
      <c r="NYN698" s="201" t="s">
        <v>7774</v>
      </c>
      <c r="NYO698" s="201" t="s">
        <v>7775</v>
      </c>
      <c r="NYP698" s="201" t="s">
        <v>7774</v>
      </c>
      <c r="NYQ698" s="201" t="s">
        <v>7775</v>
      </c>
      <c r="NYR698" s="201" t="s">
        <v>7774</v>
      </c>
      <c r="NYS698" s="201" t="s">
        <v>7775</v>
      </c>
      <c r="NYT698" s="201" t="s">
        <v>7774</v>
      </c>
      <c r="NYU698" s="201" t="s">
        <v>7775</v>
      </c>
      <c r="NYV698" s="201" t="s">
        <v>7774</v>
      </c>
      <c r="NYW698" s="201" t="s">
        <v>7775</v>
      </c>
      <c r="NYX698" s="201" t="s">
        <v>7774</v>
      </c>
      <c r="NYY698" s="201" t="s">
        <v>7775</v>
      </c>
      <c r="NYZ698" s="201" t="s">
        <v>7774</v>
      </c>
      <c r="NZA698" s="201" t="s">
        <v>7775</v>
      </c>
      <c r="NZB698" s="201" t="s">
        <v>7774</v>
      </c>
      <c r="NZC698" s="201" t="s">
        <v>7775</v>
      </c>
      <c r="NZD698" s="201" t="s">
        <v>7774</v>
      </c>
      <c r="NZE698" s="201" t="s">
        <v>7775</v>
      </c>
      <c r="NZF698" s="201" t="s">
        <v>7774</v>
      </c>
      <c r="NZG698" s="201" t="s">
        <v>7775</v>
      </c>
      <c r="NZH698" s="201" t="s">
        <v>7774</v>
      </c>
      <c r="NZI698" s="201" t="s">
        <v>7775</v>
      </c>
      <c r="NZJ698" s="201" t="s">
        <v>7774</v>
      </c>
      <c r="NZK698" s="201" t="s">
        <v>7775</v>
      </c>
      <c r="NZL698" s="201" t="s">
        <v>7774</v>
      </c>
      <c r="NZM698" s="201" t="s">
        <v>7775</v>
      </c>
      <c r="NZN698" s="201" t="s">
        <v>7774</v>
      </c>
      <c r="NZO698" s="201" t="s">
        <v>7775</v>
      </c>
      <c r="NZP698" s="201" t="s">
        <v>7774</v>
      </c>
      <c r="NZQ698" s="201" t="s">
        <v>7775</v>
      </c>
      <c r="NZR698" s="201" t="s">
        <v>7774</v>
      </c>
      <c r="NZS698" s="201" t="s">
        <v>7775</v>
      </c>
      <c r="NZT698" s="201" t="s">
        <v>7774</v>
      </c>
      <c r="NZU698" s="201" t="s">
        <v>7775</v>
      </c>
      <c r="NZV698" s="201" t="s">
        <v>7774</v>
      </c>
      <c r="NZW698" s="201" t="s">
        <v>7775</v>
      </c>
      <c r="NZX698" s="201" t="s">
        <v>7774</v>
      </c>
      <c r="NZY698" s="201" t="s">
        <v>7775</v>
      </c>
      <c r="NZZ698" s="201" t="s">
        <v>7774</v>
      </c>
      <c r="OAA698" s="201" t="s">
        <v>7775</v>
      </c>
      <c r="OAB698" s="201" t="s">
        <v>7774</v>
      </c>
      <c r="OAC698" s="201" t="s">
        <v>7775</v>
      </c>
      <c r="OAD698" s="201" t="s">
        <v>7774</v>
      </c>
      <c r="OAE698" s="201" t="s">
        <v>7775</v>
      </c>
      <c r="OAF698" s="201" t="s">
        <v>7774</v>
      </c>
      <c r="OAG698" s="201" t="s">
        <v>7775</v>
      </c>
      <c r="OAH698" s="201" t="s">
        <v>7774</v>
      </c>
      <c r="OAI698" s="201" t="s">
        <v>7775</v>
      </c>
      <c r="OAJ698" s="201" t="s">
        <v>7774</v>
      </c>
      <c r="OAK698" s="201" t="s">
        <v>7775</v>
      </c>
      <c r="OAL698" s="201" t="s">
        <v>7774</v>
      </c>
      <c r="OAM698" s="201" t="s">
        <v>7775</v>
      </c>
      <c r="OAN698" s="201" t="s">
        <v>7774</v>
      </c>
      <c r="OAO698" s="201" t="s">
        <v>7775</v>
      </c>
      <c r="OAP698" s="201" t="s">
        <v>7774</v>
      </c>
      <c r="OAQ698" s="201" t="s">
        <v>7775</v>
      </c>
      <c r="OAR698" s="201" t="s">
        <v>7774</v>
      </c>
      <c r="OAS698" s="201" t="s">
        <v>7775</v>
      </c>
      <c r="OAT698" s="201" t="s">
        <v>7774</v>
      </c>
      <c r="OAU698" s="201" t="s">
        <v>7775</v>
      </c>
      <c r="OAV698" s="201" t="s">
        <v>7774</v>
      </c>
      <c r="OAW698" s="201" t="s">
        <v>7775</v>
      </c>
      <c r="OAX698" s="201" t="s">
        <v>7774</v>
      </c>
      <c r="OAY698" s="201" t="s">
        <v>7775</v>
      </c>
      <c r="OAZ698" s="201" t="s">
        <v>7774</v>
      </c>
      <c r="OBA698" s="201" t="s">
        <v>7775</v>
      </c>
      <c r="OBB698" s="201" t="s">
        <v>7774</v>
      </c>
      <c r="OBC698" s="201" t="s">
        <v>7775</v>
      </c>
      <c r="OBD698" s="201" t="s">
        <v>7774</v>
      </c>
      <c r="OBE698" s="201" t="s">
        <v>7775</v>
      </c>
      <c r="OBF698" s="201" t="s">
        <v>7774</v>
      </c>
      <c r="OBG698" s="201" t="s">
        <v>7775</v>
      </c>
      <c r="OBH698" s="201" t="s">
        <v>7774</v>
      </c>
      <c r="OBI698" s="201" t="s">
        <v>7775</v>
      </c>
      <c r="OBJ698" s="201" t="s">
        <v>7774</v>
      </c>
      <c r="OBK698" s="201" t="s">
        <v>7775</v>
      </c>
      <c r="OBL698" s="201" t="s">
        <v>7774</v>
      </c>
      <c r="OBM698" s="201" t="s">
        <v>7775</v>
      </c>
      <c r="OBN698" s="201" t="s">
        <v>7774</v>
      </c>
      <c r="OBO698" s="201" t="s">
        <v>7775</v>
      </c>
      <c r="OBP698" s="201" t="s">
        <v>7774</v>
      </c>
      <c r="OBQ698" s="201" t="s">
        <v>7775</v>
      </c>
      <c r="OBR698" s="201" t="s">
        <v>7774</v>
      </c>
      <c r="OBS698" s="201" t="s">
        <v>7775</v>
      </c>
      <c r="OBT698" s="201" t="s">
        <v>7774</v>
      </c>
      <c r="OBU698" s="201" t="s">
        <v>7775</v>
      </c>
      <c r="OBV698" s="201" t="s">
        <v>7774</v>
      </c>
      <c r="OBW698" s="201" t="s">
        <v>7775</v>
      </c>
      <c r="OBX698" s="201" t="s">
        <v>7774</v>
      </c>
      <c r="OBY698" s="201" t="s">
        <v>7775</v>
      </c>
      <c r="OBZ698" s="201" t="s">
        <v>7774</v>
      </c>
      <c r="OCA698" s="201" t="s">
        <v>7775</v>
      </c>
      <c r="OCB698" s="201" t="s">
        <v>7774</v>
      </c>
      <c r="OCC698" s="201" t="s">
        <v>7775</v>
      </c>
      <c r="OCD698" s="201" t="s">
        <v>7774</v>
      </c>
      <c r="OCE698" s="201" t="s">
        <v>7775</v>
      </c>
      <c r="OCF698" s="201" t="s">
        <v>7774</v>
      </c>
      <c r="OCG698" s="201" t="s">
        <v>7775</v>
      </c>
      <c r="OCH698" s="201" t="s">
        <v>7774</v>
      </c>
      <c r="OCI698" s="201" t="s">
        <v>7775</v>
      </c>
      <c r="OCJ698" s="201" t="s">
        <v>7774</v>
      </c>
      <c r="OCK698" s="201" t="s">
        <v>7775</v>
      </c>
      <c r="OCL698" s="201" t="s">
        <v>7774</v>
      </c>
      <c r="OCM698" s="201" t="s">
        <v>7775</v>
      </c>
      <c r="OCN698" s="201" t="s">
        <v>7774</v>
      </c>
      <c r="OCO698" s="201" t="s">
        <v>7775</v>
      </c>
      <c r="OCP698" s="201" t="s">
        <v>7774</v>
      </c>
      <c r="OCQ698" s="201" t="s">
        <v>7775</v>
      </c>
      <c r="OCR698" s="201" t="s">
        <v>7774</v>
      </c>
      <c r="OCS698" s="201" t="s">
        <v>7775</v>
      </c>
      <c r="OCT698" s="201" t="s">
        <v>7774</v>
      </c>
      <c r="OCU698" s="201" t="s">
        <v>7775</v>
      </c>
      <c r="OCV698" s="201" t="s">
        <v>7774</v>
      </c>
      <c r="OCW698" s="201" t="s">
        <v>7775</v>
      </c>
      <c r="OCX698" s="201" t="s">
        <v>7774</v>
      </c>
      <c r="OCY698" s="201" t="s">
        <v>7775</v>
      </c>
      <c r="OCZ698" s="201" t="s">
        <v>7774</v>
      </c>
      <c r="ODA698" s="201" t="s">
        <v>7775</v>
      </c>
      <c r="ODB698" s="201" t="s">
        <v>7774</v>
      </c>
      <c r="ODC698" s="201" t="s">
        <v>7775</v>
      </c>
      <c r="ODD698" s="201" t="s">
        <v>7774</v>
      </c>
      <c r="ODE698" s="201" t="s">
        <v>7775</v>
      </c>
      <c r="ODF698" s="201" t="s">
        <v>7774</v>
      </c>
      <c r="ODG698" s="201" t="s">
        <v>7775</v>
      </c>
      <c r="ODH698" s="201" t="s">
        <v>7774</v>
      </c>
      <c r="ODI698" s="201" t="s">
        <v>7775</v>
      </c>
      <c r="ODJ698" s="201" t="s">
        <v>7774</v>
      </c>
      <c r="ODK698" s="201" t="s">
        <v>7775</v>
      </c>
      <c r="ODL698" s="201" t="s">
        <v>7774</v>
      </c>
      <c r="ODM698" s="201" t="s">
        <v>7775</v>
      </c>
      <c r="ODN698" s="201" t="s">
        <v>7774</v>
      </c>
      <c r="ODO698" s="201" t="s">
        <v>7775</v>
      </c>
      <c r="ODP698" s="201" t="s">
        <v>7774</v>
      </c>
      <c r="ODQ698" s="201" t="s">
        <v>7775</v>
      </c>
      <c r="ODR698" s="201" t="s">
        <v>7774</v>
      </c>
      <c r="ODS698" s="201" t="s">
        <v>7775</v>
      </c>
      <c r="ODT698" s="201" t="s">
        <v>7774</v>
      </c>
      <c r="ODU698" s="201" t="s">
        <v>7775</v>
      </c>
      <c r="ODV698" s="201" t="s">
        <v>7774</v>
      </c>
      <c r="ODW698" s="201" t="s">
        <v>7775</v>
      </c>
      <c r="ODX698" s="201" t="s">
        <v>7774</v>
      </c>
      <c r="ODY698" s="201" t="s">
        <v>7775</v>
      </c>
      <c r="ODZ698" s="201" t="s">
        <v>7774</v>
      </c>
      <c r="OEA698" s="201" t="s">
        <v>7775</v>
      </c>
      <c r="OEB698" s="201" t="s">
        <v>7774</v>
      </c>
      <c r="OEC698" s="201" t="s">
        <v>7775</v>
      </c>
      <c r="OED698" s="201" t="s">
        <v>7774</v>
      </c>
      <c r="OEE698" s="201" t="s">
        <v>7775</v>
      </c>
      <c r="OEF698" s="201" t="s">
        <v>7774</v>
      </c>
      <c r="OEG698" s="201" t="s">
        <v>7775</v>
      </c>
      <c r="OEH698" s="201" t="s">
        <v>7774</v>
      </c>
      <c r="OEI698" s="201" t="s">
        <v>7775</v>
      </c>
      <c r="OEJ698" s="201" t="s">
        <v>7774</v>
      </c>
      <c r="OEK698" s="201" t="s">
        <v>7775</v>
      </c>
      <c r="OEL698" s="201" t="s">
        <v>7774</v>
      </c>
      <c r="OEM698" s="201" t="s">
        <v>7775</v>
      </c>
      <c r="OEN698" s="201" t="s">
        <v>7774</v>
      </c>
      <c r="OEO698" s="201" t="s">
        <v>7775</v>
      </c>
      <c r="OEP698" s="201" t="s">
        <v>7774</v>
      </c>
      <c r="OEQ698" s="201" t="s">
        <v>7775</v>
      </c>
      <c r="OER698" s="201" t="s">
        <v>7774</v>
      </c>
      <c r="OES698" s="201" t="s">
        <v>7775</v>
      </c>
      <c r="OET698" s="201" t="s">
        <v>7774</v>
      </c>
      <c r="OEU698" s="201" t="s">
        <v>7775</v>
      </c>
      <c r="OEV698" s="201" t="s">
        <v>7774</v>
      </c>
      <c r="OEW698" s="201" t="s">
        <v>7775</v>
      </c>
      <c r="OEX698" s="201" t="s">
        <v>7774</v>
      </c>
      <c r="OEY698" s="201" t="s">
        <v>7775</v>
      </c>
      <c r="OEZ698" s="201" t="s">
        <v>7774</v>
      </c>
      <c r="OFA698" s="201" t="s">
        <v>7775</v>
      </c>
      <c r="OFB698" s="201" t="s">
        <v>7774</v>
      </c>
      <c r="OFC698" s="201" t="s">
        <v>7775</v>
      </c>
      <c r="OFD698" s="201" t="s">
        <v>7774</v>
      </c>
      <c r="OFE698" s="201" t="s">
        <v>7775</v>
      </c>
      <c r="OFF698" s="201" t="s">
        <v>7774</v>
      </c>
      <c r="OFG698" s="201" t="s">
        <v>7775</v>
      </c>
      <c r="OFH698" s="201" t="s">
        <v>7774</v>
      </c>
      <c r="OFI698" s="201" t="s">
        <v>7775</v>
      </c>
      <c r="OFJ698" s="201" t="s">
        <v>7774</v>
      </c>
      <c r="OFK698" s="201" t="s">
        <v>7775</v>
      </c>
      <c r="OFL698" s="201" t="s">
        <v>7774</v>
      </c>
      <c r="OFM698" s="201" t="s">
        <v>7775</v>
      </c>
      <c r="OFN698" s="201" t="s">
        <v>7774</v>
      </c>
      <c r="OFO698" s="201" t="s">
        <v>7775</v>
      </c>
      <c r="OFP698" s="201" t="s">
        <v>7774</v>
      </c>
      <c r="OFQ698" s="201" t="s">
        <v>7775</v>
      </c>
      <c r="OFR698" s="201" t="s">
        <v>7774</v>
      </c>
      <c r="OFS698" s="201" t="s">
        <v>7775</v>
      </c>
      <c r="OFT698" s="201" t="s">
        <v>7774</v>
      </c>
      <c r="OFU698" s="201" t="s">
        <v>7775</v>
      </c>
      <c r="OFV698" s="201" t="s">
        <v>7774</v>
      </c>
      <c r="OFW698" s="201" t="s">
        <v>7775</v>
      </c>
      <c r="OFX698" s="201" t="s">
        <v>7774</v>
      </c>
      <c r="OFY698" s="201" t="s">
        <v>7775</v>
      </c>
      <c r="OFZ698" s="201" t="s">
        <v>7774</v>
      </c>
      <c r="OGA698" s="201" t="s">
        <v>7775</v>
      </c>
      <c r="OGB698" s="201" t="s">
        <v>7774</v>
      </c>
      <c r="OGC698" s="201" t="s">
        <v>7775</v>
      </c>
      <c r="OGD698" s="201" t="s">
        <v>7774</v>
      </c>
      <c r="OGE698" s="201" t="s">
        <v>7775</v>
      </c>
      <c r="OGF698" s="201" t="s">
        <v>7774</v>
      </c>
      <c r="OGG698" s="201" t="s">
        <v>7775</v>
      </c>
      <c r="OGH698" s="201" t="s">
        <v>7774</v>
      </c>
      <c r="OGI698" s="201" t="s">
        <v>7775</v>
      </c>
      <c r="OGJ698" s="201" t="s">
        <v>7774</v>
      </c>
      <c r="OGK698" s="201" t="s">
        <v>7775</v>
      </c>
      <c r="OGL698" s="201" t="s">
        <v>7774</v>
      </c>
      <c r="OGM698" s="201" t="s">
        <v>7775</v>
      </c>
      <c r="OGN698" s="201" t="s">
        <v>7774</v>
      </c>
      <c r="OGO698" s="201" t="s">
        <v>7775</v>
      </c>
      <c r="OGP698" s="201" t="s">
        <v>7774</v>
      </c>
      <c r="OGQ698" s="201" t="s">
        <v>7775</v>
      </c>
      <c r="OGR698" s="201" t="s">
        <v>7774</v>
      </c>
      <c r="OGS698" s="201" t="s">
        <v>7775</v>
      </c>
      <c r="OGT698" s="201" t="s">
        <v>7774</v>
      </c>
      <c r="OGU698" s="201" t="s">
        <v>7775</v>
      </c>
      <c r="OGV698" s="201" t="s">
        <v>7774</v>
      </c>
      <c r="OGW698" s="201" t="s">
        <v>7775</v>
      </c>
      <c r="OGX698" s="201" t="s">
        <v>7774</v>
      </c>
      <c r="OGY698" s="201" t="s">
        <v>7775</v>
      </c>
      <c r="OGZ698" s="201" t="s">
        <v>7774</v>
      </c>
      <c r="OHA698" s="201" t="s">
        <v>7775</v>
      </c>
      <c r="OHB698" s="201" t="s">
        <v>7774</v>
      </c>
      <c r="OHC698" s="201" t="s">
        <v>7775</v>
      </c>
      <c r="OHD698" s="201" t="s">
        <v>7774</v>
      </c>
      <c r="OHE698" s="201" t="s">
        <v>7775</v>
      </c>
      <c r="OHF698" s="201" t="s">
        <v>7774</v>
      </c>
      <c r="OHG698" s="201" t="s">
        <v>7775</v>
      </c>
      <c r="OHH698" s="201" t="s">
        <v>7774</v>
      </c>
      <c r="OHI698" s="201" t="s">
        <v>7775</v>
      </c>
      <c r="OHJ698" s="201" t="s">
        <v>7774</v>
      </c>
      <c r="OHK698" s="201" t="s">
        <v>7775</v>
      </c>
      <c r="OHL698" s="201" t="s">
        <v>7774</v>
      </c>
      <c r="OHM698" s="201" t="s">
        <v>7775</v>
      </c>
      <c r="OHN698" s="201" t="s">
        <v>7774</v>
      </c>
      <c r="OHO698" s="201" t="s">
        <v>7775</v>
      </c>
      <c r="OHP698" s="201" t="s">
        <v>7774</v>
      </c>
      <c r="OHQ698" s="201" t="s">
        <v>7775</v>
      </c>
      <c r="OHR698" s="201" t="s">
        <v>7774</v>
      </c>
      <c r="OHS698" s="201" t="s">
        <v>7775</v>
      </c>
      <c r="OHT698" s="201" t="s">
        <v>7774</v>
      </c>
      <c r="OHU698" s="201" t="s">
        <v>7775</v>
      </c>
      <c r="OHV698" s="201" t="s">
        <v>7774</v>
      </c>
      <c r="OHW698" s="201" t="s">
        <v>7775</v>
      </c>
      <c r="OHX698" s="201" t="s">
        <v>7774</v>
      </c>
      <c r="OHY698" s="201" t="s">
        <v>7775</v>
      </c>
      <c r="OHZ698" s="201" t="s">
        <v>7774</v>
      </c>
      <c r="OIA698" s="201" t="s">
        <v>7775</v>
      </c>
      <c r="OIB698" s="201" t="s">
        <v>7774</v>
      </c>
      <c r="OIC698" s="201" t="s">
        <v>7775</v>
      </c>
      <c r="OID698" s="201" t="s">
        <v>7774</v>
      </c>
      <c r="OIE698" s="201" t="s">
        <v>7775</v>
      </c>
      <c r="OIF698" s="201" t="s">
        <v>7774</v>
      </c>
      <c r="OIG698" s="201" t="s">
        <v>7775</v>
      </c>
      <c r="OIH698" s="201" t="s">
        <v>7774</v>
      </c>
      <c r="OII698" s="201" t="s">
        <v>7775</v>
      </c>
      <c r="OIJ698" s="201" t="s">
        <v>7774</v>
      </c>
      <c r="OIK698" s="201" t="s">
        <v>7775</v>
      </c>
      <c r="OIL698" s="201" t="s">
        <v>7774</v>
      </c>
      <c r="OIM698" s="201" t="s">
        <v>7775</v>
      </c>
      <c r="OIN698" s="201" t="s">
        <v>7774</v>
      </c>
      <c r="OIO698" s="201" t="s">
        <v>7775</v>
      </c>
      <c r="OIP698" s="201" t="s">
        <v>7774</v>
      </c>
      <c r="OIQ698" s="201" t="s">
        <v>7775</v>
      </c>
      <c r="OIR698" s="201" t="s">
        <v>7774</v>
      </c>
      <c r="OIS698" s="201" t="s">
        <v>7775</v>
      </c>
      <c r="OIT698" s="201" t="s">
        <v>7774</v>
      </c>
      <c r="OIU698" s="201" t="s">
        <v>7775</v>
      </c>
      <c r="OIV698" s="201" t="s">
        <v>7774</v>
      </c>
      <c r="OIW698" s="201" t="s">
        <v>7775</v>
      </c>
      <c r="OIX698" s="201" t="s">
        <v>7774</v>
      </c>
      <c r="OIY698" s="201" t="s">
        <v>7775</v>
      </c>
      <c r="OIZ698" s="201" t="s">
        <v>7774</v>
      </c>
      <c r="OJA698" s="201" t="s">
        <v>7775</v>
      </c>
      <c r="OJB698" s="201" t="s">
        <v>7774</v>
      </c>
      <c r="OJC698" s="201" t="s">
        <v>7775</v>
      </c>
      <c r="OJD698" s="201" t="s">
        <v>7774</v>
      </c>
      <c r="OJE698" s="201" t="s">
        <v>7775</v>
      </c>
      <c r="OJF698" s="201" t="s">
        <v>7774</v>
      </c>
      <c r="OJG698" s="201" t="s">
        <v>7775</v>
      </c>
      <c r="OJH698" s="201" t="s">
        <v>7774</v>
      </c>
      <c r="OJI698" s="201" t="s">
        <v>7775</v>
      </c>
      <c r="OJJ698" s="201" t="s">
        <v>7774</v>
      </c>
      <c r="OJK698" s="201" t="s">
        <v>7775</v>
      </c>
      <c r="OJL698" s="201" t="s">
        <v>7774</v>
      </c>
      <c r="OJM698" s="201" t="s">
        <v>7775</v>
      </c>
      <c r="OJN698" s="201" t="s">
        <v>7774</v>
      </c>
      <c r="OJO698" s="201" t="s">
        <v>7775</v>
      </c>
      <c r="OJP698" s="201" t="s">
        <v>7774</v>
      </c>
      <c r="OJQ698" s="201" t="s">
        <v>7775</v>
      </c>
      <c r="OJR698" s="201" t="s">
        <v>7774</v>
      </c>
      <c r="OJS698" s="201" t="s">
        <v>7775</v>
      </c>
      <c r="OJT698" s="201" t="s">
        <v>7774</v>
      </c>
      <c r="OJU698" s="201" t="s">
        <v>7775</v>
      </c>
      <c r="OJV698" s="201" t="s">
        <v>7774</v>
      </c>
      <c r="OJW698" s="201" t="s">
        <v>7775</v>
      </c>
      <c r="OJX698" s="201" t="s">
        <v>7774</v>
      </c>
      <c r="OJY698" s="201" t="s">
        <v>7775</v>
      </c>
      <c r="OJZ698" s="201" t="s">
        <v>7774</v>
      </c>
      <c r="OKA698" s="201" t="s">
        <v>7775</v>
      </c>
      <c r="OKB698" s="201" t="s">
        <v>7774</v>
      </c>
      <c r="OKC698" s="201" t="s">
        <v>7775</v>
      </c>
      <c r="OKD698" s="201" t="s">
        <v>7774</v>
      </c>
      <c r="OKE698" s="201" t="s">
        <v>7775</v>
      </c>
      <c r="OKF698" s="201" t="s">
        <v>7774</v>
      </c>
      <c r="OKG698" s="201" t="s">
        <v>7775</v>
      </c>
      <c r="OKH698" s="201" t="s">
        <v>7774</v>
      </c>
      <c r="OKI698" s="201" t="s">
        <v>7775</v>
      </c>
      <c r="OKJ698" s="201" t="s">
        <v>7774</v>
      </c>
      <c r="OKK698" s="201" t="s">
        <v>7775</v>
      </c>
      <c r="OKL698" s="201" t="s">
        <v>7774</v>
      </c>
      <c r="OKM698" s="201" t="s">
        <v>7775</v>
      </c>
      <c r="OKN698" s="201" t="s">
        <v>7774</v>
      </c>
      <c r="OKO698" s="201" t="s">
        <v>7775</v>
      </c>
      <c r="OKP698" s="201" t="s">
        <v>7774</v>
      </c>
      <c r="OKQ698" s="201" t="s">
        <v>7775</v>
      </c>
      <c r="OKR698" s="201" t="s">
        <v>7774</v>
      </c>
      <c r="OKS698" s="201" t="s">
        <v>7775</v>
      </c>
      <c r="OKT698" s="201" t="s">
        <v>7774</v>
      </c>
      <c r="OKU698" s="201" t="s">
        <v>7775</v>
      </c>
      <c r="OKV698" s="201" t="s">
        <v>7774</v>
      </c>
      <c r="OKW698" s="201" t="s">
        <v>7775</v>
      </c>
      <c r="OKX698" s="201" t="s">
        <v>7774</v>
      </c>
      <c r="OKY698" s="201" t="s">
        <v>7775</v>
      </c>
      <c r="OKZ698" s="201" t="s">
        <v>7774</v>
      </c>
      <c r="OLA698" s="201" t="s">
        <v>7775</v>
      </c>
      <c r="OLB698" s="201" t="s">
        <v>7774</v>
      </c>
      <c r="OLC698" s="201" t="s">
        <v>7775</v>
      </c>
      <c r="OLD698" s="201" t="s">
        <v>7774</v>
      </c>
      <c r="OLE698" s="201" t="s">
        <v>7775</v>
      </c>
      <c r="OLF698" s="201" t="s">
        <v>7774</v>
      </c>
      <c r="OLG698" s="201" t="s">
        <v>7775</v>
      </c>
      <c r="OLH698" s="201" t="s">
        <v>7774</v>
      </c>
      <c r="OLI698" s="201" t="s">
        <v>7775</v>
      </c>
      <c r="OLJ698" s="201" t="s">
        <v>7774</v>
      </c>
      <c r="OLK698" s="201" t="s">
        <v>7775</v>
      </c>
      <c r="OLL698" s="201" t="s">
        <v>7774</v>
      </c>
      <c r="OLM698" s="201" t="s">
        <v>7775</v>
      </c>
      <c r="OLN698" s="201" t="s">
        <v>7774</v>
      </c>
      <c r="OLO698" s="201" t="s">
        <v>7775</v>
      </c>
      <c r="OLP698" s="201" t="s">
        <v>7774</v>
      </c>
      <c r="OLQ698" s="201" t="s">
        <v>7775</v>
      </c>
      <c r="OLR698" s="201" t="s">
        <v>7774</v>
      </c>
      <c r="OLS698" s="201" t="s">
        <v>7775</v>
      </c>
      <c r="OLT698" s="201" t="s">
        <v>7774</v>
      </c>
      <c r="OLU698" s="201" t="s">
        <v>7775</v>
      </c>
      <c r="OLV698" s="201" t="s">
        <v>7774</v>
      </c>
      <c r="OLW698" s="201" t="s">
        <v>7775</v>
      </c>
      <c r="OLX698" s="201" t="s">
        <v>7774</v>
      </c>
      <c r="OLY698" s="201" t="s">
        <v>7775</v>
      </c>
      <c r="OLZ698" s="201" t="s">
        <v>7774</v>
      </c>
      <c r="OMA698" s="201" t="s">
        <v>7775</v>
      </c>
      <c r="OMB698" s="201" t="s">
        <v>7774</v>
      </c>
      <c r="OMC698" s="201" t="s">
        <v>7775</v>
      </c>
      <c r="OMD698" s="201" t="s">
        <v>7774</v>
      </c>
      <c r="OME698" s="201" t="s">
        <v>7775</v>
      </c>
      <c r="OMF698" s="201" t="s">
        <v>7774</v>
      </c>
      <c r="OMG698" s="201" t="s">
        <v>7775</v>
      </c>
      <c r="OMH698" s="201" t="s">
        <v>7774</v>
      </c>
      <c r="OMI698" s="201" t="s">
        <v>7775</v>
      </c>
      <c r="OMJ698" s="201" t="s">
        <v>7774</v>
      </c>
      <c r="OMK698" s="201" t="s">
        <v>7775</v>
      </c>
      <c r="OML698" s="201" t="s">
        <v>7774</v>
      </c>
      <c r="OMM698" s="201" t="s">
        <v>7775</v>
      </c>
      <c r="OMN698" s="201" t="s">
        <v>7774</v>
      </c>
      <c r="OMO698" s="201" t="s">
        <v>7775</v>
      </c>
      <c r="OMP698" s="201" t="s">
        <v>7774</v>
      </c>
      <c r="OMQ698" s="201" t="s">
        <v>7775</v>
      </c>
      <c r="OMR698" s="201" t="s">
        <v>7774</v>
      </c>
      <c r="OMS698" s="201" t="s">
        <v>7775</v>
      </c>
      <c r="OMT698" s="201" t="s">
        <v>7774</v>
      </c>
      <c r="OMU698" s="201" t="s">
        <v>7775</v>
      </c>
      <c r="OMV698" s="201" t="s">
        <v>7774</v>
      </c>
      <c r="OMW698" s="201" t="s">
        <v>7775</v>
      </c>
      <c r="OMX698" s="201" t="s">
        <v>7774</v>
      </c>
      <c r="OMY698" s="201" t="s">
        <v>7775</v>
      </c>
      <c r="OMZ698" s="201" t="s">
        <v>7774</v>
      </c>
      <c r="ONA698" s="201" t="s">
        <v>7775</v>
      </c>
      <c r="ONB698" s="201" t="s">
        <v>7774</v>
      </c>
      <c r="ONC698" s="201" t="s">
        <v>7775</v>
      </c>
      <c r="OND698" s="201" t="s">
        <v>7774</v>
      </c>
      <c r="ONE698" s="201" t="s">
        <v>7775</v>
      </c>
      <c r="ONF698" s="201" t="s">
        <v>7774</v>
      </c>
      <c r="ONG698" s="201" t="s">
        <v>7775</v>
      </c>
      <c r="ONH698" s="201" t="s">
        <v>7774</v>
      </c>
      <c r="ONI698" s="201" t="s">
        <v>7775</v>
      </c>
      <c r="ONJ698" s="201" t="s">
        <v>7774</v>
      </c>
      <c r="ONK698" s="201" t="s">
        <v>7775</v>
      </c>
      <c r="ONL698" s="201" t="s">
        <v>7774</v>
      </c>
      <c r="ONM698" s="201" t="s">
        <v>7775</v>
      </c>
      <c r="ONN698" s="201" t="s">
        <v>7774</v>
      </c>
      <c r="ONO698" s="201" t="s">
        <v>7775</v>
      </c>
      <c r="ONP698" s="201" t="s">
        <v>7774</v>
      </c>
      <c r="ONQ698" s="201" t="s">
        <v>7775</v>
      </c>
      <c r="ONR698" s="201" t="s">
        <v>7774</v>
      </c>
      <c r="ONS698" s="201" t="s">
        <v>7775</v>
      </c>
      <c r="ONT698" s="201" t="s">
        <v>7774</v>
      </c>
      <c r="ONU698" s="201" t="s">
        <v>7775</v>
      </c>
      <c r="ONV698" s="201" t="s">
        <v>7774</v>
      </c>
      <c r="ONW698" s="201" t="s">
        <v>7775</v>
      </c>
      <c r="ONX698" s="201" t="s">
        <v>7774</v>
      </c>
      <c r="ONY698" s="201" t="s">
        <v>7775</v>
      </c>
      <c r="ONZ698" s="201" t="s">
        <v>7774</v>
      </c>
      <c r="OOA698" s="201" t="s">
        <v>7775</v>
      </c>
      <c r="OOB698" s="201" t="s">
        <v>7774</v>
      </c>
      <c r="OOC698" s="201" t="s">
        <v>7775</v>
      </c>
      <c r="OOD698" s="201" t="s">
        <v>7774</v>
      </c>
      <c r="OOE698" s="201" t="s">
        <v>7775</v>
      </c>
      <c r="OOF698" s="201" t="s">
        <v>7774</v>
      </c>
      <c r="OOG698" s="201" t="s">
        <v>7775</v>
      </c>
      <c r="OOH698" s="201" t="s">
        <v>7774</v>
      </c>
      <c r="OOI698" s="201" t="s">
        <v>7775</v>
      </c>
      <c r="OOJ698" s="201" t="s">
        <v>7774</v>
      </c>
      <c r="OOK698" s="201" t="s">
        <v>7775</v>
      </c>
      <c r="OOL698" s="201" t="s">
        <v>7774</v>
      </c>
      <c r="OOM698" s="201" t="s">
        <v>7775</v>
      </c>
      <c r="OON698" s="201" t="s">
        <v>7774</v>
      </c>
      <c r="OOO698" s="201" t="s">
        <v>7775</v>
      </c>
      <c r="OOP698" s="201" t="s">
        <v>7774</v>
      </c>
      <c r="OOQ698" s="201" t="s">
        <v>7775</v>
      </c>
      <c r="OOR698" s="201" t="s">
        <v>7774</v>
      </c>
      <c r="OOS698" s="201" t="s">
        <v>7775</v>
      </c>
      <c r="OOT698" s="201" t="s">
        <v>7774</v>
      </c>
      <c r="OOU698" s="201" t="s">
        <v>7775</v>
      </c>
      <c r="OOV698" s="201" t="s">
        <v>7774</v>
      </c>
      <c r="OOW698" s="201" t="s">
        <v>7775</v>
      </c>
      <c r="OOX698" s="201" t="s">
        <v>7774</v>
      </c>
      <c r="OOY698" s="201" t="s">
        <v>7775</v>
      </c>
      <c r="OOZ698" s="201" t="s">
        <v>7774</v>
      </c>
      <c r="OPA698" s="201" t="s">
        <v>7775</v>
      </c>
      <c r="OPB698" s="201" t="s">
        <v>7774</v>
      </c>
      <c r="OPC698" s="201" t="s">
        <v>7775</v>
      </c>
      <c r="OPD698" s="201" t="s">
        <v>7774</v>
      </c>
      <c r="OPE698" s="201" t="s">
        <v>7775</v>
      </c>
      <c r="OPF698" s="201" t="s">
        <v>7774</v>
      </c>
      <c r="OPG698" s="201" t="s">
        <v>7775</v>
      </c>
      <c r="OPH698" s="201" t="s">
        <v>7774</v>
      </c>
      <c r="OPI698" s="201" t="s">
        <v>7775</v>
      </c>
      <c r="OPJ698" s="201" t="s">
        <v>7774</v>
      </c>
      <c r="OPK698" s="201" t="s">
        <v>7775</v>
      </c>
      <c r="OPL698" s="201" t="s">
        <v>7774</v>
      </c>
      <c r="OPM698" s="201" t="s">
        <v>7775</v>
      </c>
      <c r="OPN698" s="201" t="s">
        <v>7774</v>
      </c>
      <c r="OPO698" s="201" t="s">
        <v>7775</v>
      </c>
      <c r="OPP698" s="201" t="s">
        <v>7774</v>
      </c>
      <c r="OPQ698" s="201" t="s">
        <v>7775</v>
      </c>
      <c r="OPR698" s="201" t="s">
        <v>7774</v>
      </c>
      <c r="OPS698" s="201" t="s">
        <v>7775</v>
      </c>
      <c r="OPT698" s="201" t="s">
        <v>7774</v>
      </c>
      <c r="OPU698" s="201" t="s">
        <v>7775</v>
      </c>
      <c r="OPV698" s="201" t="s">
        <v>7774</v>
      </c>
      <c r="OPW698" s="201" t="s">
        <v>7775</v>
      </c>
      <c r="OPX698" s="201" t="s">
        <v>7774</v>
      </c>
      <c r="OPY698" s="201" t="s">
        <v>7775</v>
      </c>
      <c r="OPZ698" s="201" t="s">
        <v>7774</v>
      </c>
      <c r="OQA698" s="201" t="s">
        <v>7775</v>
      </c>
      <c r="OQB698" s="201" t="s">
        <v>7774</v>
      </c>
      <c r="OQC698" s="201" t="s">
        <v>7775</v>
      </c>
      <c r="OQD698" s="201" t="s">
        <v>7774</v>
      </c>
      <c r="OQE698" s="201" t="s">
        <v>7775</v>
      </c>
      <c r="OQF698" s="201" t="s">
        <v>7774</v>
      </c>
      <c r="OQG698" s="201" t="s">
        <v>7775</v>
      </c>
      <c r="OQH698" s="201" t="s">
        <v>7774</v>
      </c>
      <c r="OQI698" s="201" t="s">
        <v>7775</v>
      </c>
      <c r="OQJ698" s="201" t="s">
        <v>7774</v>
      </c>
      <c r="OQK698" s="201" t="s">
        <v>7775</v>
      </c>
      <c r="OQL698" s="201" t="s">
        <v>7774</v>
      </c>
      <c r="OQM698" s="201" t="s">
        <v>7775</v>
      </c>
      <c r="OQN698" s="201" t="s">
        <v>7774</v>
      </c>
      <c r="OQO698" s="201" t="s">
        <v>7775</v>
      </c>
      <c r="OQP698" s="201" t="s">
        <v>7774</v>
      </c>
      <c r="OQQ698" s="201" t="s">
        <v>7775</v>
      </c>
      <c r="OQR698" s="201" t="s">
        <v>7774</v>
      </c>
      <c r="OQS698" s="201" t="s">
        <v>7775</v>
      </c>
      <c r="OQT698" s="201" t="s">
        <v>7774</v>
      </c>
      <c r="OQU698" s="201" t="s">
        <v>7775</v>
      </c>
      <c r="OQV698" s="201" t="s">
        <v>7774</v>
      </c>
      <c r="OQW698" s="201" t="s">
        <v>7775</v>
      </c>
      <c r="OQX698" s="201" t="s">
        <v>7774</v>
      </c>
      <c r="OQY698" s="201" t="s">
        <v>7775</v>
      </c>
      <c r="OQZ698" s="201" t="s">
        <v>7774</v>
      </c>
      <c r="ORA698" s="201" t="s">
        <v>7775</v>
      </c>
      <c r="ORB698" s="201" t="s">
        <v>7774</v>
      </c>
      <c r="ORC698" s="201" t="s">
        <v>7775</v>
      </c>
      <c r="ORD698" s="201" t="s">
        <v>7774</v>
      </c>
      <c r="ORE698" s="201" t="s">
        <v>7775</v>
      </c>
      <c r="ORF698" s="201" t="s">
        <v>7774</v>
      </c>
      <c r="ORG698" s="201" t="s">
        <v>7775</v>
      </c>
      <c r="ORH698" s="201" t="s">
        <v>7774</v>
      </c>
      <c r="ORI698" s="201" t="s">
        <v>7775</v>
      </c>
      <c r="ORJ698" s="201" t="s">
        <v>7774</v>
      </c>
      <c r="ORK698" s="201" t="s">
        <v>7775</v>
      </c>
      <c r="ORL698" s="201" t="s">
        <v>7774</v>
      </c>
      <c r="ORM698" s="201" t="s">
        <v>7775</v>
      </c>
      <c r="ORN698" s="201" t="s">
        <v>7774</v>
      </c>
      <c r="ORO698" s="201" t="s">
        <v>7775</v>
      </c>
      <c r="ORP698" s="201" t="s">
        <v>7774</v>
      </c>
      <c r="ORQ698" s="201" t="s">
        <v>7775</v>
      </c>
      <c r="ORR698" s="201" t="s">
        <v>7774</v>
      </c>
      <c r="ORS698" s="201" t="s">
        <v>7775</v>
      </c>
      <c r="ORT698" s="201" t="s">
        <v>7774</v>
      </c>
      <c r="ORU698" s="201" t="s">
        <v>7775</v>
      </c>
      <c r="ORV698" s="201" t="s">
        <v>7774</v>
      </c>
      <c r="ORW698" s="201" t="s">
        <v>7775</v>
      </c>
      <c r="ORX698" s="201" t="s">
        <v>7774</v>
      </c>
      <c r="ORY698" s="201" t="s">
        <v>7775</v>
      </c>
      <c r="ORZ698" s="201" t="s">
        <v>7774</v>
      </c>
      <c r="OSA698" s="201" t="s">
        <v>7775</v>
      </c>
      <c r="OSB698" s="201" t="s">
        <v>7774</v>
      </c>
      <c r="OSC698" s="201" t="s">
        <v>7775</v>
      </c>
      <c r="OSD698" s="201" t="s">
        <v>7774</v>
      </c>
      <c r="OSE698" s="201" t="s">
        <v>7775</v>
      </c>
      <c r="OSF698" s="201" t="s">
        <v>7774</v>
      </c>
      <c r="OSG698" s="201" t="s">
        <v>7775</v>
      </c>
      <c r="OSH698" s="201" t="s">
        <v>7774</v>
      </c>
      <c r="OSI698" s="201" t="s">
        <v>7775</v>
      </c>
      <c r="OSJ698" s="201" t="s">
        <v>7774</v>
      </c>
      <c r="OSK698" s="201" t="s">
        <v>7775</v>
      </c>
      <c r="OSL698" s="201" t="s">
        <v>7774</v>
      </c>
      <c r="OSM698" s="201" t="s">
        <v>7775</v>
      </c>
      <c r="OSN698" s="201" t="s">
        <v>7774</v>
      </c>
      <c r="OSO698" s="201" t="s">
        <v>7775</v>
      </c>
      <c r="OSP698" s="201" t="s">
        <v>7774</v>
      </c>
      <c r="OSQ698" s="201" t="s">
        <v>7775</v>
      </c>
      <c r="OSR698" s="201" t="s">
        <v>7774</v>
      </c>
      <c r="OSS698" s="201" t="s">
        <v>7775</v>
      </c>
      <c r="OST698" s="201" t="s">
        <v>7774</v>
      </c>
      <c r="OSU698" s="201" t="s">
        <v>7775</v>
      </c>
      <c r="OSV698" s="201" t="s">
        <v>7774</v>
      </c>
      <c r="OSW698" s="201" t="s">
        <v>7775</v>
      </c>
      <c r="OSX698" s="201" t="s">
        <v>7774</v>
      </c>
      <c r="OSY698" s="201" t="s">
        <v>7775</v>
      </c>
      <c r="OSZ698" s="201" t="s">
        <v>7774</v>
      </c>
      <c r="OTA698" s="201" t="s">
        <v>7775</v>
      </c>
      <c r="OTB698" s="201" t="s">
        <v>7774</v>
      </c>
      <c r="OTC698" s="201" t="s">
        <v>7775</v>
      </c>
      <c r="OTD698" s="201" t="s">
        <v>7774</v>
      </c>
      <c r="OTE698" s="201" t="s">
        <v>7775</v>
      </c>
      <c r="OTF698" s="201" t="s">
        <v>7774</v>
      </c>
      <c r="OTG698" s="201" t="s">
        <v>7775</v>
      </c>
      <c r="OTH698" s="201" t="s">
        <v>7774</v>
      </c>
      <c r="OTI698" s="201" t="s">
        <v>7775</v>
      </c>
      <c r="OTJ698" s="201" t="s">
        <v>7774</v>
      </c>
      <c r="OTK698" s="201" t="s">
        <v>7775</v>
      </c>
      <c r="OTL698" s="201" t="s">
        <v>7774</v>
      </c>
      <c r="OTM698" s="201" t="s">
        <v>7775</v>
      </c>
      <c r="OTN698" s="201" t="s">
        <v>7774</v>
      </c>
      <c r="OTO698" s="201" t="s">
        <v>7775</v>
      </c>
      <c r="OTP698" s="201" t="s">
        <v>7774</v>
      </c>
      <c r="OTQ698" s="201" t="s">
        <v>7775</v>
      </c>
      <c r="OTR698" s="201" t="s">
        <v>7774</v>
      </c>
      <c r="OTS698" s="201" t="s">
        <v>7775</v>
      </c>
      <c r="OTT698" s="201" t="s">
        <v>7774</v>
      </c>
      <c r="OTU698" s="201" t="s">
        <v>7775</v>
      </c>
      <c r="OTV698" s="201" t="s">
        <v>7774</v>
      </c>
      <c r="OTW698" s="201" t="s">
        <v>7775</v>
      </c>
      <c r="OTX698" s="201" t="s">
        <v>7774</v>
      </c>
      <c r="OTY698" s="201" t="s">
        <v>7775</v>
      </c>
      <c r="OTZ698" s="201" t="s">
        <v>7774</v>
      </c>
      <c r="OUA698" s="201" t="s">
        <v>7775</v>
      </c>
      <c r="OUB698" s="201" t="s">
        <v>7774</v>
      </c>
      <c r="OUC698" s="201" t="s">
        <v>7775</v>
      </c>
      <c r="OUD698" s="201" t="s">
        <v>7774</v>
      </c>
      <c r="OUE698" s="201" t="s">
        <v>7775</v>
      </c>
      <c r="OUF698" s="201" t="s">
        <v>7774</v>
      </c>
      <c r="OUG698" s="201" t="s">
        <v>7775</v>
      </c>
      <c r="OUH698" s="201" t="s">
        <v>7774</v>
      </c>
      <c r="OUI698" s="201" t="s">
        <v>7775</v>
      </c>
      <c r="OUJ698" s="201" t="s">
        <v>7774</v>
      </c>
      <c r="OUK698" s="201" t="s">
        <v>7775</v>
      </c>
      <c r="OUL698" s="201" t="s">
        <v>7774</v>
      </c>
      <c r="OUM698" s="201" t="s">
        <v>7775</v>
      </c>
      <c r="OUN698" s="201" t="s">
        <v>7774</v>
      </c>
      <c r="OUO698" s="201" t="s">
        <v>7775</v>
      </c>
      <c r="OUP698" s="201" t="s">
        <v>7774</v>
      </c>
      <c r="OUQ698" s="201" t="s">
        <v>7775</v>
      </c>
      <c r="OUR698" s="201" t="s">
        <v>7774</v>
      </c>
      <c r="OUS698" s="201" t="s">
        <v>7775</v>
      </c>
      <c r="OUT698" s="201" t="s">
        <v>7774</v>
      </c>
      <c r="OUU698" s="201" t="s">
        <v>7775</v>
      </c>
      <c r="OUV698" s="201" t="s">
        <v>7774</v>
      </c>
      <c r="OUW698" s="201" t="s">
        <v>7775</v>
      </c>
      <c r="OUX698" s="201" t="s">
        <v>7774</v>
      </c>
      <c r="OUY698" s="201" t="s">
        <v>7775</v>
      </c>
      <c r="OUZ698" s="201" t="s">
        <v>7774</v>
      </c>
      <c r="OVA698" s="201" t="s">
        <v>7775</v>
      </c>
      <c r="OVB698" s="201" t="s">
        <v>7774</v>
      </c>
      <c r="OVC698" s="201" t="s">
        <v>7775</v>
      </c>
      <c r="OVD698" s="201" t="s">
        <v>7774</v>
      </c>
      <c r="OVE698" s="201" t="s">
        <v>7775</v>
      </c>
      <c r="OVF698" s="201" t="s">
        <v>7774</v>
      </c>
      <c r="OVG698" s="201" t="s">
        <v>7775</v>
      </c>
      <c r="OVH698" s="201" t="s">
        <v>7774</v>
      </c>
      <c r="OVI698" s="201" t="s">
        <v>7775</v>
      </c>
      <c r="OVJ698" s="201" t="s">
        <v>7774</v>
      </c>
      <c r="OVK698" s="201" t="s">
        <v>7775</v>
      </c>
      <c r="OVL698" s="201" t="s">
        <v>7774</v>
      </c>
      <c r="OVM698" s="201" t="s">
        <v>7775</v>
      </c>
      <c r="OVN698" s="201" t="s">
        <v>7774</v>
      </c>
      <c r="OVO698" s="201" t="s">
        <v>7775</v>
      </c>
      <c r="OVP698" s="201" t="s">
        <v>7774</v>
      </c>
      <c r="OVQ698" s="201" t="s">
        <v>7775</v>
      </c>
      <c r="OVR698" s="201" t="s">
        <v>7774</v>
      </c>
      <c r="OVS698" s="201" t="s">
        <v>7775</v>
      </c>
      <c r="OVT698" s="201" t="s">
        <v>7774</v>
      </c>
      <c r="OVU698" s="201" t="s">
        <v>7775</v>
      </c>
      <c r="OVV698" s="201" t="s">
        <v>7774</v>
      </c>
      <c r="OVW698" s="201" t="s">
        <v>7775</v>
      </c>
      <c r="OVX698" s="201" t="s">
        <v>7774</v>
      </c>
      <c r="OVY698" s="201" t="s">
        <v>7775</v>
      </c>
      <c r="OVZ698" s="201" t="s">
        <v>7774</v>
      </c>
      <c r="OWA698" s="201" t="s">
        <v>7775</v>
      </c>
      <c r="OWB698" s="201" t="s">
        <v>7774</v>
      </c>
      <c r="OWC698" s="201" t="s">
        <v>7775</v>
      </c>
      <c r="OWD698" s="201" t="s">
        <v>7774</v>
      </c>
      <c r="OWE698" s="201" t="s">
        <v>7775</v>
      </c>
      <c r="OWF698" s="201" t="s">
        <v>7774</v>
      </c>
      <c r="OWG698" s="201" t="s">
        <v>7775</v>
      </c>
      <c r="OWH698" s="201" t="s">
        <v>7774</v>
      </c>
      <c r="OWI698" s="201" t="s">
        <v>7775</v>
      </c>
      <c r="OWJ698" s="201" t="s">
        <v>7774</v>
      </c>
      <c r="OWK698" s="201" t="s">
        <v>7775</v>
      </c>
      <c r="OWL698" s="201" t="s">
        <v>7774</v>
      </c>
      <c r="OWM698" s="201" t="s">
        <v>7775</v>
      </c>
      <c r="OWN698" s="201" t="s">
        <v>7774</v>
      </c>
      <c r="OWO698" s="201" t="s">
        <v>7775</v>
      </c>
      <c r="OWP698" s="201" t="s">
        <v>7774</v>
      </c>
      <c r="OWQ698" s="201" t="s">
        <v>7775</v>
      </c>
      <c r="OWR698" s="201" t="s">
        <v>7774</v>
      </c>
      <c r="OWS698" s="201" t="s">
        <v>7775</v>
      </c>
      <c r="OWT698" s="201" t="s">
        <v>7774</v>
      </c>
      <c r="OWU698" s="201" t="s">
        <v>7775</v>
      </c>
      <c r="OWV698" s="201" t="s">
        <v>7774</v>
      </c>
      <c r="OWW698" s="201" t="s">
        <v>7775</v>
      </c>
      <c r="OWX698" s="201" t="s">
        <v>7774</v>
      </c>
      <c r="OWY698" s="201" t="s">
        <v>7775</v>
      </c>
      <c r="OWZ698" s="201" t="s">
        <v>7774</v>
      </c>
      <c r="OXA698" s="201" t="s">
        <v>7775</v>
      </c>
      <c r="OXB698" s="201" t="s">
        <v>7774</v>
      </c>
      <c r="OXC698" s="201" t="s">
        <v>7775</v>
      </c>
      <c r="OXD698" s="201" t="s">
        <v>7774</v>
      </c>
      <c r="OXE698" s="201" t="s">
        <v>7775</v>
      </c>
      <c r="OXF698" s="201" t="s">
        <v>7774</v>
      </c>
      <c r="OXG698" s="201" t="s">
        <v>7775</v>
      </c>
      <c r="OXH698" s="201" t="s">
        <v>7774</v>
      </c>
      <c r="OXI698" s="201" t="s">
        <v>7775</v>
      </c>
      <c r="OXJ698" s="201" t="s">
        <v>7774</v>
      </c>
      <c r="OXK698" s="201" t="s">
        <v>7775</v>
      </c>
      <c r="OXL698" s="201" t="s">
        <v>7774</v>
      </c>
      <c r="OXM698" s="201" t="s">
        <v>7775</v>
      </c>
      <c r="OXN698" s="201" t="s">
        <v>7774</v>
      </c>
      <c r="OXO698" s="201" t="s">
        <v>7775</v>
      </c>
      <c r="OXP698" s="201" t="s">
        <v>7774</v>
      </c>
      <c r="OXQ698" s="201" t="s">
        <v>7775</v>
      </c>
      <c r="OXR698" s="201" t="s">
        <v>7774</v>
      </c>
      <c r="OXS698" s="201" t="s">
        <v>7775</v>
      </c>
      <c r="OXT698" s="201" t="s">
        <v>7774</v>
      </c>
      <c r="OXU698" s="201" t="s">
        <v>7775</v>
      </c>
      <c r="OXV698" s="201" t="s">
        <v>7774</v>
      </c>
      <c r="OXW698" s="201" t="s">
        <v>7775</v>
      </c>
      <c r="OXX698" s="201" t="s">
        <v>7774</v>
      </c>
      <c r="OXY698" s="201" t="s">
        <v>7775</v>
      </c>
      <c r="OXZ698" s="201" t="s">
        <v>7774</v>
      </c>
      <c r="OYA698" s="201" t="s">
        <v>7775</v>
      </c>
      <c r="OYB698" s="201" t="s">
        <v>7774</v>
      </c>
      <c r="OYC698" s="201" t="s">
        <v>7775</v>
      </c>
      <c r="OYD698" s="201" t="s">
        <v>7774</v>
      </c>
      <c r="OYE698" s="201" t="s">
        <v>7775</v>
      </c>
      <c r="OYF698" s="201" t="s">
        <v>7774</v>
      </c>
      <c r="OYG698" s="201" t="s">
        <v>7775</v>
      </c>
      <c r="OYH698" s="201" t="s">
        <v>7774</v>
      </c>
      <c r="OYI698" s="201" t="s">
        <v>7775</v>
      </c>
      <c r="OYJ698" s="201" t="s">
        <v>7774</v>
      </c>
      <c r="OYK698" s="201" t="s">
        <v>7775</v>
      </c>
      <c r="OYL698" s="201" t="s">
        <v>7774</v>
      </c>
      <c r="OYM698" s="201" t="s">
        <v>7775</v>
      </c>
      <c r="OYN698" s="201" t="s">
        <v>7774</v>
      </c>
      <c r="OYO698" s="201" t="s">
        <v>7775</v>
      </c>
      <c r="OYP698" s="201" t="s">
        <v>7774</v>
      </c>
      <c r="OYQ698" s="201" t="s">
        <v>7775</v>
      </c>
      <c r="OYR698" s="201" t="s">
        <v>7774</v>
      </c>
      <c r="OYS698" s="201" t="s">
        <v>7775</v>
      </c>
      <c r="OYT698" s="201" t="s">
        <v>7774</v>
      </c>
      <c r="OYU698" s="201" t="s">
        <v>7775</v>
      </c>
      <c r="OYV698" s="201" t="s">
        <v>7774</v>
      </c>
      <c r="OYW698" s="201" t="s">
        <v>7775</v>
      </c>
      <c r="OYX698" s="201" t="s">
        <v>7774</v>
      </c>
      <c r="OYY698" s="201" t="s">
        <v>7775</v>
      </c>
      <c r="OYZ698" s="201" t="s">
        <v>7774</v>
      </c>
      <c r="OZA698" s="201" t="s">
        <v>7775</v>
      </c>
      <c r="OZB698" s="201" t="s">
        <v>7774</v>
      </c>
      <c r="OZC698" s="201" t="s">
        <v>7775</v>
      </c>
      <c r="OZD698" s="201" t="s">
        <v>7774</v>
      </c>
      <c r="OZE698" s="201" t="s">
        <v>7775</v>
      </c>
      <c r="OZF698" s="201" t="s">
        <v>7774</v>
      </c>
      <c r="OZG698" s="201" t="s">
        <v>7775</v>
      </c>
      <c r="OZH698" s="201" t="s">
        <v>7774</v>
      </c>
      <c r="OZI698" s="201" t="s">
        <v>7775</v>
      </c>
      <c r="OZJ698" s="201" t="s">
        <v>7774</v>
      </c>
      <c r="OZK698" s="201" t="s">
        <v>7775</v>
      </c>
      <c r="OZL698" s="201" t="s">
        <v>7774</v>
      </c>
      <c r="OZM698" s="201" t="s">
        <v>7775</v>
      </c>
      <c r="OZN698" s="201" t="s">
        <v>7774</v>
      </c>
      <c r="OZO698" s="201" t="s">
        <v>7775</v>
      </c>
      <c r="OZP698" s="201" t="s">
        <v>7774</v>
      </c>
      <c r="OZQ698" s="201" t="s">
        <v>7775</v>
      </c>
      <c r="OZR698" s="201" t="s">
        <v>7774</v>
      </c>
      <c r="OZS698" s="201" t="s">
        <v>7775</v>
      </c>
      <c r="OZT698" s="201" t="s">
        <v>7774</v>
      </c>
      <c r="OZU698" s="201" t="s">
        <v>7775</v>
      </c>
      <c r="OZV698" s="201" t="s">
        <v>7774</v>
      </c>
      <c r="OZW698" s="201" t="s">
        <v>7775</v>
      </c>
      <c r="OZX698" s="201" t="s">
        <v>7774</v>
      </c>
      <c r="OZY698" s="201" t="s">
        <v>7775</v>
      </c>
      <c r="OZZ698" s="201" t="s">
        <v>7774</v>
      </c>
      <c r="PAA698" s="201" t="s">
        <v>7775</v>
      </c>
      <c r="PAB698" s="201" t="s">
        <v>7774</v>
      </c>
      <c r="PAC698" s="201" t="s">
        <v>7775</v>
      </c>
      <c r="PAD698" s="201" t="s">
        <v>7774</v>
      </c>
      <c r="PAE698" s="201" t="s">
        <v>7775</v>
      </c>
      <c r="PAF698" s="201" t="s">
        <v>7774</v>
      </c>
      <c r="PAG698" s="201" t="s">
        <v>7775</v>
      </c>
      <c r="PAH698" s="201" t="s">
        <v>7774</v>
      </c>
      <c r="PAI698" s="201" t="s">
        <v>7775</v>
      </c>
      <c r="PAJ698" s="201" t="s">
        <v>7774</v>
      </c>
      <c r="PAK698" s="201" t="s">
        <v>7775</v>
      </c>
      <c r="PAL698" s="201" t="s">
        <v>7774</v>
      </c>
      <c r="PAM698" s="201" t="s">
        <v>7775</v>
      </c>
      <c r="PAN698" s="201" t="s">
        <v>7774</v>
      </c>
      <c r="PAO698" s="201" t="s">
        <v>7775</v>
      </c>
      <c r="PAP698" s="201" t="s">
        <v>7774</v>
      </c>
      <c r="PAQ698" s="201" t="s">
        <v>7775</v>
      </c>
      <c r="PAR698" s="201" t="s">
        <v>7774</v>
      </c>
      <c r="PAS698" s="201" t="s">
        <v>7775</v>
      </c>
      <c r="PAT698" s="201" t="s">
        <v>7774</v>
      </c>
      <c r="PAU698" s="201" t="s">
        <v>7775</v>
      </c>
      <c r="PAV698" s="201" t="s">
        <v>7774</v>
      </c>
      <c r="PAW698" s="201" t="s">
        <v>7775</v>
      </c>
      <c r="PAX698" s="201" t="s">
        <v>7774</v>
      </c>
      <c r="PAY698" s="201" t="s">
        <v>7775</v>
      </c>
      <c r="PAZ698" s="201" t="s">
        <v>7774</v>
      </c>
      <c r="PBA698" s="201" t="s">
        <v>7775</v>
      </c>
      <c r="PBB698" s="201" t="s">
        <v>7774</v>
      </c>
      <c r="PBC698" s="201" t="s">
        <v>7775</v>
      </c>
      <c r="PBD698" s="201" t="s">
        <v>7774</v>
      </c>
      <c r="PBE698" s="201" t="s">
        <v>7775</v>
      </c>
      <c r="PBF698" s="201" t="s">
        <v>7774</v>
      </c>
      <c r="PBG698" s="201" t="s">
        <v>7775</v>
      </c>
      <c r="PBH698" s="201" t="s">
        <v>7774</v>
      </c>
      <c r="PBI698" s="201" t="s">
        <v>7775</v>
      </c>
      <c r="PBJ698" s="201" t="s">
        <v>7774</v>
      </c>
      <c r="PBK698" s="201" t="s">
        <v>7775</v>
      </c>
      <c r="PBL698" s="201" t="s">
        <v>7774</v>
      </c>
      <c r="PBM698" s="201" t="s">
        <v>7775</v>
      </c>
      <c r="PBN698" s="201" t="s">
        <v>7774</v>
      </c>
      <c r="PBO698" s="201" t="s">
        <v>7775</v>
      </c>
      <c r="PBP698" s="201" t="s">
        <v>7774</v>
      </c>
      <c r="PBQ698" s="201" t="s">
        <v>7775</v>
      </c>
      <c r="PBR698" s="201" t="s">
        <v>7774</v>
      </c>
      <c r="PBS698" s="201" t="s">
        <v>7775</v>
      </c>
      <c r="PBT698" s="201" t="s">
        <v>7774</v>
      </c>
      <c r="PBU698" s="201" t="s">
        <v>7775</v>
      </c>
      <c r="PBV698" s="201" t="s">
        <v>7774</v>
      </c>
      <c r="PBW698" s="201" t="s">
        <v>7775</v>
      </c>
      <c r="PBX698" s="201" t="s">
        <v>7774</v>
      </c>
      <c r="PBY698" s="201" t="s">
        <v>7775</v>
      </c>
      <c r="PBZ698" s="201" t="s">
        <v>7774</v>
      </c>
      <c r="PCA698" s="201" t="s">
        <v>7775</v>
      </c>
      <c r="PCB698" s="201" t="s">
        <v>7774</v>
      </c>
      <c r="PCC698" s="201" t="s">
        <v>7775</v>
      </c>
      <c r="PCD698" s="201" t="s">
        <v>7774</v>
      </c>
      <c r="PCE698" s="201" t="s">
        <v>7775</v>
      </c>
      <c r="PCF698" s="201" t="s">
        <v>7774</v>
      </c>
      <c r="PCG698" s="201" t="s">
        <v>7775</v>
      </c>
      <c r="PCH698" s="201" t="s">
        <v>7774</v>
      </c>
      <c r="PCI698" s="201" t="s">
        <v>7775</v>
      </c>
      <c r="PCJ698" s="201" t="s">
        <v>7774</v>
      </c>
      <c r="PCK698" s="201" t="s">
        <v>7775</v>
      </c>
      <c r="PCL698" s="201" t="s">
        <v>7774</v>
      </c>
      <c r="PCM698" s="201" t="s">
        <v>7775</v>
      </c>
      <c r="PCN698" s="201" t="s">
        <v>7774</v>
      </c>
      <c r="PCO698" s="201" t="s">
        <v>7775</v>
      </c>
      <c r="PCP698" s="201" t="s">
        <v>7774</v>
      </c>
      <c r="PCQ698" s="201" t="s">
        <v>7775</v>
      </c>
      <c r="PCR698" s="201" t="s">
        <v>7774</v>
      </c>
      <c r="PCS698" s="201" t="s">
        <v>7775</v>
      </c>
      <c r="PCT698" s="201" t="s">
        <v>7774</v>
      </c>
      <c r="PCU698" s="201" t="s">
        <v>7775</v>
      </c>
      <c r="PCV698" s="201" t="s">
        <v>7774</v>
      </c>
      <c r="PCW698" s="201" t="s">
        <v>7775</v>
      </c>
      <c r="PCX698" s="201" t="s">
        <v>7774</v>
      </c>
      <c r="PCY698" s="201" t="s">
        <v>7775</v>
      </c>
      <c r="PCZ698" s="201" t="s">
        <v>7774</v>
      </c>
      <c r="PDA698" s="201" t="s">
        <v>7775</v>
      </c>
      <c r="PDB698" s="201" t="s">
        <v>7774</v>
      </c>
      <c r="PDC698" s="201" t="s">
        <v>7775</v>
      </c>
      <c r="PDD698" s="201" t="s">
        <v>7774</v>
      </c>
      <c r="PDE698" s="201" t="s">
        <v>7775</v>
      </c>
      <c r="PDF698" s="201" t="s">
        <v>7774</v>
      </c>
      <c r="PDG698" s="201" t="s">
        <v>7775</v>
      </c>
      <c r="PDH698" s="201" t="s">
        <v>7774</v>
      </c>
      <c r="PDI698" s="201" t="s">
        <v>7775</v>
      </c>
      <c r="PDJ698" s="201" t="s">
        <v>7774</v>
      </c>
      <c r="PDK698" s="201" t="s">
        <v>7775</v>
      </c>
      <c r="PDL698" s="201" t="s">
        <v>7774</v>
      </c>
      <c r="PDM698" s="201" t="s">
        <v>7775</v>
      </c>
      <c r="PDN698" s="201" t="s">
        <v>7774</v>
      </c>
      <c r="PDO698" s="201" t="s">
        <v>7775</v>
      </c>
      <c r="PDP698" s="201" t="s">
        <v>7774</v>
      </c>
      <c r="PDQ698" s="201" t="s">
        <v>7775</v>
      </c>
      <c r="PDR698" s="201" t="s">
        <v>7774</v>
      </c>
      <c r="PDS698" s="201" t="s">
        <v>7775</v>
      </c>
      <c r="PDT698" s="201" t="s">
        <v>7774</v>
      </c>
      <c r="PDU698" s="201" t="s">
        <v>7775</v>
      </c>
      <c r="PDV698" s="201" t="s">
        <v>7774</v>
      </c>
      <c r="PDW698" s="201" t="s">
        <v>7775</v>
      </c>
      <c r="PDX698" s="201" t="s">
        <v>7774</v>
      </c>
      <c r="PDY698" s="201" t="s">
        <v>7775</v>
      </c>
      <c r="PDZ698" s="201" t="s">
        <v>7774</v>
      </c>
      <c r="PEA698" s="201" t="s">
        <v>7775</v>
      </c>
      <c r="PEB698" s="201" t="s">
        <v>7774</v>
      </c>
      <c r="PEC698" s="201" t="s">
        <v>7775</v>
      </c>
      <c r="PED698" s="201" t="s">
        <v>7774</v>
      </c>
      <c r="PEE698" s="201" t="s">
        <v>7775</v>
      </c>
      <c r="PEF698" s="201" t="s">
        <v>7774</v>
      </c>
      <c r="PEG698" s="201" t="s">
        <v>7775</v>
      </c>
      <c r="PEH698" s="201" t="s">
        <v>7774</v>
      </c>
      <c r="PEI698" s="201" t="s">
        <v>7775</v>
      </c>
      <c r="PEJ698" s="201" t="s">
        <v>7774</v>
      </c>
      <c r="PEK698" s="201" t="s">
        <v>7775</v>
      </c>
      <c r="PEL698" s="201" t="s">
        <v>7774</v>
      </c>
      <c r="PEM698" s="201" t="s">
        <v>7775</v>
      </c>
      <c r="PEN698" s="201" t="s">
        <v>7774</v>
      </c>
      <c r="PEO698" s="201" t="s">
        <v>7775</v>
      </c>
      <c r="PEP698" s="201" t="s">
        <v>7774</v>
      </c>
      <c r="PEQ698" s="201" t="s">
        <v>7775</v>
      </c>
      <c r="PER698" s="201" t="s">
        <v>7774</v>
      </c>
      <c r="PES698" s="201" t="s">
        <v>7775</v>
      </c>
      <c r="PET698" s="201" t="s">
        <v>7774</v>
      </c>
      <c r="PEU698" s="201" t="s">
        <v>7775</v>
      </c>
      <c r="PEV698" s="201" t="s">
        <v>7774</v>
      </c>
      <c r="PEW698" s="201" t="s">
        <v>7775</v>
      </c>
      <c r="PEX698" s="201" t="s">
        <v>7774</v>
      </c>
      <c r="PEY698" s="201" t="s">
        <v>7775</v>
      </c>
      <c r="PEZ698" s="201" t="s">
        <v>7774</v>
      </c>
      <c r="PFA698" s="201" t="s">
        <v>7775</v>
      </c>
      <c r="PFB698" s="201" t="s">
        <v>7774</v>
      </c>
      <c r="PFC698" s="201" t="s">
        <v>7775</v>
      </c>
      <c r="PFD698" s="201" t="s">
        <v>7774</v>
      </c>
      <c r="PFE698" s="201" t="s">
        <v>7775</v>
      </c>
      <c r="PFF698" s="201" t="s">
        <v>7774</v>
      </c>
      <c r="PFG698" s="201" t="s">
        <v>7775</v>
      </c>
      <c r="PFH698" s="201" t="s">
        <v>7774</v>
      </c>
      <c r="PFI698" s="201" t="s">
        <v>7775</v>
      </c>
      <c r="PFJ698" s="201" t="s">
        <v>7774</v>
      </c>
      <c r="PFK698" s="201" t="s">
        <v>7775</v>
      </c>
      <c r="PFL698" s="201" t="s">
        <v>7774</v>
      </c>
      <c r="PFM698" s="201" t="s">
        <v>7775</v>
      </c>
      <c r="PFN698" s="201" t="s">
        <v>7774</v>
      </c>
      <c r="PFO698" s="201" t="s">
        <v>7775</v>
      </c>
      <c r="PFP698" s="201" t="s">
        <v>7774</v>
      </c>
      <c r="PFQ698" s="201" t="s">
        <v>7775</v>
      </c>
      <c r="PFR698" s="201" t="s">
        <v>7774</v>
      </c>
      <c r="PFS698" s="201" t="s">
        <v>7775</v>
      </c>
      <c r="PFT698" s="201" t="s">
        <v>7774</v>
      </c>
      <c r="PFU698" s="201" t="s">
        <v>7775</v>
      </c>
      <c r="PFV698" s="201" t="s">
        <v>7774</v>
      </c>
      <c r="PFW698" s="201" t="s">
        <v>7775</v>
      </c>
      <c r="PFX698" s="201" t="s">
        <v>7774</v>
      </c>
      <c r="PFY698" s="201" t="s">
        <v>7775</v>
      </c>
      <c r="PFZ698" s="201" t="s">
        <v>7774</v>
      </c>
      <c r="PGA698" s="201" t="s">
        <v>7775</v>
      </c>
      <c r="PGB698" s="201" t="s">
        <v>7774</v>
      </c>
      <c r="PGC698" s="201" t="s">
        <v>7775</v>
      </c>
      <c r="PGD698" s="201" t="s">
        <v>7774</v>
      </c>
      <c r="PGE698" s="201" t="s">
        <v>7775</v>
      </c>
      <c r="PGF698" s="201" t="s">
        <v>7774</v>
      </c>
      <c r="PGG698" s="201" t="s">
        <v>7775</v>
      </c>
      <c r="PGH698" s="201" t="s">
        <v>7774</v>
      </c>
      <c r="PGI698" s="201" t="s">
        <v>7775</v>
      </c>
      <c r="PGJ698" s="201" t="s">
        <v>7774</v>
      </c>
      <c r="PGK698" s="201" t="s">
        <v>7775</v>
      </c>
      <c r="PGL698" s="201" t="s">
        <v>7774</v>
      </c>
      <c r="PGM698" s="201" t="s">
        <v>7775</v>
      </c>
      <c r="PGN698" s="201" t="s">
        <v>7774</v>
      </c>
      <c r="PGO698" s="201" t="s">
        <v>7775</v>
      </c>
      <c r="PGP698" s="201" t="s">
        <v>7774</v>
      </c>
      <c r="PGQ698" s="201" t="s">
        <v>7775</v>
      </c>
      <c r="PGR698" s="201" t="s">
        <v>7774</v>
      </c>
      <c r="PGS698" s="201" t="s">
        <v>7775</v>
      </c>
      <c r="PGT698" s="201" t="s">
        <v>7774</v>
      </c>
      <c r="PGU698" s="201" t="s">
        <v>7775</v>
      </c>
      <c r="PGV698" s="201" t="s">
        <v>7774</v>
      </c>
      <c r="PGW698" s="201" t="s">
        <v>7775</v>
      </c>
      <c r="PGX698" s="201" t="s">
        <v>7774</v>
      </c>
      <c r="PGY698" s="201" t="s">
        <v>7775</v>
      </c>
      <c r="PGZ698" s="201" t="s">
        <v>7774</v>
      </c>
      <c r="PHA698" s="201" t="s">
        <v>7775</v>
      </c>
      <c r="PHB698" s="201" t="s">
        <v>7774</v>
      </c>
      <c r="PHC698" s="201" t="s">
        <v>7775</v>
      </c>
      <c r="PHD698" s="201" t="s">
        <v>7774</v>
      </c>
      <c r="PHE698" s="201" t="s">
        <v>7775</v>
      </c>
      <c r="PHF698" s="201" t="s">
        <v>7774</v>
      </c>
      <c r="PHG698" s="201" t="s">
        <v>7775</v>
      </c>
      <c r="PHH698" s="201" t="s">
        <v>7774</v>
      </c>
      <c r="PHI698" s="201" t="s">
        <v>7775</v>
      </c>
      <c r="PHJ698" s="201" t="s">
        <v>7774</v>
      </c>
      <c r="PHK698" s="201" t="s">
        <v>7775</v>
      </c>
      <c r="PHL698" s="201" t="s">
        <v>7774</v>
      </c>
      <c r="PHM698" s="201" t="s">
        <v>7775</v>
      </c>
      <c r="PHN698" s="201" t="s">
        <v>7774</v>
      </c>
      <c r="PHO698" s="201" t="s">
        <v>7775</v>
      </c>
      <c r="PHP698" s="201" t="s">
        <v>7774</v>
      </c>
      <c r="PHQ698" s="201" t="s">
        <v>7775</v>
      </c>
      <c r="PHR698" s="201" t="s">
        <v>7774</v>
      </c>
      <c r="PHS698" s="201" t="s">
        <v>7775</v>
      </c>
      <c r="PHT698" s="201" t="s">
        <v>7774</v>
      </c>
      <c r="PHU698" s="201" t="s">
        <v>7775</v>
      </c>
      <c r="PHV698" s="201" t="s">
        <v>7774</v>
      </c>
      <c r="PHW698" s="201" t="s">
        <v>7775</v>
      </c>
      <c r="PHX698" s="201" t="s">
        <v>7774</v>
      </c>
      <c r="PHY698" s="201" t="s">
        <v>7775</v>
      </c>
      <c r="PHZ698" s="201" t="s">
        <v>7774</v>
      </c>
      <c r="PIA698" s="201" t="s">
        <v>7775</v>
      </c>
      <c r="PIB698" s="201" t="s">
        <v>7774</v>
      </c>
      <c r="PIC698" s="201" t="s">
        <v>7775</v>
      </c>
      <c r="PID698" s="201" t="s">
        <v>7774</v>
      </c>
      <c r="PIE698" s="201" t="s">
        <v>7775</v>
      </c>
      <c r="PIF698" s="201" t="s">
        <v>7774</v>
      </c>
      <c r="PIG698" s="201" t="s">
        <v>7775</v>
      </c>
      <c r="PIH698" s="201" t="s">
        <v>7774</v>
      </c>
      <c r="PII698" s="201" t="s">
        <v>7775</v>
      </c>
      <c r="PIJ698" s="201" t="s">
        <v>7774</v>
      </c>
      <c r="PIK698" s="201" t="s">
        <v>7775</v>
      </c>
      <c r="PIL698" s="201" t="s">
        <v>7774</v>
      </c>
      <c r="PIM698" s="201" t="s">
        <v>7775</v>
      </c>
      <c r="PIN698" s="201" t="s">
        <v>7774</v>
      </c>
      <c r="PIO698" s="201" t="s">
        <v>7775</v>
      </c>
      <c r="PIP698" s="201" t="s">
        <v>7774</v>
      </c>
      <c r="PIQ698" s="201" t="s">
        <v>7775</v>
      </c>
      <c r="PIR698" s="201" t="s">
        <v>7774</v>
      </c>
      <c r="PIS698" s="201" t="s">
        <v>7775</v>
      </c>
      <c r="PIT698" s="201" t="s">
        <v>7774</v>
      </c>
      <c r="PIU698" s="201" t="s">
        <v>7775</v>
      </c>
      <c r="PIV698" s="201" t="s">
        <v>7774</v>
      </c>
      <c r="PIW698" s="201" t="s">
        <v>7775</v>
      </c>
      <c r="PIX698" s="201" t="s">
        <v>7774</v>
      </c>
      <c r="PIY698" s="201" t="s">
        <v>7775</v>
      </c>
      <c r="PIZ698" s="201" t="s">
        <v>7774</v>
      </c>
      <c r="PJA698" s="201" t="s">
        <v>7775</v>
      </c>
      <c r="PJB698" s="201" t="s">
        <v>7774</v>
      </c>
      <c r="PJC698" s="201" t="s">
        <v>7775</v>
      </c>
      <c r="PJD698" s="201" t="s">
        <v>7774</v>
      </c>
      <c r="PJE698" s="201" t="s">
        <v>7775</v>
      </c>
      <c r="PJF698" s="201" t="s">
        <v>7774</v>
      </c>
      <c r="PJG698" s="201" t="s">
        <v>7775</v>
      </c>
      <c r="PJH698" s="201" t="s">
        <v>7774</v>
      </c>
      <c r="PJI698" s="201" t="s">
        <v>7775</v>
      </c>
      <c r="PJJ698" s="201" t="s">
        <v>7774</v>
      </c>
      <c r="PJK698" s="201" t="s">
        <v>7775</v>
      </c>
      <c r="PJL698" s="201" t="s">
        <v>7774</v>
      </c>
      <c r="PJM698" s="201" t="s">
        <v>7775</v>
      </c>
      <c r="PJN698" s="201" t="s">
        <v>7774</v>
      </c>
      <c r="PJO698" s="201" t="s">
        <v>7775</v>
      </c>
      <c r="PJP698" s="201" t="s">
        <v>7774</v>
      </c>
      <c r="PJQ698" s="201" t="s">
        <v>7775</v>
      </c>
      <c r="PJR698" s="201" t="s">
        <v>7774</v>
      </c>
      <c r="PJS698" s="201" t="s">
        <v>7775</v>
      </c>
      <c r="PJT698" s="201" t="s">
        <v>7774</v>
      </c>
      <c r="PJU698" s="201" t="s">
        <v>7775</v>
      </c>
      <c r="PJV698" s="201" t="s">
        <v>7774</v>
      </c>
      <c r="PJW698" s="201" t="s">
        <v>7775</v>
      </c>
      <c r="PJX698" s="201" t="s">
        <v>7774</v>
      </c>
      <c r="PJY698" s="201" t="s">
        <v>7775</v>
      </c>
      <c r="PJZ698" s="201" t="s">
        <v>7774</v>
      </c>
      <c r="PKA698" s="201" t="s">
        <v>7775</v>
      </c>
      <c r="PKB698" s="201" t="s">
        <v>7774</v>
      </c>
      <c r="PKC698" s="201" t="s">
        <v>7775</v>
      </c>
      <c r="PKD698" s="201" t="s">
        <v>7774</v>
      </c>
      <c r="PKE698" s="201" t="s">
        <v>7775</v>
      </c>
      <c r="PKF698" s="201" t="s">
        <v>7774</v>
      </c>
      <c r="PKG698" s="201" t="s">
        <v>7775</v>
      </c>
      <c r="PKH698" s="201" t="s">
        <v>7774</v>
      </c>
      <c r="PKI698" s="201" t="s">
        <v>7775</v>
      </c>
      <c r="PKJ698" s="201" t="s">
        <v>7774</v>
      </c>
      <c r="PKK698" s="201" t="s">
        <v>7775</v>
      </c>
      <c r="PKL698" s="201" t="s">
        <v>7774</v>
      </c>
      <c r="PKM698" s="201" t="s">
        <v>7775</v>
      </c>
      <c r="PKN698" s="201" t="s">
        <v>7774</v>
      </c>
      <c r="PKO698" s="201" t="s">
        <v>7775</v>
      </c>
      <c r="PKP698" s="201" t="s">
        <v>7774</v>
      </c>
      <c r="PKQ698" s="201" t="s">
        <v>7775</v>
      </c>
      <c r="PKR698" s="201" t="s">
        <v>7774</v>
      </c>
      <c r="PKS698" s="201" t="s">
        <v>7775</v>
      </c>
      <c r="PKT698" s="201" t="s">
        <v>7774</v>
      </c>
      <c r="PKU698" s="201" t="s">
        <v>7775</v>
      </c>
      <c r="PKV698" s="201" t="s">
        <v>7774</v>
      </c>
      <c r="PKW698" s="201" t="s">
        <v>7775</v>
      </c>
      <c r="PKX698" s="201" t="s">
        <v>7774</v>
      </c>
      <c r="PKY698" s="201" t="s">
        <v>7775</v>
      </c>
      <c r="PKZ698" s="201" t="s">
        <v>7774</v>
      </c>
      <c r="PLA698" s="201" t="s">
        <v>7775</v>
      </c>
      <c r="PLB698" s="201" t="s">
        <v>7774</v>
      </c>
      <c r="PLC698" s="201" t="s">
        <v>7775</v>
      </c>
      <c r="PLD698" s="201" t="s">
        <v>7774</v>
      </c>
      <c r="PLE698" s="201" t="s">
        <v>7775</v>
      </c>
      <c r="PLF698" s="201" t="s">
        <v>7774</v>
      </c>
      <c r="PLG698" s="201" t="s">
        <v>7775</v>
      </c>
      <c r="PLH698" s="201" t="s">
        <v>7774</v>
      </c>
      <c r="PLI698" s="201" t="s">
        <v>7775</v>
      </c>
      <c r="PLJ698" s="201" t="s">
        <v>7774</v>
      </c>
      <c r="PLK698" s="201" t="s">
        <v>7775</v>
      </c>
      <c r="PLL698" s="201" t="s">
        <v>7774</v>
      </c>
      <c r="PLM698" s="201" t="s">
        <v>7775</v>
      </c>
      <c r="PLN698" s="201" t="s">
        <v>7774</v>
      </c>
      <c r="PLO698" s="201" t="s">
        <v>7775</v>
      </c>
      <c r="PLP698" s="201" t="s">
        <v>7774</v>
      </c>
      <c r="PLQ698" s="201" t="s">
        <v>7775</v>
      </c>
      <c r="PLR698" s="201" t="s">
        <v>7774</v>
      </c>
      <c r="PLS698" s="201" t="s">
        <v>7775</v>
      </c>
      <c r="PLT698" s="201" t="s">
        <v>7774</v>
      </c>
      <c r="PLU698" s="201" t="s">
        <v>7775</v>
      </c>
      <c r="PLV698" s="201" t="s">
        <v>7774</v>
      </c>
      <c r="PLW698" s="201" t="s">
        <v>7775</v>
      </c>
      <c r="PLX698" s="201" t="s">
        <v>7774</v>
      </c>
      <c r="PLY698" s="201" t="s">
        <v>7775</v>
      </c>
      <c r="PLZ698" s="201" t="s">
        <v>7774</v>
      </c>
      <c r="PMA698" s="201" t="s">
        <v>7775</v>
      </c>
      <c r="PMB698" s="201" t="s">
        <v>7774</v>
      </c>
      <c r="PMC698" s="201" t="s">
        <v>7775</v>
      </c>
      <c r="PMD698" s="201" t="s">
        <v>7774</v>
      </c>
      <c r="PME698" s="201" t="s">
        <v>7775</v>
      </c>
      <c r="PMF698" s="201" t="s">
        <v>7774</v>
      </c>
      <c r="PMG698" s="201" t="s">
        <v>7775</v>
      </c>
      <c r="PMH698" s="201" t="s">
        <v>7774</v>
      </c>
      <c r="PMI698" s="201" t="s">
        <v>7775</v>
      </c>
      <c r="PMJ698" s="201" t="s">
        <v>7774</v>
      </c>
      <c r="PMK698" s="201" t="s">
        <v>7775</v>
      </c>
      <c r="PML698" s="201" t="s">
        <v>7774</v>
      </c>
      <c r="PMM698" s="201" t="s">
        <v>7775</v>
      </c>
      <c r="PMN698" s="201" t="s">
        <v>7774</v>
      </c>
      <c r="PMO698" s="201" t="s">
        <v>7775</v>
      </c>
      <c r="PMP698" s="201" t="s">
        <v>7774</v>
      </c>
      <c r="PMQ698" s="201" t="s">
        <v>7775</v>
      </c>
      <c r="PMR698" s="201" t="s">
        <v>7774</v>
      </c>
      <c r="PMS698" s="201" t="s">
        <v>7775</v>
      </c>
      <c r="PMT698" s="201" t="s">
        <v>7774</v>
      </c>
      <c r="PMU698" s="201" t="s">
        <v>7775</v>
      </c>
      <c r="PMV698" s="201" t="s">
        <v>7774</v>
      </c>
      <c r="PMW698" s="201" t="s">
        <v>7775</v>
      </c>
      <c r="PMX698" s="201" t="s">
        <v>7774</v>
      </c>
      <c r="PMY698" s="201" t="s">
        <v>7775</v>
      </c>
      <c r="PMZ698" s="201" t="s">
        <v>7774</v>
      </c>
      <c r="PNA698" s="201" t="s">
        <v>7775</v>
      </c>
      <c r="PNB698" s="201" t="s">
        <v>7774</v>
      </c>
      <c r="PNC698" s="201" t="s">
        <v>7775</v>
      </c>
      <c r="PND698" s="201" t="s">
        <v>7774</v>
      </c>
      <c r="PNE698" s="201" t="s">
        <v>7775</v>
      </c>
      <c r="PNF698" s="201" t="s">
        <v>7774</v>
      </c>
      <c r="PNG698" s="201" t="s">
        <v>7775</v>
      </c>
      <c r="PNH698" s="201" t="s">
        <v>7774</v>
      </c>
      <c r="PNI698" s="201" t="s">
        <v>7775</v>
      </c>
      <c r="PNJ698" s="201" t="s">
        <v>7774</v>
      </c>
      <c r="PNK698" s="201" t="s">
        <v>7775</v>
      </c>
      <c r="PNL698" s="201" t="s">
        <v>7774</v>
      </c>
      <c r="PNM698" s="201" t="s">
        <v>7775</v>
      </c>
      <c r="PNN698" s="201" t="s">
        <v>7774</v>
      </c>
      <c r="PNO698" s="201" t="s">
        <v>7775</v>
      </c>
      <c r="PNP698" s="201" t="s">
        <v>7774</v>
      </c>
      <c r="PNQ698" s="201" t="s">
        <v>7775</v>
      </c>
      <c r="PNR698" s="201" t="s">
        <v>7774</v>
      </c>
      <c r="PNS698" s="201" t="s">
        <v>7775</v>
      </c>
      <c r="PNT698" s="201" t="s">
        <v>7774</v>
      </c>
      <c r="PNU698" s="201" t="s">
        <v>7775</v>
      </c>
      <c r="PNV698" s="201" t="s">
        <v>7774</v>
      </c>
      <c r="PNW698" s="201" t="s">
        <v>7775</v>
      </c>
      <c r="PNX698" s="201" t="s">
        <v>7774</v>
      </c>
      <c r="PNY698" s="201" t="s">
        <v>7775</v>
      </c>
      <c r="PNZ698" s="201" t="s">
        <v>7774</v>
      </c>
      <c r="POA698" s="201" t="s">
        <v>7775</v>
      </c>
      <c r="POB698" s="201" t="s">
        <v>7774</v>
      </c>
      <c r="POC698" s="201" t="s">
        <v>7775</v>
      </c>
      <c r="POD698" s="201" t="s">
        <v>7774</v>
      </c>
      <c r="POE698" s="201" t="s">
        <v>7775</v>
      </c>
      <c r="POF698" s="201" t="s">
        <v>7774</v>
      </c>
      <c r="POG698" s="201" t="s">
        <v>7775</v>
      </c>
      <c r="POH698" s="201" t="s">
        <v>7774</v>
      </c>
      <c r="POI698" s="201" t="s">
        <v>7775</v>
      </c>
      <c r="POJ698" s="201" t="s">
        <v>7774</v>
      </c>
      <c r="POK698" s="201" t="s">
        <v>7775</v>
      </c>
      <c r="POL698" s="201" t="s">
        <v>7774</v>
      </c>
      <c r="POM698" s="201" t="s">
        <v>7775</v>
      </c>
      <c r="PON698" s="201" t="s">
        <v>7774</v>
      </c>
      <c r="POO698" s="201" t="s">
        <v>7775</v>
      </c>
      <c r="POP698" s="201" t="s">
        <v>7774</v>
      </c>
      <c r="POQ698" s="201" t="s">
        <v>7775</v>
      </c>
      <c r="POR698" s="201" t="s">
        <v>7774</v>
      </c>
      <c r="POS698" s="201" t="s">
        <v>7775</v>
      </c>
      <c r="POT698" s="201" t="s">
        <v>7774</v>
      </c>
      <c r="POU698" s="201" t="s">
        <v>7775</v>
      </c>
      <c r="POV698" s="201" t="s">
        <v>7774</v>
      </c>
      <c r="POW698" s="201" t="s">
        <v>7775</v>
      </c>
      <c r="POX698" s="201" t="s">
        <v>7774</v>
      </c>
      <c r="POY698" s="201" t="s">
        <v>7775</v>
      </c>
      <c r="POZ698" s="201" t="s">
        <v>7774</v>
      </c>
      <c r="PPA698" s="201" t="s">
        <v>7775</v>
      </c>
      <c r="PPB698" s="201" t="s">
        <v>7774</v>
      </c>
      <c r="PPC698" s="201" t="s">
        <v>7775</v>
      </c>
      <c r="PPD698" s="201" t="s">
        <v>7774</v>
      </c>
      <c r="PPE698" s="201" t="s">
        <v>7775</v>
      </c>
      <c r="PPF698" s="201" t="s">
        <v>7774</v>
      </c>
      <c r="PPG698" s="201" t="s">
        <v>7775</v>
      </c>
      <c r="PPH698" s="201" t="s">
        <v>7774</v>
      </c>
      <c r="PPI698" s="201" t="s">
        <v>7775</v>
      </c>
      <c r="PPJ698" s="201" t="s">
        <v>7774</v>
      </c>
      <c r="PPK698" s="201" t="s">
        <v>7775</v>
      </c>
      <c r="PPL698" s="201" t="s">
        <v>7774</v>
      </c>
      <c r="PPM698" s="201" t="s">
        <v>7775</v>
      </c>
      <c r="PPN698" s="201" t="s">
        <v>7774</v>
      </c>
      <c r="PPO698" s="201" t="s">
        <v>7775</v>
      </c>
      <c r="PPP698" s="201" t="s">
        <v>7774</v>
      </c>
      <c r="PPQ698" s="201" t="s">
        <v>7775</v>
      </c>
      <c r="PPR698" s="201" t="s">
        <v>7774</v>
      </c>
      <c r="PPS698" s="201" t="s">
        <v>7775</v>
      </c>
      <c r="PPT698" s="201" t="s">
        <v>7774</v>
      </c>
      <c r="PPU698" s="201" t="s">
        <v>7775</v>
      </c>
      <c r="PPV698" s="201" t="s">
        <v>7774</v>
      </c>
      <c r="PPW698" s="201" t="s">
        <v>7775</v>
      </c>
      <c r="PPX698" s="201" t="s">
        <v>7774</v>
      </c>
      <c r="PPY698" s="201" t="s">
        <v>7775</v>
      </c>
      <c r="PPZ698" s="201" t="s">
        <v>7774</v>
      </c>
      <c r="PQA698" s="201" t="s">
        <v>7775</v>
      </c>
      <c r="PQB698" s="201" t="s">
        <v>7774</v>
      </c>
      <c r="PQC698" s="201" t="s">
        <v>7775</v>
      </c>
      <c r="PQD698" s="201" t="s">
        <v>7774</v>
      </c>
      <c r="PQE698" s="201" t="s">
        <v>7775</v>
      </c>
      <c r="PQF698" s="201" t="s">
        <v>7774</v>
      </c>
      <c r="PQG698" s="201" t="s">
        <v>7775</v>
      </c>
      <c r="PQH698" s="201" t="s">
        <v>7774</v>
      </c>
      <c r="PQI698" s="201" t="s">
        <v>7775</v>
      </c>
      <c r="PQJ698" s="201" t="s">
        <v>7774</v>
      </c>
      <c r="PQK698" s="201" t="s">
        <v>7775</v>
      </c>
      <c r="PQL698" s="201" t="s">
        <v>7774</v>
      </c>
      <c r="PQM698" s="201" t="s">
        <v>7775</v>
      </c>
      <c r="PQN698" s="201" t="s">
        <v>7774</v>
      </c>
      <c r="PQO698" s="201" t="s">
        <v>7775</v>
      </c>
      <c r="PQP698" s="201" t="s">
        <v>7774</v>
      </c>
      <c r="PQQ698" s="201" t="s">
        <v>7775</v>
      </c>
      <c r="PQR698" s="201" t="s">
        <v>7774</v>
      </c>
      <c r="PQS698" s="201" t="s">
        <v>7775</v>
      </c>
      <c r="PQT698" s="201" t="s">
        <v>7774</v>
      </c>
      <c r="PQU698" s="201" t="s">
        <v>7775</v>
      </c>
      <c r="PQV698" s="201" t="s">
        <v>7774</v>
      </c>
      <c r="PQW698" s="201" t="s">
        <v>7775</v>
      </c>
      <c r="PQX698" s="201" t="s">
        <v>7774</v>
      </c>
      <c r="PQY698" s="201" t="s">
        <v>7775</v>
      </c>
      <c r="PQZ698" s="201" t="s">
        <v>7774</v>
      </c>
      <c r="PRA698" s="201" t="s">
        <v>7775</v>
      </c>
      <c r="PRB698" s="201" t="s">
        <v>7774</v>
      </c>
      <c r="PRC698" s="201" t="s">
        <v>7775</v>
      </c>
      <c r="PRD698" s="201" t="s">
        <v>7774</v>
      </c>
      <c r="PRE698" s="201" t="s">
        <v>7775</v>
      </c>
      <c r="PRF698" s="201" t="s">
        <v>7774</v>
      </c>
      <c r="PRG698" s="201" t="s">
        <v>7775</v>
      </c>
      <c r="PRH698" s="201" t="s">
        <v>7774</v>
      </c>
      <c r="PRI698" s="201" t="s">
        <v>7775</v>
      </c>
      <c r="PRJ698" s="201" t="s">
        <v>7774</v>
      </c>
      <c r="PRK698" s="201" t="s">
        <v>7775</v>
      </c>
      <c r="PRL698" s="201" t="s">
        <v>7774</v>
      </c>
      <c r="PRM698" s="201" t="s">
        <v>7775</v>
      </c>
      <c r="PRN698" s="201" t="s">
        <v>7774</v>
      </c>
      <c r="PRO698" s="201" t="s">
        <v>7775</v>
      </c>
      <c r="PRP698" s="201" t="s">
        <v>7774</v>
      </c>
      <c r="PRQ698" s="201" t="s">
        <v>7775</v>
      </c>
      <c r="PRR698" s="201" t="s">
        <v>7774</v>
      </c>
      <c r="PRS698" s="201" t="s">
        <v>7775</v>
      </c>
      <c r="PRT698" s="201" t="s">
        <v>7774</v>
      </c>
      <c r="PRU698" s="201" t="s">
        <v>7775</v>
      </c>
      <c r="PRV698" s="201" t="s">
        <v>7774</v>
      </c>
      <c r="PRW698" s="201" t="s">
        <v>7775</v>
      </c>
      <c r="PRX698" s="201" t="s">
        <v>7774</v>
      </c>
      <c r="PRY698" s="201" t="s">
        <v>7775</v>
      </c>
      <c r="PRZ698" s="201" t="s">
        <v>7774</v>
      </c>
      <c r="PSA698" s="201" t="s">
        <v>7775</v>
      </c>
      <c r="PSB698" s="201" t="s">
        <v>7774</v>
      </c>
      <c r="PSC698" s="201" t="s">
        <v>7775</v>
      </c>
      <c r="PSD698" s="201" t="s">
        <v>7774</v>
      </c>
      <c r="PSE698" s="201" t="s">
        <v>7775</v>
      </c>
      <c r="PSF698" s="201" t="s">
        <v>7774</v>
      </c>
      <c r="PSG698" s="201" t="s">
        <v>7775</v>
      </c>
      <c r="PSH698" s="201" t="s">
        <v>7774</v>
      </c>
      <c r="PSI698" s="201" t="s">
        <v>7775</v>
      </c>
      <c r="PSJ698" s="201" t="s">
        <v>7774</v>
      </c>
      <c r="PSK698" s="201" t="s">
        <v>7775</v>
      </c>
      <c r="PSL698" s="201" t="s">
        <v>7774</v>
      </c>
      <c r="PSM698" s="201" t="s">
        <v>7775</v>
      </c>
      <c r="PSN698" s="201" t="s">
        <v>7774</v>
      </c>
      <c r="PSO698" s="201" t="s">
        <v>7775</v>
      </c>
      <c r="PSP698" s="201" t="s">
        <v>7774</v>
      </c>
      <c r="PSQ698" s="201" t="s">
        <v>7775</v>
      </c>
      <c r="PSR698" s="201" t="s">
        <v>7774</v>
      </c>
      <c r="PSS698" s="201" t="s">
        <v>7775</v>
      </c>
      <c r="PST698" s="201" t="s">
        <v>7774</v>
      </c>
      <c r="PSU698" s="201" t="s">
        <v>7775</v>
      </c>
      <c r="PSV698" s="201" t="s">
        <v>7774</v>
      </c>
      <c r="PSW698" s="201" t="s">
        <v>7775</v>
      </c>
      <c r="PSX698" s="201" t="s">
        <v>7774</v>
      </c>
      <c r="PSY698" s="201" t="s">
        <v>7775</v>
      </c>
      <c r="PSZ698" s="201" t="s">
        <v>7774</v>
      </c>
      <c r="PTA698" s="201" t="s">
        <v>7775</v>
      </c>
      <c r="PTB698" s="201" t="s">
        <v>7774</v>
      </c>
      <c r="PTC698" s="201" t="s">
        <v>7775</v>
      </c>
      <c r="PTD698" s="201" t="s">
        <v>7774</v>
      </c>
      <c r="PTE698" s="201" t="s">
        <v>7775</v>
      </c>
      <c r="PTF698" s="201" t="s">
        <v>7774</v>
      </c>
      <c r="PTG698" s="201" t="s">
        <v>7775</v>
      </c>
      <c r="PTH698" s="201" t="s">
        <v>7774</v>
      </c>
      <c r="PTI698" s="201" t="s">
        <v>7775</v>
      </c>
      <c r="PTJ698" s="201" t="s">
        <v>7774</v>
      </c>
      <c r="PTK698" s="201" t="s">
        <v>7775</v>
      </c>
      <c r="PTL698" s="201" t="s">
        <v>7774</v>
      </c>
      <c r="PTM698" s="201" t="s">
        <v>7775</v>
      </c>
      <c r="PTN698" s="201" t="s">
        <v>7774</v>
      </c>
      <c r="PTO698" s="201" t="s">
        <v>7775</v>
      </c>
      <c r="PTP698" s="201" t="s">
        <v>7774</v>
      </c>
      <c r="PTQ698" s="201" t="s">
        <v>7775</v>
      </c>
      <c r="PTR698" s="201" t="s">
        <v>7774</v>
      </c>
      <c r="PTS698" s="201" t="s">
        <v>7775</v>
      </c>
      <c r="PTT698" s="201" t="s">
        <v>7774</v>
      </c>
      <c r="PTU698" s="201" t="s">
        <v>7775</v>
      </c>
      <c r="PTV698" s="201" t="s">
        <v>7774</v>
      </c>
      <c r="PTW698" s="201" t="s">
        <v>7775</v>
      </c>
      <c r="PTX698" s="201" t="s">
        <v>7774</v>
      </c>
      <c r="PTY698" s="201" t="s">
        <v>7775</v>
      </c>
      <c r="PTZ698" s="201" t="s">
        <v>7774</v>
      </c>
      <c r="PUA698" s="201" t="s">
        <v>7775</v>
      </c>
      <c r="PUB698" s="201" t="s">
        <v>7774</v>
      </c>
      <c r="PUC698" s="201" t="s">
        <v>7775</v>
      </c>
      <c r="PUD698" s="201" t="s">
        <v>7774</v>
      </c>
      <c r="PUE698" s="201" t="s">
        <v>7775</v>
      </c>
      <c r="PUF698" s="201" t="s">
        <v>7774</v>
      </c>
      <c r="PUG698" s="201" t="s">
        <v>7775</v>
      </c>
      <c r="PUH698" s="201" t="s">
        <v>7774</v>
      </c>
      <c r="PUI698" s="201" t="s">
        <v>7775</v>
      </c>
      <c r="PUJ698" s="201" t="s">
        <v>7774</v>
      </c>
      <c r="PUK698" s="201" t="s">
        <v>7775</v>
      </c>
      <c r="PUL698" s="201" t="s">
        <v>7774</v>
      </c>
      <c r="PUM698" s="201" t="s">
        <v>7775</v>
      </c>
      <c r="PUN698" s="201" t="s">
        <v>7774</v>
      </c>
      <c r="PUO698" s="201" t="s">
        <v>7775</v>
      </c>
      <c r="PUP698" s="201" t="s">
        <v>7774</v>
      </c>
      <c r="PUQ698" s="201" t="s">
        <v>7775</v>
      </c>
      <c r="PUR698" s="201" t="s">
        <v>7774</v>
      </c>
      <c r="PUS698" s="201" t="s">
        <v>7775</v>
      </c>
      <c r="PUT698" s="201" t="s">
        <v>7774</v>
      </c>
      <c r="PUU698" s="201" t="s">
        <v>7775</v>
      </c>
      <c r="PUV698" s="201" t="s">
        <v>7774</v>
      </c>
      <c r="PUW698" s="201" t="s">
        <v>7775</v>
      </c>
      <c r="PUX698" s="201" t="s">
        <v>7774</v>
      </c>
      <c r="PUY698" s="201" t="s">
        <v>7775</v>
      </c>
      <c r="PUZ698" s="201" t="s">
        <v>7774</v>
      </c>
      <c r="PVA698" s="201" t="s">
        <v>7775</v>
      </c>
      <c r="PVB698" s="201" t="s">
        <v>7774</v>
      </c>
      <c r="PVC698" s="201" t="s">
        <v>7775</v>
      </c>
      <c r="PVD698" s="201" t="s">
        <v>7774</v>
      </c>
      <c r="PVE698" s="201" t="s">
        <v>7775</v>
      </c>
      <c r="PVF698" s="201" t="s">
        <v>7774</v>
      </c>
      <c r="PVG698" s="201" t="s">
        <v>7775</v>
      </c>
      <c r="PVH698" s="201" t="s">
        <v>7774</v>
      </c>
      <c r="PVI698" s="201" t="s">
        <v>7775</v>
      </c>
      <c r="PVJ698" s="201" t="s">
        <v>7774</v>
      </c>
      <c r="PVK698" s="201" t="s">
        <v>7775</v>
      </c>
      <c r="PVL698" s="201" t="s">
        <v>7774</v>
      </c>
      <c r="PVM698" s="201" t="s">
        <v>7775</v>
      </c>
      <c r="PVN698" s="201" t="s">
        <v>7774</v>
      </c>
      <c r="PVO698" s="201" t="s">
        <v>7775</v>
      </c>
      <c r="PVP698" s="201" t="s">
        <v>7774</v>
      </c>
      <c r="PVQ698" s="201" t="s">
        <v>7775</v>
      </c>
      <c r="PVR698" s="201" t="s">
        <v>7774</v>
      </c>
      <c r="PVS698" s="201" t="s">
        <v>7775</v>
      </c>
      <c r="PVT698" s="201" t="s">
        <v>7774</v>
      </c>
      <c r="PVU698" s="201" t="s">
        <v>7775</v>
      </c>
      <c r="PVV698" s="201" t="s">
        <v>7774</v>
      </c>
      <c r="PVW698" s="201" t="s">
        <v>7775</v>
      </c>
      <c r="PVX698" s="201" t="s">
        <v>7774</v>
      </c>
      <c r="PVY698" s="201" t="s">
        <v>7775</v>
      </c>
      <c r="PVZ698" s="201" t="s">
        <v>7774</v>
      </c>
      <c r="PWA698" s="201" t="s">
        <v>7775</v>
      </c>
      <c r="PWB698" s="201" t="s">
        <v>7774</v>
      </c>
      <c r="PWC698" s="201" t="s">
        <v>7775</v>
      </c>
      <c r="PWD698" s="201" t="s">
        <v>7774</v>
      </c>
      <c r="PWE698" s="201" t="s">
        <v>7775</v>
      </c>
      <c r="PWF698" s="201" t="s">
        <v>7774</v>
      </c>
      <c r="PWG698" s="201" t="s">
        <v>7775</v>
      </c>
      <c r="PWH698" s="201" t="s">
        <v>7774</v>
      </c>
      <c r="PWI698" s="201" t="s">
        <v>7775</v>
      </c>
      <c r="PWJ698" s="201" t="s">
        <v>7774</v>
      </c>
      <c r="PWK698" s="201" t="s">
        <v>7775</v>
      </c>
      <c r="PWL698" s="201" t="s">
        <v>7774</v>
      </c>
      <c r="PWM698" s="201" t="s">
        <v>7775</v>
      </c>
      <c r="PWN698" s="201" t="s">
        <v>7774</v>
      </c>
      <c r="PWO698" s="201" t="s">
        <v>7775</v>
      </c>
      <c r="PWP698" s="201" t="s">
        <v>7774</v>
      </c>
      <c r="PWQ698" s="201" t="s">
        <v>7775</v>
      </c>
      <c r="PWR698" s="201" t="s">
        <v>7774</v>
      </c>
      <c r="PWS698" s="201" t="s">
        <v>7775</v>
      </c>
      <c r="PWT698" s="201" t="s">
        <v>7774</v>
      </c>
      <c r="PWU698" s="201" t="s">
        <v>7775</v>
      </c>
      <c r="PWV698" s="201" t="s">
        <v>7774</v>
      </c>
      <c r="PWW698" s="201" t="s">
        <v>7775</v>
      </c>
      <c r="PWX698" s="201" t="s">
        <v>7774</v>
      </c>
      <c r="PWY698" s="201" t="s">
        <v>7775</v>
      </c>
      <c r="PWZ698" s="201" t="s">
        <v>7774</v>
      </c>
      <c r="PXA698" s="201" t="s">
        <v>7775</v>
      </c>
      <c r="PXB698" s="201" t="s">
        <v>7774</v>
      </c>
      <c r="PXC698" s="201" t="s">
        <v>7775</v>
      </c>
      <c r="PXD698" s="201" t="s">
        <v>7774</v>
      </c>
      <c r="PXE698" s="201" t="s">
        <v>7775</v>
      </c>
      <c r="PXF698" s="201" t="s">
        <v>7774</v>
      </c>
      <c r="PXG698" s="201" t="s">
        <v>7775</v>
      </c>
      <c r="PXH698" s="201" t="s">
        <v>7774</v>
      </c>
      <c r="PXI698" s="201" t="s">
        <v>7775</v>
      </c>
      <c r="PXJ698" s="201" t="s">
        <v>7774</v>
      </c>
      <c r="PXK698" s="201" t="s">
        <v>7775</v>
      </c>
      <c r="PXL698" s="201" t="s">
        <v>7774</v>
      </c>
      <c r="PXM698" s="201" t="s">
        <v>7775</v>
      </c>
      <c r="PXN698" s="201" t="s">
        <v>7774</v>
      </c>
      <c r="PXO698" s="201" t="s">
        <v>7775</v>
      </c>
      <c r="PXP698" s="201" t="s">
        <v>7774</v>
      </c>
      <c r="PXQ698" s="201" t="s">
        <v>7775</v>
      </c>
      <c r="PXR698" s="201" t="s">
        <v>7774</v>
      </c>
      <c r="PXS698" s="201" t="s">
        <v>7775</v>
      </c>
      <c r="PXT698" s="201" t="s">
        <v>7774</v>
      </c>
      <c r="PXU698" s="201" t="s">
        <v>7775</v>
      </c>
      <c r="PXV698" s="201" t="s">
        <v>7774</v>
      </c>
      <c r="PXW698" s="201" t="s">
        <v>7775</v>
      </c>
      <c r="PXX698" s="201" t="s">
        <v>7774</v>
      </c>
      <c r="PXY698" s="201" t="s">
        <v>7775</v>
      </c>
      <c r="PXZ698" s="201" t="s">
        <v>7774</v>
      </c>
      <c r="PYA698" s="201" t="s">
        <v>7775</v>
      </c>
      <c r="PYB698" s="201" t="s">
        <v>7774</v>
      </c>
      <c r="PYC698" s="201" t="s">
        <v>7775</v>
      </c>
      <c r="PYD698" s="201" t="s">
        <v>7774</v>
      </c>
      <c r="PYE698" s="201" t="s">
        <v>7775</v>
      </c>
      <c r="PYF698" s="201" t="s">
        <v>7774</v>
      </c>
      <c r="PYG698" s="201" t="s">
        <v>7775</v>
      </c>
      <c r="PYH698" s="201" t="s">
        <v>7774</v>
      </c>
      <c r="PYI698" s="201" t="s">
        <v>7775</v>
      </c>
      <c r="PYJ698" s="201" t="s">
        <v>7774</v>
      </c>
      <c r="PYK698" s="201" t="s">
        <v>7775</v>
      </c>
      <c r="PYL698" s="201" t="s">
        <v>7774</v>
      </c>
      <c r="PYM698" s="201" t="s">
        <v>7775</v>
      </c>
      <c r="PYN698" s="201" t="s">
        <v>7774</v>
      </c>
      <c r="PYO698" s="201" t="s">
        <v>7775</v>
      </c>
      <c r="PYP698" s="201" t="s">
        <v>7774</v>
      </c>
      <c r="PYQ698" s="201" t="s">
        <v>7775</v>
      </c>
      <c r="PYR698" s="201" t="s">
        <v>7774</v>
      </c>
      <c r="PYS698" s="201" t="s">
        <v>7775</v>
      </c>
      <c r="PYT698" s="201" t="s">
        <v>7774</v>
      </c>
      <c r="PYU698" s="201" t="s">
        <v>7775</v>
      </c>
      <c r="PYV698" s="201" t="s">
        <v>7774</v>
      </c>
      <c r="PYW698" s="201" t="s">
        <v>7775</v>
      </c>
      <c r="PYX698" s="201" t="s">
        <v>7774</v>
      </c>
      <c r="PYY698" s="201" t="s">
        <v>7775</v>
      </c>
      <c r="PYZ698" s="201" t="s">
        <v>7774</v>
      </c>
      <c r="PZA698" s="201" t="s">
        <v>7775</v>
      </c>
      <c r="PZB698" s="201" t="s">
        <v>7774</v>
      </c>
      <c r="PZC698" s="201" t="s">
        <v>7775</v>
      </c>
      <c r="PZD698" s="201" t="s">
        <v>7774</v>
      </c>
      <c r="PZE698" s="201" t="s">
        <v>7775</v>
      </c>
      <c r="PZF698" s="201" t="s">
        <v>7774</v>
      </c>
      <c r="PZG698" s="201" t="s">
        <v>7775</v>
      </c>
      <c r="PZH698" s="201" t="s">
        <v>7774</v>
      </c>
      <c r="PZI698" s="201" t="s">
        <v>7775</v>
      </c>
      <c r="PZJ698" s="201" t="s">
        <v>7774</v>
      </c>
      <c r="PZK698" s="201" t="s">
        <v>7775</v>
      </c>
      <c r="PZL698" s="201" t="s">
        <v>7774</v>
      </c>
      <c r="PZM698" s="201" t="s">
        <v>7775</v>
      </c>
      <c r="PZN698" s="201" t="s">
        <v>7774</v>
      </c>
      <c r="PZO698" s="201" t="s">
        <v>7775</v>
      </c>
      <c r="PZP698" s="201" t="s">
        <v>7774</v>
      </c>
      <c r="PZQ698" s="201" t="s">
        <v>7775</v>
      </c>
      <c r="PZR698" s="201" t="s">
        <v>7774</v>
      </c>
      <c r="PZS698" s="201" t="s">
        <v>7775</v>
      </c>
      <c r="PZT698" s="201" t="s">
        <v>7774</v>
      </c>
      <c r="PZU698" s="201" t="s">
        <v>7775</v>
      </c>
      <c r="PZV698" s="201" t="s">
        <v>7774</v>
      </c>
      <c r="PZW698" s="201" t="s">
        <v>7775</v>
      </c>
      <c r="PZX698" s="201" t="s">
        <v>7774</v>
      </c>
      <c r="PZY698" s="201" t="s">
        <v>7775</v>
      </c>
      <c r="PZZ698" s="201" t="s">
        <v>7774</v>
      </c>
      <c r="QAA698" s="201" t="s">
        <v>7775</v>
      </c>
      <c r="QAB698" s="201" t="s">
        <v>7774</v>
      </c>
      <c r="QAC698" s="201" t="s">
        <v>7775</v>
      </c>
      <c r="QAD698" s="201" t="s">
        <v>7774</v>
      </c>
      <c r="QAE698" s="201" t="s">
        <v>7775</v>
      </c>
      <c r="QAF698" s="201" t="s">
        <v>7774</v>
      </c>
      <c r="QAG698" s="201" t="s">
        <v>7775</v>
      </c>
      <c r="QAH698" s="201" t="s">
        <v>7774</v>
      </c>
      <c r="QAI698" s="201" t="s">
        <v>7775</v>
      </c>
      <c r="QAJ698" s="201" t="s">
        <v>7774</v>
      </c>
      <c r="QAK698" s="201" t="s">
        <v>7775</v>
      </c>
      <c r="QAL698" s="201" t="s">
        <v>7774</v>
      </c>
      <c r="QAM698" s="201" t="s">
        <v>7775</v>
      </c>
      <c r="QAN698" s="201" t="s">
        <v>7774</v>
      </c>
      <c r="QAO698" s="201" t="s">
        <v>7775</v>
      </c>
      <c r="QAP698" s="201" t="s">
        <v>7774</v>
      </c>
      <c r="QAQ698" s="201" t="s">
        <v>7775</v>
      </c>
      <c r="QAR698" s="201" t="s">
        <v>7774</v>
      </c>
      <c r="QAS698" s="201" t="s">
        <v>7775</v>
      </c>
      <c r="QAT698" s="201" t="s">
        <v>7774</v>
      </c>
      <c r="QAU698" s="201" t="s">
        <v>7775</v>
      </c>
      <c r="QAV698" s="201" t="s">
        <v>7774</v>
      </c>
      <c r="QAW698" s="201" t="s">
        <v>7775</v>
      </c>
      <c r="QAX698" s="201" t="s">
        <v>7774</v>
      </c>
      <c r="QAY698" s="201" t="s">
        <v>7775</v>
      </c>
      <c r="QAZ698" s="201" t="s">
        <v>7774</v>
      </c>
      <c r="QBA698" s="201" t="s">
        <v>7775</v>
      </c>
      <c r="QBB698" s="201" t="s">
        <v>7774</v>
      </c>
      <c r="QBC698" s="201" t="s">
        <v>7775</v>
      </c>
      <c r="QBD698" s="201" t="s">
        <v>7774</v>
      </c>
      <c r="QBE698" s="201" t="s">
        <v>7775</v>
      </c>
      <c r="QBF698" s="201" t="s">
        <v>7774</v>
      </c>
      <c r="QBG698" s="201" t="s">
        <v>7775</v>
      </c>
      <c r="QBH698" s="201" t="s">
        <v>7774</v>
      </c>
      <c r="QBI698" s="201" t="s">
        <v>7775</v>
      </c>
      <c r="QBJ698" s="201" t="s">
        <v>7774</v>
      </c>
      <c r="QBK698" s="201" t="s">
        <v>7775</v>
      </c>
      <c r="QBL698" s="201" t="s">
        <v>7774</v>
      </c>
      <c r="QBM698" s="201" t="s">
        <v>7775</v>
      </c>
      <c r="QBN698" s="201" t="s">
        <v>7774</v>
      </c>
      <c r="QBO698" s="201" t="s">
        <v>7775</v>
      </c>
      <c r="QBP698" s="201" t="s">
        <v>7774</v>
      </c>
      <c r="QBQ698" s="201" t="s">
        <v>7775</v>
      </c>
      <c r="QBR698" s="201" t="s">
        <v>7774</v>
      </c>
      <c r="QBS698" s="201" t="s">
        <v>7775</v>
      </c>
      <c r="QBT698" s="201" t="s">
        <v>7774</v>
      </c>
      <c r="QBU698" s="201" t="s">
        <v>7775</v>
      </c>
      <c r="QBV698" s="201" t="s">
        <v>7774</v>
      </c>
      <c r="QBW698" s="201" t="s">
        <v>7775</v>
      </c>
      <c r="QBX698" s="201" t="s">
        <v>7774</v>
      </c>
      <c r="QBY698" s="201" t="s">
        <v>7775</v>
      </c>
      <c r="QBZ698" s="201" t="s">
        <v>7774</v>
      </c>
      <c r="QCA698" s="201" t="s">
        <v>7775</v>
      </c>
      <c r="QCB698" s="201" t="s">
        <v>7774</v>
      </c>
      <c r="QCC698" s="201" t="s">
        <v>7775</v>
      </c>
      <c r="QCD698" s="201" t="s">
        <v>7774</v>
      </c>
      <c r="QCE698" s="201" t="s">
        <v>7775</v>
      </c>
      <c r="QCF698" s="201" t="s">
        <v>7774</v>
      </c>
      <c r="QCG698" s="201" t="s">
        <v>7775</v>
      </c>
      <c r="QCH698" s="201" t="s">
        <v>7774</v>
      </c>
      <c r="QCI698" s="201" t="s">
        <v>7775</v>
      </c>
      <c r="QCJ698" s="201" t="s">
        <v>7774</v>
      </c>
      <c r="QCK698" s="201" t="s">
        <v>7775</v>
      </c>
      <c r="QCL698" s="201" t="s">
        <v>7774</v>
      </c>
      <c r="QCM698" s="201" t="s">
        <v>7775</v>
      </c>
      <c r="QCN698" s="201" t="s">
        <v>7774</v>
      </c>
      <c r="QCO698" s="201" t="s">
        <v>7775</v>
      </c>
      <c r="QCP698" s="201" t="s">
        <v>7774</v>
      </c>
      <c r="QCQ698" s="201" t="s">
        <v>7775</v>
      </c>
      <c r="QCR698" s="201" t="s">
        <v>7774</v>
      </c>
      <c r="QCS698" s="201" t="s">
        <v>7775</v>
      </c>
      <c r="QCT698" s="201" t="s">
        <v>7774</v>
      </c>
      <c r="QCU698" s="201" t="s">
        <v>7775</v>
      </c>
      <c r="QCV698" s="201" t="s">
        <v>7774</v>
      </c>
      <c r="QCW698" s="201" t="s">
        <v>7775</v>
      </c>
      <c r="QCX698" s="201" t="s">
        <v>7774</v>
      </c>
      <c r="QCY698" s="201" t="s">
        <v>7775</v>
      </c>
      <c r="QCZ698" s="201" t="s">
        <v>7774</v>
      </c>
      <c r="QDA698" s="201" t="s">
        <v>7775</v>
      </c>
      <c r="QDB698" s="201" t="s">
        <v>7774</v>
      </c>
      <c r="QDC698" s="201" t="s">
        <v>7775</v>
      </c>
      <c r="QDD698" s="201" t="s">
        <v>7774</v>
      </c>
      <c r="QDE698" s="201" t="s">
        <v>7775</v>
      </c>
      <c r="QDF698" s="201" t="s">
        <v>7774</v>
      </c>
      <c r="QDG698" s="201" t="s">
        <v>7775</v>
      </c>
      <c r="QDH698" s="201" t="s">
        <v>7774</v>
      </c>
      <c r="QDI698" s="201" t="s">
        <v>7775</v>
      </c>
      <c r="QDJ698" s="201" t="s">
        <v>7774</v>
      </c>
      <c r="QDK698" s="201" t="s">
        <v>7775</v>
      </c>
      <c r="QDL698" s="201" t="s">
        <v>7774</v>
      </c>
      <c r="QDM698" s="201" t="s">
        <v>7775</v>
      </c>
      <c r="QDN698" s="201" t="s">
        <v>7774</v>
      </c>
      <c r="QDO698" s="201" t="s">
        <v>7775</v>
      </c>
      <c r="QDP698" s="201" t="s">
        <v>7774</v>
      </c>
      <c r="QDQ698" s="201" t="s">
        <v>7775</v>
      </c>
      <c r="QDR698" s="201" t="s">
        <v>7774</v>
      </c>
      <c r="QDS698" s="201" t="s">
        <v>7775</v>
      </c>
      <c r="QDT698" s="201" t="s">
        <v>7774</v>
      </c>
      <c r="QDU698" s="201" t="s">
        <v>7775</v>
      </c>
      <c r="QDV698" s="201" t="s">
        <v>7774</v>
      </c>
      <c r="QDW698" s="201" t="s">
        <v>7775</v>
      </c>
      <c r="QDX698" s="201" t="s">
        <v>7774</v>
      </c>
      <c r="QDY698" s="201" t="s">
        <v>7775</v>
      </c>
      <c r="QDZ698" s="201" t="s">
        <v>7774</v>
      </c>
      <c r="QEA698" s="201" t="s">
        <v>7775</v>
      </c>
      <c r="QEB698" s="201" t="s">
        <v>7774</v>
      </c>
      <c r="QEC698" s="201" t="s">
        <v>7775</v>
      </c>
      <c r="QED698" s="201" t="s">
        <v>7774</v>
      </c>
      <c r="QEE698" s="201" t="s">
        <v>7775</v>
      </c>
      <c r="QEF698" s="201" t="s">
        <v>7774</v>
      </c>
      <c r="QEG698" s="201" t="s">
        <v>7775</v>
      </c>
      <c r="QEH698" s="201" t="s">
        <v>7774</v>
      </c>
      <c r="QEI698" s="201" t="s">
        <v>7775</v>
      </c>
      <c r="QEJ698" s="201" t="s">
        <v>7774</v>
      </c>
      <c r="QEK698" s="201" t="s">
        <v>7775</v>
      </c>
      <c r="QEL698" s="201" t="s">
        <v>7774</v>
      </c>
      <c r="QEM698" s="201" t="s">
        <v>7775</v>
      </c>
      <c r="QEN698" s="201" t="s">
        <v>7774</v>
      </c>
      <c r="QEO698" s="201" t="s">
        <v>7775</v>
      </c>
      <c r="QEP698" s="201" t="s">
        <v>7774</v>
      </c>
      <c r="QEQ698" s="201" t="s">
        <v>7775</v>
      </c>
      <c r="QER698" s="201" t="s">
        <v>7774</v>
      </c>
      <c r="QES698" s="201" t="s">
        <v>7775</v>
      </c>
      <c r="QET698" s="201" t="s">
        <v>7774</v>
      </c>
      <c r="QEU698" s="201" t="s">
        <v>7775</v>
      </c>
      <c r="QEV698" s="201" t="s">
        <v>7774</v>
      </c>
      <c r="QEW698" s="201" t="s">
        <v>7775</v>
      </c>
      <c r="QEX698" s="201" t="s">
        <v>7774</v>
      </c>
      <c r="QEY698" s="201" t="s">
        <v>7775</v>
      </c>
      <c r="QEZ698" s="201" t="s">
        <v>7774</v>
      </c>
      <c r="QFA698" s="201" t="s">
        <v>7775</v>
      </c>
      <c r="QFB698" s="201" t="s">
        <v>7774</v>
      </c>
      <c r="QFC698" s="201" t="s">
        <v>7775</v>
      </c>
      <c r="QFD698" s="201" t="s">
        <v>7774</v>
      </c>
      <c r="QFE698" s="201" t="s">
        <v>7775</v>
      </c>
      <c r="QFF698" s="201" t="s">
        <v>7774</v>
      </c>
      <c r="QFG698" s="201" t="s">
        <v>7775</v>
      </c>
      <c r="QFH698" s="201" t="s">
        <v>7774</v>
      </c>
      <c r="QFI698" s="201" t="s">
        <v>7775</v>
      </c>
      <c r="QFJ698" s="201" t="s">
        <v>7774</v>
      </c>
      <c r="QFK698" s="201" t="s">
        <v>7775</v>
      </c>
      <c r="QFL698" s="201" t="s">
        <v>7774</v>
      </c>
      <c r="QFM698" s="201" t="s">
        <v>7775</v>
      </c>
      <c r="QFN698" s="201" t="s">
        <v>7774</v>
      </c>
      <c r="QFO698" s="201" t="s">
        <v>7775</v>
      </c>
      <c r="QFP698" s="201" t="s">
        <v>7774</v>
      </c>
      <c r="QFQ698" s="201" t="s">
        <v>7775</v>
      </c>
      <c r="QFR698" s="201" t="s">
        <v>7774</v>
      </c>
      <c r="QFS698" s="201" t="s">
        <v>7775</v>
      </c>
      <c r="QFT698" s="201" t="s">
        <v>7774</v>
      </c>
      <c r="QFU698" s="201" t="s">
        <v>7775</v>
      </c>
      <c r="QFV698" s="201" t="s">
        <v>7774</v>
      </c>
      <c r="QFW698" s="201" t="s">
        <v>7775</v>
      </c>
      <c r="QFX698" s="201" t="s">
        <v>7774</v>
      </c>
      <c r="QFY698" s="201" t="s">
        <v>7775</v>
      </c>
      <c r="QFZ698" s="201" t="s">
        <v>7774</v>
      </c>
      <c r="QGA698" s="201" t="s">
        <v>7775</v>
      </c>
      <c r="QGB698" s="201" t="s">
        <v>7774</v>
      </c>
      <c r="QGC698" s="201" t="s">
        <v>7775</v>
      </c>
      <c r="QGD698" s="201" t="s">
        <v>7774</v>
      </c>
      <c r="QGE698" s="201" t="s">
        <v>7775</v>
      </c>
      <c r="QGF698" s="201" t="s">
        <v>7774</v>
      </c>
      <c r="QGG698" s="201" t="s">
        <v>7775</v>
      </c>
      <c r="QGH698" s="201" t="s">
        <v>7774</v>
      </c>
      <c r="QGI698" s="201" t="s">
        <v>7775</v>
      </c>
      <c r="QGJ698" s="201" t="s">
        <v>7774</v>
      </c>
      <c r="QGK698" s="201" t="s">
        <v>7775</v>
      </c>
      <c r="QGL698" s="201" t="s">
        <v>7774</v>
      </c>
      <c r="QGM698" s="201" t="s">
        <v>7775</v>
      </c>
      <c r="QGN698" s="201" t="s">
        <v>7774</v>
      </c>
      <c r="QGO698" s="201" t="s">
        <v>7775</v>
      </c>
      <c r="QGP698" s="201" t="s">
        <v>7774</v>
      </c>
      <c r="QGQ698" s="201" t="s">
        <v>7775</v>
      </c>
      <c r="QGR698" s="201" t="s">
        <v>7774</v>
      </c>
      <c r="QGS698" s="201" t="s">
        <v>7775</v>
      </c>
      <c r="QGT698" s="201" t="s">
        <v>7774</v>
      </c>
      <c r="QGU698" s="201" t="s">
        <v>7775</v>
      </c>
      <c r="QGV698" s="201" t="s">
        <v>7774</v>
      </c>
      <c r="QGW698" s="201" t="s">
        <v>7775</v>
      </c>
      <c r="QGX698" s="201" t="s">
        <v>7774</v>
      </c>
      <c r="QGY698" s="201" t="s">
        <v>7775</v>
      </c>
      <c r="QGZ698" s="201" t="s">
        <v>7774</v>
      </c>
      <c r="QHA698" s="201" t="s">
        <v>7775</v>
      </c>
      <c r="QHB698" s="201" t="s">
        <v>7774</v>
      </c>
      <c r="QHC698" s="201" t="s">
        <v>7775</v>
      </c>
      <c r="QHD698" s="201" t="s">
        <v>7774</v>
      </c>
      <c r="QHE698" s="201" t="s">
        <v>7775</v>
      </c>
      <c r="QHF698" s="201" t="s">
        <v>7774</v>
      </c>
      <c r="QHG698" s="201" t="s">
        <v>7775</v>
      </c>
      <c r="QHH698" s="201" t="s">
        <v>7774</v>
      </c>
      <c r="QHI698" s="201" t="s">
        <v>7775</v>
      </c>
      <c r="QHJ698" s="201" t="s">
        <v>7774</v>
      </c>
      <c r="QHK698" s="201" t="s">
        <v>7775</v>
      </c>
      <c r="QHL698" s="201" t="s">
        <v>7774</v>
      </c>
      <c r="QHM698" s="201" t="s">
        <v>7775</v>
      </c>
      <c r="QHN698" s="201" t="s">
        <v>7774</v>
      </c>
      <c r="QHO698" s="201" t="s">
        <v>7775</v>
      </c>
      <c r="QHP698" s="201" t="s">
        <v>7774</v>
      </c>
      <c r="QHQ698" s="201" t="s">
        <v>7775</v>
      </c>
      <c r="QHR698" s="201" t="s">
        <v>7774</v>
      </c>
      <c r="QHS698" s="201" t="s">
        <v>7775</v>
      </c>
      <c r="QHT698" s="201" t="s">
        <v>7774</v>
      </c>
      <c r="QHU698" s="201" t="s">
        <v>7775</v>
      </c>
      <c r="QHV698" s="201" t="s">
        <v>7774</v>
      </c>
      <c r="QHW698" s="201" t="s">
        <v>7775</v>
      </c>
      <c r="QHX698" s="201" t="s">
        <v>7774</v>
      </c>
      <c r="QHY698" s="201" t="s">
        <v>7775</v>
      </c>
      <c r="QHZ698" s="201" t="s">
        <v>7774</v>
      </c>
      <c r="QIA698" s="201" t="s">
        <v>7775</v>
      </c>
      <c r="QIB698" s="201" t="s">
        <v>7774</v>
      </c>
      <c r="QIC698" s="201" t="s">
        <v>7775</v>
      </c>
      <c r="QID698" s="201" t="s">
        <v>7774</v>
      </c>
      <c r="QIE698" s="201" t="s">
        <v>7775</v>
      </c>
      <c r="QIF698" s="201" t="s">
        <v>7774</v>
      </c>
      <c r="QIG698" s="201" t="s">
        <v>7775</v>
      </c>
      <c r="QIH698" s="201" t="s">
        <v>7774</v>
      </c>
      <c r="QII698" s="201" t="s">
        <v>7775</v>
      </c>
      <c r="QIJ698" s="201" t="s">
        <v>7774</v>
      </c>
      <c r="QIK698" s="201" t="s">
        <v>7775</v>
      </c>
      <c r="QIL698" s="201" t="s">
        <v>7774</v>
      </c>
      <c r="QIM698" s="201" t="s">
        <v>7775</v>
      </c>
      <c r="QIN698" s="201" t="s">
        <v>7774</v>
      </c>
      <c r="QIO698" s="201" t="s">
        <v>7775</v>
      </c>
      <c r="QIP698" s="201" t="s">
        <v>7774</v>
      </c>
      <c r="QIQ698" s="201" t="s">
        <v>7775</v>
      </c>
      <c r="QIR698" s="201" t="s">
        <v>7774</v>
      </c>
      <c r="QIS698" s="201" t="s">
        <v>7775</v>
      </c>
      <c r="QIT698" s="201" t="s">
        <v>7774</v>
      </c>
      <c r="QIU698" s="201" t="s">
        <v>7775</v>
      </c>
      <c r="QIV698" s="201" t="s">
        <v>7774</v>
      </c>
      <c r="QIW698" s="201" t="s">
        <v>7775</v>
      </c>
      <c r="QIX698" s="201" t="s">
        <v>7774</v>
      </c>
      <c r="QIY698" s="201" t="s">
        <v>7775</v>
      </c>
      <c r="QIZ698" s="201" t="s">
        <v>7774</v>
      </c>
      <c r="QJA698" s="201" t="s">
        <v>7775</v>
      </c>
      <c r="QJB698" s="201" t="s">
        <v>7774</v>
      </c>
      <c r="QJC698" s="201" t="s">
        <v>7775</v>
      </c>
      <c r="QJD698" s="201" t="s">
        <v>7774</v>
      </c>
      <c r="QJE698" s="201" t="s">
        <v>7775</v>
      </c>
      <c r="QJF698" s="201" t="s">
        <v>7774</v>
      </c>
      <c r="QJG698" s="201" t="s">
        <v>7775</v>
      </c>
      <c r="QJH698" s="201" t="s">
        <v>7774</v>
      </c>
      <c r="QJI698" s="201" t="s">
        <v>7775</v>
      </c>
      <c r="QJJ698" s="201" t="s">
        <v>7774</v>
      </c>
      <c r="QJK698" s="201" t="s">
        <v>7775</v>
      </c>
      <c r="QJL698" s="201" t="s">
        <v>7774</v>
      </c>
      <c r="QJM698" s="201" t="s">
        <v>7775</v>
      </c>
      <c r="QJN698" s="201" t="s">
        <v>7774</v>
      </c>
      <c r="QJO698" s="201" t="s">
        <v>7775</v>
      </c>
      <c r="QJP698" s="201" t="s">
        <v>7774</v>
      </c>
      <c r="QJQ698" s="201" t="s">
        <v>7775</v>
      </c>
      <c r="QJR698" s="201" t="s">
        <v>7774</v>
      </c>
      <c r="QJS698" s="201" t="s">
        <v>7775</v>
      </c>
      <c r="QJT698" s="201" t="s">
        <v>7774</v>
      </c>
      <c r="QJU698" s="201" t="s">
        <v>7775</v>
      </c>
      <c r="QJV698" s="201" t="s">
        <v>7774</v>
      </c>
      <c r="QJW698" s="201" t="s">
        <v>7775</v>
      </c>
      <c r="QJX698" s="201" t="s">
        <v>7774</v>
      </c>
      <c r="QJY698" s="201" t="s">
        <v>7775</v>
      </c>
      <c r="QJZ698" s="201" t="s">
        <v>7774</v>
      </c>
      <c r="QKA698" s="201" t="s">
        <v>7775</v>
      </c>
      <c r="QKB698" s="201" t="s">
        <v>7774</v>
      </c>
      <c r="QKC698" s="201" t="s">
        <v>7775</v>
      </c>
      <c r="QKD698" s="201" t="s">
        <v>7774</v>
      </c>
      <c r="QKE698" s="201" t="s">
        <v>7775</v>
      </c>
      <c r="QKF698" s="201" t="s">
        <v>7774</v>
      </c>
      <c r="QKG698" s="201" t="s">
        <v>7775</v>
      </c>
      <c r="QKH698" s="201" t="s">
        <v>7774</v>
      </c>
      <c r="QKI698" s="201" t="s">
        <v>7775</v>
      </c>
      <c r="QKJ698" s="201" t="s">
        <v>7774</v>
      </c>
      <c r="QKK698" s="201" t="s">
        <v>7775</v>
      </c>
      <c r="QKL698" s="201" t="s">
        <v>7774</v>
      </c>
      <c r="QKM698" s="201" t="s">
        <v>7775</v>
      </c>
      <c r="QKN698" s="201" t="s">
        <v>7774</v>
      </c>
      <c r="QKO698" s="201" t="s">
        <v>7775</v>
      </c>
      <c r="QKP698" s="201" t="s">
        <v>7774</v>
      </c>
      <c r="QKQ698" s="201" t="s">
        <v>7775</v>
      </c>
      <c r="QKR698" s="201" t="s">
        <v>7774</v>
      </c>
      <c r="QKS698" s="201" t="s">
        <v>7775</v>
      </c>
      <c r="QKT698" s="201" t="s">
        <v>7774</v>
      </c>
      <c r="QKU698" s="201" t="s">
        <v>7775</v>
      </c>
      <c r="QKV698" s="201" t="s">
        <v>7774</v>
      </c>
      <c r="QKW698" s="201" t="s">
        <v>7775</v>
      </c>
      <c r="QKX698" s="201" t="s">
        <v>7774</v>
      </c>
      <c r="QKY698" s="201" t="s">
        <v>7775</v>
      </c>
      <c r="QKZ698" s="201" t="s">
        <v>7774</v>
      </c>
      <c r="QLA698" s="201" t="s">
        <v>7775</v>
      </c>
      <c r="QLB698" s="201" t="s">
        <v>7774</v>
      </c>
      <c r="QLC698" s="201" t="s">
        <v>7775</v>
      </c>
      <c r="QLD698" s="201" t="s">
        <v>7774</v>
      </c>
      <c r="QLE698" s="201" t="s">
        <v>7775</v>
      </c>
      <c r="QLF698" s="201" t="s">
        <v>7774</v>
      </c>
      <c r="QLG698" s="201" t="s">
        <v>7775</v>
      </c>
      <c r="QLH698" s="201" t="s">
        <v>7774</v>
      </c>
      <c r="QLI698" s="201" t="s">
        <v>7775</v>
      </c>
      <c r="QLJ698" s="201" t="s">
        <v>7774</v>
      </c>
      <c r="QLK698" s="201" t="s">
        <v>7775</v>
      </c>
      <c r="QLL698" s="201" t="s">
        <v>7774</v>
      </c>
      <c r="QLM698" s="201" t="s">
        <v>7775</v>
      </c>
      <c r="QLN698" s="201" t="s">
        <v>7774</v>
      </c>
      <c r="QLO698" s="201" t="s">
        <v>7775</v>
      </c>
      <c r="QLP698" s="201" t="s">
        <v>7774</v>
      </c>
      <c r="QLQ698" s="201" t="s">
        <v>7775</v>
      </c>
      <c r="QLR698" s="201" t="s">
        <v>7774</v>
      </c>
      <c r="QLS698" s="201" t="s">
        <v>7775</v>
      </c>
      <c r="QLT698" s="201" t="s">
        <v>7774</v>
      </c>
      <c r="QLU698" s="201" t="s">
        <v>7775</v>
      </c>
      <c r="QLV698" s="201" t="s">
        <v>7774</v>
      </c>
      <c r="QLW698" s="201" t="s">
        <v>7775</v>
      </c>
      <c r="QLX698" s="201" t="s">
        <v>7774</v>
      </c>
      <c r="QLY698" s="201" t="s">
        <v>7775</v>
      </c>
      <c r="QLZ698" s="201" t="s">
        <v>7774</v>
      </c>
      <c r="QMA698" s="201" t="s">
        <v>7775</v>
      </c>
      <c r="QMB698" s="201" t="s">
        <v>7774</v>
      </c>
      <c r="QMC698" s="201" t="s">
        <v>7775</v>
      </c>
      <c r="QMD698" s="201" t="s">
        <v>7774</v>
      </c>
      <c r="QME698" s="201" t="s">
        <v>7775</v>
      </c>
      <c r="QMF698" s="201" t="s">
        <v>7774</v>
      </c>
      <c r="QMG698" s="201" t="s">
        <v>7775</v>
      </c>
      <c r="QMH698" s="201" t="s">
        <v>7774</v>
      </c>
      <c r="QMI698" s="201" t="s">
        <v>7775</v>
      </c>
      <c r="QMJ698" s="201" t="s">
        <v>7774</v>
      </c>
      <c r="QMK698" s="201" t="s">
        <v>7775</v>
      </c>
      <c r="QML698" s="201" t="s">
        <v>7774</v>
      </c>
      <c r="QMM698" s="201" t="s">
        <v>7775</v>
      </c>
      <c r="QMN698" s="201" t="s">
        <v>7774</v>
      </c>
      <c r="QMO698" s="201" t="s">
        <v>7775</v>
      </c>
      <c r="QMP698" s="201" t="s">
        <v>7774</v>
      </c>
      <c r="QMQ698" s="201" t="s">
        <v>7775</v>
      </c>
      <c r="QMR698" s="201" t="s">
        <v>7774</v>
      </c>
      <c r="QMS698" s="201" t="s">
        <v>7775</v>
      </c>
      <c r="QMT698" s="201" t="s">
        <v>7774</v>
      </c>
      <c r="QMU698" s="201" t="s">
        <v>7775</v>
      </c>
      <c r="QMV698" s="201" t="s">
        <v>7774</v>
      </c>
      <c r="QMW698" s="201" t="s">
        <v>7775</v>
      </c>
      <c r="QMX698" s="201" t="s">
        <v>7774</v>
      </c>
      <c r="QMY698" s="201" t="s">
        <v>7775</v>
      </c>
      <c r="QMZ698" s="201" t="s">
        <v>7774</v>
      </c>
      <c r="QNA698" s="201" t="s">
        <v>7775</v>
      </c>
      <c r="QNB698" s="201" t="s">
        <v>7774</v>
      </c>
      <c r="QNC698" s="201" t="s">
        <v>7775</v>
      </c>
      <c r="QND698" s="201" t="s">
        <v>7774</v>
      </c>
      <c r="QNE698" s="201" t="s">
        <v>7775</v>
      </c>
      <c r="QNF698" s="201" t="s">
        <v>7774</v>
      </c>
      <c r="QNG698" s="201" t="s">
        <v>7775</v>
      </c>
      <c r="QNH698" s="201" t="s">
        <v>7774</v>
      </c>
      <c r="QNI698" s="201" t="s">
        <v>7775</v>
      </c>
      <c r="QNJ698" s="201" t="s">
        <v>7774</v>
      </c>
      <c r="QNK698" s="201" t="s">
        <v>7775</v>
      </c>
      <c r="QNL698" s="201" t="s">
        <v>7774</v>
      </c>
      <c r="QNM698" s="201" t="s">
        <v>7775</v>
      </c>
      <c r="QNN698" s="201" t="s">
        <v>7774</v>
      </c>
      <c r="QNO698" s="201" t="s">
        <v>7775</v>
      </c>
      <c r="QNP698" s="201" t="s">
        <v>7774</v>
      </c>
      <c r="QNQ698" s="201" t="s">
        <v>7775</v>
      </c>
      <c r="QNR698" s="201" t="s">
        <v>7774</v>
      </c>
      <c r="QNS698" s="201" t="s">
        <v>7775</v>
      </c>
      <c r="QNT698" s="201" t="s">
        <v>7774</v>
      </c>
      <c r="QNU698" s="201" t="s">
        <v>7775</v>
      </c>
      <c r="QNV698" s="201" t="s">
        <v>7774</v>
      </c>
      <c r="QNW698" s="201" t="s">
        <v>7775</v>
      </c>
      <c r="QNX698" s="201" t="s">
        <v>7774</v>
      </c>
      <c r="QNY698" s="201" t="s">
        <v>7775</v>
      </c>
      <c r="QNZ698" s="201" t="s">
        <v>7774</v>
      </c>
      <c r="QOA698" s="201" t="s">
        <v>7775</v>
      </c>
      <c r="QOB698" s="201" t="s">
        <v>7774</v>
      </c>
      <c r="QOC698" s="201" t="s">
        <v>7775</v>
      </c>
      <c r="QOD698" s="201" t="s">
        <v>7774</v>
      </c>
      <c r="QOE698" s="201" t="s">
        <v>7775</v>
      </c>
      <c r="QOF698" s="201" t="s">
        <v>7774</v>
      </c>
      <c r="QOG698" s="201" t="s">
        <v>7775</v>
      </c>
      <c r="QOH698" s="201" t="s">
        <v>7774</v>
      </c>
      <c r="QOI698" s="201" t="s">
        <v>7775</v>
      </c>
      <c r="QOJ698" s="201" t="s">
        <v>7774</v>
      </c>
      <c r="QOK698" s="201" t="s">
        <v>7775</v>
      </c>
      <c r="QOL698" s="201" t="s">
        <v>7774</v>
      </c>
      <c r="QOM698" s="201" t="s">
        <v>7775</v>
      </c>
      <c r="QON698" s="201" t="s">
        <v>7774</v>
      </c>
      <c r="QOO698" s="201" t="s">
        <v>7775</v>
      </c>
      <c r="QOP698" s="201" t="s">
        <v>7774</v>
      </c>
      <c r="QOQ698" s="201" t="s">
        <v>7775</v>
      </c>
      <c r="QOR698" s="201" t="s">
        <v>7774</v>
      </c>
      <c r="QOS698" s="201" t="s">
        <v>7775</v>
      </c>
      <c r="QOT698" s="201" t="s">
        <v>7774</v>
      </c>
      <c r="QOU698" s="201" t="s">
        <v>7775</v>
      </c>
      <c r="QOV698" s="201" t="s">
        <v>7774</v>
      </c>
      <c r="QOW698" s="201" t="s">
        <v>7775</v>
      </c>
      <c r="QOX698" s="201" t="s">
        <v>7774</v>
      </c>
      <c r="QOY698" s="201" t="s">
        <v>7775</v>
      </c>
      <c r="QOZ698" s="201" t="s">
        <v>7774</v>
      </c>
      <c r="QPA698" s="201" t="s">
        <v>7775</v>
      </c>
      <c r="QPB698" s="201" t="s">
        <v>7774</v>
      </c>
      <c r="QPC698" s="201" t="s">
        <v>7775</v>
      </c>
      <c r="QPD698" s="201" t="s">
        <v>7774</v>
      </c>
      <c r="QPE698" s="201" t="s">
        <v>7775</v>
      </c>
      <c r="QPF698" s="201" t="s">
        <v>7774</v>
      </c>
      <c r="QPG698" s="201" t="s">
        <v>7775</v>
      </c>
      <c r="QPH698" s="201" t="s">
        <v>7774</v>
      </c>
      <c r="QPI698" s="201" t="s">
        <v>7775</v>
      </c>
      <c r="QPJ698" s="201" t="s">
        <v>7774</v>
      </c>
      <c r="QPK698" s="201" t="s">
        <v>7775</v>
      </c>
      <c r="QPL698" s="201" t="s">
        <v>7774</v>
      </c>
      <c r="QPM698" s="201" t="s">
        <v>7775</v>
      </c>
      <c r="QPN698" s="201" t="s">
        <v>7774</v>
      </c>
      <c r="QPO698" s="201" t="s">
        <v>7775</v>
      </c>
      <c r="QPP698" s="201" t="s">
        <v>7774</v>
      </c>
      <c r="QPQ698" s="201" t="s">
        <v>7775</v>
      </c>
      <c r="QPR698" s="201" t="s">
        <v>7774</v>
      </c>
      <c r="QPS698" s="201" t="s">
        <v>7775</v>
      </c>
      <c r="QPT698" s="201" t="s">
        <v>7774</v>
      </c>
      <c r="QPU698" s="201" t="s">
        <v>7775</v>
      </c>
      <c r="QPV698" s="201" t="s">
        <v>7774</v>
      </c>
      <c r="QPW698" s="201" t="s">
        <v>7775</v>
      </c>
      <c r="QPX698" s="201" t="s">
        <v>7774</v>
      </c>
      <c r="QPY698" s="201" t="s">
        <v>7775</v>
      </c>
      <c r="QPZ698" s="201" t="s">
        <v>7774</v>
      </c>
      <c r="QQA698" s="201" t="s">
        <v>7775</v>
      </c>
      <c r="QQB698" s="201" t="s">
        <v>7774</v>
      </c>
      <c r="QQC698" s="201" t="s">
        <v>7775</v>
      </c>
      <c r="QQD698" s="201" t="s">
        <v>7774</v>
      </c>
      <c r="QQE698" s="201" t="s">
        <v>7775</v>
      </c>
      <c r="QQF698" s="201" t="s">
        <v>7774</v>
      </c>
      <c r="QQG698" s="201" t="s">
        <v>7775</v>
      </c>
      <c r="QQH698" s="201" t="s">
        <v>7774</v>
      </c>
      <c r="QQI698" s="201" t="s">
        <v>7775</v>
      </c>
      <c r="QQJ698" s="201" t="s">
        <v>7774</v>
      </c>
      <c r="QQK698" s="201" t="s">
        <v>7775</v>
      </c>
      <c r="QQL698" s="201" t="s">
        <v>7774</v>
      </c>
      <c r="QQM698" s="201" t="s">
        <v>7775</v>
      </c>
      <c r="QQN698" s="201" t="s">
        <v>7774</v>
      </c>
      <c r="QQO698" s="201" t="s">
        <v>7775</v>
      </c>
      <c r="QQP698" s="201" t="s">
        <v>7774</v>
      </c>
      <c r="QQQ698" s="201" t="s">
        <v>7775</v>
      </c>
      <c r="QQR698" s="201" t="s">
        <v>7774</v>
      </c>
      <c r="QQS698" s="201" t="s">
        <v>7775</v>
      </c>
      <c r="QQT698" s="201" t="s">
        <v>7774</v>
      </c>
      <c r="QQU698" s="201" t="s">
        <v>7775</v>
      </c>
      <c r="QQV698" s="201" t="s">
        <v>7774</v>
      </c>
      <c r="QQW698" s="201" t="s">
        <v>7775</v>
      </c>
      <c r="QQX698" s="201" t="s">
        <v>7774</v>
      </c>
      <c r="QQY698" s="201" t="s">
        <v>7775</v>
      </c>
      <c r="QQZ698" s="201" t="s">
        <v>7774</v>
      </c>
      <c r="QRA698" s="201" t="s">
        <v>7775</v>
      </c>
      <c r="QRB698" s="201" t="s">
        <v>7774</v>
      </c>
      <c r="QRC698" s="201" t="s">
        <v>7775</v>
      </c>
      <c r="QRD698" s="201" t="s">
        <v>7774</v>
      </c>
      <c r="QRE698" s="201" t="s">
        <v>7775</v>
      </c>
      <c r="QRF698" s="201" t="s">
        <v>7774</v>
      </c>
      <c r="QRG698" s="201" t="s">
        <v>7775</v>
      </c>
      <c r="QRH698" s="201" t="s">
        <v>7774</v>
      </c>
      <c r="QRI698" s="201" t="s">
        <v>7775</v>
      </c>
      <c r="QRJ698" s="201" t="s">
        <v>7774</v>
      </c>
      <c r="QRK698" s="201" t="s">
        <v>7775</v>
      </c>
      <c r="QRL698" s="201" t="s">
        <v>7774</v>
      </c>
      <c r="QRM698" s="201" t="s">
        <v>7775</v>
      </c>
      <c r="QRN698" s="201" t="s">
        <v>7774</v>
      </c>
      <c r="QRO698" s="201" t="s">
        <v>7775</v>
      </c>
      <c r="QRP698" s="201" t="s">
        <v>7774</v>
      </c>
      <c r="QRQ698" s="201" t="s">
        <v>7775</v>
      </c>
      <c r="QRR698" s="201" t="s">
        <v>7774</v>
      </c>
      <c r="QRS698" s="201" t="s">
        <v>7775</v>
      </c>
      <c r="QRT698" s="201" t="s">
        <v>7774</v>
      </c>
      <c r="QRU698" s="201" t="s">
        <v>7775</v>
      </c>
      <c r="QRV698" s="201" t="s">
        <v>7774</v>
      </c>
      <c r="QRW698" s="201" t="s">
        <v>7775</v>
      </c>
      <c r="QRX698" s="201" t="s">
        <v>7774</v>
      </c>
      <c r="QRY698" s="201" t="s">
        <v>7775</v>
      </c>
      <c r="QRZ698" s="201" t="s">
        <v>7774</v>
      </c>
      <c r="QSA698" s="201" t="s">
        <v>7775</v>
      </c>
      <c r="QSB698" s="201" t="s">
        <v>7774</v>
      </c>
      <c r="QSC698" s="201" t="s">
        <v>7775</v>
      </c>
      <c r="QSD698" s="201" t="s">
        <v>7774</v>
      </c>
      <c r="QSE698" s="201" t="s">
        <v>7775</v>
      </c>
      <c r="QSF698" s="201" t="s">
        <v>7774</v>
      </c>
      <c r="QSG698" s="201" t="s">
        <v>7775</v>
      </c>
      <c r="QSH698" s="201" t="s">
        <v>7774</v>
      </c>
      <c r="QSI698" s="201" t="s">
        <v>7775</v>
      </c>
      <c r="QSJ698" s="201" t="s">
        <v>7774</v>
      </c>
      <c r="QSK698" s="201" t="s">
        <v>7775</v>
      </c>
      <c r="QSL698" s="201" t="s">
        <v>7774</v>
      </c>
      <c r="QSM698" s="201" t="s">
        <v>7775</v>
      </c>
      <c r="QSN698" s="201" t="s">
        <v>7774</v>
      </c>
      <c r="QSO698" s="201" t="s">
        <v>7775</v>
      </c>
      <c r="QSP698" s="201" t="s">
        <v>7774</v>
      </c>
      <c r="QSQ698" s="201" t="s">
        <v>7775</v>
      </c>
      <c r="QSR698" s="201" t="s">
        <v>7774</v>
      </c>
      <c r="QSS698" s="201" t="s">
        <v>7775</v>
      </c>
      <c r="QST698" s="201" t="s">
        <v>7774</v>
      </c>
      <c r="QSU698" s="201" t="s">
        <v>7775</v>
      </c>
      <c r="QSV698" s="201" t="s">
        <v>7774</v>
      </c>
      <c r="QSW698" s="201" t="s">
        <v>7775</v>
      </c>
      <c r="QSX698" s="201" t="s">
        <v>7774</v>
      </c>
      <c r="QSY698" s="201" t="s">
        <v>7775</v>
      </c>
      <c r="QSZ698" s="201" t="s">
        <v>7774</v>
      </c>
      <c r="QTA698" s="201" t="s">
        <v>7775</v>
      </c>
      <c r="QTB698" s="201" t="s">
        <v>7774</v>
      </c>
      <c r="QTC698" s="201" t="s">
        <v>7775</v>
      </c>
      <c r="QTD698" s="201" t="s">
        <v>7774</v>
      </c>
      <c r="QTE698" s="201" t="s">
        <v>7775</v>
      </c>
      <c r="QTF698" s="201" t="s">
        <v>7774</v>
      </c>
      <c r="QTG698" s="201" t="s">
        <v>7775</v>
      </c>
      <c r="QTH698" s="201" t="s">
        <v>7774</v>
      </c>
      <c r="QTI698" s="201" t="s">
        <v>7775</v>
      </c>
      <c r="QTJ698" s="201" t="s">
        <v>7774</v>
      </c>
      <c r="QTK698" s="201" t="s">
        <v>7775</v>
      </c>
      <c r="QTL698" s="201" t="s">
        <v>7774</v>
      </c>
      <c r="QTM698" s="201" t="s">
        <v>7775</v>
      </c>
      <c r="QTN698" s="201" t="s">
        <v>7774</v>
      </c>
      <c r="QTO698" s="201" t="s">
        <v>7775</v>
      </c>
      <c r="QTP698" s="201" t="s">
        <v>7774</v>
      </c>
      <c r="QTQ698" s="201" t="s">
        <v>7775</v>
      </c>
      <c r="QTR698" s="201" t="s">
        <v>7774</v>
      </c>
      <c r="QTS698" s="201" t="s">
        <v>7775</v>
      </c>
      <c r="QTT698" s="201" t="s">
        <v>7774</v>
      </c>
      <c r="QTU698" s="201" t="s">
        <v>7775</v>
      </c>
      <c r="QTV698" s="201" t="s">
        <v>7774</v>
      </c>
      <c r="QTW698" s="201" t="s">
        <v>7775</v>
      </c>
      <c r="QTX698" s="201" t="s">
        <v>7774</v>
      </c>
      <c r="QTY698" s="201" t="s">
        <v>7775</v>
      </c>
      <c r="QTZ698" s="201" t="s">
        <v>7774</v>
      </c>
      <c r="QUA698" s="201" t="s">
        <v>7775</v>
      </c>
      <c r="QUB698" s="201" t="s">
        <v>7774</v>
      </c>
      <c r="QUC698" s="201" t="s">
        <v>7775</v>
      </c>
      <c r="QUD698" s="201" t="s">
        <v>7774</v>
      </c>
      <c r="QUE698" s="201" t="s">
        <v>7775</v>
      </c>
      <c r="QUF698" s="201" t="s">
        <v>7774</v>
      </c>
      <c r="QUG698" s="201" t="s">
        <v>7775</v>
      </c>
      <c r="QUH698" s="201" t="s">
        <v>7774</v>
      </c>
      <c r="QUI698" s="201" t="s">
        <v>7775</v>
      </c>
      <c r="QUJ698" s="201" t="s">
        <v>7774</v>
      </c>
      <c r="QUK698" s="201" t="s">
        <v>7775</v>
      </c>
      <c r="QUL698" s="201" t="s">
        <v>7774</v>
      </c>
      <c r="QUM698" s="201" t="s">
        <v>7775</v>
      </c>
      <c r="QUN698" s="201" t="s">
        <v>7774</v>
      </c>
      <c r="QUO698" s="201" t="s">
        <v>7775</v>
      </c>
      <c r="QUP698" s="201" t="s">
        <v>7774</v>
      </c>
      <c r="QUQ698" s="201" t="s">
        <v>7775</v>
      </c>
      <c r="QUR698" s="201" t="s">
        <v>7774</v>
      </c>
      <c r="QUS698" s="201" t="s">
        <v>7775</v>
      </c>
      <c r="QUT698" s="201" t="s">
        <v>7774</v>
      </c>
      <c r="QUU698" s="201" t="s">
        <v>7775</v>
      </c>
      <c r="QUV698" s="201" t="s">
        <v>7774</v>
      </c>
      <c r="QUW698" s="201" t="s">
        <v>7775</v>
      </c>
      <c r="QUX698" s="201" t="s">
        <v>7774</v>
      </c>
      <c r="QUY698" s="201" t="s">
        <v>7775</v>
      </c>
      <c r="QUZ698" s="201" t="s">
        <v>7774</v>
      </c>
      <c r="QVA698" s="201" t="s">
        <v>7775</v>
      </c>
      <c r="QVB698" s="201" t="s">
        <v>7774</v>
      </c>
      <c r="QVC698" s="201" t="s">
        <v>7775</v>
      </c>
      <c r="QVD698" s="201" t="s">
        <v>7774</v>
      </c>
      <c r="QVE698" s="201" t="s">
        <v>7775</v>
      </c>
      <c r="QVF698" s="201" t="s">
        <v>7774</v>
      </c>
      <c r="QVG698" s="201" t="s">
        <v>7775</v>
      </c>
      <c r="QVH698" s="201" t="s">
        <v>7774</v>
      </c>
      <c r="QVI698" s="201" t="s">
        <v>7775</v>
      </c>
      <c r="QVJ698" s="201" t="s">
        <v>7774</v>
      </c>
      <c r="QVK698" s="201" t="s">
        <v>7775</v>
      </c>
      <c r="QVL698" s="201" t="s">
        <v>7774</v>
      </c>
      <c r="QVM698" s="201" t="s">
        <v>7775</v>
      </c>
      <c r="QVN698" s="201" t="s">
        <v>7774</v>
      </c>
      <c r="QVO698" s="201" t="s">
        <v>7775</v>
      </c>
      <c r="QVP698" s="201" t="s">
        <v>7774</v>
      </c>
      <c r="QVQ698" s="201" t="s">
        <v>7775</v>
      </c>
      <c r="QVR698" s="201" t="s">
        <v>7774</v>
      </c>
      <c r="QVS698" s="201" t="s">
        <v>7775</v>
      </c>
      <c r="QVT698" s="201" t="s">
        <v>7774</v>
      </c>
      <c r="QVU698" s="201" t="s">
        <v>7775</v>
      </c>
      <c r="QVV698" s="201" t="s">
        <v>7774</v>
      </c>
      <c r="QVW698" s="201" t="s">
        <v>7775</v>
      </c>
      <c r="QVX698" s="201" t="s">
        <v>7774</v>
      </c>
      <c r="QVY698" s="201" t="s">
        <v>7775</v>
      </c>
      <c r="QVZ698" s="201" t="s">
        <v>7774</v>
      </c>
      <c r="QWA698" s="201" t="s">
        <v>7775</v>
      </c>
      <c r="QWB698" s="201" t="s">
        <v>7774</v>
      </c>
      <c r="QWC698" s="201" t="s">
        <v>7775</v>
      </c>
      <c r="QWD698" s="201" t="s">
        <v>7774</v>
      </c>
      <c r="QWE698" s="201" t="s">
        <v>7775</v>
      </c>
      <c r="QWF698" s="201" t="s">
        <v>7774</v>
      </c>
      <c r="QWG698" s="201" t="s">
        <v>7775</v>
      </c>
      <c r="QWH698" s="201" t="s">
        <v>7774</v>
      </c>
      <c r="QWI698" s="201" t="s">
        <v>7775</v>
      </c>
      <c r="QWJ698" s="201" t="s">
        <v>7774</v>
      </c>
      <c r="QWK698" s="201" t="s">
        <v>7775</v>
      </c>
      <c r="QWL698" s="201" t="s">
        <v>7774</v>
      </c>
      <c r="QWM698" s="201" t="s">
        <v>7775</v>
      </c>
      <c r="QWN698" s="201" t="s">
        <v>7774</v>
      </c>
      <c r="QWO698" s="201" t="s">
        <v>7775</v>
      </c>
      <c r="QWP698" s="201" t="s">
        <v>7774</v>
      </c>
      <c r="QWQ698" s="201" t="s">
        <v>7775</v>
      </c>
      <c r="QWR698" s="201" t="s">
        <v>7774</v>
      </c>
      <c r="QWS698" s="201" t="s">
        <v>7775</v>
      </c>
      <c r="QWT698" s="201" t="s">
        <v>7774</v>
      </c>
      <c r="QWU698" s="201" t="s">
        <v>7775</v>
      </c>
      <c r="QWV698" s="201" t="s">
        <v>7774</v>
      </c>
      <c r="QWW698" s="201" t="s">
        <v>7775</v>
      </c>
      <c r="QWX698" s="201" t="s">
        <v>7774</v>
      </c>
      <c r="QWY698" s="201" t="s">
        <v>7775</v>
      </c>
      <c r="QWZ698" s="201" t="s">
        <v>7774</v>
      </c>
      <c r="QXA698" s="201" t="s">
        <v>7775</v>
      </c>
      <c r="QXB698" s="201" t="s">
        <v>7774</v>
      </c>
      <c r="QXC698" s="201" t="s">
        <v>7775</v>
      </c>
      <c r="QXD698" s="201" t="s">
        <v>7774</v>
      </c>
      <c r="QXE698" s="201" t="s">
        <v>7775</v>
      </c>
      <c r="QXF698" s="201" t="s">
        <v>7774</v>
      </c>
      <c r="QXG698" s="201" t="s">
        <v>7775</v>
      </c>
      <c r="QXH698" s="201" t="s">
        <v>7774</v>
      </c>
      <c r="QXI698" s="201" t="s">
        <v>7775</v>
      </c>
      <c r="QXJ698" s="201" t="s">
        <v>7774</v>
      </c>
      <c r="QXK698" s="201" t="s">
        <v>7775</v>
      </c>
      <c r="QXL698" s="201" t="s">
        <v>7774</v>
      </c>
      <c r="QXM698" s="201" t="s">
        <v>7775</v>
      </c>
      <c r="QXN698" s="201" t="s">
        <v>7774</v>
      </c>
      <c r="QXO698" s="201" t="s">
        <v>7775</v>
      </c>
      <c r="QXP698" s="201" t="s">
        <v>7774</v>
      </c>
      <c r="QXQ698" s="201" t="s">
        <v>7775</v>
      </c>
      <c r="QXR698" s="201" t="s">
        <v>7774</v>
      </c>
      <c r="QXS698" s="201" t="s">
        <v>7775</v>
      </c>
      <c r="QXT698" s="201" t="s">
        <v>7774</v>
      </c>
      <c r="QXU698" s="201" t="s">
        <v>7775</v>
      </c>
      <c r="QXV698" s="201" t="s">
        <v>7774</v>
      </c>
      <c r="QXW698" s="201" t="s">
        <v>7775</v>
      </c>
      <c r="QXX698" s="201" t="s">
        <v>7774</v>
      </c>
      <c r="QXY698" s="201" t="s">
        <v>7775</v>
      </c>
      <c r="QXZ698" s="201" t="s">
        <v>7774</v>
      </c>
      <c r="QYA698" s="201" t="s">
        <v>7775</v>
      </c>
      <c r="QYB698" s="201" t="s">
        <v>7774</v>
      </c>
      <c r="QYC698" s="201" t="s">
        <v>7775</v>
      </c>
      <c r="QYD698" s="201" t="s">
        <v>7774</v>
      </c>
      <c r="QYE698" s="201" t="s">
        <v>7775</v>
      </c>
      <c r="QYF698" s="201" t="s">
        <v>7774</v>
      </c>
      <c r="QYG698" s="201" t="s">
        <v>7775</v>
      </c>
      <c r="QYH698" s="201" t="s">
        <v>7774</v>
      </c>
      <c r="QYI698" s="201" t="s">
        <v>7775</v>
      </c>
      <c r="QYJ698" s="201" t="s">
        <v>7774</v>
      </c>
      <c r="QYK698" s="201" t="s">
        <v>7775</v>
      </c>
      <c r="QYL698" s="201" t="s">
        <v>7774</v>
      </c>
      <c r="QYM698" s="201" t="s">
        <v>7775</v>
      </c>
      <c r="QYN698" s="201" t="s">
        <v>7774</v>
      </c>
      <c r="QYO698" s="201" t="s">
        <v>7775</v>
      </c>
      <c r="QYP698" s="201" t="s">
        <v>7774</v>
      </c>
      <c r="QYQ698" s="201" t="s">
        <v>7775</v>
      </c>
      <c r="QYR698" s="201" t="s">
        <v>7774</v>
      </c>
      <c r="QYS698" s="201" t="s">
        <v>7775</v>
      </c>
      <c r="QYT698" s="201" t="s">
        <v>7774</v>
      </c>
      <c r="QYU698" s="201" t="s">
        <v>7775</v>
      </c>
      <c r="QYV698" s="201" t="s">
        <v>7774</v>
      </c>
      <c r="QYW698" s="201" t="s">
        <v>7775</v>
      </c>
      <c r="QYX698" s="201" t="s">
        <v>7774</v>
      </c>
      <c r="QYY698" s="201" t="s">
        <v>7775</v>
      </c>
      <c r="QYZ698" s="201" t="s">
        <v>7774</v>
      </c>
      <c r="QZA698" s="201" t="s">
        <v>7775</v>
      </c>
      <c r="QZB698" s="201" t="s">
        <v>7774</v>
      </c>
      <c r="QZC698" s="201" t="s">
        <v>7775</v>
      </c>
      <c r="QZD698" s="201" t="s">
        <v>7774</v>
      </c>
      <c r="QZE698" s="201" t="s">
        <v>7775</v>
      </c>
      <c r="QZF698" s="201" t="s">
        <v>7774</v>
      </c>
      <c r="QZG698" s="201" t="s">
        <v>7775</v>
      </c>
      <c r="QZH698" s="201" t="s">
        <v>7774</v>
      </c>
      <c r="QZI698" s="201" t="s">
        <v>7775</v>
      </c>
      <c r="QZJ698" s="201" t="s">
        <v>7774</v>
      </c>
      <c r="QZK698" s="201" t="s">
        <v>7775</v>
      </c>
      <c r="QZL698" s="201" t="s">
        <v>7774</v>
      </c>
      <c r="QZM698" s="201" t="s">
        <v>7775</v>
      </c>
      <c r="QZN698" s="201" t="s">
        <v>7774</v>
      </c>
      <c r="QZO698" s="201" t="s">
        <v>7775</v>
      </c>
      <c r="QZP698" s="201" t="s">
        <v>7774</v>
      </c>
      <c r="QZQ698" s="201" t="s">
        <v>7775</v>
      </c>
      <c r="QZR698" s="201" t="s">
        <v>7774</v>
      </c>
      <c r="QZS698" s="201" t="s">
        <v>7775</v>
      </c>
      <c r="QZT698" s="201" t="s">
        <v>7774</v>
      </c>
      <c r="QZU698" s="201" t="s">
        <v>7775</v>
      </c>
      <c r="QZV698" s="201" t="s">
        <v>7774</v>
      </c>
      <c r="QZW698" s="201" t="s">
        <v>7775</v>
      </c>
      <c r="QZX698" s="201" t="s">
        <v>7774</v>
      </c>
      <c r="QZY698" s="201" t="s">
        <v>7775</v>
      </c>
      <c r="QZZ698" s="201" t="s">
        <v>7774</v>
      </c>
      <c r="RAA698" s="201" t="s">
        <v>7775</v>
      </c>
      <c r="RAB698" s="201" t="s">
        <v>7774</v>
      </c>
      <c r="RAC698" s="201" t="s">
        <v>7775</v>
      </c>
      <c r="RAD698" s="201" t="s">
        <v>7774</v>
      </c>
      <c r="RAE698" s="201" t="s">
        <v>7775</v>
      </c>
      <c r="RAF698" s="201" t="s">
        <v>7774</v>
      </c>
      <c r="RAG698" s="201" t="s">
        <v>7775</v>
      </c>
      <c r="RAH698" s="201" t="s">
        <v>7774</v>
      </c>
      <c r="RAI698" s="201" t="s">
        <v>7775</v>
      </c>
      <c r="RAJ698" s="201" t="s">
        <v>7774</v>
      </c>
      <c r="RAK698" s="201" t="s">
        <v>7775</v>
      </c>
      <c r="RAL698" s="201" t="s">
        <v>7774</v>
      </c>
      <c r="RAM698" s="201" t="s">
        <v>7775</v>
      </c>
      <c r="RAN698" s="201" t="s">
        <v>7774</v>
      </c>
      <c r="RAO698" s="201" t="s">
        <v>7775</v>
      </c>
      <c r="RAP698" s="201" t="s">
        <v>7774</v>
      </c>
      <c r="RAQ698" s="201" t="s">
        <v>7775</v>
      </c>
      <c r="RAR698" s="201" t="s">
        <v>7774</v>
      </c>
      <c r="RAS698" s="201" t="s">
        <v>7775</v>
      </c>
      <c r="RAT698" s="201" t="s">
        <v>7774</v>
      </c>
      <c r="RAU698" s="201" t="s">
        <v>7775</v>
      </c>
      <c r="RAV698" s="201" t="s">
        <v>7774</v>
      </c>
      <c r="RAW698" s="201" t="s">
        <v>7775</v>
      </c>
      <c r="RAX698" s="201" t="s">
        <v>7774</v>
      </c>
      <c r="RAY698" s="201" t="s">
        <v>7775</v>
      </c>
      <c r="RAZ698" s="201" t="s">
        <v>7774</v>
      </c>
      <c r="RBA698" s="201" t="s">
        <v>7775</v>
      </c>
      <c r="RBB698" s="201" t="s">
        <v>7774</v>
      </c>
      <c r="RBC698" s="201" t="s">
        <v>7775</v>
      </c>
      <c r="RBD698" s="201" t="s">
        <v>7774</v>
      </c>
      <c r="RBE698" s="201" t="s">
        <v>7775</v>
      </c>
      <c r="RBF698" s="201" t="s">
        <v>7774</v>
      </c>
      <c r="RBG698" s="201" t="s">
        <v>7775</v>
      </c>
      <c r="RBH698" s="201" t="s">
        <v>7774</v>
      </c>
      <c r="RBI698" s="201" t="s">
        <v>7775</v>
      </c>
      <c r="RBJ698" s="201" t="s">
        <v>7774</v>
      </c>
      <c r="RBK698" s="201" t="s">
        <v>7775</v>
      </c>
      <c r="RBL698" s="201" t="s">
        <v>7774</v>
      </c>
      <c r="RBM698" s="201" t="s">
        <v>7775</v>
      </c>
      <c r="RBN698" s="201" t="s">
        <v>7774</v>
      </c>
      <c r="RBO698" s="201" t="s">
        <v>7775</v>
      </c>
      <c r="RBP698" s="201" t="s">
        <v>7774</v>
      </c>
      <c r="RBQ698" s="201" t="s">
        <v>7775</v>
      </c>
      <c r="RBR698" s="201" t="s">
        <v>7774</v>
      </c>
      <c r="RBS698" s="201" t="s">
        <v>7775</v>
      </c>
      <c r="RBT698" s="201" t="s">
        <v>7774</v>
      </c>
      <c r="RBU698" s="201" t="s">
        <v>7775</v>
      </c>
      <c r="RBV698" s="201" t="s">
        <v>7774</v>
      </c>
      <c r="RBW698" s="201" t="s">
        <v>7775</v>
      </c>
      <c r="RBX698" s="201" t="s">
        <v>7774</v>
      </c>
      <c r="RBY698" s="201" t="s">
        <v>7775</v>
      </c>
      <c r="RBZ698" s="201" t="s">
        <v>7774</v>
      </c>
      <c r="RCA698" s="201" t="s">
        <v>7775</v>
      </c>
      <c r="RCB698" s="201" t="s">
        <v>7774</v>
      </c>
      <c r="RCC698" s="201" t="s">
        <v>7775</v>
      </c>
      <c r="RCD698" s="201" t="s">
        <v>7774</v>
      </c>
      <c r="RCE698" s="201" t="s">
        <v>7775</v>
      </c>
      <c r="RCF698" s="201" t="s">
        <v>7774</v>
      </c>
      <c r="RCG698" s="201" t="s">
        <v>7775</v>
      </c>
      <c r="RCH698" s="201" t="s">
        <v>7774</v>
      </c>
      <c r="RCI698" s="201" t="s">
        <v>7775</v>
      </c>
      <c r="RCJ698" s="201" t="s">
        <v>7774</v>
      </c>
      <c r="RCK698" s="201" t="s">
        <v>7775</v>
      </c>
      <c r="RCL698" s="201" t="s">
        <v>7774</v>
      </c>
      <c r="RCM698" s="201" t="s">
        <v>7775</v>
      </c>
      <c r="RCN698" s="201" t="s">
        <v>7774</v>
      </c>
      <c r="RCO698" s="201" t="s">
        <v>7775</v>
      </c>
      <c r="RCP698" s="201" t="s">
        <v>7774</v>
      </c>
      <c r="RCQ698" s="201" t="s">
        <v>7775</v>
      </c>
      <c r="RCR698" s="201" t="s">
        <v>7774</v>
      </c>
      <c r="RCS698" s="201" t="s">
        <v>7775</v>
      </c>
      <c r="RCT698" s="201" t="s">
        <v>7774</v>
      </c>
      <c r="RCU698" s="201" t="s">
        <v>7775</v>
      </c>
      <c r="RCV698" s="201" t="s">
        <v>7774</v>
      </c>
      <c r="RCW698" s="201" t="s">
        <v>7775</v>
      </c>
      <c r="RCX698" s="201" t="s">
        <v>7774</v>
      </c>
      <c r="RCY698" s="201" t="s">
        <v>7775</v>
      </c>
      <c r="RCZ698" s="201" t="s">
        <v>7774</v>
      </c>
      <c r="RDA698" s="201" t="s">
        <v>7775</v>
      </c>
      <c r="RDB698" s="201" t="s">
        <v>7774</v>
      </c>
      <c r="RDC698" s="201" t="s">
        <v>7775</v>
      </c>
      <c r="RDD698" s="201" t="s">
        <v>7774</v>
      </c>
      <c r="RDE698" s="201" t="s">
        <v>7775</v>
      </c>
      <c r="RDF698" s="201" t="s">
        <v>7774</v>
      </c>
      <c r="RDG698" s="201" t="s">
        <v>7775</v>
      </c>
      <c r="RDH698" s="201" t="s">
        <v>7774</v>
      </c>
      <c r="RDI698" s="201" t="s">
        <v>7775</v>
      </c>
      <c r="RDJ698" s="201" t="s">
        <v>7774</v>
      </c>
      <c r="RDK698" s="201" t="s">
        <v>7775</v>
      </c>
      <c r="RDL698" s="201" t="s">
        <v>7774</v>
      </c>
      <c r="RDM698" s="201" t="s">
        <v>7775</v>
      </c>
      <c r="RDN698" s="201" t="s">
        <v>7774</v>
      </c>
      <c r="RDO698" s="201" t="s">
        <v>7775</v>
      </c>
      <c r="RDP698" s="201" t="s">
        <v>7774</v>
      </c>
      <c r="RDQ698" s="201" t="s">
        <v>7775</v>
      </c>
      <c r="RDR698" s="201" t="s">
        <v>7774</v>
      </c>
      <c r="RDS698" s="201" t="s">
        <v>7775</v>
      </c>
      <c r="RDT698" s="201" t="s">
        <v>7774</v>
      </c>
      <c r="RDU698" s="201" t="s">
        <v>7775</v>
      </c>
      <c r="RDV698" s="201" t="s">
        <v>7774</v>
      </c>
      <c r="RDW698" s="201" t="s">
        <v>7775</v>
      </c>
      <c r="RDX698" s="201" t="s">
        <v>7774</v>
      </c>
      <c r="RDY698" s="201" t="s">
        <v>7775</v>
      </c>
      <c r="RDZ698" s="201" t="s">
        <v>7774</v>
      </c>
      <c r="REA698" s="201" t="s">
        <v>7775</v>
      </c>
      <c r="REB698" s="201" t="s">
        <v>7774</v>
      </c>
      <c r="REC698" s="201" t="s">
        <v>7775</v>
      </c>
      <c r="RED698" s="201" t="s">
        <v>7774</v>
      </c>
      <c r="REE698" s="201" t="s">
        <v>7775</v>
      </c>
      <c r="REF698" s="201" t="s">
        <v>7774</v>
      </c>
      <c r="REG698" s="201" t="s">
        <v>7775</v>
      </c>
      <c r="REH698" s="201" t="s">
        <v>7774</v>
      </c>
      <c r="REI698" s="201" t="s">
        <v>7775</v>
      </c>
      <c r="REJ698" s="201" t="s">
        <v>7774</v>
      </c>
      <c r="REK698" s="201" t="s">
        <v>7775</v>
      </c>
      <c r="REL698" s="201" t="s">
        <v>7774</v>
      </c>
      <c r="REM698" s="201" t="s">
        <v>7775</v>
      </c>
      <c r="REN698" s="201" t="s">
        <v>7774</v>
      </c>
      <c r="REO698" s="201" t="s">
        <v>7775</v>
      </c>
      <c r="REP698" s="201" t="s">
        <v>7774</v>
      </c>
      <c r="REQ698" s="201" t="s">
        <v>7775</v>
      </c>
      <c r="RER698" s="201" t="s">
        <v>7774</v>
      </c>
      <c r="RES698" s="201" t="s">
        <v>7775</v>
      </c>
      <c r="RET698" s="201" t="s">
        <v>7774</v>
      </c>
      <c r="REU698" s="201" t="s">
        <v>7775</v>
      </c>
      <c r="REV698" s="201" t="s">
        <v>7774</v>
      </c>
      <c r="REW698" s="201" t="s">
        <v>7775</v>
      </c>
      <c r="REX698" s="201" t="s">
        <v>7774</v>
      </c>
      <c r="REY698" s="201" t="s">
        <v>7775</v>
      </c>
      <c r="REZ698" s="201" t="s">
        <v>7774</v>
      </c>
      <c r="RFA698" s="201" t="s">
        <v>7775</v>
      </c>
      <c r="RFB698" s="201" t="s">
        <v>7774</v>
      </c>
      <c r="RFC698" s="201" t="s">
        <v>7775</v>
      </c>
      <c r="RFD698" s="201" t="s">
        <v>7774</v>
      </c>
      <c r="RFE698" s="201" t="s">
        <v>7775</v>
      </c>
      <c r="RFF698" s="201" t="s">
        <v>7774</v>
      </c>
      <c r="RFG698" s="201" t="s">
        <v>7775</v>
      </c>
      <c r="RFH698" s="201" t="s">
        <v>7774</v>
      </c>
      <c r="RFI698" s="201" t="s">
        <v>7775</v>
      </c>
      <c r="RFJ698" s="201" t="s">
        <v>7774</v>
      </c>
      <c r="RFK698" s="201" t="s">
        <v>7775</v>
      </c>
      <c r="RFL698" s="201" t="s">
        <v>7774</v>
      </c>
      <c r="RFM698" s="201" t="s">
        <v>7775</v>
      </c>
      <c r="RFN698" s="201" t="s">
        <v>7774</v>
      </c>
      <c r="RFO698" s="201" t="s">
        <v>7775</v>
      </c>
      <c r="RFP698" s="201" t="s">
        <v>7774</v>
      </c>
      <c r="RFQ698" s="201" t="s">
        <v>7775</v>
      </c>
      <c r="RFR698" s="201" t="s">
        <v>7774</v>
      </c>
      <c r="RFS698" s="201" t="s">
        <v>7775</v>
      </c>
      <c r="RFT698" s="201" t="s">
        <v>7774</v>
      </c>
      <c r="RFU698" s="201" t="s">
        <v>7775</v>
      </c>
      <c r="RFV698" s="201" t="s">
        <v>7774</v>
      </c>
      <c r="RFW698" s="201" t="s">
        <v>7775</v>
      </c>
      <c r="RFX698" s="201" t="s">
        <v>7774</v>
      </c>
      <c r="RFY698" s="201" t="s">
        <v>7775</v>
      </c>
      <c r="RFZ698" s="201" t="s">
        <v>7774</v>
      </c>
      <c r="RGA698" s="201" t="s">
        <v>7775</v>
      </c>
      <c r="RGB698" s="201" t="s">
        <v>7774</v>
      </c>
      <c r="RGC698" s="201" t="s">
        <v>7775</v>
      </c>
      <c r="RGD698" s="201" t="s">
        <v>7774</v>
      </c>
      <c r="RGE698" s="201" t="s">
        <v>7775</v>
      </c>
      <c r="RGF698" s="201" t="s">
        <v>7774</v>
      </c>
      <c r="RGG698" s="201" t="s">
        <v>7775</v>
      </c>
      <c r="RGH698" s="201" t="s">
        <v>7774</v>
      </c>
      <c r="RGI698" s="201" t="s">
        <v>7775</v>
      </c>
      <c r="RGJ698" s="201" t="s">
        <v>7774</v>
      </c>
      <c r="RGK698" s="201" t="s">
        <v>7775</v>
      </c>
      <c r="RGL698" s="201" t="s">
        <v>7774</v>
      </c>
      <c r="RGM698" s="201" t="s">
        <v>7775</v>
      </c>
      <c r="RGN698" s="201" t="s">
        <v>7774</v>
      </c>
      <c r="RGO698" s="201" t="s">
        <v>7775</v>
      </c>
      <c r="RGP698" s="201" t="s">
        <v>7774</v>
      </c>
      <c r="RGQ698" s="201" t="s">
        <v>7775</v>
      </c>
      <c r="RGR698" s="201" t="s">
        <v>7774</v>
      </c>
      <c r="RGS698" s="201" t="s">
        <v>7775</v>
      </c>
      <c r="RGT698" s="201" t="s">
        <v>7774</v>
      </c>
      <c r="RGU698" s="201" t="s">
        <v>7775</v>
      </c>
      <c r="RGV698" s="201" t="s">
        <v>7774</v>
      </c>
      <c r="RGW698" s="201" t="s">
        <v>7775</v>
      </c>
      <c r="RGX698" s="201" t="s">
        <v>7774</v>
      </c>
      <c r="RGY698" s="201" t="s">
        <v>7775</v>
      </c>
      <c r="RGZ698" s="201" t="s">
        <v>7774</v>
      </c>
      <c r="RHA698" s="201" t="s">
        <v>7775</v>
      </c>
      <c r="RHB698" s="201" t="s">
        <v>7774</v>
      </c>
      <c r="RHC698" s="201" t="s">
        <v>7775</v>
      </c>
      <c r="RHD698" s="201" t="s">
        <v>7774</v>
      </c>
      <c r="RHE698" s="201" t="s">
        <v>7775</v>
      </c>
      <c r="RHF698" s="201" t="s">
        <v>7774</v>
      </c>
      <c r="RHG698" s="201" t="s">
        <v>7775</v>
      </c>
      <c r="RHH698" s="201" t="s">
        <v>7774</v>
      </c>
      <c r="RHI698" s="201" t="s">
        <v>7775</v>
      </c>
      <c r="RHJ698" s="201" t="s">
        <v>7774</v>
      </c>
      <c r="RHK698" s="201" t="s">
        <v>7775</v>
      </c>
      <c r="RHL698" s="201" t="s">
        <v>7774</v>
      </c>
      <c r="RHM698" s="201" t="s">
        <v>7775</v>
      </c>
      <c r="RHN698" s="201" t="s">
        <v>7774</v>
      </c>
      <c r="RHO698" s="201" t="s">
        <v>7775</v>
      </c>
      <c r="RHP698" s="201" t="s">
        <v>7774</v>
      </c>
      <c r="RHQ698" s="201" t="s">
        <v>7775</v>
      </c>
      <c r="RHR698" s="201" t="s">
        <v>7774</v>
      </c>
      <c r="RHS698" s="201" t="s">
        <v>7775</v>
      </c>
      <c r="RHT698" s="201" t="s">
        <v>7774</v>
      </c>
      <c r="RHU698" s="201" t="s">
        <v>7775</v>
      </c>
      <c r="RHV698" s="201" t="s">
        <v>7774</v>
      </c>
      <c r="RHW698" s="201" t="s">
        <v>7775</v>
      </c>
      <c r="RHX698" s="201" t="s">
        <v>7774</v>
      </c>
      <c r="RHY698" s="201" t="s">
        <v>7775</v>
      </c>
      <c r="RHZ698" s="201" t="s">
        <v>7774</v>
      </c>
      <c r="RIA698" s="201" t="s">
        <v>7775</v>
      </c>
      <c r="RIB698" s="201" t="s">
        <v>7774</v>
      </c>
      <c r="RIC698" s="201" t="s">
        <v>7775</v>
      </c>
      <c r="RID698" s="201" t="s">
        <v>7774</v>
      </c>
      <c r="RIE698" s="201" t="s">
        <v>7775</v>
      </c>
      <c r="RIF698" s="201" t="s">
        <v>7774</v>
      </c>
      <c r="RIG698" s="201" t="s">
        <v>7775</v>
      </c>
      <c r="RIH698" s="201" t="s">
        <v>7774</v>
      </c>
      <c r="RII698" s="201" t="s">
        <v>7775</v>
      </c>
      <c r="RIJ698" s="201" t="s">
        <v>7774</v>
      </c>
      <c r="RIK698" s="201" t="s">
        <v>7775</v>
      </c>
      <c r="RIL698" s="201" t="s">
        <v>7774</v>
      </c>
      <c r="RIM698" s="201" t="s">
        <v>7775</v>
      </c>
      <c r="RIN698" s="201" t="s">
        <v>7774</v>
      </c>
      <c r="RIO698" s="201" t="s">
        <v>7775</v>
      </c>
      <c r="RIP698" s="201" t="s">
        <v>7774</v>
      </c>
      <c r="RIQ698" s="201" t="s">
        <v>7775</v>
      </c>
      <c r="RIR698" s="201" t="s">
        <v>7774</v>
      </c>
      <c r="RIS698" s="201" t="s">
        <v>7775</v>
      </c>
      <c r="RIT698" s="201" t="s">
        <v>7774</v>
      </c>
      <c r="RIU698" s="201" t="s">
        <v>7775</v>
      </c>
      <c r="RIV698" s="201" t="s">
        <v>7774</v>
      </c>
      <c r="RIW698" s="201" t="s">
        <v>7775</v>
      </c>
      <c r="RIX698" s="201" t="s">
        <v>7774</v>
      </c>
      <c r="RIY698" s="201" t="s">
        <v>7775</v>
      </c>
      <c r="RIZ698" s="201" t="s">
        <v>7774</v>
      </c>
      <c r="RJA698" s="201" t="s">
        <v>7775</v>
      </c>
      <c r="RJB698" s="201" t="s">
        <v>7774</v>
      </c>
      <c r="RJC698" s="201" t="s">
        <v>7775</v>
      </c>
      <c r="RJD698" s="201" t="s">
        <v>7774</v>
      </c>
      <c r="RJE698" s="201" t="s">
        <v>7775</v>
      </c>
      <c r="RJF698" s="201" t="s">
        <v>7774</v>
      </c>
      <c r="RJG698" s="201" t="s">
        <v>7775</v>
      </c>
      <c r="RJH698" s="201" t="s">
        <v>7774</v>
      </c>
      <c r="RJI698" s="201" t="s">
        <v>7775</v>
      </c>
      <c r="RJJ698" s="201" t="s">
        <v>7774</v>
      </c>
      <c r="RJK698" s="201" t="s">
        <v>7775</v>
      </c>
      <c r="RJL698" s="201" t="s">
        <v>7774</v>
      </c>
      <c r="RJM698" s="201" t="s">
        <v>7775</v>
      </c>
      <c r="RJN698" s="201" t="s">
        <v>7774</v>
      </c>
      <c r="RJO698" s="201" t="s">
        <v>7775</v>
      </c>
      <c r="RJP698" s="201" t="s">
        <v>7774</v>
      </c>
      <c r="RJQ698" s="201" t="s">
        <v>7775</v>
      </c>
      <c r="RJR698" s="201" t="s">
        <v>7774</v>
      </c>
      <c r="RJS698" s="201" t="s">
        <v>7775</v>
      </c>
      <c r="RJT698" s="201" t="s">
        <v>7774</v>
      </c>
      <c r="RJU698" s="201" t="s">
        <v>7775</v>
      </c>
      <c r="RJV698" s="201" t="s">
        <v>7774</v>
      </c>
      <c r="RJW698" s="201" t="s">
        <v>7775</v>
      </c>
      <c r="RJX698" s="201" t="s">
        <v>7774</v>
      </c>
      <c r="RJY698" s="201" t="s">
        <v>7775</v>
      </c>
      <c r="RJZ698" s="201" t="s">
        <v>7774</v>
      </c>
      <c r="RKA698" s="201" t="s">
        <v>7775</v>
      </c>
      <c r="RKB698" s="201" t="s">
        <v>7774</v>
      </c>
      <c r="RKC698" s="201" t="s">
        <v>7775</v>
      </c>
      <c r="RKD698" s="201" t="s">
        <v>7774</v>
      </c>
      <c r="RKE698" s="201" t="s">
        <v>7775</v>
      </c>
      <c r="RKF698" s="201" t="s">
        <v>7774</v>
      </c>
      <c r="RKG698" s="201" t="s">
        <v>7775</v>
      </c>
      <c r="RKH698" s="201" t="s">
        <v>7774</v>
      </c>
      <c r="RKI698" s="201" t="s">
        <v>7775</v>
      </c>
      <c r="RKJ698" s="201" t="s">
        <v>7774</v>
      </c>
      <c r="RKK698" s="201" t="s">
        <v>7775</v>
      </c>
      <c r="RKL698" s="201" t="s">
        <v>7774</v>
      </c>
      <c r="RKM698" s="201" t="s">
        <v>7775</v>
      </c>
      <c r="RKN698" s="201" t="s">
        <v>7774</v>
      </c>
      <c r="RKO698" s="201" t="s">
        <v>7775</v>
      </c>
      <c r="RKP698" s="201" t="s">
        <v>7774</v>
      </c>
      <c r="RKQ698" s="201" t="s">
        <v>7775</v>
      </c>
      <c r="RKR698" s="201" t="s">
        <v>7774</v>
      </c>
      <c r="RKS698" s="201" t="s">
        <v>7775</v>
      </c>
      <c r="RKT698" s="201" t="s">
        <v>7774</v>
      </c>
      <c r="RKU698" s="201" t="s">
        <v>7775</v>
      </c>
      <c r="RKV698" s="201" t="s">
        <v>7774</v>
      </c>
      <c r="RKW698" s="201" t="s">
        <v>7775</v>
      </c>
      <c r="RKX698" s="201" t="s">
        <v>7774</v>
      </c>
      <c r="RKY698" s="201" t="s">
        <v>7775</v>
      </c>
      <c r="RKZ698" s="201" t="s">
        <v>7774</v>
      </c>
      <c r="RLA698" s="201" t="s">
        <v>7775</v>
      </c>
      <c r="RLB698" s="201" t="s">
        <v>7774</v>
      </c>
      <c r="RLC698" s="201" t="s">
        <v>7775</v>
      </c>
      <c r="RLD698" s="201" t="s">
        <v>7774</v>
      </c>
      <c r="RLE698" s="201" t="s">
        <v>7775</v>
      </c>
      <c r="RLF698" s="201" t="s">
        <v>7774</v>
      </c>
      <c r="RLG698" s="201" t="s">
        <v>7775</v>
      </c>
      <c r="RLH698" s="201" t="s">
        <v>7774</v>
      </c>
      <c r="RLI698" s="201" t="s">
        <v>7775</v>
      </c>
      <c r="RLJ698" s="201" t="s">
        <v>7774</v>
      </c>
      <c r="RLK698" s="201" t="s">
        <v>7775</v>
      </c>
      <c r="RLL698" s="201" t="s">
        <v>7774</v>
      </c>
      <c r="RLM698" s="201" t="s">
        <v>7775</v>
      </c>
      <c r="RLN698" s="201" t="s">
        <v>7774</v>
      </c>
      <c r="RLO698" s="201" t="s">
        <v>7775</v>
      </c>
      <c r="RLP698" s="201" t="s">
        <v>7774</v>
      </c>
      <c r="RLQ698" s="201" t="s">
        <v>7775</v>
      </c>
      <c r="RLR698" s="201" t="s">
        <v>7774</v>
      </c>
      <c r="RLS698" s="201" t="s">
        <v>7775</v>
      </c>
      <c r="RLT698" s="201" t="s">
        <v>7774</v>
      </c>
      <c r="RLU698" s="201" t="s">
        <v>7775</v>
      </c>
      <c r="RLV698" s="201" t="s">
        <v>7774</v>
      </c>
      <c r="RLW698" s="201" t="s">
        <v>7775</v>
      </c>
      <c r="RLX698" s="201" t="s">
        <v>7774</v>
      </c>
      <c r="RLY698" s="201" t="s">
        <v>7775</v>
      </c>
      <c r="RLZ698" s="201" t="s">
        <v>7774</v>
      </c>
      <c r="RMA698" s="201" t="s">
        <v>7775</v>
      </c>
      <c r="RMB698" s="201" t="s">
        <v>7774</v>
      </c>
      <c r="RMC698" s="201" t="s">
        <v>7775</v>
      </c>
      <c r="RMD698" s="201" t="s">
        <v>7774</v>
      </c>
      <c r="RME698" s="201" t="s">
        <v>7775</v>
      </c>
      <c r="RMF698" s="201" t="s">
        <v>7774</v>
      </c>
      <c r="RMG698" s="201" t="s">
        <v>7775</v>
      </c>
      <c r="RMH698" s="201" t="s">
        <v>7774</v>
      </c>
      <c r="RMI698" s="201" t="s">
        <v>7775</v>
      </c>
      <c r="RMJ698" s="201" t="s">
        <v>7774</v>
      </c>
      <c r="RMK698" s="201" t="s">
        <v>7775</v>
      </c>
      <c r="RML698" s="201" t="s">
        <v>7774</v>
      </c>
      <c r="RMM698" s="201" t="s">
        <v>7775</v>
      </c>
      <c r="RMN698" s="201" t="s">
        <v>7774</v>
      </c>
      <c r="RMO698" s="201" t="s">
        <v>7775</v>
      </c>
      <c r="RMP698" s="201" t="s">
        <v>7774</v>
      </c>
      <c r="RMQ698" s="201" t="s">
        <v>7775</v>
      </c>
      <c r="RMR698" s="201" t="s">
        <v>7774</v>
      </c>
      <c r="RMS698" s="201" t="s">
        <v>7775</v>
      </c>
      <c r="RMT698" s="201" t="s">
        <v>7774</v>
      </c>
      <c r="RMU698" s="201" t="s">
        <v>7775</v>
      </c>
      <c r="RMV698" s="201" t="s">
        <v>7774</v>
      </c>
      <c r="RMW698" s="201" t="s">
        <v>7775</v>
      </c>
      <c r="RMX698" s="201" t="s">
        <v>7774</v>
      </c>
      <c r="RMY698" s="201" t="s">
        <v>7775</v>
      </c>
      <c r="RMZ698" s="201" t="s">
        <v>7774</v>
      </c>
      <c r="RNA698" s="201" t="s">
        <v>7775</v>
      </c>
      <c r="RNB698" s="201" t="s">
        <v>7774</v>
      </c>
      <c r="RNC698" s="201" t="s">
        <v>7775</v>
      </c>
      <c r="RND698" s="201" t="s">
        <v>7774</v>
      </c>
      <c r="RNE698" s="201" t="s">
        <v>7775</v>
      </c>
      <c r="RNF698" s="201" t="s">
        <v>7774</v>
      </c>
      <c r="RNG698" s="201" t="s">
        <v>7775</v>
      </c>
      <c r="RNH698" s="201" t="s">
        <v>7774</v>
      </c>
      <c r="RNI698" s="201" t="s">
        <v>7775</v>
      </c>
      <c r="RNJ698" s="201" t="s">
        <v>7774</v>
      </c>
      <c r="RNK698" s="201" t="s">
        <v>7775</v>
      </c>
      <c r="RNL698" s="201" t="s">
        <v>7774</v>
      </c>
      <c r="RNM698" s="201" t="s">
        <v>7775</v>
      </c>
      <c r="RNN698" s="201" t="s">
        <v>7774</v>
      </c>
      <c r="RNO698" s="201" t="s">
        <v>7775</v>
      </c>
      <c r="RNP698" s="201" t="s">
        <v>7774</v>
      </c>
      <c r="RNQ698" s="201" t="s">
        <v>7775</v>
      </c>
      <c r="RNR698" s="201" t="s">
        <v>7774</v>
      </c>
      <c r="RNS698" s="201" t="s">
        <v>7775</v>
      </c>
      <c r="RNT698" s="201" t="s">
        <v>7774</v>
      </c>
      <c r="RNU698" s="201" t="s">
        <v>7775</v>
      </c>
      <c r="RNV698" s="201" t="s">
        <v>7774</v>
      </c>
      <c r="RNW698" s="201" t="s">
        <v>7775</v>
      </c>
      <c r="RNX698" s="201" t="s">
        <v>7774</v>
      </c>
      <c r="RNY698" s="201" t="s">
        <v>7775</v>
      </c>
      <c r="RNZ698" s="201" t="s">
        <v>7774</v>
      </c>
      <c r="ROA698" s="201" t="s">
        <v>7775</v>
      </c>
      <c r="ROB698" s="201" t="s">
        <v>7774</v>
      </c>
      <c r="ROC698" s="201" t="s">
        <v>7775</v>
      </c>
      <c r="ROD698" s="201" t="s">
        <v>7774</v>
      </c>
      <c r="ROE698" s="201" t="s">
        <v>7775</v>
      </c>
      <c r="ROF698" s="201" t="s">
        <v>7774</v>
      </c>
      <c r="ROG698" s="201" t="s">
        <v>7775</v>
      </c>
      <c r="ROH698" s="201" t="s">
        <v>7774</v>
      </c>
      <c r="ROI698" s="201" t="s">
        <v>7775</v>
      </c>
      <c r="ROJ698" s="201" t="s">
        <v>7774</v>
      </c>
      <c r="ROK698" s="201" t="s">
        <v>7775</v>
      </c>
      <c r="ROL698" s="201" t="s">
        <v>7774</v>
      </c>
      <c r="ROM698" s="201" t="s">
        <v>7775</v>
      </c>
      <c r="RON698" s="201" t="s">
        <v>7774</v>
      </c>
      <c r="ROO698" s="201" t="s">
        <v>7775</v>
      </c>
      <c r="ROP698" s="201" t="s">
        <v>7774</v>
      </c>
      <c r="ROQ698" s="201" t="s">
        <v>7775</v>
      </c>
      <c r="ROR698" s="201" t="s">
        <v>7774</v>
      </c>
      <c r="ROS698" s="201" t="s">
        <v>7775</v>
      </c>
      <c r="ROT698" s="201" t="s">
        <v>7774</v>
      </c>
      <c r="ROU698" s="201" t="s">
        <v>7775</v>
      </c>
      <c r="ROV698" s="201" t="s">
        <v>7774</v>
      </c>
      <c r="ROW698" s="201" t="s">
        <v>7775</v>
      </c>
      <c r="ROX698" s="201" t="s">
        <v>7774</v>
      </c>
      <c r="ROY698" s="201" t="s">
        <v>7775</v>
      </c>
      <c r="ROZ698" s="201" t="s">
        <v>7774</v>
      </c>
      <c r="RPA698" s="201" t="s">
        <v>7775</v>
      </c>
      <c r="RPB698" s="201" t="s">
        <v>7774</v>
      </c>
      <c r="RPC698" s="201" t="s">
        <v>7775</v>
      </c>
      <c r="RPD698" s="201" t="s">
        <v>7774</v>
      </c>
      <c r="RPE698" s="201" t="s">
        <v>7775</v>
      </c>
      <c r="RPF698" s="201" t="s">
        <v>7774</v>
      </c>
      <c r="RPG698" s="201" t="s">
        <v>7775</v>
      </c>
      <c r="RPH698" s="201" t="s">
        <v>7774</v>
      </c>
      <c r="RPI698" s="201" t="s">
        <v>7775</v>
      </c>
      <c r="RPJ698" s="201" t="s">
        <v>7774</v>
      </c>
      <c r="RPK698" s="201" t="s">
        <v>7775</v>
      </c>
      <c r="RPL698" s="201" t="s">
        <v>7774</v>
      </c>
      <c r="RPM698" s="201" t="s">
        <v>7775</v>
      </c>
      <c r="RPN698" s="201" t="s">
        <v>7774</v>
      </c>
      <c r="RPO698" s="201" t="s">
        <v>7775</v>
      </c>
      <c r="RPP698" s="201" t="s">
        <v>7774</v>
      </c>
      <c r="RPQ698" s="201" t="s">
        <v>7775</v>
      </c>
      <c r="RPR698" s="201" t="s">
        <v>7774</v>
      </c>
      <c r="RPS698" s="201" t="s">
        <v>7775</v>
      </c>
      <c r="RPT698" s="201" t="s">
        <v>7774</v>
      </c>
      <c r="RPU698" s="201" t="s">
        <v>7775</v>
      </c>
      <c r="RPV698" s="201" t="s">
        <v>7774</v>
      </c>
      <c r="RPW698" s="201" t="s">
        <v>7775</v>
      </c>
      <c r="RPX698" s="201" t="s">
        <v>7774</v>
      </c>
      <c r="RPY698" s="201" t="s">
        <v>7775</v>
      </c>
      <c r="RPZ698" s="201" t="s">
        <v>7774</v>
      </c>
      <c r="RQA698" s="201" t="s">
        <v>7775</v>
      </c>
      <c r="RQB698" s="201" t="s">
        <v>7774</v>
      </c>
      <c r="RQC698" s="201" t="s">
        <v>7775</v>
      </c>
      <c r="RQD698" s="201" t="s">
        <v>7774</v>
      </c>
      <c r="RQE698" s="201" t="s">
        <v>7775</v>
      </c>
      <c r="RQF698" s="201" t="s">
        <v>7774</v>
      </c>
      <c r="RQG698" s="201" t="s">
        <v>7775</v>
      </c>
      <c r="RQH698" s="201" t="s">
        <v>7774</v>
      </c>
      <c r="RQI698" s="201" t="s">
        <v>7775</v>
      </c>
      <c r="RQJ698" s="201" t="s">
        <v>7774</v>
      </c>
      <c r="RQK698" s="201" t="s">
        <v>7775</v>
      </c>
      <c r="RQL698" s="201" t="s">
        <v>7774</v>
      </c>
      <c r="RQM698" s="201" t="s">
        <v>7775</v>
      </c>
      <c r="RQN698" s="201" t="s">
        <v>7774</v>
      </c>
      <c r="RQO698" s="201" t="s">
        <v>7775</v>
      </c>
      <c r="RQP698" s="201" t="s">
        <v>7774</v>
      </c>
      <c r="RQQ698" s="201" t="s">
        <v>7775</v>
      </c>
      <c r="RQR698" s="201" t="s">
        <v>7774</v>
      </c>
      <c r="RQS698" s="201" t="s">
        <v>7775</v>
      </c>
      <c r="RQT698" s="201" t="s">
        <v>7774</v>
      </c>
      <c r="RQU698" s="201" t="s">
        <v>7775</v>
      </c>
      <c r="RQV698" s="201" t="s">
        <v>7774</v>
      </c>
      <c r="RQW698" s="201" t="s">
        <v>7775</v>
      </c>
      <c r="RQX698" s="201" t="s">
        <v>7774</v>
      </c>
      <c r="RQY698" s="201" t="s">
        <v>7775</v>
      </c>
      <c r="RQZ698" s="201" t="s">
        <v>7774</v>
      </c>
      <c r="RRA698" s="201" t="s">
        <v>7775</v>
      </c>
      <c r="RRB698" s="201" t="s">
        <v>7774</v>
      </c>
      <c r="RRC698" s="201" t="s">
        <v>7775</v>
      </c>
      <c r="RRD698" s="201" t="s">
        <v>7774</v>
      </c>
      <c r="RRE698" s="201" t="s">
        <v>7775</v>
      </c>
      <c r="RRF698" s="201" t="s">
        <v>7774</v>
      </c>
      <c r="RRG698" s="201" t="s">
        <v>7775</v>
      </c>
      <c r="RRH698" s="201" t="s">
        <v>7774</v>
      </c>
      <c r="RRI698" s="201" t="s">
        <v>7775</v>
      </c>
      <c r="RRJ698" s="201" t="s">
        <v>7774</v>
      </c>
      <c r="RRK698" s="201" t="s">
        <v>7775</v>
      </c>
      <c r="RRL698" s="201" t="s">
        <v>7774</v>
      </c>
      <c r="RRM698" s="201" t="s">
        <v>7775</v>
      </c>
      <c r="RRN698" s="201" t="s">
        <v>7774</v>
      </c>
      <c r="RRO698" s="201" t="s">
        <v>7775</v>
      </c>
      <c r="RRP698" s="201" t="s">
        <v>7774</v>
      </c>
      <c r="RRQ698" s="201" t="s">
        <v>7775</v>
      </c>
      <c r="RRR698" s="201" t="s">
        <v>7774</v>
      </c>
      <c r="RRS698" s="201" t="s">
        <v>7775</v>
      </c>
      <c r="RRT698" s="201" t="s">
        <v>7774</v>
      </c>
      <c r="RRU698" s="201" t="s">
        <v>7775</v>
      </c>
      <c r="RRV698" s="201" t="s">
        <v>7774</v>
      </c>
      <c r="RRW698" s="201" t="s">
        <v>7775</v>
      </c>
      <c r="RRX698" s="201" t="s">
        <v>7774</v>
      </c>
      <c r="RRY698" s="201" t="s">
        <v>7775</v>
      </c>
      <c r="RRZ698" s="201" t="s">
        <v>7774</v>
      </c>
      <c r="RSA698" s="201" t="s">
        <v>7775</v>
      </c>
      <c r="RSB698" s="201" t="s">
        <v>7774</v>
      </c>
      <c r="RSC698" s="201" t="s">
        <v>7775</v>
      </c>
      <c r="RSD698" s="201" t="s">
        <v>7774</v>
      </c>
      <c r="RSE698" s="201" t="s">
        <v>7775</v>
      </c>
      <c r="RSF698" s="201" t="s">
        <v>7774</v>
      </c>
      <c r="RSG698" s="201" t="s">
        <v>7775</v>
      </c>
      <c r="RSH698" s="201" t="s">
        <v>7774</v>
      </c>
      <c r="RSI698" s="201" t="s">
        <v>7775</v>
      </c>
      <c r="RSJ698" s="201" t="s">
        <v>7774</v>
      </c>
      <c r="RSK698" s="201" t="s">
        <v>7775</v>
      </c>
      <c r="RSL698" s="201" t="s">
        <v>7774</v>
      </c>
      <c r="RSM698" s="201" t="s">
        <v>7775</v>
      </c>
      <c r="RSN698" s="201" t="s">
        <v>7774</v>
      </c>
      <c r="RSO698" s="201" t="s">
        <v>7775</v>
      </c>
      <c r="RSP698" s="201" t="s">
        <v>7774</v>
      </c>
      <c r="RSQ698" s="201" t="s">
        <v>7775</v>
      </c>
      <c r="RSR698" s="201" t="s">
        <v>7774</v>
      </c>
      <c r="RSS698" s="201" t="s">
        <v>7775</v>
      </c>
      <c r="RST698" s="201" t="s">
        <v>7774</v>
      </c>
      <c r="RSU698" s="201" t="s">
        <v>7775</v>
      </c>
      <c r="RSV698" s="201" t="s">
        <v>7774</v>
      </c>
      <c r="RSW698" s="201" t="s">
        <v>7775</v>
      </c>
      <c r="RSX698" s="201" t="s">
        <v>7774</v>
      </c>
      <c r="RSY698" s="201" t="s">
        <v>7775</v>
      </c>
      <c r="RSZ698" s="201" t="s">
        <v>7774</v>
      </c>
      <c r="RTA698" s="201" t="s">
        <v>7775</v>
      </c>
      <c r="RTB698" s="201" t="s">
        <v>7774</v>
      </c>
      <c r="RTC698" s="201" t="s">
        <v>7775</v>
      </c>
      <c r="RTD698" s="201" t="s">
        <v>7774</v>
      </c>
      <c r="RTE698" s="201" t="s">
        <v>7775</v>
      </c>
      <c r="RTF698" s="201" t="s">
        <v>7774</v>
      </c>
      <c r="RTG698" s="201" t="s">
        <v>7775</v>
      </c>
      <c r="RTH698" s="201" t="s">
        <v>7774</v>
      </c>
      <c r="RTI698" s="201" t="s">
        <v>7775</v>
      </c>
      <c r="RTJ698" s="201" t="s">
        <v>7774</v>
      </c>
      <c r="RTK698" s="201" t="s">
        <v>7775</v>
      </c>
      <c r="RTL698" s="201" t="s">
        <v>7774</v>
      </c>
      <c r="RTM698" s="201" t="s">
        <v>7775</v>
      </c>
      <c r="RTN698" s="201" t="s">
        <v>7774</v>
      </c>
      <c r="RTO698" s="201" t="s">
        <v>7775</v>
      </c>
      <c r="RTP698" s="201" t="s">
        <v>7774</v>
      </c>
      <c r="RTQ698" s="201" t="s">
        <v>7775</v>
      </c>
      <c r="RTR698" s="201" t="s">
        <v>7774</v>
      </c>
      <c r="RTS698" s="201" t="s">
        <v>7775</v>
      </c>
      <c r="RTT698" s="201" t="s">
        <v>7774</v>
      </c>
      <c r="RTU698" s="201" t="s">
        <v>7775</v>
      </c>
      <c r="RTV698" s="201" t="s">
        <v>7774</v>
      </c>
      <c r="RTW698" s="201" t="s">
        <v>7775</v>
      </c>
      <c r="RTX698" s="201" t="s">
        <v>7774</v>
      </c>
      <c r="RTY698" s="201" t="s">
        <v>7775</v>
      </c>
      <c r="RTZ698" s="201" t="s">
        <v>7774</v>
      </c>
      <c r="RUA698" s="201" t="s">
        <v>7775</v>
      </c>
      <c r="RUB698" s="201" t="s">
        <v>7774</v>
      </c>
      <c r="RUC698" s="201" t="s">
        <v>7775</v>
      </c>
      <c r="RUD698" s="201" t="s">
        <v>7774</v>
      </c>
      <c r="RUE698" s="201" t="s">
        <v>7775</v>
      </c>
      <c r="RUF698" s="201" t="s">
        <v>7774</v>
      </c>
      <c r="RUG698" s="201" t="s">
        <v>7775</v>
      </c>
      <c r="RUH698" s="201" t="s">
        <v>7774</v>
      </c>
      <c r="RUI698" s="201" t="s">
        <v>7775</v>
      </c>
      <c r="RUJ698" s="201" t="s">
        <v>7774</v>
      </c>
      <c r="RUK698" s="201" t="s">
        <v>7775</v>
      </c>
      <c r="RUL698" s="201" t="s">
        <v>7774</v>
      </c>
      <c r="RUM698" s="201" t="s">
        <v>7775</v>
      </c>
      <c r="RUN698" s="201" t="s">
        <v>7774</v>
      </c>
      <c r="RUO698" s="201" t="s">
        <v>7775</v>
      </c>
      <c r="RUP698" s="201" t="s">
        <v>7774</v>
      </c>
      <c r="RUQ698" s="201" t="s">
        <v>7775</v>
      </c>
      <c r="RUR698" s="201" t="s">
        <v>7774</v>
      </c>
      <c r="RUS698" s="201" t="s">
        <v>7775</v>
      </c>
      <c r="RUT698" s="201" t="s">
        <v>7774</v>
      </c>
      <c r="RUU698" s="201" t="s">
        <v>7775</v>
      </c>
      <c r="RUV698" s="201" t="s">
        <v>7774</v>
      </c>
      <c r="RUW698" s="201" t="s">
        <v>7775</v>
      </c>
      <c r="RUX698" s="201" t="s">
        <v>7774</v>
      </c>
      <c r="RUY698" s="201" t="s">
        <v>7775</v>
      </c>
      <c r="RUZ698" s="201" t="s">
        <v>7774</v>
      </c>
      <c r="RVA698" s="201" t="s">
        <v>7775</v>
      </c>
      <c r="RVB698" s="201" t="s">
        <v>7774</v>
      </c>
      <c r="RVC698" s="201" t="s">
        <v>7775</v>
      </c>
      <c r="RVD698" s="201" t="s">
        <v>7774</v>
      </c>
      <c r="RVE698" s="201" t="s">
        <v>7775</v>
      </c>
      <c r="RVF698" s="201" t="s">
        <v>7774</v>
      </c>
      <c r="RVG698" s="201" t="s">
        <v>7775</v>
      </c>
      <c r="RVH698" s="201" t="s">
        <v>7774</v>
      </c>
      <c r="RVI698" s="201" t="s">
        <v>7775</v>
      </c>
      <c r="RVJ698" s="201" t="s">
        <v>7774</v>
      </c>
      <c r="RVK698" s="201" t="s">
        <v>7775</v>
      </c>
      <c r="RVL698" s="201" t="s">
        <v>7774</v>
      </c>
      <c r="RVM698" s="201" t="s">
        <v>7775</v>
      </c>
      <c r="RVN698" s="201" t="s">
        <v>7774</v>
      </c>
      <c r="RVO698" s="201" t="s">
        <v>7775</v>
      </c>
      <c r="RVP698" s="201" t="s">
        <v>7774</v>
      </c>
      <c r="RVQ698" s="201" t="s">
        <v>7775</v>
      </c>
      <c r="RVR698" s="201" t="s">
        <v>7774</v>
      </c>
      <c r="RVS698" s="201" t="s">
        <v>7775</v>
      </c>
      <c r="RVT698" s="201" t="s">
        <v>7774</v>
      </c>
      <c r="RVU698" s="201" t="s">
        <v>7775</v>
      </c>
      <c r="RVV698" s="201" t="s">
        <v>7774</v>
      </c>
      <c r="RVW698" s="201" t="s">
        <v>7775</v>
      </c>
      <c r="RVX698" s="201" t="s">
        <v>7774</v>
      </c>
      <c r="RVY698" s="201" t="s">
        <v>7775</v>
      </c>
      <c r="RVZ698" s="201" t="s">
        <v>7774</v>
      </c>
      <c r="RWA698" s="201" t="s">
        <v>7775</v>
      </c>
      <c r="RWB698" s="201" t="s">
        <v>7774</v>
      </c>
      <c r="RWC698" s="201" t="s">
        <v>7775</v>
      </c>
      <c r="RWD698" s="201" t="s">
        <v>7774</v>
      </c>
      <c r="RWE698" s="201" t="s">
        <v>7775</v>
      </c>
      <c r="RWF698" s="201" t="s">
        <v>7774</v>
      </c>
      <c r="RWG698" s="201" t="s">
        <v>7775</v>
      </c>
      <c r="RWH698" s="201" t="s">
        <v>7774</v>
      </c>
      <c r="RWI698" s="201" t="s">
        <v>7775</v>
      </c>
      <c r="RWJ698" s="201" t="s">
        <v>7774</v>
      </c>
      <c r="RWK698" s="201" t="s">
        <v>7775</v>
      </c>
      <c r="RWL698" s="201" t="s">
        <v>7774</v>
      </c>
      <c r="RWM698" s="201" t="s">
        <v>7775</v>
      </c>
      <c r="RWN698" s="201" t="s">
        <v>7774</v>
      </c>
      <c r="RWO698" s="201" t="s">
        <v>7775</v>
      </c>
      <c r="RWP698" s="201" t="s">
        <v>7774</v>
      </c>
      <c r="RWQ698" s="201" t="s">
        <v>7775</v>
      </c>
      <c r="RWR698" s="201" t="s">
        <v>7774</v>
      </c>
      <c r="RWS698" s="201" t="s">
        <v>7775</v>
      </c>
      <c r="RWT698" s="201" t="s">
        <v>7774</v>
      </c>
      <c r="RWU698" s="201" t="s">
        <v>7775</v>
      </c>
      <c r="RWV698" s="201" t="s">
        <v>7774</v>
      </c>
      <c r="RWW698" s="201" t="s">
        <v>7775</v>
      </c>
      <c r="RWX698" s="201" t="s">
        <v>7774</v>
      </c>
      <c r="RWY698" s="201" t="s">
        <v>7775</v>
      </c>
      <c r="RWZ698" s="201" t="s">
        <v>7774</v>
      </c>
      <c r="RXA698" s="201" t="s">
        <v>7775</v>
      </c>
      <c r="RXB698" s="201" t="s">
        <v>7774</v>
      </c>
      <c r="RXC698" s="201" t="s">
        <v>7775</v>
      </c>
      <c r="RXD698" s="201" t="s">
        <v>7774</v>
      </c>
      <c r="RXE698" s="201" t="s">
        <v>7775</v>
      </c>
      <c r="RXF698" s="201" t="s">
        <v>7774</v>
      </c>
      <c r="RXG698" s="201" t="s">
        <v>7775</v>
      </c>
      <c r="RXH698" s="201" t="s">
        <v>7774</v>
      </c>
      <c r="RXI698" s="201" t="s">
        <v>7775</v>
      </c>
      <c r="RXJ698" s="201" t="s">
        <v>7774</v>
      </c>
      <c r="RXK698" s="201" t="s">
        <v>7775</v>
      </c>
      <c r="RXL698" s="201" t="s">
        <v>7774</v>
      </c>
      <c r="RXM698" s="201" t="s">
        <v>7775</v>
      </c>
      <c r="RXN698" s="201" t="s">
        <v>7774</v>
      </c>
      <c r="RXO698" s="201" t="s">
        <v>7775</v>
      </c>
      <c r="RXP698" s="201" t="s">
        <v>7774</v>
      </c>
      <c r="RXQ698" s="201" t="s">
        <v>7775</v>
      </c>
      <c r="RXR698" s="201" t="s">
        <v>7774</v>
      </c>
      <c r="RXS698" s="201" t="s">
        <v>7775</v>
      </c>
      <c r="RXT698" s="201" t="s">
        <v>7774</v>
      </c>
      <c r="RXU698" s="201" t="s">
        <v>7775</v>
      </c>
      <c r="RXV698" s="201" t="s">
        <v>7774</v>
      </c>
      <c r="RXW698" s="201" t="s">
        <v>7775</v>
      </c>
      <c r="RXX698" s="201" t="s">
        <v>7774</v>
      </c>
      <c r="RXY698" s="201" t="s">
        <v>7775</v>
      </c>
      <c r="RXZ698" s="201" t="s">
        <v>7774</v>
      </c>
      <c r="RYA698" s="201" t="s">
        <v>7775</v>
      </c>
      <c r="RYB698" s="201" t="s">
        <v>7774</v>
      </c>
      <c r="RYC698" s="201" t="s">
        <v>7775</v>
      </c>
      <c r="RYD698" s="201" t="s">
        <v>7774</v>
      </c>
      <c r="RYE698" s="201" t="s">
        <v>7775</v>
      </c>
      <c r="RYF698" s="201" t="s">
        <v>7774</v>
      </c>
      <c r="RYG698" s="201" t="s">
        <v>7775</v>
      </c>
      <c r="RYH698" s="201" t="s">
        <v>7774</v>
      </c>
      <c r="RYI698" s="201" t="s">
        <v>7775</v>
      </c>
      <c r="RYJ698" s="201" t="s">
        <v>7774</v>
      </c>
      <c r="RYK698" s="201" t="s">
        <v>7775</v>
      </c>
      <c r="RYL698" s="201" t="s">
        <v>7774</v>
      </c>
      <c r="RYM698" s="201" t="s">
        <v>7775</v>
      </c>
      <c r="RYN698" s="201" t="s">
        <v>7774</v>
      </c>
      <c r="RYO698" s="201" t="s">
        <v>7775</v>
      </c>
      <c r="RYP698" s="201" t="s">
        <v>7774</v>
      </c>
      <c r="RYQ698" s="201" t="s">
        <v>7775</v>
      </c>
      <c r="RYR698" s="201" t="s">
        <v>7774</v>
      </c>
      <c r="RYS698" s="201" t="s">
        <v>7775</v>
      </c>
      <c r="RYT698" s="201" t="s">
        <v>7774</v>
      </c>
      <c r="RYU698" s="201" t="s">
        <v>7775</v>
      </c>
      <c r="RYV698" s="201" t="s">
        <v>7774</v>
      </c>
      <c r="RYW698" s="201" t="s">
        <v>7775</v>
      </c>
      <c r="RYX698" s="201" t="s">
        <v>7774</v>
      </c>
      <c r="RYY698" s="201" t="s">
        <v>7775</v>
      </c>
      <c r="RYZ698" s="201" t="s">
        <v>7774</v>
      </c>
      <c r="RZA698" s="201" t="s">
        <v>7775</v>
      </c>
      <c r="RZB698" s="201" t="s">
        <v>7774</v>
      </c>
      <c r="RZC698" s="201" t="s">
        <v>7775</v>
      </c>
      <c r="RZD698" s="201" t="s">
        <v>7774</v>
      </c>
      <c r="RZE698" s="201" t="s">
        <v>7775</v>
      </c>
      <c r="RZF698" s="201" t="s">
        <v>7774</v>
      </c>
      <c r="RZG698" s="201" t="s">
        <v>7775</v>
      </c>
      <c r="RZH698" s="201" t="s">
        <v>7774</v>
      </c>
      <c r="RZI698" s="201" t="s">
        <v>7775</v>
      </c>
      <c r="RZJ698" s="201" t="s">
        <v>7774</v>
      </c>
      <c r="RZK698" s="201" t="s">
        <v>7775</v>
      </c>
      <c r="RZL698" s="201" t="s">
        <v>7774</v>
      </c>
      <c r="RZM698" s="201" t="s">
        <v>7775</v>
      </c>
      <c r="RZN698" s="201" t="s">
        <v>7774</v>
      </c>
      <c r="RZO698" s="201" t="s">
        <v>7775</v>
      </c>
      <c r="RZP698" s="201" t="s">
        <v>7774</v>
      </c>
      <c r="RZQ698" s="201" t="s">
        <v>7775</v>
      </c>
      <c r="RZR698" s="201" t="s">
        <v>7774</v>
      </c>
      <c r="RZS698" s="201" t="s">
        <v>7775</v>
      </c>
      <c r="RZT698" s="201" t="s">
        <v>7774</v>
      </c>
      <c r="RZU698" s="201" t="s">
        <v>7775</v>
      </c>
      <c r="RZV698" s="201" t="s">
        <v>7774</v>
      </c>
      <c r="RZW698" s="201" t="s">
        <v>7775</v>
      </c>
      <c r="RZX698" s="201" t="s">
        <v>7774</v>
      </c>
      <c r="RZY698" s="201" t="s">
        <v>7775</v>
      </c>
      <c r="RZZ698" s="201" t="s">
        <v>7774</v>
      </c>
      <c r="SAA698" s="201" t="s">
        <v>7775</v>
      </c>
      <c r="SAB698" s="201" t="s">
        <v>7774</v>
      </c>
      <c r="SAC698" s="201" t="s">
        <v>7775</v>
      </c>
      <c r="SAD698" s="201" t="s">
        <v>7774</v>
      </c>
      <c r="SAE698" s="201" t="s">
        <v>7775</v>
      </c>
      <c r="SAF698" s="201" t="s">
        <v>7774</v>
      </c>
      <c r="SAG698" s="201" t="s">
        <v>7775</v>
      </c>
      <c r="SAH698" s="201" t="s">
        <v>7774</v>
      </c>
      <c r="SAI698" s="201" t="s">
        <v>7775</v>
      </c>
      <c r="SAJ698" s="201" t="s">
        <v>7774</v>
      </c>
      <c r="SAK698" s="201" t="s">
        <v>7775</v>
      </c>
      <c r="SAL698" s="201" t="s">
        <v>7774</v>
      </c>
      <c r="SAM698" s="201" t="s">
        <v>7775</v>
      </c>
      <c r="SAN698" s="201" t="s">
        <v>7774</v>
      </c>
      <c r="SAO698" s="201" t="s">
        <v>7775</v>
      </c>
      <c r="SAP698" s="201" t="s">
        <v>7774</v>
      </c>
      <c r="SAQ698" s="201" t="s">
        <v>7775</v>
      </c>
      <c r="SAR698" s="201" t="s">
        <v>7774</v>
      </c>
      <c r="SAS698" s="201" t="s">
        <v>7775</v>
      </c>
      <c r="SAT698" s="201" t="s">
        <v>7774</v>
      </c>
      <c r="SAU698" s="201" t="s">
        <v>7775</v>
      </c>
      <c r="SAV698" s="201" t="s">
        <v>7774</v>
      </c>
      <c r="SAW698" s="201" t="s">
        <v>7775</v>
      </c>
      <c r="SAX698" s="201" t="s">
        <v>7774</v>
      </c>
      <c r="SAY698" s="201" t="s">
        <v>7775</v>
      </c>
      <c r="SAZ698" s="201" t="s">
        <v>7774</v>
      </c>
      <c r="SBA698" s="201" t="s">
        <v>7775</v>
      </c>
      <c r="SBB698" s="201" t="s">
        <v>7774</v>
      </c>
      <c r="SBC698" s="201" t="s">
        <v>7775</v>
      </c>
      <c r="SBD698" s="201" t="s">
        <v>7774</v>
      </c>
      <c r="SBE698" s="201" t="s">
        <v>7775</v>
      </c>
      <c r="SBF698" s="201" t="s">
        <v>7774</v>
      </c>
      <c r="SBG698" s="201" t="s">
        <v>7775</v>
      </c>
      <c r="SBH698" s="201" t="s">
        <v>7774</v>
      </c>
      <c r="SBI698" s="201" t="s">
        <v>7775</v>
      </c>
      <c r="SBJ698" s="201" t="s">
        <v>7774</v>
      </c>
      <c r="SBK698" s="201" t="s">
        <v>7775</v>
      </c>
      <c r="SBL698" s="201" t="s">
        <v>7774</v>
      </c>
      <c r="SBM698" s="201" t="s">
        <v>7775</v>
      </c>
      <c r="SBN698" s="201" t="s">
        <v>7774</v>
      </c>
      <c r="SBO698" s="201" t="s">
        <v>7775</v>
      </c>
      <c r="SBP698" s="201" t="s">
        <v>7774</v>
      </c>
      <c r="SBQ698" s="201" t="s">
        <v>7775</v>
      </c>
      <c r="SBR698" s="201" t="s">
        <v>7774</v>
      </c>
      <c r="SBS698" s="201" t="s">
        <v>7775</v>
      </c>
      <c r="SBT698" s="201" t="s">
        <v>7774</v>
      </c>
      <c r="SBU698" s="201" t="s">
        <v>7775</v>
      </c>
      <c r="SBV698" s="201" t="s">
        <v>7774</v>
      </c>
      <c r="SBW698" s="201" t="s">
        <v>7775</v>
      </c>
      <c r="SBX698" s="201" t="s">
        <v>7774</v>
      </c>
      <c r="SBY698" s="201" t="s">
        <v>7775</v>
      </c>
      <c r="SBZ698" s="201" t="s">
        <v>7774</v>
      </c>
      <c r="SCA698" s="201" t="s">
        <v>7775</v>
      </c>
      <c r="SCB698" s="201" t="s">
        <v>7774</v>
      </c>
      <c r="SCC698" s="201" t="s">
        <v>7775</v>
      </c>
      <c r="SCD698" s="201" t="s">
        <v>7774</v>
      </c>
      <c r="SCE698" s="201" t="s">
        <v>7775</v>
      </c>
      <c r="SCF698" s="201" t="s">
        <v>7774</v>
      </c>
      <c r="SCG698" s="201" t="s">
        <v>7775</v>
      </c>
      <c r="SCH698" s="201" t="s">
        <v>7774</v>
      </c>
      <c r="SCI698" s="201" t="s">
        <v>7775</v>
      </c>
      <c r="SCJ698" s="201" t="s">
        <v>7774</v>
      </c>
      <c r="SCK698" s="201" t="s">
        <v>7775</v>
      </c>
      <c r="SCL698" s="201" t="s">
        <v>7774</v>
      </c>
      <c r="SCM698" s="201" t="s">
        <v>7775</v>
      </c>
      <c r="SCN698" s="201" t="s">
        <v>7774</v>
      </c>
      <c r="SCO698" s="201" t="s">
        <v>7775</v>
      </c>
      <c r="SCP698" s="201" t="s">
        <v>7774</v>
      </c>
      <c r="SCQ698" s="201" t="s">
        <v>7775</v>
      </c>
      <c r="SCR698" s="201" t="s">
        <v>7774</v>
      </c>
      <c r="SCS698" s="201" t="s">
        <v>7775</v>
      </c>
      <c r="SCT698" s="201" t="s">
        <v>7774</v>
      </c>
      <c r="SCU698" s="201" t="s">
        <v>7775</v>
      </c>
      <c r="SCV698" s="201" t="s">
        <v>7774</v>
      </c>
      <c r="SCW698" s="201" t="s">
        <v>7775</v>
      </c>
      <c r="SCX698" s="201" t="s">
        <v>7774</v>
      </c>
      <c r="SCY698" s="201" t="s">
        <v>7775</v>
      </c>
      <c r="SCZ698" s="201" t="s">
        <v>7774</v>
      </c>
      <c r="SDA698" s="201" t="s">
        <v>7775</v>
      </c>
      <c r="SDB698" s="201" t="s">
        <v>7774</v>
      </c>
      <c r="SDC698" s="201" t="s">
        <v>7775</v>
      </c>
      <c r="SDD698" s="201" t="s">
        <v>7774</v>
      </c>
      <c r="SDE698" s="201" t="s">
        <v>7775</v>
      </c>
      <c r="SDF698" s="201" t="s">
        <v>7774</v>
      </c>
      <c r="SDG698" s="201" t="s">
        <v>7775</v>
      </c>
      <c r="SDH698" s="201" t="s">
        <v>7774</v>
      </c>
      <c r="SDI698" s="201" t="s">
        <v>7775</v>
      </c>
      <c r="SDJ698" s="201" t="s">
        <v>7774</v>
      </c>
      <c r="SDK698" s="201" t="s">
        <v>7775</v>
      </c>
      <c r="SDL698" s="201" t="s">
        <v>7774</v>
      </c>
      <c r="SDM698" s="201" t="s">
        <v>7775</v>
      </c>
      <c r="SDN698" s="201" t="s">
        <v>7774</v>
      </c>
      <c r="SDO698" s="201" t="s">
        <v>7775</v>
      </c>
      <c r="SDP698" s="201" t="s">
        <v>7774</v>
      </c>
      <c r="SDQ698" s="201" t="s">
        <v>7775</v>
      </c>
      <c r="SDR698" s="201" t="s">
        <v>7774</v>
      </c>
      <c r="SDS698" s="201" t="s">
        <v>7775</v>
      </c>
      <c r="SDT698" s="201" t="s">
        <v>7774</v>
      </c>
      <c r="SDU698" s="201" t="s">
        <v>7775</v>
      </c>
      <c r="SDV698" s="201" t="s">
        <v>7774</v>
      </c>
      <c r="SDW698" s="201" t="s">
        <v>7775</v>
      </c>
      <c r="SDX698" s="201" t="s">
        <v>7774</v>
      </c>
      <c r="SDY698" s="201" t="s">
        <v>7775</v>
      </c>
      <c r="SDZ698" s="201" t="s">
        <v>7774</v>
      </c>
      <c r="SEA698" s="201" t="s">
        <v>7775</v>
      </c>
      <c r="SEB698" s="201" t="s">
        <v>7774</v>
      </c>
      <c r="SEC698" s="201" t="s">
        <v>7775</v>
      </c>
      <c r="SED698" s="201" t="s">
        <v>7774</v>
      </c>
      <c r="SEE698" s="201" t="s">
        <v>7775</v>
      </c>
      <c r="SEF698" s="201" t="s">
        <v>7774</v>
      </c>
      <c r="SEG698" s="201" t="s">
        <v>7775</v>
      </c>
      <c r="SEH698" s="201" t="s">
        <v>7774</v>
      </c>
      <c r="SEI698" s="201" t="s">
        <v>7775</v>
      </c>
      <c r="SEJ698" s="201" t="s">
        <v>7774</v>
      </c>
      <c r="SEK698" s="201" t="s">
        <v>7775</v>
      </c>
      <c r="SEL698" s="201" t="s">
        <v>7774</v>
      </c>
      <c r="SEM698" s="201" t="s">
        <v>7775</v>
      </c>
      <c r="SEN698" s="201" t="s">
        <v>7774</v>
      </c>
      <c r="SEO698" s="201" t="s">
        <v>7775</v>
      </c>
      <c r="SEP698" s="201" t="s">
        <v>7774</v>
      </c>
      <c r="SEQ698" s="201" t="s">
        <v>7775</v>
      </c>
      <c r="SER698" s="201" t="s">
        <v>7774</v>
      </c>
      <c r="SES698" s="201" t="s">
        <v>7775</v>
      </c>
      <c r="SET698" s="201" t="s">
        <v>7774</v>
      </c>
      <c r="SEU698" s="201" t="s">
        <v>7775</v>
      </c>
      <c r="SEV698" s="201" t="s">
        <v>7774</v>
      </c>
      <c r="SEW698" s="201" t="s">
        <v>7775</v>
      </c>
      <c r="SEX698" s="201" t="s">
        <v>7774</v>
      </c>
      <c r="SEY698" s="201" t="s">
        <v>7775</v>
      </c>
      <c r="SEZ698" s="201" t="s">
        <v>7774</v>
      </c>
      <c r="SFA698" s="201" t="s">
        <v>7775</v>
      </c>
      <c r="SFB698" s="201" t="s">
        <v>7774</v>
      </c>
      <c r="SFC698" s="201" t="s">
        <v>7775</v>
      </c>
      <c r="SFD698" s="201" t="s">
        <v>7774</v>
      </c>
      <c r="SFE698" s="201" t="s">
        <v>7775</v>
      </c>
      <c r="SFF698" s="201" t="s">
        <v>7774</v>
      </c>
      <c r="SFG698" s="201" t="s">
        <v>7775</v>
      </c>
      <c r="SFH698" s="201" t="s">
        <v>7774</v>
      </c>
      <c r="SFI698" s="201" t="s">
        <v>7775</v>
      </c>
      <c r="SFJ698" s="201" t="s">
        <v>7774</v>
      </c>
      <c r="SFK698" s="201" t="s">
        <v>7775</v>
      </c>
      <c r="SFL698" s="201" t="s">
        <v>7774</v>
      </c>
      <c r="SFM698" s="201" t="s">
        <v>7775</v>
      </c>
      <c r="SFN698" s="201" t="s">
        <v>7774</v>
      </c>
      <c r="SFO698" s="201" t="s">
        <v>7775</v>
      </c>
      <c r="SFP698" s="201" t="s">
        <v>7774</v>
      </c>
      <c r="SFQ698" s="201" t="s">
        <v>7775</v>
      </c>
      <c r="SFR698" s="201" t="s">
        <v>7774</v>
      </c>
      <c r="SFS698" s="201" t="s">
        <v>7775</v>
      </c>
      <c r="SFT698" s="201" t="s">
        <v>7774</v>
      </c>
      <c r="SFU698" s="201" t="s">
        <v>7775</v>
      </c>
      <c r="SFV698" s="201" t="s">
        <v>7774</v>
      </c>
      <c r="SFW698" s="201" t="s">
        <v>7775</v>
      </c>
      <c r="SFX698" s="201" t="s">
        <v>7774</v>
      </c>
      <c r="SFY698" s="201" t="s">
        <v>7775</v>
      </c>
      <c r="SFZ698" s="201" t="s">
        <v>7774</v>
      </c>
      <c r="SGA698" s="201" t="s">
        <v>7775</v>
      </c>
      <c r="SGB698" s="201" t="s">
        <v>7774</v>
      </c>
      <c r="SGC698" s="201" t="s">
        <v>7775</v>
      </c>
      <c r="SGD698" s="201" t="s">
        <v>7774</v>
      </c>
      <c r="SGE698" s="201" t="s">
        <v>7775</v>
      </c>
      <c r="SGF698" s="201" t="s">
        <v>7774</v>
      </c>
      <c r="SGG698" s="201" t="s">
        <v>7775</v>
      </c>
      <c r="SGH698" s="201" t="s">
        <v>7774</v>
      </c>
      <c r="SGI698" s="201" t="s">
        <v>7775</v>
      </c>
      <c r="SGJ698" s="201" t="s">
        <v>7774</v>
      </c>
      <c r="SGK698" s="201" t="s">
        <v>7775</v>
      </c>
      <c r="SGL698" s="201" t="s">
        <v>7774</v>
      </c>
      <c r="SGM698" s="201" t="s">
        <v>7775</v>
      </c>
      <c r="SGN698" s="201" t="s">
        <v>7774</v>
      </c>
      <c r="SGO698" s="201" t="s">
        <v>7775</v>
      </c>
      <c r="SGP698" s="201" t="s">
        <v>7774</v>
      </c>
      <c r="SGQ698" s="201" t="s">
        <v>7775</v>
      </c>
      <c r="SGR698" s="201" t="s">
        <v>7774</v>
      </c>
      <c r="SGS698" s="201" t="s">
        <v>7775</v>
      </c>
      <c r="SGT698" s="201" t="s">
        <v>7774</v>
      </c>
      <c r="SGU698" s="201" t="s">
        <v>7775</v>
      </c>
      <c r="SGV698" s="201" t="s">
        <v>7774</v>
      </c>
      <c r="SGW698" s="201" t="s">
        <v>7775</v>
      </c>
      <c r="SGX698" s="201" t="s">
        <v>7774</v>
      </c>
      <c r="SGY698" s="201" t="s">
        <v>7775</v>
      </c>
      <c r="SGZ698" s="201" t="s">
        <v>7774</v>
      </c>
      <c r="SHA698" s="201" t="s">
        <v>7775</v>
      </c>
      <c r="SHB698" s="201" t="s">
        <v>7774</v>
      </c>
      <c r="SHC698" s="201" t="s">
        <v>7775</v>
      </c>
      <c r="SHD698" s="201" t="s">
        <v>7774</v>
      </c>
      <c r="SHE698" s="201" t="s">
        <v>7775</v>
      </c>
      <c r="SHF698" s="201" t="s">
        <v>7774</v>
      </c>
      <c r="SHG698" s="201" t="s">
        <v>7775</v>
      </c>
      <c r="SHH698" s="201" t="s">
        <v>7774</v>
      </c>
      <c r="SHI698" s="201" t="s">
        <v>7775</v>
      </c>
      <c r="SHJ698" s="201" t="s">
        <v>7774</v>
      </c>
      <c r="SHK698" s="201" t="s">
        <v>7775</v>
      </c>
      <c r="SHL698" s="201" t="s">
        <v>7774</v>
      </c>
      <c r="SHM698" s="201" t="s">
        <v>7775</v>
      </c>
      <c r="SHN698" s="201" t="s">
        <v>7774</v>
      </c>
      <c r="SHO698" s="201" t="s">
        <v>7775</v>
      </c>
      <c r="SHP698" s="201" t="s">
        <v>7774</v>
      </c>
      <c r="SHQ698" s="201" t="s">
        <v>7775</v>
      </c>
      <c r="SHR698" s="201" t="s">
        <v>7774</v>
      </c>
      <c r="SHS698" s="201" t="s">
        <v>7775</v>
      </c>
      <c r="SHT698" s="201" t="s">
        <v>7774</v>
      </c>
      <c r="SHU698" s="201" t="s">
        <v>7775</v>
      </c>
      <c r="SHV698" s="201" t="s">
        <v>7774</v>
      </c>
      <c r="SHW698" s="201" t="s">
        <v>7775</v>
      </c>
      <c r="SHX698" s="201" t="s">
        <v>7774</v>
      </c>
      <c r="SHY698" s="201" t="s">
        <v>7775</v>
      </c>
      <c r="SHZ698" s="201" t="s">
        <v>7774</v>
      </c>
      <c r="SIA698" s="201" t="s">
        <v>7775</v>
      </c>
      <c r="SIB698" s="201" t="s">
        <v>7774</v>
      </c>
      <c r="SIC698" s="201" t="s">
        <v>7775</v>
      </c>
      <c r="SID698" s="201" t="s">
        <v>7774</v>
      </c>
      <c r="SIE698" s="201" t="s">
        <v>7775</v>
      </c>
      <c r="SIF698" s="201" t="s">
        <v>7774</v>
      </c>
      <c r="SIG698" s="201" t="s">
        <v>7775</v>
      </c>
      <c r="SIH698" s="201" t="s">
        <v>7774</v>
      </c>
      <c r="SII698" s="201" t="s">
        <v>7775</v>
      </c>
      <c r="SIJ698" s="201" t="s">
        <v>7774</v>
      </c>
      <c r="SIK698" s="201" t="s">
        <v>7775</v>
      </c>
      <c r="SIL698" s="201" t="s">
        <v>7774</v>
      </c>
      <c r="SIM698" s="201" t="s">
        <v>7775</v>
      </c>
      <c r="SIN698" s="201" t="s">
        <v>7774</v>
      </c>
      <c r="SIO698" s="201" t="s">
        <v>7775</v>
      </c>
      <c r="SIP698" s="201" t="s">
        <v>7774</v>
      </c>
      <c r="SIQ698" s="201" t="s">
        <v>7775</v>
      </c>
      <c r="SIR698" s="201" t="s">
        <v>7774</v>
      </c>
      <c r="SIS698" s="201" t="s">
        <v>7775</v>
      </c>
      <c r="SIT698" s="201" t="s">
        <v>7774</v>
      </c>
      <c r="SIU698" s="201" t="s">
        <v>7775</v>
      </c>
      <c r="SIV698" s="201" t="s">
        <v>7774</v>
      </c>
      <c r="SIW698" s="201" t="s">
        <v>7775</v>
      </c>
      <c r="SIX698" s="201" t="s">
        <v>7774</v>
      </c>
      <c r="SIY698" s="201" t="s">
        <v>7775</v>
      </c>
      <c r="SIZ698" s="201" t="s">
        <v>7774</v>
      </c>
      <c r="SJA698" s="201" t="s">
        <v>7775</v>
      </c>
      <c r="SJB698" s="201" t="s">
        <v>7774</v>
      </c>
      <c r="SJC698" s="201" t="s">
        <v>7775</v>
      </c>
      <c r="SJD698" s="201" t="s">
        <v>7774</v>
      </c>
      <c r="SJE698" s="201" t="s">
        <v>7775</v>
      </c>
      <c r="SJF698" s="201" t="s">
        <v>7774</v>
      </c>
      <c r="SJG698" s="201" t="s">
        <v>7775</v>
      </c>
      <c r="SJH698" s="201" t="s">
        <v>7774</v>
      </c>
      <c r="SJI698" s="201" t="s">
        <v>7775</v>
      </c>
      <c r="SJJ698" s="201" t="s">
        <v>7774</v>
      </c>
      <c r="SJK698" s="201" t="s">
        <v>7775</v>
      </c>
      <c r="SJL698" s="201" t="s">
        <v>7774</v>
      </c>
      <c r="SJM698" s="201" t="s">
        <v>7775</v>
      </c>
      <c r="SJN698" s="201" t="s">
        <v>7774</v>
      </c>
      <c r="SJO698" s="201" t="s">
        <v>7775</v>
      </c>
      <c r="SJP698" s="201" t="s">
        <v>7774</v>
      </c>
      <c r="SJQ698" s="201" t="s">
        <v>7775</v>
      </c>
      <c r="SJR698" s="201" t="s">
        <v>7774</v>
      </c>
      <c r="SJS698" s="201" t="s">
        <v>7775</v>
      </c>
      <c r="SJT698" s="201" t="s">
        <v>7774</v>
      </c>
      <c r="SJU698" s="201" t="s">
        <v>7775</v>
      </c>
      <c r="SJV698" s="201" t="s">
        <v>7774</v>
      </c>
      <c r="SJW698" s="201" t="s">
        <v>7775</v>
      </c>
      <c r="SJX698" s="201" t="s">
        <v>7774</v>
      </c>
      <c r="SJY698" s="201" t="s">
        <v>7775</v>
      </c>
      <c r="SJZ698" s="201" t="s">
        <v>7774</v>
      </c>
      <c r="SKA698" s="201" t="s">
        <v>7775</v>
      </c>
      <c r="SKB698" s="201" t="s">
        <v>7774</v>
      </c>
      <c r="SKC698" s="201" t="s">
        <v>7775</v>
      </c>
      <c r="SKD698" s="201" t="s">
        <v>7774</v>
      </c>
      <c r="SKE698" s="201" t="s">
        <v>7775</v>
      </c>
      <c r="SKF698" s="201" t="s">
        <v>7774</v>
      </c>
      <c r="SKG698" s="201" t="s">
        <v>7775</v>
      </c>
      <c r="SKH698" s="201" t="s">
        <v>7774</v>
      </c>
      <c r="SKI698" s="201" t="s">
        <v>7775</v>
      </c>
      <c r="SKJ698" s="201" t="s">
        <v>7774</v>
      </c>
      <c r="SKK698" s="201" t="s">
        <v>7775</v>
      </c>
      <c r="SKL698" s="201" t="s">
        <v>7774</v>
      </c>
      <c r="SKM698" s="201" t="s">
        <v>7775</v>
      </c>
      <c r="SKN698" s="201" t="s">
        <v>7774</v>
      </c>
      <c r="SKO698" s="201" t="s">
        <v>7775</v>
      </c>
      <c r="SKP698" s="201" t="s">
        <v>7774</v>
      </c>
      <c r="SKQ698" s="201" t="s">
        <v>7775</v>
      </c>
      <c r="SKR698" s="201" t="s">
        <v>7774</v>
      </c>
      <c r="SKS698" s="201" t="s">
        <v>7775</v>
      </c>
      <c r="SKT698" s="201" t="s">
        <v>7774</v>
      </c>
      <c r="SKU698" s="201" t="s">
        <v>7775</v>
      </c>
      <c r="SKV698" s="201" t="s">
        <v>7774</v>
      </c>
      <c r="SKW698" s="201" t="s">
        <v>7775</v>
      </c>
      <c r="SKX698" s="201" t="s">
        <v>7774</v>
      </c>
      <c r="SKY698" s="201" t="s">
        <v>7775</v>
      </c>
      <c r="SKZ698" s="201" t="s">
        <v>7774</v>
      </c>
      <c r="SLA698" s="201" t="s">
        <v>7775</v>
      </c>
      <c r="SLB698" s="201" t="s">
        <v>7774</v>
      </c>
      <c r="SLC698" s="201" t="s">
        <v>7775</v>
      </c>
      <c r="SLD698" s="201" t="s">
        <v>7774</v>
      </c>
      <c r="SLE698" s="201" t="s">
        <v>7775</v>
      </c>
      <c r="SLF698" s="201" t="s">
        <v>7774</v>
      </c>
      <c r="SLG698" s="201" t="s">
        <v>7775</v>
      </c>
      <c r="SLH698" s="201" t="s">
        <v>7774</v>
      </c>
      <c r="SLI698" s="201" t="s">
        <v>7775</v>
      </c>
      <c r="SLJ698" s="201" t="s">
        <v>7774</v>
      </c>
      <c r="SLK698" s="201" t="s">
        <v>7775</v>
      </c>
      <c r="SLL698" s="201" t="s">
        <v>7774</v>
      </c>
      <c r="SLM698" s="201" t="s">
        <v>7775</v>
      </c>
      <c r="SLN698" s="201" t="s">
        <v>7774</v>
      </c>
      <c r="SLO698" s="201" t="s">
        <v>7775</v>
      </c>
      <c r="SLP698" s="201" t="s">
        <v>7774</v>
      </c>
      <c r="SLQ698" s="201" t="s">
        <v>7775</v>
      </c>
      <c r="SLR698" s="201" t="s">
        <v>7774</v>
      </c>
      <c r="SLS698" s="201" t="s">
        <v>7775</v>
      </c>
      <c r="SLT698" s="201" t="s">
        <v>7774</v>
      </c>
      <c r="SLU698" s="201" t="s">
        <v>7775</v>
      </c>
      <c r="SLV698" s="201" t="s">
        <v>7774</v>
      </c>
      <c r="SLW698" s="201" t="s">
        <v>7775</v>
      </c>
      <c r="SLX698" s="201" t="s">
        <v>7774</v>
      </c>
      <c r="SLY698" s="201" t="s">
        <v>7775</v>
      </c>
      <c r="SLZ698" s="201" t="s">
        <v>7774</v>
      </c>
      <c r="SMA698" s="201" t="s">
        <v>7775</v>
      </c>
      <c r="SMB698" s="201" t="s">
        <v>7774</v>
      </c>
      <c r="SMC698" s="201" t="s">
        <v>7775</v>
      </c>
      <c r="SMD698" s="201" t="s">
        <v>7774</v>
      </c>
      <c r="SME698" s="201" t="s">
        <v>7775</v>
      </c>
      <c r="SMF698" s="201" t="s">
        <v>7774</v>
      </c>
      <c r="SMG698" s="201" t="s">
        <v>7775</v>
      </c>
      <c r="SMH698" s="201" t="s">
        <v>7774</v>
      </c>
      <c r="SMI698" s="201" t="s">
        <v>7775</v>
      </c>
      <c r="SMJ698" s="201" t="s">
        <v>7774</v>
      </c>
      <c r="SMK698" s="201" t="s">
        <v>7775</v>
      </c>
      <c r="SML698" s="201" t="s">
        <v>7774</v>
      </c>
      <c r="SMM698" s="201" t="s">
        <v>7775</v>
      </c>
      <c r="SMN698" s="201" t="s">
        <v>7774</v>
      </c>
      <c r="SMO698" s="201" t="s">
        <v>7775</v>
      </c>
      <c r="SMP698" s="201" t="s">
        <v>7774</v>
      </c>
      <c r="SMQ698" s="201" t="s">
        <v>7775</v>
      </c>
      <c r="SMR698" s="201" t="s">
        <v>7774</v>
      </c>
      <c r="SMS698" s="201" t="s">
        <v>7775</v>
      </c>
      <c r="SMT698" s="201" t="s">
        <v>7774</v>
      </c>
      <c r="SMU698" s="201" t="s">
        <v>7775</v>
      </c>
      <c r="SMV698" s="201" t="s">
        <v>7774</v>
      </c>
      <c r="SMW698" s="201" t="s">
        <v>7775</v>
      </c>
      <c r="SMX698" s="201" t="s">
        <v>7774</v>
      </c>
      <c r="SMY698" s="201" t="s">
        <v>7775</v>
      </c>
      <c r="SMZ698" s="201" t="s">
        <v>7774</v>
      </c>
      <c r="SNA698" s="201" t="s">
        <v>7775</v>
      </c>
      <c r="SNB698" s="201" t="s">
        <v>7774</v>
      </c>
      <c r="SNC698" s="201" t="s">
        <v>7775</v>
      </c>
      <c r="SND698" s="201" t="s">
        <v>7774</v>
      </c>
      <c r="SNE698" s="201" t="s">
        <v>7775</v>
      </c>
      <c r="SNF698" s="201" t="s">
        <v>7774</v>
      </c>
      <c r="SNG698" s="201" t="s">
        <v>7775</v>
      </c>
      <c r="SNH698" s="201" t="s">
        <v>7774</v>
      </c>
      <c r="SNI698" s="201" t="s">
        <v>7775</v>
      </c>
      <c r="SNJ698" s="201" t="s">
        <v>7774</v>
      </c>
      <c r="SNK698" s="201" t="s">
        <v>7775</v>
      </c>
      <c r="SNL698" s="201" t="s">
        <v>7774</v>
      </c>
      <c r="SNM698" s="201" t="s">
        <v>7775</v>
      </c>
      <c r="SNN698" s="201" t="s">
        <v>7774</v>
      </c>
      <c r="SNO698" s="201" t="s">
        <v>7775</v>
      </c>
      <c r="SNP698" s="201" t="s">
        <v>7774</v>
      </c>
      <c r="SNQ698" s="201" t="s">
        <v>7775</v>
      </c>
      <c r="SNR698" s="201" t="s">
        <v>7774</v>
      </c>
      <c r="SNS698" s="201" t="s">
        <v>7775</v>
      </c>
      <c r="SNT698" s="201" t="s">
        <v>7774</v>
      </c>
      <c r="SNU698" s="201" t="s">
        <v>7775</v>
      </c>
      <c r="SNV698" s="201" t="s">
        <v>7774</v>
      </c>
      <c r="SNW698" s="201" t="s">
        <v>7775</v>
      </c>
      <c r="SNX698" s="201" t="s">
        <v>7774</v>
      </c>
      <c r="SNY698" s="201" t="s">
        <v>7775</v>
      </c>
      <c r="SNZ698" s="201" t="s">
        <v>7774</v>
      </c>
      <c r="SOA698" s="201" t="s">
        <v>7775</v>
      </c>
      <c r="SOB698" s="201" t="s">
        <v>7774</v>
      </c>
      <c r="SOC698" s="201" t="s">
        <v>7775</v>
      </c>
      <c r="SOD698" s="201" t="s">
        <v>7774</v>
      </c>
      <c r="SOE698" s="201" t="s">
        <v>7775</v>
      </c>
      <c r="SOF698" s="201" t="s">
        <v>7774</v>
      </c>
      <c r="SOG698" s="201" t="s">
        <v>7775</v>
      </c>
      <c r="SOH698" s="201" t="s">
        <v>7774</v>
      </c>
      <c r="SOI698" s="201" t="s">
        <v>7775</v>
      </c>
      <c r="SOJ698" s="201" t="s">
        <v>7774</v>
      </c>
      <c r="SOK698" s="201" t="s">
        <v>7775</v>
      </c>
      <c r="SOL698" s="201" t="s">
        <v>7774</v>
      </c>
      <c r="SOM698" s="201" t="s">
        <v>7775</v>
      </c>
      <c r="SON698" s="201" t="s">
        <v>7774</v>
      </c>
      <c r="SOO698" s="201" t="s">
        <v>7775</v>
      </c>
      <c r="SOP698" s="201" t="s">
        <v>7774</v>
      </c>
      <c r="SOQ698" s="201" t="s">
        <v>7775</v>
      </c>
      <c r="SOR698" s="201" t="s">
        <v>7774</v>
      </c>
      <c r="SOS698" s="201" t="s">
        <v>7775</v>
      </c>
      <c r="SOT698" s="201" t="s">
        <v>7774</v>
      </c>
      <c r="SOU698" s="201" t="s">
        <v>7775</v>
      </c>
      <c r="SOV698" s="201" t="s">
        <v>7774</v>
      </c>
      <c r="SOW698" s="201" t="s">
        <v>7775</v>
      </c>
      <c r="SOX698" s="201" t="s">
        <v>7774</v>
      </c>
      <c r="SOY698" s="201" t="s">
        <v>7775</v>
      </c>
      <c r="SOZ698" s="201" t="s">
        <v>7774</v>
      </c>
      <c r="SPA698" s="201" t="s">
        <v>7775</v>
      </c>
      <c r="SPB698" s="201" t="s">
        <v>7774</v>
      </c>
      <c r="SPC698" s="201" t="s">
        <v>7775</v>
      </c>
      <c r="SPD698" s="201" t="s">
        <v>7774</v>
      </c>
      <c r="SPE698" s="201" t="s">
        <v>7775</v>
      </c>
      <c r="SPF698" s="201" t="s">
        <v>7774</v>
      </c>
      <c r="SPG698" s="201" t="s">
        <v>7775</v>
      </c>
      <c r="SPH698" s="201" t="s">
        <v>7774</v>
      </c>
      <c r="SPI698" s="201" t="s">
        <v>7775</v>
      </c>
      <c r="SPJ698" s="201" t="s">
        <v>7774</v>
      </c>
      <c r="SPK698" s="201" t="s">
        <v>7775</v>
      </c>
      <c r="SPL698" s="201" t="s">
        <v>7774</v>
      </c>
      <c r="SPM698" s="201" t="s">
        <v>7775</v>
      </c>
      <c r="SPN698" s="201" t="s">
        <v>7774</v>
      </c>
      <c r="SPO698" s="201" t="s">
        <v>7775</v>
      </c>
      <c r="SPP698" s="201" t="s">
        <v>7774</v>
      </c>
      <c r="SPQ698" s="201" t="s">
        <v>7775</v>
      </c>
      <c r="SPR698" s="201" t="s">
        <v>7774</v>
      </c>
      <c r="SPS698" s="201" t="s">
        <v>7775</v>
      </c>
      <c r="SPT698" s="201" t="s">
        <v>7774</v>
      </c>
      <c r="SPU698" s="201" t="s">
        <v>7775</v>
      </c>
      <c r="SPV698" s="201" t="s">
        <v>7774</v>
      </c>
      <c r="SPW698" s="201" t="s">
        <v>7775</v>
      </c>
      <c r="SPX698" s="201" t="s">
        <v>7774</v>
      </c>
      <c r="SPY698" s="201" t="s">
        <v>7775</v>
      </c>
      <c r="SPZ698" s="201" t="s">
        <v>7774</v>
      </c>
      <c r="SQA698" s="201" t="s">
        <v>7775</v>
      </c>
      <c r="SQB698" s="201" t="s">
        <v>7774</v>
      </c>
      <c r="SQC698" s="201" t="s">
        <v>7775</v>
      </c>
      <c r="SQD698" s="201" t="s">
        <v>7774</v>
      </c>
      <c r="SQE698" s="201" t="s">
        <v>7775</v>
      </c>
      <c r="SQF698" s="201" t="s">
        <v>7774</v>
      </c>
      <c r="SQG698" s="201" t="s">
        <v>7775</v>
      </c>
      <c r="SQH698" s="201" t="s">
        <v>7774</v>
      </c>
      <c r="SQI698" s="201" t="s">
        <v>7775</v>
      </c>
      <c r="SQJ698" s="201" t="s">
        <v>7774</v>
      </c>
      <c r="SQK698" s="201" t="s">
        <v>7775</v>
      </c>
      <c r="SQL698" s="201" t="s">
        <v>7774</v>
      </c>
      <c r="SQM698" s="201" t="s">
        <v>7775</v>
      </c>
      <c r="SQN698" s="201" t="s">
        <v>7774</v>
      </c>
      <c r="SQO698" s="201" t="s">
        <v>7775</v>
      </c>
      <c r="SQP698" s="201" t="s">
        <v>7774</v>
      </c>
      <c r="SQQ698" s="201" t="s">
        <v>7775</v>
      </c>
      <c r="SQR698" s="201" t="s">
        <v>7774</v>
      </c>
      <c r="SQS698" s="201" t="s">
        <v>7775</v>
      </c>
      <c r="SQT698" s="201" t="s">
        <v>7774</v>
      </c>
      <c r="SQU698" s="201" t="s">
        <v>7775</v>
      </c>
      <c r="SQV698" s="201" t="s">
        <v>7774</v>
      </c>
      <c r="SQW698" s="201" t="s">
        <v>7775</v>
      </c>
      <c r="SQX698" s="201" t="s">
        <v>7774</v>
      </c>
      <c r="SQY698" s="201" t="s">
        <v>7775</v>
      </c>
      <c r="SQZ698" s="201" t="s">
        <v>7774</v>
      </c>
      <c r="SRA698" s="201" t="s">
        <v>7775</v>
      </c>
      <c r="SRB698" s="201" t="s">
        <v>7774</v>
      </c>
      <c r="SRC698" s="201" t="s">
        <v>7775</v>
      </c>
      <c r="SRD698" s="201" t="s">
        <v>7774</v>
      </c>
      <c r="SRE698" s="201" t="s">
        <v>7775</v>
      </c>
      <c r="SRF698" s="201" t="s">
        <v>7774</v>
      </c>
      <c r="SRG698" s="201" t="s">
        <v>7775</v>
      </c>
      <c r="SRH698" s="201" t="s">
        <v>7774</v>
      </c>
      <c r="SRI698" s="201" t="s">
        <v>7775</v>
      </c>
      <c r="SRJ698" s="201" t="s">
        <v>7774</v>
      </c>
      <c r="SRK698" s="201" t="s">
        <v>7775</v>
      </c>
      <c r="SRL698" s="201" t="s">
        <v>7774</v>
      </c>
      <c r="SRM698" s="201" t="s">
        <v>7775</v>
      </c>
      <c r="SRN698" s="201" t="s">
        <v>7774</v>
      </c>
      <c r="SRO698" s="201" t="s">
        <v>7775</v>
      </c>
      <c r="SRP698" s="201" t="s">
        <v>7774</v>
      </c>
      <c r="SRQ698" s="201" t="s">
        <v>7775</v>
      </c>
      <c r="SRR698" s="201" t="s">
        <v>7774</v>
      </c>
      <c r="SRS698" s="201" t="s">
        <v>7775</v>
      </c>
      <c r="SRT698" s="201" t="s">
        <v>7774</v>
      </c>
      <c r="SRU698" s="201" t="s">
        <v>7775</v>
      </c>
      <c r="SRV698" s="201" t="s">
        <v>7774</v>
      </c>
      <c r="SRW698" s="201" t="s">
        <v>7775</v>
      </c>
      <c r="SRX698" s="201" t="s">
        <v>7774</v>
      </c>
      <c r="SRY698" s="201" t="s">
        <v>7775</v>
      </c>
      <c r="SRZ698" s="201" t="s">
        <v>7774</v>
      </c>
      <c r="SSA698" s="201" t="s">
        <v>7775</v>
      </c>
      <c r="SSB698" s="201" t="s">
        <v>7774</v>
      </c>
      <c r="SSC698" s="201" t="s">
        <v>7775</v>
      </c>
      <c r="SSD698" s="201" t="s">
        <v>7774</v>
      </c>
      <c r="SSE698" s="201" t="s">
        <v>7775</v>
      </c>
      <c r="SSF698" s="201" t="s">
        <v>7774</v>
      </c>
      <c r="SSG698" s="201" t="s">
        <v>7775</v>
      </c>
      <c r="SSH698" s="201" t="s">
        <v>7774</v>
      </c>
      <c r="SSI698" s="201" t="s">
        <v>7775</v>
      </c>
      <c r="SSJ698" s="201" t="s">
        <v>7774</v>
      </c>
      <c r="SSK698" s="201" t="s">
        <v>7775</v>
      </c>
      <c r="SSL698" s="201" t="s">
        <v>7774</v>
      </c>
      <c r="SSM698" s="201" t="s">
        <v>7775</v>
      </c>
      <c r="SSN698" s="201" t="s">
        <v>7774</v>
      </c>
      <c r="SSO698" s="201" t="s">
        <v>7775</v>
      </c>
      <c r="SSP698" s="201" t="s">
        <v>7774</v>
      </c>
      <c r="SSQ698" s="201" t="s">
        <v>7775</v>
      </c>
      <c r="SSR698" s="201" t="s">
        <v>7774</v>
      </c>
      <c r="SSS698" s="201" t="s">
        <v>7775</v>
      </c>
      <c r="SST698" s="201" t="s">
        <v>7774</v>
      </c>
      <c r="SSU698" s="201" t="s">
        <v>7775</v>
      </c>
      <c r="SSV698" s="201" t="s">
        <v>7774</v>
      </c>
      <c r="SSW698" s="201" t="s">
        <v>7775</v>
      </c>
      <c r="SSX698" s="201" t="s">
        <v>7774</v>
      </c>
      <c r="SSY698" s="201" t="s">
        <v>7775</v>
      </c>
      <c r="SSZ698" s="201" t="s">
        <v>7774</v>
      </c>
      <c r="STA698" s="201" t="s">
        <v>7775</v>
      </c>
      <c r="STB698" s="201" t="s">
        <v>7774</v>
      </c>
      <c r="STC698" s="201" t="s">
        <v>7775</v>
      </c>
      <c r="STD698" s="201" t="s">
        <v>7774</v>
      </c>
      <c r="STE698" s="201" t="s">
        <v>7775</v>
      </c>
      <c r="STF698" s="201" t="s">
        <v>7774</v>
      </c>
      <c r="STG698" s="201" t="s">
        <v>7775</v>
      </c>
      <c r="STH698" s="201" t="s">
        <v>7774</v>
      </c>
      <c r="STI698" s="201" t="s">
        <v>7775</v>
      </c>
      <c r="STJ698" s="201" t="s">
        <v>7774</v>
      </c>
      <c r="STK698" s="201" t="s">
        <v>7775</v>
      </c>
      <c r="STL698" s="201" t="s">
        <v>7774</v>
      </c>
      <c r="STM698" s="201" t="s">
        <v>7775</v>
      </c>
      <c r="STN698" s="201" t="s">
        <v>7774</v>
      </c>
      <c r="STO698" s="201" t="s">
        <v>7775</v>
      </c>
      <c r="STP698" s="201" t="s">
        <v>7774</v>
      </c>
      <c r="STQ698" s="201" t="s">
        <v>7775</v>
      </c>
      <c r="STR698" s="201" t="s">
        <v>7774</v>
      </c>
      <c r="STS698" s="201" t="s">
        <v>7775</v>
      </c>
      <c r="STT698" s="201" t="s">
        <v>7774</v>
      </c>
      <c r="STU698" s="201" t="s">
        <v>7775</v>
      </c>
      <c r="STV698" s="201" t="s">
        <v>7774</v>
      </c>
      <c r="STW698" s="201" t="s">
        <v>7775</v>
      </c>
      <c r="STX698" s="201" t="s">
        <v>7774</v>
      </c>
      <c r="STY698" s="201" t="s">
        <v>7775</v>
      </c>
      <c r="STZ698" s="201" t="s">
        <v>7774</v>
      </c>
      <c r="SUA698" s="201" t="s">
        <v>7775</v>
      </c>
      <c r="SUB698" s="201" t="s">
        <v>7774</v>
      </c>
      <c r="SUC698" s="201" t="s">
        <v>7775</v>
      </c>
      <c r="SUD698" s="201" t="s">
        <v>7774</v>
      </c>
      <c r="SUE698" s="201" t="s">
        <v>7775</v>
      </c>
      <c r="SUF698" s="201" t="s">
        <v>7774</v>
      </c>
      <c r="SUG698" s="201" t="s">
        <v>7775</v>
      </c>
      <c r="SUH698" s="201" t="s">
        <v>7774</v>
      </c>
      <c r="SUI698" s="201" t="s">
        <v>7775</v>
      </c>
      <c r="SUJ698" s="201" t="s">
        <v>7774</v>
      </c>
      <c r="SUK698" s="201" t="s">
        <v>7775</v>
      </c>
      <c r="SUL698" s="201" t="s">
        <v>7774</v>
      </c>
      <c r="SUM698" s="201" t="s">
        <v>7775</v>
      </c>
      <c r="SUN698" s="201" t="s">
        <v>7774</v>
      </c>
      <c r="SUO698" s="201" t="s">
        <v>7775</v>
      </c>
      <c r="SUP698" s="201" t="s">
        <v>7774</v>
      </c>
      <c r="SUQ698" s="201" t="s">
        <v>7775</v>
      </c>
      <c r="SUR698" s="201" t="s">
        <v>7774</v>
      </c>
      <c r="SUS698" s="201" t="s">
        <v>7775</v>
      </c>
      <c r="SUT698" s="201" t="s">
        <v>7774</v>
      </c>
      <c r="SUU698" s="201" t="s">
        <v>7775</v>
      </c>
      <c r="SUV698" s="201" t="s">
        <v>7774</v>
      </c>
      <c r="SUW698" s="201" t="s">
        <v>7775</v>
      </c>
      <c r="SUX698" s="201" t="s">
        <v>7774</v>
      </c>
      <c r="SUY698" s="201" t="s">
        <v>7775</v>
      </c>
      <c r="SUZ698" s="201" t="s">
        <v>7774</v>
      </c>
      <c r="SVA698" s="201" t="s">
        <v>7775</v>
      </c>
      <c r="SVB698" s="201" t="s">
        <v>7774</v>
      </c>
      <c r="SVC698" s="201" t="s">
        <v>7775</v>
      </c>
      <c r="SVD698" s="201" t="s">
        <v>7774</v>
      </c>
      <c r="SVE698" s="201" t="s">
        <v>7775</v>
      </c>
      <c r="SVF698" s="201" t="s">
        <v>7774</v>
      </c>
      <c r="SVG698" s="201" t="s">
        <v>7775</v>
      </c>
      <c r="SVH698" s="201" t="s">
        <v>7774</v>
      </c>
      <c r="SVI698" s="201" t="s">
        <v>7775</v>
      </c>
      <c r="SVJ698" s="201" t="s">
        <v>7774</v>
      </c>
      <c r="SVK698" s="201" t="s">
        <v>7775</v>
      </c>
      <c r="SVL698" s="201" t="s">
        <v>7774</v>
      </c>
      <c r="SVM698" s="201" t="s">
        <v>7775</v>
      </c>
      <c r="SVN698" s="201" t="s">
        <v>7774</v>
      </c>
      <c r="SVO698" s="201" t="s">
        <v>7775</v>
      </c>
      <c r="SVP698" s="201" t="s">
        <v>7774</v>
      </c>
      <c r="SVQ698" s="201" t="s">
        <v>7775</v>
      </c>
      <c r="SVR698" s="201" t="s">
        <v>7774</v>
      </c>
      <c r="SVS698" s="201" t="s">
        <v>7775</v>
      </c>
      <c r="SVT698" s="201" t="s">
        <v>7774</v>
      </c>
      <c r="SVU698" s="201" t="s">
        <v>7775</v>
      </c>
      <c r="SVV698" s="201" t="s">
        <v>7774</v>
      </c>
      <c r="SVW698" s="201" t="s">
        <v>7775</v>
      </c>
      <c r="SVX698" s="201" t="s">
        <v>7774</v>
      </c>
      <c r="SVY698" s="201" t="s">
        <v>7775</v>
      </c>
      <c r="SVZ698" s="201" t="s">
        <v>7774</v>
      </c>
      <c r="SWA698" s="201" t="s">
        <v>7775</v>
      </c>
      <c r="SWB698" s="201" t="s">
        <v>7774</v>
      </c>
      <c r="SWC698" s="201" t="s">
        <v>7775</v>
      </c>
      <c r="SWD698" s="201" t="s">
        <v>7774</v>
      </c>
      <c r="SWE698" s="201" t="s">
        <v>7775</v>
      </c>
      <c r="SWF698" s="201" t="s">
        <v>7774</v>
      </c>
      <c r="SWG698" s="201" t="s">
        <v>7775</v>
      </c>
      <c r="SWH698" s="201" t="s">
        <v>7774</v>
      </c>
      <c r="SWI698" s="201" t="s">
        <v>7775</v>
      </c>
      <c r="SWJ698" s="201" t="s">
        <v>7774</v>
      </c>
      <c r="SWK698" s="201" t="s">
        <v>7775</v>
      </c>
      <c r="SWL698" s="201" t="s">
        <v>7774</v>
      </c>
      <c r="SWM698" s="201" t="s">
        <v>7775</v>
      </c>
      <c r="SWN698" s="201" t="s">
        <v>7774</v>
      </c>
      <c r="SWO698" s="201" t="s">
        <v>7775</v>
      </c>
      <c r="SWP698" s="201" t="s">
        <v>7774</v>
      </c>
      <c r="SWQ698" s="201" t="s">
        <v>7775</v>
      </c>
      <c r="SWR698" s="201" t="s">
        <v>7774</v>
      </c>
      <c r="SWS698" s="201" t="s">
        <v>7775</v>
      </c>
      <c r="SWT698" s="201" t="s">
        <v>7774</v>
      </c>
      <c r="SWU698" s="201" t="s">
        <v>7775</v>
      </c>
      <c r="SWV698" s="201" t="s">
        <v>7774</v>
      </c>
      <c r="SWW698" s="201" t="s">
        <v>7775</v>
      </c>
      <c r="SWX698" s="201" t="s">
        <v>7774</v>
      </c>
      <c r="SWY698" s="201" t="s">
        <v>7775</v>
      </c>
      <c r="SWZ698" s="201" t="s">
        <v>7774</v>
      </c>
      <c r="SXA698" s="201" t="s">
        <v>7775</v>
      </c>
      <c r="SXB698" s="201" t="s">
        <v>7774</v>
      </c>
      <c r="SXC698" s="201" t="s">
        <v>7775</v>
      </c>
      <c r="SXD698" s="201" t="s">
        <v>7774</v>
      </c>
      <c r="SXE698" s="201" t="s">
        <v>7775</v>
      </c>
      <c r="SXF698" s="201" t="s">
        <v>7774</v>
      </c>
      <c r="SXG698" s="201" t="s">
        <v>7775</v>
      </c>
      <c r="SXH698" s="201" t="s">
        <v>7774</v>
      </c>
      <c r="SXI698" s="201" t="s">
        <v>7775</v>
      </c>
      <c r="SXJ698" s="201" t="s">
        <v>7774</v>
      </c>
      <c r="SXK698" s="201" t="s">
        <v>7775</v>
      </c>
      <c r="SXL698" s="201" t="s">
        <v>7774</v>
      </c>
      <c r="SXM698" s="201" t="s">
        <v>7775</v>
      </c>
      <c r="SXN698" s="201" t="s">
        <v>7774</v>
      </c>
      <c r="SXO698" s="201" t="s">
        <v>7775</v>
      </c>
      <c r="SXP698" s="201" t="s">
        <v>7774</v>
      </c>
      <c r="SXQ698" s="201" t="s">
        <v>7775</v>
      </c>
      <c r="SXR698" s="201" t="s">
        <v>7774</v>
      </c>
      <c r="SXS698" s="201" t="s">
        <v>7775</v>
      </c>
      <c r="SXT698" s="201" t="s">
        <v>7774</v>
      </c>
      <c r="SXU698" s="201" t="s">
        <v>7775</v>
      </c>
      <c r="SXV698" s="201" t="s">
        <v>7774</v>
      </c>
      <c r="SXW698" s="201" t="s">
        <v>7775</v>
      </c>
      <c r="SXX698" s="201" t="s">
        <v>7774</v>
      </c>
      <c r="SXY698" s="201" t="s">
        <v>7775</v>
      </c>
      <c r="SXZ698" s="201" t="s">
        <v>7774</v>
      </c>
      <c r="SYA698" s="201" t="s">
        <v>7775</v>
      </c>
      <c r="SYB698" s="201" t="s">
        <v>7774</v>
      </c>
      <c r="SYC698" s="201" t="s">
        <v>7775</v>
      </c>
      <c r="SYD698" s="201" t="s">
        <v>7774</v>
      </c>
      <c r="SYE698" s="201" t="s">
        <v>7775</v>
      </c>
      <c r="SYF698" s="201" t="s">
        <v>7774</v>
      </c>
      <c r="SYG698" s="201" t="s">
        <v>7775</v>
      </c>
      <c r="SYH698" s="201" t="s">
        <v>7774</v>
      </c>
      <c r="SYI698" s="201" t="s">
        <v>7775</v>
      </c>
      <c r="SYJ698" s="201" t="s">
        <v>7774</v>
      </c>
      <c r="SYK698" s="201" t="s">
        <v>7775</v>
      </c>
      <c r="SYL698" s="201" t="s">
        <v>7774</v>
      </c>
      <c r="SYM698" s="201" t="s">
        <v>7775</v>
      </c>
      <c r="SYN698" s="201" t="s">
        <v>7774</v>
      </c>
      <c r="SYO698" s="201" t="s">
        <v>7775</v>
      </c>
      <c r="SYP698" s="201" t="s">
        <v>7774</v>
      </c>
      <c r="SYQ698" s="201" t="s">
        <v>7775</v>
      </c>
      <c r="SYR698" s="201" t="s">
        <v>7774</v>
      </c>
      <c r="SYS698" s="201" t="s">
        <v>7775</v>
      </c>
      <c r="SYT698" s="201" t="s">
        <v>7774</v>
      </c>
      <c r="SYU698" s="201" t="s">
        <v>7775</v>
      </c>
      <c r="SYV698" s="201" t="s">
        <v>7774</v>
      </c>
      <c r="SYW698" s="201" t="s">
        <v>7775</v>
      </c>
      <c r="SYX698" s="201" t="s">
        <v>7774</v>
      </c>
      <c r="SYY698" s="201" t="s">
        <v>7775</v>
      </c>
      <c r="SYZ698" s="201" t="s">
        <v>7774</v>
      </c>
      <c r="SZA698" s="201" t="s">
        <v>7775</v>
      </c>
      <c r="SZB698" s="201" t="s">
        <v>7774</v>
      </c>
      <c r="SZC698" s="201" t="s">
        <v>7775</v>
      </c>
      <c r="SZD698" s="201" t="s">
        <v>7774</v>
      </c>
      <c r="SZE698" s="201" t="s">
        <v>7775</v>
      </c>
      <c r="SZF698" s="201" t="s">
        <v>7774</v>
      </c>
      <c r="SZG698" s="201" t="s">
        <v>7775</v>
      </c>
      <c r="SZH698" s="201" t="s">
        <v>7774</v>
      </c>
      <c r="SZI698" s="201" t="s">
        <v>7775</v>
      </c>
      <c r="SZJ698" s="201" t="s">
        <v>7774</v>
      </c>
      <c r="SZK698" s="201" t="s">
        <v>7775</v>
      </c>
      <c r="SZL698" s="201" t="s">
        <v>7774</v>
      </c>
      <c r="SZM698" s="201" t="s">
        <v>7775</v>
      </c>
      <c r="SZN698" s="201" t="s">
        <v>7774</v>
      </c>
      <c r="SZO698" s="201" t="s">
        <v>7775</v>
      </c>
      <c r="SZP698" s="201" t="s">
        <v>7774</v>
      </c>
      <c r="SZQ698" s="201" t="s">
        <v>7775</v>
      </c>
      <c r="SZR698" s="201" t="s">
        <v>7774</v>
      </c>
      <c r="SZS698" s="201" t="s">
        <v>7775</v>
      </c>
      <c r="SZT698" s="201" t="s">
        <v>7774</v>
      </c>
      <c r="SZU698" s="201" t="s">
        <v>7775</v>
      </c>
      <c r="SZV698" s="201" t="s">
        <v>7774</v>
      </c>
      <c r="SZW698" s="201" t="s">
        <v>7775</v>
      </c>
      <c r="SZX698" s="201" t="s">
        <v>7774</v>
      </c>
      <c r="SZY698" s="201" t="s">
        <v>7775</v>
      </c>
      <c r="SZZ698" s="201" t="s">
        <v>7774</v>
      </c>
      <c r="TAA698" s="201" t="s">
        <v>7775</v>
      </c>
      <c r="TAB698" s="201" t="s">
        <v>7774</v>
      </c>
      <c r="TAC698" s="201" t="s">
        <v>7775</v>
      </c>
      <c r="TAD698" s="201" t="s">
        <v>7774</v>
      </c>
      <c r="TAE698" s="201" t="s">
        <v>7775</v>
      </c>
      <c r="TAF698" s="201" t="s">
        <v>7774</v>
      </c>
      <c r="TAG698" s="201" t="s">
        <v>7775</v>
      </c>
      <c r="TAH698" s="201" t="s">
        <v>7774</v>
      </c>
      <c r="TAI698" s="201" t="s">
        <v>7775</v>
      </c>
      <c r="TAJ698" s="201" t="s">
        <v>7774</v>
      </c>
      <c r="TAK698" s="201" t="s">
        <v>7775</v>
      </c>
      <c r="TAL698" s="201" t="s">
        <v>7774</v>
      </c>
      <c r="TAM698" s="201" t="s">
        <v>7775</v>
      </c>
      <c r="TAN698" s="201" t="s">
        <v>7774</v>
      </c>
      <c r="TAO698" s="201" t="s">
        <v>7775</v>
      </c>
      <c r="TAP698" s="201" t="s">
        <v>7774</v>
      </c>
      <c r="TAQ698" s="201" t="s">
        <v>7775</v>
      </c>
      <c r="TAR698" s="201" t="s">
        <v>7774</v>
      </c>
      <c r="TAS698" s="201" t="s">
        <v>7775</v>
      </c>
      <c r="TAT698" s="201" t="s">
        <v>7774</v>
      </c>
      <c r="TAU698" s="201" t="s">
        <v>7775</v>
      </c>
      <c r="TAV698" s="201" t="s">
        <v>7774</v>
      </c>
      <c r="TAW698" s="201" t="s">
        <v>7775</v>
      </c>
      <c r="TAX698" s="201" t="s">
        <v>7774</v>
      </c>
      <c r="TAY698" s="201" t="s">
        <v>7775</v>
      </c>
      <c r="TAZ698" s="201" t="s">
        <v>7774</v>
      </c>
      <c r="TBA698" s="201" t="s">
        <v>7775</v>
      </c>
      <c r="TBB698" s="201" t="s">
        <v>7774</v>
      </c>
      <c r="TBC698" s="201" t="s">
        <v>7775</v>
      </c>
      <c r="TBD698" s="201" t="s">
        <v>7774</v>
      </c>
      <c r="TBE698" s="201" t="s">
        <v>7775</v>
      </c>
      <c r="TBF698" s="201" t="s">
        <v>7774</v>
      </c>
      <c r="TBG698" s="201" t="s">
        <v>7775</v>
      </c>
      <c r="TBH698" s="201" t="s">
        <v>7774</v>
      </c>
      <c r="TBI698" s="201" t="s">
        <v>7775</v>
      </c>
      <c r="TBJ698" s="201" t="s">
        <v>7774</v>
      </c>
      <c r="TBK698" s="201" t="s">
        <v>7775</v>
      </c>
      <c r="TBL698" s="201" t="s">
        <v>7774</v>
      </c>
      <c r="TBM698" s="201" t="s">
        <v>7775</v>
      </c>
      <c r="TBN698" s="201" t="s">
        <v>7774</v>
      </c>
      <c r="TBO698" s="201" t="s">
        <v>7775</v>
      </c>
      <c r="TBP698" s="201" t="s">
        <v>7774</v>
      </c>
      <c r="TBQ698" s="201" t="s">
        <v>7775</v>
      </c>
      <c r="TBR698" s="201" t="s">
        <v>7774</v>
      </c>
      <c r="TBS698" s="201" t="s">
        <v>7775</v>
      </c>
      <c r="TBT698" s="201" t="s">
        <v>7774</v>
      </c>
      <c r="TBU698" s="201" t="s">
        <v>7775</v>
      </c>
      <c r="TBV698" s="201" t="s">
        <v>7774</v>
      </c>
      <c r="TBW698" s="201" t="s">
        <v>7775</v>
      </c>
      <c r="TBX698" s="201" t="s">
        <v>7774</v>
      </c>
      <c r="TBY698" s="201" t="s">
        <v>7775</v>
      </c>
      <c r="TBZ698" s="201" t="s">
        <v>7774</v>
      </c>
      <c r="TCA698" s="201" t="s">
        <v>7775</v>
      </c>
      <c r="TCB698" s="201" t="s">
        <v>7774</v>
      </c>
      <c r="TCC698" s="201" t="s">
        <v>7775</v>
      </c>
      <c r="TCD698" s="201" t="s">
        <v>7774</v>
      </c>
      <c r="TCE698" s="201" t="s">
        <v>7775</v>
      </c>
      <c r="TCF698" s="201" t="s">
        <v>7774</v>
      </c>
      <c r="TCG698" s="201" t="s">
        <v>7775</v>
      </c>
      <c r="TCH698" s="201" t="s">
        <v>7774</v>
      </c>
      <c r="TCI698" s="201" t="s">
        <v>7775</v>
      </c>
      <c r="TCJ698" s="201" t="s">
        <v>7774</v>
      </c>
      <c r="TCK698" s="201" t="s">
        <v>7775</v>
      </c>
      <c r="TCL698" s="201" t="s">
        <v>7774</v>
      </c>
      <c r="TCM698" s="201" t="s">
        <v>7775</v>
      </c>
      <c r="TCN698" s="201" t="s">
        <v>7774</v>
      </c>
      <c r="TCO698" s="201" t="s">
        <v>7775</v>
      </c>
      <c r="TCP698" s="201" t="s">
        <v>7774</v>
      </c>
      <c r="TCQ698" s="201" t="s">
        <v>7775</v>
      </c>
      <c r="TCR698" s="201" t="s">
        <v>7774</v>
      </c>
      <c r="TCS698" s="201" t="s">
        <v>7775</v>
      </c>
      <c r="TCT698" s="201" t="s">
        <v>7774</v>
      </c>
      <c r="TCU698" s="201" t="s">
        <v>7775</v>
      </c>
      <c r="TCV698" s="201" t="s">
        <v>7774</v>
      </c>
      <c r="TCW698" s="201" t="s">
        <v>7775</v>
      </c>
      <c r="TCX698" s="201" t="s">
        <v>7774</v>
      </c>
      <c r="TCY698" s="201" t="s">
        <v>7775</v>
      </c>
      <c r="TCZ698" s="201" t="s">
        <v>7774</v>
      </c>
      <c r="TDA698" s="201" t="s">
        <v>7775</v>
      </c>
      <c r="TDB698" s="201" t="s">
        <v>7774</v>
      </c>
      <c r="TDC698" s="201" t="s">
        <v>7775</v>
      </c>
      <c r="TDD698" s="201" t="s">
        <v>7774</v>
      </c>
      <c r="TDE698" s="201" t="s">
        <v>7775</v>
      </c>
      <c r="TDF698" s="201" t="s">
        <v>7774</v>
      </c>
      <c r="TDG698" s="201" t="s">
        <v>7775</v>
      </c>
      <c r="TDH698" s="201" t="s">
        <v>7774</v>
      </c>
      <c r="TDI698" s="201" t="s">
        <v>7775</v>
      </c>
      <c r="TDJ698" s="201" t="s">
        <v>7774</v>
      </c>
      <c r="TDK698" s="201" t="s">
        <v>7775</v>
      </c>
      <c r="TDL698" s="201" t="s">
        <v>7774</v>
      </c>
      <c r="TDM698" s="201" t="s">
        <v>7775</v>
      </c>
      <c r="TDN698" s="201" t="s">
        <v>7774</v>
      </c>
      <c r="TDO698" s="201" t="s">
        <v>7775</v>
      </c>
      <c r="TDP698" s="201" t="s">
        <v>7774</v>
      </c>
      <c r="TDQ698" s="201" t="s">
        <v>7775</v>
      </c>
      <c r="TDR698" s="201" t="s">
        <v>7774</v>
      </c>
      <c r="TDS698" s="201" t="s">
        <v>7775</v>
      </c>
      <c r="TDT698" s="201" t="s">
        <v>7774</v>
      </c>
      <c r="TDU698" s="201" t="s">
        <v>7775</v>
      </c>
      <c r="TDV698" s="201" t="s">
        <v>7774</v>
      </c>
      <c r="TDW698" s="201" t="s">
        <v>7775</v>
      </c>
      <c r="TDX698" s="201" t="s">
        <v>7774</v>
      </c>
      <c r="TDY698" s="201" t="s">
        <v>7775</v>
      </c>
      <c r="TDZ698" s="201" t="s">
        <v>7774</v>
      </c>
      <c r="TEA698" s="201" t="s">
        <v>7775</v>
      </c>
      <c r="TEB698" s="201" t="s">
        <v>7774</v>
      </c>
      <c r="TEC698" s="201" t="s">
        <v>7775</v>
      </c>
      <c r="TED698" s="201" t="s">
        <v>7774</v>
      </c>
      <c r="TEE698" s="201" t="s">
        <v>7775</v>
      </c>
      <c r="TEF698" s="201" t="s">
        <v>7774</v>
      </c>
      <c r="TEG698" s="201" t="s">
        <v>7775</v>
      </c>
      <c r="TEH698" s="201" t="s">
        <v>7774</v>
      </c>
      <c r="TEI698" s="201" t="s">
        <v>7775</v>
      </c>
      <c r="TEJ698" s="201" t="s">
        <v>7774</v>
      </c>
      <c r="TEK698" s="201" t="s">
        <v>7775</v>
      </c>
      <c r="TEL698" s="201" t="s">
        <v>7774</v>
      </c>
      <c r="TEM698" s="201" t="s">
        <v>7775</v>
      </c>
      <c r="TEN698" s="201" t="s">
        <v>7774</v>
      </c>
      <c r="TEO698" s="201" t="s">
        <v>7775</v>
      </c>
      <c r="TEP698" s="201" t="s">
        <v>7774</v>
      </c>
      <c r="TEQ698" s="201" t="s">
        <v>7775</v>
      </c>
      <c r="TER698" s="201" t="s">
        <v>7774</v>
      </c>
      <c r="TES698" s="201" t="s">
        <v>7775</v>
      </c>
      <c r="TET698" s="201" t="s">
        <v>7774</v>
      </c>
      <c r="TEU698" s="201" t="s">
        <v>7775</v>
      </c>
      <c r="TEV698" s="201" t="s">
        <v>7774</v>
      </c>
      <c r="TEW698" s="201" t="s">
        <v>7775</v>
      </c>
      <c r="TEX698" s="201" t="s">
        <v>7774</v>
      </c>
      <c r="TEY698" s="201" t="s">
        <v>7775</v>
      </c>
      <c r="TEZ698" s="201" t="s">
        <v>7774</v>
      </c>
      <c r="TFA698" s="201" t="s">
        <v>7775</v>
      </c>
      <c r="TFB698" s="201" t="s">
        <v>7774</v>
      </c>
      <c r="TFC698" s="201" t="s">
        <v>7775</v>
      </c>
      <c r="TFD698" s="201" t="s">
        <v>7774</v>
      </c>
      <c r="TFE698" s="201" t="s">
        <v>7775</v>
      </c>
      <c r="TFF698" s="201" t="s">
        <v>7774</v>
      </c>
      <c r="TFG698" s="201" t="s">
        <v>7775</v>
      </c>
      <c r="TFH698" s="201" t="s">
        <v>7774</v>
      </c>
      <c r="TFI698" s="201" t="s">
        <v>7775</v>
      </c>
      <c r="TFJ698" s="201" t="s">
        <v>7774</v>
      </c>
      <c r="TFK698" s="201" t="s">
        <v>7775</v>
      </c>
      <c r="TFL698" s="201" t="s">
        <v>7774</v>
      </c>
      <c r="TFM698" s="201" t="s">
        <v>7775</v>
      </c>
      <c r="TFN698" s="201" t="s">
        <v>7774</v>
      </c>
      <c r="TFO698" s="201" t="s">
        <v>7775</v>
      </c>
      <c r="TFP698" s="201" t="s">
        <v>7774</v>
      </c>
      <c r="TFQ698" s="201" t="s">
        <v>7775</v>
      </c>
      <c r="TFR698" s="201" t="s">
        <v>7774</v>
      </c>
      <c r="TFS698" s="201" t="s">
        <v>7775</v>
      </c>
      <c r="TFT698" s="201" t="s">
        <v>7774</v>
      </c>
      <c r="TFU698" s="201" t="s">
        <v>7775</v>
      </c>
      <c r="TFV698" s="201" t="s">
        <v>7774</v>
      </c>
      <c r="TFW698" s="201" t="s">
        <v>7775</v>
      </c>
      <c r="TFX698" s="201" t="s">
        <v>7774</v>
      </c>
      <c r="TFY698" s="201" t="s">
        <v>7775</v>
      </c>
      <c r="TFZ698" s="201" t="s">
        <v>7774</v>
      </c>
      <c r="TGA698" s="201" t="s">
        <v>7775</v>
      </c>
      <c r="TGB698" s="201" t="s">
        <v>7774</v>
      </c>
      <c r="TGC698" s="201" t="s">
        <v>7775</v>
      </c>
      <c r="TGD698" s="201" t="s">
        <v>7774</v>
      </c>
      <c r="TGE698" s="201" t="s">
        <v>7775</v>
      </c>
      <c r="TGF698" s="201" t="s">
        <v>7774</v>
      </c>
      <c r="TGG698" s="201" t="s">
        <v>7775</v>
      </c>
      <c r="TGH698" s="201" t="s">
        <v>7774</v>
      </c>
      <c r="TGI698" s="201" t="s">
        <v>7775</v>
      </c>
      <c r="TGJ698" s="201" t="s">
        <v>7774</v>
      </c>
      <c r="TGK698" s="201" t="s">
        <v>7775</v>
      </c>
      <c r="TGL698" s="201" t="s">
        <v>7774</v>
      </c>
      <c r="TGM698" s="201" t="s">
        <v>7775</v>
      </c>
      <c r="TGN698" s="201" t="s">
        <v>7774</v>
      </c>
      <c r="TGO698" s="201" t="s">
        <v>7775</v>
      </c>
      <c r="TGP698" s="201" t="s">
        <v>7774</v>
      </c>
      <c r="TGQ698" s="201" t="s">
        <v>7775</v>
      </c>
      <c r="TGR698" s="201" t="s">
        <v>7774</v>
      </c>
      <c r="TGS698" s="201" t="s">
        <v>7775</v>
      </c>
      <c r="TGT698" s="201" t="s">
        <v>7774</v>
      </c>
      <c r="TGU698" s="201" t="s">
        <v>7775</v>
      </c>
      <c r="TGV698" s="201" t="s">
        <v>7774</v>
      </c>
      <c r="TGW698" s="201" t="s">
        <v>7775</v>
      </c>
      <c r="TGX698" s="201" t="s">
        <v>7774</v>
      </c>
      <c r="TGY698" s="201" t="s">
        <v>7775</v>
      </c>
      <c r="TGZ698" s="201" t="s">
        <v>7774</v>
      </c>
      <c r="THA698" s="201" t="s">
        <v>7775</v>
      </c>
      <c r="THB698" s="201" t="s">
        <v>7774</v>
      </c>
      <c r="THC698" s="201" t="s">
        <v>7775</v>
      </c>
      <c r="THD698" s="201" t="s">
        <v>7774</v>
      </c>
      <c r="THE698" s="201" t="s">
        <v>7775</v>
      </c>
      <c r="THF698" s="201" t="s">
        <v>7774</v>
      </c>
      <c r="THG698" s="201" t="s">
        <v>7775</v>
      </c>
      <c r="THH698" s="201" t="s">
        <v>7774</v>
      </c>
      <c r="THI698" s="201" t="s">
        <v>7775</v>
      </c>
      <c r="THJ698" s="201" t="s">
        <v>7774</v>
      </c>
      <c r="THK698" s="201" t="s">
        <v>7775</v>
      </c>
      <c r="THL698" s="201" t="s">
        <v>7774</v>
      </c>
      <c r="THM698" s="201" t="s">
        <v>7775</v>
      </c>
      <c r="THN698" s="201" t="s">
        <v>7774</v>
      </c>
      <c r="THO698" s="201" t="s">
        <v>7775</v>
      </c>
      <c r="THP698" s="201" t="s">
        <v>7774</v>
      </c>
      <c r="THQ698" s="201" t="s">
        <v>7775</v>
      </c>
      <c r="THR698" s="201" t="s">
        <v>7774</v>
      </c>
      <c r="THS698" s="201" t="s">
        <v>7775</v>
      </c>
      <c r="THT698" s="201" t="s">
        <v>7774</v>
      </c>
      <c r="THU698" s="201" t="s">
        <v>7775</v>
      </c>
      <c r="THV698" s="201" t="s">
        <v>7774</v>
      </c>
      <c r="THW698" s="201" t="s">
        <v>7775</v>
      </c>
      <c r="THX698" s="201" t="s">
        <v>7774</v>
      </c>
      <c r="THY698" s="201" t="s">
        <v>7775</v>
      </c>
      <c r="THZ698" s="201" t="s">
        <v>7774</v>
      </c>
      <c r="TIA698" s="201" t="s">
        <v>7775</v>
      </c>
      <c r="TIB698" s="201" t="s">
        <v>7774</v>
      </c>
      <c r="TIC698" s="201" t="s">
        <v>7775</v>
      </c>
      <c r="TID698" s="201" t="s">
        <v>7774</v>
      </c>
      <c r="TIE698" s="201" t="s">
        <v>7775</v>
      </c>
      <c r="TIF698" s="201" t="s">
        <v>7774</v>
      </c>
      <c r="TIG698" s="201" t="s">
        <v>7775</v>
      </c>
      <c r="TIH698" s="201" t="s">
        <v>7774</v>
      </c>
      <c r="TII698" s="201" t="s">
        <v>7775</v>
      </c>
      <c r="TIJ698" s="201" t="s">
        <v>7774</v>
      </c>
      <c r="TIK698" s="201" t="s">
        <v>7775</v>
      </c>
      <c r="TIL698" s="201" t="s">
        <v>7774</v>
      </c>
      <c r="TIM698" s="201" t="s">
        <v>7775</v>
      </c>
      <c r="TIN698" s="201" t="s">
        <v>7774</v>
      </c>
      <c r="TIO698" s="201" t="s">
        <v>7775</v>
      </c>
      <c r="TIP698" s="201" t="s">
        <v>7774</v>
      </c>
      <c r="TIQ698" s="201" t="s">
        <v>7775</v>
      </c>
      <c r="TIR698" s="201" t="s">
        <v>7774</v>
      </c>
      <c r="TIS698" s="201" t="s">
        <v>7775</v>
      </c>
      <c r="TIT698" s="201" t="s">
        <v>7774</v>
      </c>
      <c r="TIU698" s="201" t="s">
        <v>7775</v>
      </c>
      <c r="TIV698" s="201" t="s">
        <v>7774</v>
      </c>
      <c r="TIW698" s="201" t="s">
        <v>7775</v>
      </c>
      <c r="TIX698" s="201" t="s">
        <v>7774</v>
      </c>
      <c r="TIY698" s="201" t="s">
        <v>7775</v>
      </c>
      <c r="TIZ698" s="201" t="s">
        <v>7774</v>
      </c>
      <c r="TJA698" s="201" t="s">
        <v>7775</v>
      </c>
      <c r="TJB698" s="201" t="s">
        <v>7774</v>
      </c>
      <c r="TJC698" s="201" t="s">
        <v>7775</v>
      </c>
      <c r="TJD698" s="201" t="s">
        <v>7774</v>
      </c>
      <c r="TJE698" s="201" t="s">
        <v>7775</v>
      </c>
      <c r="TJF698" s="201" t="s">
        <v>7774</v>
      </c>
      <c r="TJG698" s="201" t="s">
        <v>7775</v>
      </c>
      <c r="TJH698" s="201" t="s">
        <v>7774</v>
      </c>
      <c r="TJI698" s="201" t="s">
        <v>7775</v>
      </c>
      <c r="TJJ698" s="201" t="s">
        <v>7774</v>
      </c>
      <c r="TJK698" s="201" t="s">
        <v>7775</v>
      </c>
      <c r="TJL698" s="201" t="s">
        <v>7774</v>
      </c>
      <c r="TJM698" s="201" t="s">
        <v>7775</v>
      </c>
      <c r="TJN698" s="201" t="s">
        <v>7774</v>
      </c>
      <c r="TJO698" s="201" t="s">
        <v>7775</v>
      </c>
      <c r="TJP698" s="201" t="s">
        <v>7774</v>
      </c>
      <c r="TJQ698" s="201" t="s">
        <v>7775</v>
      </c>
      <c r="TJR698" s="201" t="s">
        <v>7774</v>
      </c>
      <c r="TJS698" s="201" t="s">
        <v>7775</v>
      </c>
      <c r="TJT698" s="201" t="s">
        <v>7774</v>
      </c>
      <c r="TJU698" s="201" t="s">
        <v>7775</v>
      </c>
      <c r="TJV698" s="201" t="s">
        <v>7774</v>
      </c>
      <c r="TJW698" s="201" t="s">
        <v>7775</v>
      </c>
      <c r="TJX698" s="201" t="s">
        <v>7774</v>
      </c>
      <c r="TJY698" s="201" t="s">
        <v>7775</v>
      </c>
      <c r="TJZ698" s="201" t="s">
        <v>7774</v>
      </c>
      <c r="TKA698" s="201" t="s">
        <v>7775</v>
      </c>
      <c r="TKB698" s="201" t="s">
        <v>7774</v>
      </c>
      <c r="TKC698" s="201" t="s">
        <v>7775</v>
      </c>
      <c r="TKD698" s="201" t="s">
        <v>7774</v>
      </c>
      <c r="TKE698" s="201" t="s">
        <v>7775</v>
      </c>
      <c r="TKF698" s="201" t="s">
        <v>7774</v>
      </c>
      <c r="TKG698" s="201" t="s">
        <v>7775</v>
      </c>
      <c r="TKH698" s="201" t="s">
        <v>7774</v>
      </c>
      <c r="TKI698" s="201" t="s">
        <v>7775</v>
      </c>
      <c r="TKJ698" s="201" t="s">
        <v>7774</v>
      </c>
      <c r="TKK698" s="201" t="s">
        <v>7775</v>
      </c>
      <c r="TKL698" s="201" t="s">
        <v>7774</v>
      </c>
      <c r="TKM698" s="201" t="s">
        <v>7775</v>
      </c>
      <c r="TKN698" s="201" t="s">
        <v>7774</v>
      </c>
      <c r="TKO698" s="201" t="s">
        <v>7775</v>
      </c>
      <c r="TKP698" s="201" t="s">
        <v>7774</v>
      </c>
      <c r="TKQ698" s="201" t="s">
        <v>7775</v>
      </c>
      <c r="TKR698" s="201" t="s">
        <v>7774</v>
      </c>
      <c r="TKS698" s="201" t="s">
        <v>7775</v>
      </c>
      <c r="TKT698" s="201" t="s">
        <v>7774</v>
      </c>
      <c r="TKU698" s="201" t="s">
        <v>7775</v>
      </c>
      <c r="TKV698" s="201" t="s">
        <v>7774</v>
      </c>
      <c r="TKW698" s="201" t="s">
        <v>7775</v>
      </c>
      <c r="TKX698" s="201" t="s">
        <v>7774</v>
      </c>
      <c r="TKY698" s="201" t="s">
        <v>7775</v>
      </c>
      <c r="TKZ698" s="201" t="s">
        <v>7774</v>
      </c>
      <c r="TLA698" s="201" t="s">
        <v>7775</v>
      </c>
      <c r="TLB698" s="201" t="s">
        <v>7774</v>
      </c>
      <c r="TLC698" s="201" t="s">
        <v>7775</v>
      </c>
      <c r="TLD698" s="201" t="s">
        <v>7774</v>
      </c>
      <c r="TLE698" s="201" t="s">
        <v>7775</v>
      </c>
      <c r="TLF698" s="201" t="s">
        <v>7774</v>
      </c>
      <c r="TLG698" s="201" t="s">
        <v>7775</v>
      </c>
      <c r="TLH698" s="201" t="s">
        <v>7774</v>
      </c>
      <c r="TLI698" s="201" t="s">
        <v>7775</v>
      </c>
      <c r="TLJ698" s="201" t="s">
        <v>7774</v>
      </c>
      <c r="TLK698" s="201" t="s">
        <v>7775</v>
      </c>
      <c r="TLL698" s="201" t="s">
        <v>7774</v>
      </c>
      <c r="TLM698" s="201" t="s">
        <v>7775</v>
      </c>
      <c r="TLN698" s="201" t="s">
        <v>7774</v>
      </c>
      <c r="TLO698" s="201" t="s">
        <v>7775</v>
      </c>
      <c r="TLP698" s="201" t="s">
        <v>7774</v>
      </c>
      <c r="TLQ698" s="201" t="s">
        <v>7775</v>
      </c>
      <c r="TLR698" s="201" t="s">
        <v>7774</v>
      </c>
      <c r="TLS698" s="201" t="s">
        <v>7775</v>
      </c>
      <c r="TLT698" s="201" t="s">
        <v>7774</v>
      </c>
      <c r="TLU698" s="201" t="s">
        <v>7775</v>
      </c>
      <c r="TLV698" s="201" t="s">
        <v>7774</v>
      </c>
      <c r="TLW698" s="201" t="s">
        <v>7775</v>
      </c>
      <c r="TLX698" s="201" t="s">
        <v>7774</v>
      </c>
      <c r="TLY698" s="201" t="s">
        <v>7775</v>
      </c>
      <c r="TLZ698" s="201" t="s">
        <v>7774</v>
      </c>
      <c r="TMA698" s="201" t="s">
        <v>7775</v>
      </c>
      <c r="TMB698" s="201" t="s">
        <v>7774</v>
      </c>
      <c r="TMC698" s="201" t="s">
        <v>7775</v>
      </c>
      <c r="TMD698" s="201" t="s">
        <v>7774</v>
      </c>
      <c r="TME698" s="201" t="s">
        <v>7775</v>
      </c>
      <c r="TMF698" s="201" t="s">
        <v>7774</v>
      </c>
      <c r="TMG698" s="201" t="s">
        <v>7775</v>
      </c>
      <c r="TMH698" s="201" t="s">
        <v>7774</v>
      </c>
      <c r="TMI698" s="201" t="s">
        <v>7775</v>
      </c>
      <c r="TMJ698" s="201" t="s">
        <v>7774</v>
      </c>
      <c r="TMK698" s="201" t="s">
        <v>7775</v>
      </c>
      <c r="TML698" s="201" t="s">
        <v>7774</v>
      </c>
      <c r="TMM698" s="201" t="s">
        <v>7775</v>
      </c>
      <c r="TMN698" s="201" t="s">
        <v>7774</v>
      </c>
      <c r="TMO698" s="201" t="s">
        <v>7775</v>
      </c>
      <c r="TMP698" s="201" t="s">
        <v>7774</v>
      </c>
      <c r="TMQ698" s="201" t="s">
        <v>7775</v>
      </c>
      <c r="TMR698" s="201" t="s">
        <v>7774</v>
      </c>
      <c r="TMS698" s="201" t="s">
        <v>7775</v>
      </c>
      <c r="TMT698" s="201" t="s">
        <v>7774</v>
      </c>
      <c r="TMU698" s="201" t="s">
        <v>7775</v>
      </c>
      <c r="TMV698" s="201" t="s">
        <v>7774</v>
      </c>
      <c r="TMW698" s="201" t="s">
        <v>7775</v>
      </c>
      <c r="TMX698" s="201" t="s">
        <v>7774</v>
      </c>
      <c r="TMY698" s="201" t="s">
        <v>7775</v>
      </c>
      <c r="TMZ698" s="201" t="s">
        <v>7774</v>
      </c>
      <c r="TNA698" s="201" t="s">
        <v>7775</v>
      </c>
      <c r="TNB698" s="201" t="s">
        <v>7774</v>
      </c>
      <c r="TNC698" s="201" t="s">
        <v>7775</v>
      </c>
      <c r="TND698" s="201" t="s">
        <v>7774</v>
      </c>
      <c r="TNE698" s="201" t="s">
        <v>7775</v>
      </c>
      <c r="TNF698" s="201" t="s">
        <v>7774</v>
      </c>
      <c r="TNG698" s="201" t="s">
        <v>7775</v>
      </c>
      <c r="TNH698" s="201" t="s">
        <v>7774</v>
      </c>
      <c r="TNI698" s="201" t="s">
        <v>7775</v>
      </c>
      <c r="TNJ698" s="201" t="s">
        <v>7774</v>
      </c>
      <c r="TNK698" s="201" t="s">
        <v>7775</v>
      </c>
      <c r="TNL698" s="201" t="s">
        <v>7774</v>
      </c>
      <c r="TNM698" s="201" t="s">
        <v>7775</v>
      </c>
      <c r="TNN698" s="201" t="s">
        <v>7774</v>
      </c>
      <c r="TNO698" s="201" t="s">
        <v>7775</v>
      </c>
      <c r="TNP698" s="201" t="s">
        <v>7774</v>
      </c>
      <c r="TNQ698" s="201" t="s">
        <v>7775</v>
      </c>
      <c r="TNR698" s="201" t="s">
        <v>7774</v>
      </c>
      <c r="TNS698" s="201" t="s">
        <v>7775</v>
      </c>
      <c r="TNT698" s="201" t="s">
        <v>7774</v>
      </c>
      <c r="TNU698" s="201" t="s">
        <v>7775</v>
      </c>
      <c r="TNV698" s="201" t="s">
        <v>7774</v>
      </c>
      <c r="TNW698" s="201" t="s">
        <v>7775</v>
      </c>
      <c r="TNX698" s="201" t="s">
        <v>7774</v>
      </c>
      <c r="TNY698" s="201" t="s">
        <v>7775</v>
      </c>
      <c r="TNZ698" s="201" t="s">
        <v>7774</v>
      </c>
      <c r="TOA698" s="201" t="s">
        <v>7775</v>
      </c>
      <c r="TOB698" s="201" t="s">
        <v>7774</v>
      </c>
      <c r="TOC698" s="201" t="s">
        <v>7775</v>
      </c>
      <c r="TOD698" s="201" t="s">
        <v>7774</v>
      </c>
      <c r="TOE698" s="201" t="s">
        <v>7775</v>
      </c>
      <c r="TOF698" s="201" t="s">
        <v>7774</v>
      </c>
      <c r="TOG698" s="201" t="s">
        <v>7775</v>
      </c>
      <c r="TOH698" s="201" t="s">
        <v>7774</v>
      </c>
      <c r="TOI698" s="201" t="s">
        <v>7775</v>
      </c>
      <c r="TOJ698" s="201" t="s">
        <v>7774</v>
      </c>
      <c r="TOK698" s="201" t="s">
        <v>7775</v>
      </c>
      <c r="TOL698" s="201" t="s">
        <v>7774</v>
      </c>
      <c r="TOM698" s="201" t="s">
        <v>7775</v>
      </c>
      <c r="TON698" s="201" t="s">
        <v>7774</v>
      </c>
      <c r="TOO698" s="201" t="s">
        <v>7775</v>
      </c>
      <c r="TOP698" s="201" t="s">
        <v>7774</v>
      </c>
      <c r="TOQ698" s="201" t="s">
        <v>7775</v>
      </c>
      <c r="TOR698" s="201" t="s">
        <v>7774</v>
      </c>
      <c r="TOS698" s="201" t="s">
        <v>7775</v>
      </c>
      <c r="TOT698" s="201" t="s">
        <v>7774</v>
      </c>
      <c r="TOU698" s="201" t="s">
        <v>7775</v>
      </c>
      <c r="TOV698" s="201" t="s">
        <v>7774</v>
      </c>
      <c r="TOW698" s="201" t="s">
        <v>7775</v>
      </c>
      <c r="TOX698" s="201" t="s">
        <v>7774</v>
      </c>
      <c r="TOY698" s="201" t="s">
        <v>7775</v>
      </c>
      <c r="TOZ698" s="201" t="s">
        <v>7774</v>
      </c>
      <c r="TPA698" s="201" t="s">
        <v>7775</v>
      </c>
      <c r="TPB698" s="201" t="s">
        <v>7774</v>
      </c>
      <c r="TPC698" s="201" t="s">
        <v>7775</v>
      </c>
      <c r="TPD698" s="201" t="s">
        <v>7774</v>
      </c>
      <c r="TPE698" s="201" t="s">
        <v>7775</v>
      </c>
      <c r="TPF698" s="201" t="s">
        <v>7774</v>
      </c>
      <c r="TPG698" s="201" t="s">
        <v>7775</v>
      </c>
      <c r="TPH698" s="201" t="s">
        <v>7774</v>
      </c>
      <c r="TPI698" s="201" t="s">
        <v>7775</v>
      </c>
      <c r="TPJ698" s="201" t="s">
        <v>7774</v>
      </c>
      <c r="TPK698" s="201" t="s">
        <v>7775</v>
      </c>
      <c r="TPL698" s="201" t="s">
        <v>7774</v>
      </c>
      <c r="TPM698" s="201" t="s">
        <v>7775</v>
      </c>
      <c r="TPN698" s="201" t="s">
        <v>7774</v>
      </c>
      <c r="TPO698" s="201" t="s">
        <v>7775</v>
      </c>
      <c r="TPP698" s="201" t="s">
        <v>7774</v>
      </c>
      <c r="TPQ698" s="201" t="s">
        <v>7775</v>
      </c>
      <c r="TPR698" s="201" t="s">
        <v>7774</v>
      </c>
      <c r="TPS698" s="201" t="s">
        <v>7775</v>
      </c>
      <c r="TPT698" s="201" t="s">
        <v>7774</v>
      </c>
      <c r="TPU698" s="201" t="s">
        <v>7775</v>
      </c>
      <c r="TPV698" s="201" t="s">
        <v>7774</v>
      </c>
      <c r="TPW698" s="201" t="s">
        <v>7775</v>
      </c>
      <c r="TPX698" s="201" t="s">
        <v>7774</v>
      </c>
      <c r="TPY698" s="201" t="s">
        <v>7775</v>
      </c>
      <c r="TPZ698" s="201" t="s">
        <v>7774</v>
      </c>
      <c r="TQA698" s="201" t="s">
        <v>7775</v>
      </c>
      <c r="TQB698" s="201" t="s">
        <v>7774</v>
      </c>
      <c r="TQC698" s="201" t="s">
        <v>7775</v>
      </c>
      <c r="TQD698" s="201" t="s">
        <v>7774</v>
      </c>
      <c r="TQE698" s="201" t="s">
        <v>7775</v>
      </c>
      <c r="TQF698" s="201" t="s">
        <v>7774</v>
      </c>
      <c r="TQG698" s="201" t="s">
        <v>7775</v>
      </c>
      <c r="TQH698" s="201" t="s">
        <v>7774</v>
      </c>
      <c r="TQI698" s="201" t="s">
        <v>7775</v>
      </c>
      <c r="TQJ698" s="201" t="s">
        <v>7774</v>
      </c>
      <c r="TQK698" s="201" t="s">
        <v>7775</v>
      </c>
      <c r="TQL698" s="201" t="s">
        <v>7774</v>
      </c>
      <c r="TQM698" s="201" t="s">
        <v>7775</v>
      </c>
      <c r="TQN698" s="201" t="s">
        <v>7774</v>
      </c>
      <c r="TQO698" s="201" t="s">
        <v>7775</v>
      </c>
      <c r="TQP698" s="201" t="s">
        <v>7774</v>
      </c>
      <c r="TQQ698" s="201" t="s">
        <v>7775</v>
      </c>
      <c r="TQR698" s="201" t="s">
        <v>7774</v>
      </c>
      <c r="TQS698" s="201" t="s">
        <v>7775</v>
      </c>
      <c r="TQT698" s="201" t="s">
        <v>7774</v>
      </c>
      <c r="TQU698" s="201" t="s">
        <v>7775</v>
      </c>
      <c r="TQV698" s="201" t="s">
        <v>7774</v>
      </c>
      <c r="TQW698" s="201" t="s">
        <v>7775</v>
      </c>
      <c r="TQX698" s="201" t="s">
        <v>7774</v>
      </c>
      <c r="TQY698" s="201" t="s">
        <v>7775</v>
      </c>
      <c r="TQZ698" s="201" t="s">
        <v>7774</v>
      </c>
      <c r="TRA698" s="201" t="s">
        <v>7775</v>
      </c>
      <c r="TRB698" s="201" t="s">
        <v>7774</v>
      </c>
      <c r="TRC698" s="201" t="s">
        <v>7775</v>
      </c>
      <c r="TRD698" s="201" t="s">
        <v>7774</v>
      </c>
      <c r="TRE698" s="201" t="s">
        <v>7775</v>
      </c>
      <c r="TRF698" s="201" t="s">
        <v>7774</v>
      </c>
      <c r="TRG698" s="201" t="s">
        <v>7775</v>
      </c>
      <c r="TRH698" s="201" t="s">
        <v>7774</v>
      </c>
      <c r="TRI698" s="201" t="s">
        <v>7775</v>
      </c>
      <c r="TRJ698" s="201" t="s">
        <v>7774</v>
      </c>
      <c r="TRK698" s="201" t="s">
        <v>7775</v>
      </c>
      <c r="TRL698" s="201" t="s">
        <v>7774</v>
      </c>
      <c r="TRM698" s="201" t="s">
        <v>7775</v>
      </c>
      <c r="TRN698" s="201" t="s">
        <v>7774</v>
      </c>
      <c r="TRO698" s="201" t="s">
        <v>7775</v>
      </c>
      <c r="TRP698" s="201" t="s">
        <v>7774</v>
      </c>
      <c r="TRQ698" s="201" t="s">
        <v>7775</v>
      </c>
      <c r="TRR698" s="201" t="s">
        <v>7774</v>
      </c>
      <c r="TRS698" s="201" t="s">
        <v>7775</v>
      </c>
      <c r="TRT698" s="201" t="s">
        <v>7774</v>
      </c>
      <c r="TRU698" s="201" t="s">
        <v>7775</v>
      </c>
      <c r="TRV698" s="201" t="s">
        <v>7774</v>
      </c>
      <c r="TRW698" s="201" t="s">
        <v>7775</v>
      </c>
      <c r="TRX698" s="201" t="s">
        <v>7774</v>
      </c>
      <c r="TRY698" s="201" t="s">
        <v>7775</v>
      </c>
      <c r="TRZ698" s="201" t="s">
        <v>7774</v>
      </c>
      <c r="TSA698" s="201" t="s">
        <v>7775</v>
      </c>
      <c r="TSB698" s="201" t="s">
        <v>7774</v>
      </c>
      <c r="TSC698" s="201" t="s">
        <v>7775</v>
      </c>
      <c r="TSD698" s="201" t="s">
        <v>7774</v>
      </c>
      <c r="TSE698" s="201" t="s">
        <v>7775</v>
      </c>
      <c r="TSF698" s="201" t="s">
        <v>7774</v>
      </c>
      <c r="TSG698" s="201" t="s">
        <v>7775</v>
      </c>
      <c r="TSH698" s="201" t="s">
        <v>7774</v>
      </c>
      <c r="TSI698" s="201" t="s">
        <v>7775</v>
      </c>
      <c r="TSJ698" s="201" t="s">
        <v>7774</v>
      </c>
      <c r="TSK698" s="201" t="s">
        <v>7775</v>
      </c>
      <c r="TSL698" s="201" t="s">
        <v>7774</v>
      </c>
      <c r="TSM698" s="201" t="s">
        <v>7775</v>
      </c>
      <c r="TSN698" s="201" t="s">
        <v>7774</v>
      </c>
      <c r="TSO698" s="201" t="s">
        <v>7775</v>
      </c>
      <c r="TSP698" s="201" t="s">
        <v>7774</v>
      </c>
      <c r="TSQ698" s="201" t="s">
        <v>7775</v>
      </c>
      <c r="TSR698" s="201" t="s">
        <v>7774</v>
      </c>
      <c r="TSS698" s="201" t="s">
        <v>7775</v>
      </c>
      <c r="TST698" s="201" t="s">
        <v>7774</v>
      </c>
      <c r="TSU698" s="201" t="s">
        <v>7775</v>
      </c>
      <c r="TSV698" s="201" t="s">
        <v>7774</v>
      </c>
      <c r="TSW698" s="201" t="s">
        <v>7775</v>
      </c>
      <c r="TSX698" s="201" t="s">
        <v>7774</v>
      </c>
      <c r="TSY698" s="201" t="s">
        <v>7775</v>
      </c>
      <c r="TSZ698" s="201" t="s">
        <v>7774</v>
      </c>
      <c r="TTA698" s="201" t="s">
        <v>7775</v>
      </c>
      <c r="TTB698" s="201" t="s">
        <v>7774</v>
      </c>
      <c r="TTC698" s="201" t="s">
        <v>7775</v>
      </c>
      <c r="TTD698" s="201" t="s">
        <v>7774</v>
      </c>
      <c r="TTE698" s="201" t="s">
        <v>7775</v>
      </c>
      <c r="TTF698" s="201" t="s">
        <v>7774</v>
      </c>
      <c r="TTG698" s="201" t="s">
        <v>7775</v>
      </c>
      <c r="TTH698" s="201" t="s">
        <v>7774</v>
      </c>
      <c r="TTI698" s="201" t="s">
        <v>7775</v>
      </c>
      <c r="TTJ698" s="201" t="s">
        <v>7774</v>
      </c>
      <c r="TTK698" s="201" t="s">
        <v>7775</v>
      </c>
      <c r="TTL698" s="201" t="s">
        <v>7774</v>
      </c>
      <c r="TTM698" s="201" t="s">
        <v>7775</v>
      </c>
      <c r="TTN698" s="201" t="s">
        <v>7774</v>
      </c>
      <c r="TTO698" s="201" t="s">
        <v>7775</v>
      </c>
      <c r="TTP698" s="201" t="s">
        <v>7774</v>
      </c>
      <c r="TTQ698" s="201" t="s">
        <v>7775</v>
      </c>
      <c r="TTR698" s="201" t="s">
        <v>7774</v>
      </c>
      <c r="TTS698" s="201" t="s">
        <v>7775</v>
      </c>
      <c r="TTT698" s="201" t="s">
        <v>7774</v>
      </c>
      <c r="TTU698" s="201" t="s">
        <v>7775</v>
      </c>
      <c r="TTV698" s="201" t="s">
        <v>7774</v>
      </c>
      <c r="TTW698" s="201" t="s">
        <v>7775</v>
      </c>
      <c r="TTX698" s="201" t="s">
        <v>7774</v>
      </c>
      <c r="TTY698" s="201" t="s">
        <v>7775</v>
      </c>
      <c r="TTZ698" s="201" t="s">
        <v>7774</v>
      </c>
      <c r="TUA698" s="201" t="s">
        <v>7775</v>
      </c>
      <c r="TUB698" s="201" t="s">
        <v>7774</v>
      </c>
      <c r="TUC698" s="201" t="s">
        <v>7775</v>
      </c>
      <c r="TUD698" s="201" t="s">
        <v>7774</v>
      </c>
      <c r="TUE698" s="201" t="s">
        <v>7775</v>
      </c>
      <c r="TUF698" s="201" t="s">
        <v>7774</v>
      </c>
      <c r="TUG698" s="201" t="s">
        <v>7775</v>
      </c>
      <c r="TUH698" s="201" t="s">
        <v>7774</v>
      </c>
      <c r="TUI698" s="201" t="s">
        <v>7775</v>
      </c>
      <c r="TUJ698" s="201" t="s">
        <v>7774</v>
      </c>
      <c r="TUK698" s="201" t="s">
        <v>7775</v>
      </c>
      <c r="TUL698" s="201" t="s">
        <v>7774</v>
      </c>
      <c r="TUM698" s="201" t="s">
        <v>7775</v>
      </c>
      <c r="TUN698" s="201" t="s">
        <v>7774</v>
      </c>
      <c r="TUO698" s="201" t="s">
        <v>7775</v>
      </c>
      <c r="TUP698" s="201" t="s">
        <v>7774</v>
      </c>
      <c r="TUQ698" s="201" t="s">
        <v>7775</v>
      </c>
      <c r="TUR698" s="201" t="s">
        <v>7774</v>
      </c>
      <c r="TUS698" s="201" t="s">
        <v>7775</v>
      </c>
      <c r="TUT698" s="201" t="s">
        <v>7774</v>
      </c>
      <c r="TUU698" s="201" t="s">
        <v>7775</v>
      </c>
      <c r="TUV698" s="201" t="s">
        <v>7774</v>
      </c>
      <c r="TUW698" s="201" t="s">
        <v>7775</v>
      </c>
      <c r="TUX698" s="201" t="s">
        <v>7774</v>
      </c>
      <c r="TUY698" s="201" t="s">
        <v>7775</v>
      </c>
      <c r="TUZ698" s="201" t="s">
        <v>7774</v>
      </c>
      <c r="TVA698" s="201" t="s">
        <v>7775</v>
      </c>
      <c r="TVB698" s="201" t="s">
        <v>7774</v>
      </c>
      <c r="TVC698" s="201" t="s">
        <v>7775</v>
      </c>
      <c r="TVD698" s="201" t="s">
        <v>7774</v>
      </c>
      <c r="TVE698" s="201" t="s">
        <v>7775</v>
      </c>
      <c r="TVF698" s="201" t="s">
        <v>7774</v>
      </c>
      <c r="TVG698" s="201" t="s">
        <v>7775</v>
      </c>
      <c r="TVH698" s="201" t="s">
        <v>7774</v>
      </c>
      <c r="TVI698" s="201" t="s">
        <v>7775</v>
      </c>
      <c r="TVJ698" s="201" t="s">
        <v>7774</v>
      </c>
      <c r="TVK698" s="201" t="s">
        <v>7775</v>
      </c>
      <c r="TVL698" s="201" t="s">
        <v>7774</v>
      </c>
      <c r="TVM698" s="201" t="s">
        <v>7775</v>
      </c>
      <c r="TVN698" s="201" t="s">
        <v>7774</v>
      </c>
      <c r="TVO698" s="201" t="s">
        <v>7775</v>
      </c>
      <c r="TVP698" s="201" t="s">
        <v>7774</v>
      </c>
      <c r="TVQ698" s="201" t="s">
        <v>7775</v>
      </c>
      <c r="TVR698" s="201" t="s">
        <v>7774</v>
      </c>
      <c r="TVS698" s="201" t="s">
        <v>7775</v>
      </c>
      <c r="TVT698" s="201" t="s">
        <v>7774</v>
      </c>
      <c r="TVU698" s="201" t="s">
        <v>7775</v>
      </c>
      <c r="TVV698" s="201" t="s">
        <v>7774</v>
      </c>
      <c r="TVW698" s="201" t="s">
        <v>7775</v>
      </c>
      <c r="TVX698" s="201" t="s">
        <v>7774</v>
      </c>
      <c r="TVY698" s="201" t="s">
        <v>7775</v>
      </c>
      <c r="TVZ698" s="201" t="s">
        <v>7774</v>
      </c>
      <c r="TWA698" s="201" t="s">
        <v>7775</v>
      </c>
      <c r="TWB698" s="201" t="s">
        <v>7774</v>
      </c>
      <c r="TWC698" s="201" t="s">
        <v>7775</v>
      </c>
      <c r="TWD698" s="201" t="s">
        <v>7774</v>
      </c>
      <c r="TWE698" s="201" t="s">
        <v>7775</v>
      </c>
      <c r="TWF698" s="201" t="s">
        <v>7774</v>
      </c>
      <c r="TWG698" s="201" t="s">
        <v>7775</v>
      </c>
      <c r="TWH698" s="201" t="s">
        <v>7774</v>
      </c>
      <c r="TWI698" s="201" t="s">
        <v>7775</v>
      </c>
      <c r="TWJ698" s="201" t="s">
        <v>7774</v>
      </c>
      <c r="TWK698" s="201" t="s">
        <v>7775</v>
      </c>
      <c r="TWL698" s="201" t="s">
        <v>7774</v>
      </c>
      <c r="TWM698" s="201" t="s">
        <v>7775</v>
      </c>
      <c r="TWN698" s="201" t="s">
        <v>7774</v>
      </c>
      <c r="TWO698" s="201" t="s">
        <v>7775</v>
      </c>
      <c r="TWP698" s="201" t="s">
        <v>7774</v>
      </c>
      <c r="TWQ698" s="201" t="s">
        <v>7775</v>
      </c>
      <c r="TWR698" s="201" t="s">
        <v>7774</v>
      </c>
      <c r="TWS698" s="201" t="s">
        <v>7775</v>
      </c>
      <c r="TWT698" s="201" t="s">
        <v>7774</v>
      </c>
      <c r="TWU698" s="201" t="s">
        <v>7775</v>
      </c>
      <c r="TWV698" s="201" t="s">
        <v>7774</v>
      </c>
      <c r="TWW698" s="201" t="s">
        <v>7775</v>
      </c>
      <c r="TWX698" s="201" t="s">
        <v>7774</v>
      </c>
      <c r="TWY698" s="201" t="s">
        <v>7775</v>
      </c>
      <c r="TWZ698" s="201" t="s">
        <v>7774</v>
      </c>
      <c r="TXA698" s="201" t="s">
        <v>7775</v>
      </c>
      <c r="TXB698" s="201" t="s">
        <v>7774</v>
      </c>
      <c r="TXC698" s="201" t="s">
        <v>7775</v>
      </c>
      <c r="TXD698" s="201" t="s">
        <v>7774</v>
      </c>
      <c r="TXE698" s="201" t="s">
        <v>7775</v>
      </c>
      <c r="TXF698" s="201" t="s">
        <v>7774</v>
      </c>
      <c r="TXG698" s="201" t="s">
        <v>7775</v>
      </c>
      <c r="TXH698" s="201" t="s">
        <v>7774</v>
      </c>
      <c r="TXI698" s="201" t="s">
        <v>7775</v>
      </c>
      <c r="TXJ698" s="201" t="s">
        <v>7774</v>
      </c>
      <c r="TXK698" s="201" t="s">
        <v>7775</v>
      </c>
      <c r="TXL698" s="201" t="s">
        <v>7774</v>
      </c>
      <c r="TXM698" s="201" t="s">
        <v>7775</v>
      </c>
      <c r="TXN698" s="201" t="s">
        <v>7774</v>
      </c>
      <c r="TXO698" s="201" t="s">
        <v>7775</v>
      </c>
      <c r="TXP698" s="201" t="s">
        <v>7774</v>
      </c>
      <c r="TXQ698" s="201" t="s">
        <v>7775</v>
      </c>
      <c r="TXR698" s="201" t="s">
        <v>7774</v>
      </c>
      <c r="TXS698" s="201" t="s">
        <v>7775</v>
      </c>
      <c r="TXT698" s="201" t="s">
        <v>7774</v>
      </c>
      <c r="TXU698" s="201" t="s">
        <v>7775</v>
      </c>
      <c r="TXV698" s="201" t="s">
        <v>7774</v>
      </c>
      <c r="TXW698" s="201" t="s">
        <v>7775</v>
      </c>
      <c r="TXX698" s="201" t="s">
        <v>7774</v>
      </c>
      <c r="TXY698" s="201" t="s">
        <v>7775</v>
      </c>
      <c r="TXZ698" s="201" t="s">
        <v>7774</v>
      </c>
      <c r="TYA698" s="201" t="s">
        <v>7775</v>
      </c>
      <c r="TYB698" s="201" t="s">
        <v>7774</v>
      </c>
      <c r="TYC698" s="201" t="s">
        <v>7775</v>
      </c>
      <c r="TYD698" s="201" t="s">
        <v>7774</v>
      </c>
      <c r="TYE698" s="201" t="s">
        <v>7775</v>
      </c>
      <c r="TYF698" s="201" t="s">
        <v>7774</v>
      </c>
      <c r="TYG698" s="201" t="s">
        <v>7775</v>
      </c>
      <c r="TYH698" s="201" t="s">
        <v>7774</v>
      </c>
      <c r="TYI698" s="201" t="s">
        <v>7775</v>
      </c>
      <c r="TYJ698" s="201" t="s">
        <v>7774</v>
      </c>
      <c r="TYK698" s="201" t="s">
        <v>7775</v>
      </c>
      <c r="TYL698" s="201" t="s">
        <v>7774</v>
      </c>
      <c r="TYM698" s="201" t="s">
        <v>7775</v>
      </c>
      <c r="TYN698" s="201" t="s">
        <v>7774</v>
      </c>
      <c r="TYO698" s="201" t="s">
        <v>7775</v>
      </c>
      <c r="TYP698" s="201" t="s">
        <v>7774</v>
      </c>
      <c r="TYQ698" s="201" t="s">
        <v>7775</v>
      </c>
      <c r="TYR698" s="201" t="s">
        <v>7774</v>
      </c>
      <c r="TYS698" s="201" t="s">
        <v>7775</v>
      </c>
      <c r="TYT698" s="201" t="s">
        <v>7774</v>
      </c>
      <c r="TYU698" s="201" t="s">
        <v>7775</v>
      </c>
      <c r="TYV698" s="201" t="s">
        <v>7774</v>
      </c>
      <c r="TYW698" s="201" t="s">
        <v>7775</v>
      </c>
      <c r="TYX698" s="201" t="s">
        <v>7774</v>
      </c>
      <c r="TYY698" s="201" t="s">
        <v>7775</v>
      </c>
      <c r="TYZ698" s="201" t="s">
        <v>7774</v>
      </c>
      <c r="TZA698" s="201" t="s">
        <v>7775</v>
      </c>
      <c r="TZB698" s="201" t="s">
        <v>7774</v>
      </c>
      <c r="TZC698" s="201" t="s">
        <v>7775</v>
      </c>
      <c r="TZD698" s="201" t="s">
        <v>7774</v>
      </c>
      <c r="TZE698" s="201" t="s">
        <v>7775</v>
      </c>
      <c r="TZF698" s="201" t="s">
        <v>7774</v>
      </c>
      <c r="TZG698" s="201" t="s">
        <v>7775</v>
      </c>
      <c r="TZH698" s="201" t="s">
        <v>7774</v>
      </c>
      <c r="TZI698" s="201" t="s">
        <v>7775</v>
      </c>
      <c r="TZJ698" s="201" t="s">
        <v>7774</v>
      </c>
      <c r="TZK698" s="201" t="s">
        <v>7775</v>
      </c>
      <c r="TZL698" s="201" t="s">
        <v>7774</v>
      </c>
      <c r="TZM698" s="201" t="s">
        <v>7775</v>
      </c>
      <c r="TZN698" s="201" t="s">
        <v>7774</v>
      </c>
      <c r="TZO698" s="201" t="s">
        <v>7775</v>
      </c>
      <c r="TZP698" s="201" t="s">
        <v>7774</v>
      </c>
      <c r="TZQ698" s="201" t="s">
        <v>7775</v>
      </c>
      <c r="TZR698" s="201" t="s">
        <v>7774</v>
      </c>
      <c r="TZS698" s="201" t="s">
        <v>7775</v>
      </c>
      <c r="TZT698" s="201" t="s">
        <v>7774</v>
      </c>
      <c r="TZU698" s="201" t="s">
        <v>7775</v>
      </c>
      <c r="TZV698" s="201" t="s">
        <v>7774</v>
      </c>
      <c r="TZW698" s="201" t="s">
        <v>7775</v>
      </c>
      <c r="TZX698" s="201" t="s">
        <v>7774</v>
      </c>
      <c r="TZY698" s="201" t="s">
        <v>7775</v>
      </c>
      <c r="TZZ698" s="201" t="s">
        <v>7774</v>
      </c>
      <c r="UAA698" s="201" t="s">
        <v>7775</v>
      </c>
      <c r="UAB698" s="201" t="s">
        <v>7774</v>
      </c>
      <c r="UAC698" s="201" t="s">
        <v>7775</v>
      </c>
      <c r="UAD698" s="201" t="s">
        <v>7774</v>
      </c>
      <c r="UAE698" s="201" t="s">
        <v>7775</v>
      </c>
      <c r="UAF698" s="201" t="s">
        <v>7774</v>
      </c>
      <c r="UAG698" s="201" t="s">
        <v>7775</v>
      </c>
      <c r="UAH698" s="201" t="s">
        <v>7774</v>
      </c>
      <c r="UAI698" s="201" t="s">
        <v>7775</v>
      </c>
      <c r="UAJ698" s="201" t="s">
        <v>7774</v>
      </c>
      <c r="UAK698" s="201" t="s">
        <v>7775</v>
      </c>
      <c r="UAL698" s="201" t="s">
        <v>7774</v>
      </c>
      <c r="UAM698" s="201" t="s">
        <v>7775</v>
      </c>
      <c r="UAN698" s="201" t="s">
        <v>7774</v>
      </c>
      <c r="UAO698" s="201" t="s">
        <v>7775</v>
      </c>
      <c r="UAP698" s="201" t="s">
        <v>7774</v>
      </c>
      <c r="UAQ698" s="201" t="s">
        <v>7775</v>
      </c>
      <c r="UAR698" s="201" t="s">
        <v>7774</v>
      </c>
      <c r="UAS698" s="201" t="s">
        <v>7775</v>
      </c>
      <c r="UAT698" s="201" t="s">
        <v>7774</v>
      </c>
      <c r="UAU698" s="201" t="s">
        <v>7775</v>
      </c>
      <c r="UAV698" s="201" t="s">
        <v>7774</v>
      </c>
      <c r="UAW698" s="201" t="s">
        <v>7775</v>
      </c>
      <c r="UAX698" s="201" t="s">
        <v>7774</v>
      </c>
      <c r="UAY698" s="201" t="s">
        <v>7775</v>
      </c>
      <c r="UAZ698" s="201" t="s">
        <v>7774</v>
      </c>
      <c r="UBA698" s="201" t="s">
        <v>7775</v>
      </c>
      <c r="UBB698" s="201" t="s">
        <v>7774</v>
      </c>
      <c r="UBC698" s="201" t="s">
        <v>7775</v>
      </c>
      <c r="UBD698" s="201" t="s">
        <v>7774</v>
      </c>
      <c r="UBE698" s="201" t="s">
        <v>7775</v>
      </c>
      <c r="UBF698" s="201" t="s">
        <v>7774</v>
      </c>
      <c r="UBG698" s="201" t="s">
        <v>7775</v>
      </c>
      <c r="UBH698" s="201" t="s">
        <v>7774</v>
      </c>
      <c r="UBI698" s="201" t="s">
        <v>7775</v>
      </c>
      <c r="UBJ698" s="201" t="s">
        <v>7774</v>
      </c>
      <c r="UBK698" s="201" t="s">
        <v>7775</v>
      </c>
      <c r="UBL698" s="201" t="s">
        <v>7774</v>
      </c>
      <c r="UBM698" s="201" t="s">
        <v>7775</v>
      </c>
      <c r="UBN698" s="201" t="s">
        <v>7774</v>
      </c>
      <c r="UBO698" s="201" t="s">
        <v>7775</v>
      </c>
      <c r="UBP698" s="201" t="s">
        <v>7774</v>
      </c>
      <c r="UBQ698" s="201" t="s">
        <v>7775</v>
      </c>
      <c r="UBR698" s="201" t="s">
        <v>7774</v>
      </c>
      <c r="UBS698" s="201" t="s">
        <v>7775</v>
      </c>
      <c r="UBT698" s="201" t="s">
        <v>7774</v>
      </c>
      <c r="UBU698" s="201" t="s">
        <v>7775</v>
      </c>
      <c r="UBV698" s="201" t="s">
        <v>7774</v>
      </c>
      <c r="UBW698" s="201" t="s">
        <v>7775</v>
      </c>
      <c r="UBX698" s="201" t="s">
        <v>7774</v>
      </c>
      <c r="UBY698" s="201" t="s">
        <v>7775</v>
      </c>
      <c r="UBZ698" s="201" t="s">
        <v>7774</v>
      </c>
      <c r="UCA698" s="201" t="s">
        <v>7775</v>
      </c>
      <c r="UCB698" s="201" t="s">
        <v>7774</v>
      </c>
      <c r="UCC698" s="201" t="s">
        <v>7775</v>
      </c>
      <c r="UCD698" s="201" t="s">
        <v>7774</v>
      </c>
      <c r="UCE698" s="201" t="s">
        <v>7775</v>
      </c>
      <c r="UCF698" s="201" t="s">
        <v>7774</v>
      </c>
      <c r="UCG698" s="201" t="s">
        <v>7775</v>
      </c>
      <c r="UCH698" s="201" t="s">
        <v>7774</v>
      </c>
      <c r="UCI698" s="201" t="s">
        <v>7775</v>
      </c>
      <c r="UCJ698" s="201" t="s">
        <v>7774</v>
      </c>
      <c r="UCK698" s="201" t="s">
        <v>7775</v>
      </c>
      <c r="UCL698" s="201" t="s">
        <v>7774</v>
      </c>
      <c r="UCM698" s="201" t="s">
        <v>7775</v>
      </c>
      <c r="UCN698" s="201" t="s">
        <v>7774</v>
      </c>
      <c r="UCO698" s="201" t="s">
        <v>7775</v>
      </c>
      <c r="UCP698" s="201" t="s">
        <v>7774</v>
      </c>
      <c r="UCQ698" s="201" t="s">
        <v>7775</v>
      </c>
      <c r="UCR698" s="201" t="s">
        <v>7774</v>
      </c>
      <c r="UCS698" s="201" t="s">
        <v>7775</v>
      </c>
      <c r="UCT698" s="201" t="s">
        <v>7774</v>
      </c>
      <c r="UCU698" s="201" t="s">
        <v>7775</v>
      </c>
      <c r="UCV698" s="201" t="s">
        <v>7774</v>
      </c>
      <c r="UCW698" s="201" t="s">
        <v>7775</v>
      </c>
      <c r="UCX698" s="201" t="s">
        <v>7774</v>
      </c>
      <c r="UCY698" s="201" t="s">
        <v>7775</v>
      </c>
      <c r="UCZ698" s="201" t="s">
        <v>7774</v>
      </c>
      <c r="UDA698" s="201" t="s">
        <v>7775</v>
      </c>
      <c r="UDB698" s="201" t="s">
        <v>7774</v>
      </c>
      <c r="UDC698" s="201" t="s">
        <v>7775</v>
      </c>
      <c r="UDD698" s="201" t="s">
        <v>7774</v>
      </c>
      <c r="UDE698" s="201" t="s">
        <v>7775</v>
      </c>
      <c r="UDF698" s="201" t="s">
        <v>7774</v>
      </c>
      <c r="UDG698" s="201" t="s">
        <v>7775</v>
      </c>
      <c r="UDH698" s="201" t="s">
        <v>7774</v>
      </c>
      <c r="UDI698" s="201" t="s">
        <v>7775</v>
      </c>
      <c r="UDJ698" s="201" t="s">
        <v>7774</v>
      </c>
      <c r="UDK698" s="201" t="s">
        <v>7775</v>
      </c>
      <c r="UDL698" s="201" t="s">
        <v>7774</v>
      </c>
      <c r="UDM698" s="201" t="s">
        <v>7775</v>
      </c>
      <c r="UDN698" s="201" t="s">
        <v>7774</v>
      </c>
      <c r="UDO698" s="201" t="s">
        <v>7775</v>
      </c>
      <c r="UDP698" s="201" t="s">
        <v>7774</v>
      </c>
      <c r="UDQ698" s="201" t="s">
        <v>7775</v>
      </c>
      <c r="UDR698" s="201" t="s">
        <v>7774</v>
      </c>
      <c r="UDS698" s="201" t="s">
        <v>7775</v>
      </c>
      <c r="UDT698" s="201" t="s">
        <v>7774</v>
      </c>
      <c r="UDU698" s="201" t="s">
        <v>7775</v>
      </c>
      <c r="UDV698" s="201" t="s">
        <v>7774</v>
      </c>
      <c r="UDW698" s="201" t="s">
        <v>7775</v>
      </c>
      <c r="UDX698" s="201" t="s">
        <v>7774</v>
      </c>
      <c r="UDY698" s="201" t="s">
        <v>7775</v>
      </c>
      <c r="UDZ698" s="201" t="s">
        <v>7774</v>
      </c>
      <c r="UEA698" s="201" t="s">
        <v>7775</v>
      </c>
      <c r="UEB698" s="201" t="s">
        <v>7774</v>
      </c>
      <c r="UEC698" s="201" t="s">
        <v>7775</v>
      </c>
      <c r="UED698" s="201" t="s">
        <v>7774</v>
      </c>
      <c r="UEE698" s="201" t="s">
        <v>7775</v>
      </c>
      <c r="UEF698" s="201" t="s">
        <v>7774</v>
      </c>
      <c r="UEG698" s="201" t="s">
        <v>7775</v>
      </c>
      <c r="UEH698" s="201" t="s">
        <v>7774</v>
      </c>
      <c r="UEI698" s="201" t="s">
        <v>7775</v>
      </c>
      <c r="UEJ698" s="201" t="s">
        <v>7774</v>
      </c>
      <c r="UEK698" s="201" t="s">
        <v>7775</v>
      </c>
      <c r="UEL698" s="201" t="s">
        <v>7774</v>
      </c>
      <c r="UEM698" s="201" t="s">
        <v>7775</v>
      </c>
      <c r="UEN698" s="201" t="s">
        <v>7774</v>
      </c>
      <c r="UEO698" s="201" t="s">
        <v>7775</v>
      </c>
      <c r="UEP698" s="201" t="s">
        <v>7774</v>
      </c>
      <c r="UEQ698" s="201" t="s">
        <v>7775</v>
      </c>
      <c r="UER698" s="201" t="s">
        <v>7774</v>
      </c>
      <c r="UES698" s="201" t="s">
        <v>7775</v>
      </c>
      <c r="UET698" s="201" t="s">
        <v>7774</v>
      </c>
      <c r="UEU698" s="201" t="s">
        <v>7775</v>
      </c>
      <c r="UEV698" s="201" t="s">
        <v>7774</v>
      </c>
      <c r="UEW698" s="201" t="s">
        <v>7775</v>
      </c>
      <c r="UEX698" s="201" t="s">
        <v>7774</v>
      </c>
      <c r="UEY698" s="201" t="s">
        <v>7775</v>
      </c>
      <c r="UEZ698" s="201" t="s">
        <v>7774</v>
      </c>
      <c r="UFA698" s="201" t="s">
        <v>7775</v>
      </c>
      <c r="UFB698" s="201" t="s">
        <v>7774</v>
      </c>
      <c r="UFC698" s="201" t="s">
        <v>7775</v>
      </c>
      <c r="UFD698" s="201" t="s">
        <v>7774</v>
      </c>
      <c r="UFE698" s="201" t="s">
        <v>7775</v>
      </c>
      <c r="UFF698" s="201" t="s">
        <v>7774</v>
      </c>
      <c r="UFG698" s="201" t="s">
        <v>7775</v>
      </c>
      <c r="UFH698" s="201" t="s">
        <v>7774</v>
      </c>
      <c r="UFI698" s="201" t="s">
        <v>7775</v>
      </c>
      <c r="UFJ698" s="201" t="s">
        <v>7774</v>
      </c>
      <c r="UFK698" s="201" t="s">
        <v>7775</v>
      </c>
      <c r="UFL698" s="201" t="s">
        <v>7774</v>
      </c>
      <c r="UFM698" s="201" t="s">
        <v>7775</v>
      </c>
      <c r="UFN698" s="201" t="s">
        <v>7774</v>
      </c>
      <c r="UFO698" s="201" t="s">
        <v>7775</v>
      </c>
      <c r="UFP698" s="201" t="s">
        <v>7774</v>
      </c>
      <c r="UFQ698" s="201" t="s">
        <v>7775</v>
      </c>
      <c r="UFR698" s="201" t="s">
        <v>7774</v>
      </c>
      <c r="UFS698" s="201" t="s">
        <v>7775</v>
      </c>
      <c r="UFT698" s="201" t="s">
        <v>7774</v>
      </c>
      <c r="UFU698" s="201" t="s">
        <v>7775</v>
      </c>
      <c r="UFV698" s="201" t="s">
        <v>7774</v>
      </c>
      <c r="UFW698" s="201" t="s">
        <v>7775</v>
      </c>
      <c r="UFX698" s="201" t="s">
        <v>7774</v>
      </c>
      <c r="UFY698" s="201" t="s">
        <v>7775</v>
      </c>
      <c r="UFZ698" s="201" t="s">
        <v>7774</v>
      </c>
      <c r="UGA698" s="201" t="s">
        <v>7775</v>
      </c>
      <c r="UGB698" s="201" t="s">
        <v>7774</v>
      </c>
      <c r="UGC698" s="201" t="s">
        <v>7775</v>
      </c>
      <c r="UGD698" s="201" t="s">
        <v>7774</v>
      </c>
      <c r="UGE698" s="201" t="s">
        <v>7775</v>
      </c>
      <c r="UGF698" s="201" t="s">
        <v>7774</v>
      </c>
      <c r="UGG698" s="201" t="s">
        <v>7775</v>
      </c>
      <c r="UGH698" s="201" t="s">
        <v>7774</v>
      </c>
      <c r="UGI698" s="201" t="s">
        <v>7775</v>
      </c>
      <c r="UGJ698" s="201" t="s">
        <v>7774</v>
      </c>
      <c r="UGK698" s="201" t="s">
        <v>7775</v>
      </c>
      <c r="UGL698" s="201" t="s">
        <v>7774</v>
      </c>
      <c r="UGM698" s="201" t="s">
        <v>7775</v>
      </c>
      <c r="UGN698" s="201" t="s">
        <v>7774</v>
      </c>
      <c r="UGO698" s="201" t="s">
        <v>7775</v>
      </c>
      <c r="UGP698" s="201" t="s">
        <v>7774</v>
      </c>
      <c r="UGQ698" s="201" t="s">
        <v>7775</v>
      </c>
      <c r="UGR698" s="201" t="s">
        <v>7774</v>
      </c>
      <c r="UGS698" s="201" t="s">
        <v>7775</v>
      </c>
      <c r="UGT698" s="201" t="s">
        <v>7774</v>
      </c>
      <c r="UGU698" s="201" t="s">
        <v>7775</v>
      </c>
      <c r="UGV698" s="201" t="s">
        <v>7774</v>
      </c>
      <c r="UGW698" s="201" t="s">
        <v>7775</v>
      </c>
      <c r="UGX698" s="201" t="s">
        <v>7774</v>
      </c>
      <c r="UGY698" s="201" t="s">
        <v>7775</v>
      </c>
      <c r="UGZ698" s="201" t="s">
        <v>7774</v>
      </c>
      <c r="UHA698" s="201" t="s">
        <v>7775</v>
      </c>
      <c r="UHB698" s="201" t="s">
        <v>7774</v>
      </c>
      <c r="UHC698" s="201" t="s">
        <v>7775</v>
      </c>
      <c r="UHD698" s="201" t="s">
        <v>7774</v>
      </c>
      <c r="UHE698" s="201" t="s">
        <v>7775</v>
      </c>
      <c r="UHF698" s="201" t="s">
        <v>7774</v>
      </c>
      <c r="UHG698" s="201" t="s">
        <v>7775</v>
      </c>
      <c r="UHH698" s="201" t="s">
        <v>7774</v>
      </c>
      <c r="UHI698" s="201" t="s">
        <v>7775</v>
      </c>
      <c r="UHJ698" s="201" t="s">
        <v>7774</v>
      </c>
      <c r="UHK698" s="201" t="s">
        <v>7775</v>
      </c>
      <c r="UHL698" s="201" t="s">
        <v>7774</v>
      </c>
      <c r="UHM698" s="201" t="s">
        <v>7775</v>
      </c>
      <c r="UHN698" s="201" t="s">
        <v>7774</v>
      </c>
      <c r="UHO698" s="201" t="s">
        <v>7775</v>
      </c>
      <c r="UHP698" s="201" t="s">
        <v>7774</v>
      </c>
      <c r="UHQ698" s="201" t="s">
        <v>7775</v>
      </c>
      <c r="UHR698" s="201" t="s">
        <v>7774</v>
      </c>
      <c r="UHS698" s="201" t="s">
        <v>7775</v>
      </c>
      <c r="UHT698" s="201" t="s">
        <v>7774</v>
      </c>
      <c r="UHU698" s="201" t="s">
        <v>7775</v>
      </c>
      <c r="UHV698" s="201" t="s">
        <v>7774</v>
      </c>
      <c r="UHW698" s="201" t="s">
        <v>7775</v>
      </c>
      <c r="UHX698" s="201" t="s">
        <v>7774</v>
      </c>
      <c r="UHY698" s="201" t="s">
        <v>7775</v>
      </c>
      <c r="UHZ698" s="201" t="s">
        <v>7774</v>
      </c>
      <c r="UIA698" s="201" t="s">
        <v>7775</v>
      </c>
      <c r="UIB698" s="201" t="s">
        <v>7774</v>
      </c>
      <c r="UIC698" s="201" t="s">
        <v>7775</v>
      </c>
      <c r="UID698" s="201" t="s">
        <v>7774</v>
      </c>
      <c r="UIE698" s="201" t="s">
        <v>7775</v>
      </c>
      <c r="UIF698" s="201" t="s">
        <v>7774</v>
      </c>
      <c r="UIG698" s="201" t="s">
        <v>7775</v>
      </c>
      <c r="UIH698" s="201" t="s">
        <v>7774</v>
      </c>
      <c r="UII698" s="201" t="s">
        <v>7775</v>
      </c>
      <c r="UIJ698" s="201" t="s">
        <v>7774</v>
      </c>
      <c r="UIK698" s="201" t="s">
        <v>7775</v>
      </c>
      <c r="UIL698" s="201" t="s">
        <v>7774</v>
      </c>
      <c r="UIM698" s="201" t="s">
        <v>7775</v>
      </c>
      <c r="UIN698" s="201" t="s">
        <v>7774</v>
      </c>
      <c r="UIO698" s="201" t="s">
        <v>7775</v>
      </c>
      <c r="UIP698" s="201" t="s">
        <v>7774</v>
      </c>
      <c r="UIQ698" s="201" t="s">
        <v>7775</v>
      </c>
      <c r="UIR698" s="201" t="s">
        <v>7774</v>
      </c>
      <c r="UIS698" s="201" t="s">
        <v>7775</v>
      </c>
      <c r="UIT698" s="201" t="s">
        <v>7774</v>
      </c>
      <c r="UIU698" s="201" t="s">
        <v>7775</v>
      </c>
      <c r="UIV698" s="201" t="s">
        <v>7774</v>
      </c>
      <c r="UIW698" s="201" t="s">
        <v>7775</v>
      </c>
      <c r="UIX698" s="201" t="s">
        <v>7774</v>
      </c>
      <c r="UIY698" s="201" t="s">
        <v>7775</v>
      </c>
      <c r="UIZ698" s="201" t="s">
        <v>7774</v>
      </c>
      <c r="UJA698" s="201" t="s">
        <v>7775</v>
      </c>
      <c r="UJB698" s="201" t="s">
        <v>7774</v>
      </c>
      <c r="UJC698" s="201" t="s">
        <v>7775</v>
      </c>
      <c r="UJD698" s="201" t="s">
        <v>7774</v>
      </c>
      <c r="UJE698" s="201" t="s">
        <v>7775</v>
      </c>
      <c r="UJF698" s="201" t="s">
        <v>7774</v>
      </c>
      <c r="UJG698" s="201" t="s">
        <v>7775</v>
      </c>
      <c r="UJH698" s="201" t="s">
        <v>7774</v>
      </c>
      <c r="UJI698" s="201" t="s">
        <v>7775</v>
      </c>
      <c r="UJJ698" s="201" t="s">
        <v>7774</v>
      </c>
      <c r="UJK698" s="201" t="s">
        <v>7775</v>
      </c>
      <c r="UJL698" s="201" t="s">
        <v>7774</v>
      </c>
      <c r="UJM698" s="201" t="s">
        <v>7775</v>
      </c>
      <c r="UJN698" s="201" t="s">
        <v>7774</v>
      </c>
      <c r="UJO698" s="201" t="s">
        <v>7775</v>
      </c>
      <c r="UJP698" s="201" t="s">
        <v>7774</v>
      </c>
      <c r="UJQ698" s="201" t="s">
        <v>7775</v>
      </c>
      <c r="UJR698" s="201" t="s">
        <v>7774</v>
      </c>
      <c r="UJS698" s="201" t="s">
        <v>7775</v>
      </c>
      <c r="UJT698" s="201" t="s">
        <v>7774</v>
      </c>
      <c r="UJU698" s="201" t="s">
        <v>7775</v>
      </c>
      <c r="UJV698" s="201" t="s">
        <v>7774</v>
      </c>
      <c r="UJW698" s="201" t="s">
        <v>7775</v>
      </c>
      <c r="UJX698" s="201" t="s">
        <v>7774</v>
      </c>
      <c r="UJY698" s="201" t="s">
        <v>7775</v>
      </c>
      <c r="UJZ698" s="201" t="s">
        <v>7774</v>
      </c>
      <c r="UKA698" s="201" t="s">
        <v>7775</v>
      </c>
      <c r="UKB698" s="201" t="s">
        <v>7774</v>
      </c>
      <c r="UKC698" s="201" t="s">
        <v>7775</v>
      </c>
      <c r="UKD698" s="201" t="s">
        <v>7774</v>
      </c>
      <c r="UKE698" s="201" t="s">
        <v>7775</v>
      </c>
      <c r="UKF698" s="201" t="s">
        <v>7774</v>
      </c>
      <c r="UKG698" s="201" t="s">
        <v>7775</v>
      </c>
      <c r="UKH698" s="201" t="s">
        <v>7774</v>
      </c>
      <c r="UKI698" s="201" t="s">
        <v>7775</v>
      </c>
      <c r="UKJ698" s="201" t="s">
        <v>7774</v>
      </c>
      <c r="UKK698" s="201" t="s">
        <v>7775</v>
      </c>
      <c r="UKL698" s="201" t="s">
        <v>7774</v>
      </c>
      <c r="UKM698" s="201" t="s">
        <v>7775</v>
      </c>
      <c r="UKN698" s="201" t="s">
        <v>7774</v>
      </c>
      <c r="UKO698" s="201" t="s">
        <v>7775</v>
      </c>
      <c r="UKP698" s="201" t="s">
        <v>7774</v>
      </c>
      <c r="UKQ698" s="201" t="s">
        <v>7775</v>
      </c>
      <c r="UKR698" s="201" t="s">
        <v>7774</v>
      </c>
      <c r="UKS698" s="201" t="s">
        <v>7775</v>
      </c>
      <c r="UKT698" s="201" t="s">
        <v>7774</v>
      </c>
      <c r="UKU698" s="201" t="s">
        <v>7775</v>
      </c>
      <c r="UKV698" s="201" t="s">
        <v>7774</v>
      </c>
      <c r="UKW698" s="201" t="s">
        <v>7775</v>
      </c>
      <c r="UKX698" s="201" t="s">
        <v>7774</v>
      </c>
      <c r="UKY698" s="201" t="s">
        <v>7775</v>
      </c>
      <c r="UKZ698" s="201" t="s">
        <v>7774</v>
      </c>
      <c r="ULA698" s="201" t="s">
        <v>7775</v>
      </c>
      <c r="ULB698" s="201" t="s">
        <v>7774</v>
      </c>
      <c r="ULC698" s="201" t="s">
        <v>7775</v>
      </c>
      <c r="ULD698" s="201" t="s">
        <v>7774</v>
      </c>
      <c r="ULE698" s="201" t="s">
        <v>7775</v>
      </c>
      <c r="ULF698" s="201" t="s">
        <v>7774</v>
      </c>
      <c r="ULG698" s="201" t="s">
        <v>7775</v>
      </c>
      <c r="ULH698" s="201" t="s">
        <v>7774</v>
      </c>
      <c r="ULI698" s="201" t="s">
        <v>7775</v>
      </c>
      <c r="ULJ698" s="201" t="s">
        <v>7774</v>
      </c>
      <c r="ULK698" s="201" t="s">
        <v>7775</v>
      </c>
      <c r="ULL698" s="201" t="s">
        <v>7774</v>
      </c>
      <c r="ULM698" s="201" t="s">
        <v>7775</v>
      </c>
      <c r="ULN698" s="201" t="s">
        <v>7774</v>
      </c>
      <c r="ULO698" s="201" t="s">
        <v>7775</v>
      </c>
      <c r="ULP698" s="201" t="s">
        <v>7774</v>
      </c>
      <c r="ULQ698" s="201" t="s">
        <v>7775</v>
      </c>
      <c r="ULR698" s="201" t="s">
        <v>7774</v>
      </c>
      <c r="ULS698" s="201" t="s">
        <v>7775</v>
      </c>
      <c r="ULT698" s="201" t="s">
        <v>7774</v>
      </c>
      <c r="ULU698" s="201" t="s">
        <v>7775</v>
      </c>
      <c r="ULV698" s="201" t="s">
        <v>7774</v>
      </c>
      <c r="ULW698" s="201" t="s">
        <v>7775</v>
      </c>
      <c r="ULX698" s="201" t="s">
        <v>7774</v>
      </c>
      <c r="ULY698" s="201" t="s">
        <v>7775</v>
      </c>
      <c r="ULZ698" s="201" t="s">
        <v>7774</v>
      </c>
      <c r="UMA698" s="201" t="s">
        <v>7775</v>
      </c>
      <c r="UMB698" s="201" t="s">
        <v>7774</v>
      </c>
      <c r="UMC698" s="201" t="s">
        <v>7775</v>
      </c>
      <c r="UMD698" s="201" t="s">
        <v>7774</v>
      </c>
      <c r="UME698" s="201" t="s">
        <v>7775</v>
      </c>
      <c r="UMF698" s="201" t="s">
        <v>7774</v>
      </c>
      <c r="UMG698" s="201" t="s">
        <v>7775</v>
      </c>
      <c r="UMH698" s="201" t="s">
        <v>7774</v>
      </c>
      <c r="UMI698" s="201" t="s">
        <v>7775</v>
      </c>
      <c r="UMJ698" s="201" t="s">
        <v>7774</v>
      </c>
      <c r="UMK698" s="201" t="s">
        <v>7775</v>
      </c>
      <c r="UML698" s="201" t="s">
        <v>7774</v>
      </c>
      <c r="UMM698" s="201" t="s">
        <v>7775</v>
      </c>
      <c r="UMN698" s="201" t="s">
        <v>7774</v>
      </c>
      <c r="UMO698" s="201" t="s">
        <v>7775</v>
      </c>
      <c r="UMP698" s="201" t="s">
        <v>7774</v>
      </c>
      <c r="UMQ698" s="201" t="s">
        <v>7775</v>
      </c>
      <c r="UMR698" s="201" t="s">
        <v>7774</v>
      </c>
      <c r="UMS698" s="201" t="s">
        <v>7775</v>
      </c>
      <c r="UMT698" s="201" t="s">
        <v>7774</v>
      </c>
      <c r="UMU698" s="201" t="s">
        <v>7775</v>
      </c>
      <c r="UMV698" s="201" t="s">
        <v>7774</v>
      </c>
      <c r="UMW698" s="201" t="s">
        <v>7775</v>
      </c>
      <c r="UMX698" s="201" t="s">
        <v>7774</v>
      </c>
      <c r="UMY698" s="201" t="s">
        <v>7775</v>
      </c>
      <c r="UMZ698" s="201" t="s">
        <v>7774</v>
      </c>
      <c r="UNA698" s="201" t="s">
        <v>7775</v>
      </c>
      <c r="UNB698" s="201" t="s">
        <v>7774</v>
      </c>
      <c r="UNC698" s="201" t="s">
        <v>7775</v>
      </c>
      <c r="UND698" s="201" t="s">
        <v>7774</v>
      </c>
      <c r="UNE698" s="201" t="s">
        <v>7775</v>
      </c>
      <c r="UNF698" s="201" t="s">
        <v>7774</v>
      </c>
      <c r="UNG698" s="201" t="s">
        <v>7775</v>
      </c>
      <c r="UNH698" s="201" t="s">
        <v>7774</v>
      </c>
      <c r="UNI698" s="201" t="s">
        <v>7775</v>
      </c>
      <c r="UNJ698" s="201" t="s">
        <v>7774</v>
      </c>
      <c r="UNK698" s="201" t="s">
        <v>7775</v>
      </c>
      <c r="UNL698" s="201" t="s">
        <v>7774</v>
      </c>
      <c r="UNM698" s="201" t="s">
        <v>7775</v>
      </c>
      <c r="UNN698" s="201" t="s">
        <v>7774</v>
      </c>
      <c r="UNO698" s="201" t="s">
        <v>7775</v>
      </c>
      <c r="UNP698" s="201" t="s">
        <v>7774</v>
      </c>
      <c r="UNQ698" s="201" t="s">
        <v>7775</v>
      </c>
      <c r="UNR698" s="201" t="s">
        <v>7774</v>
      </c>
      <c r="UNS698" s="201" t="s">
        <v>7775</v>
      </c>
      <c r="UNT698" s="201" t="s">
        <v>7774</v>
      </c>
      <c r="UNU698" s="201" t="s">
        <v>7775</v>
      </c>
      <c r="UNV698" s="201" t="s">
        <v>7774</v>
      </c>
      <c r="UNW698" s="201" t="s">
        <v>7775</v>
      </c>
      <c r="UNX698" s="201" t="s">
        <v>7774</v>
      </c>
      <c r="UNY698" s="201" t="s">
        <v>7775</v>
      </c>
      <c r="UNZ698" s="201" t="s">
        <v>7774</v>
      </c>
      <c r="UOA698" s="201" t="s">
        <v>7775</v>
      </c>
      <c r="UOB698" s="201" t="s">
        <v>7774</v>
      </c>
      <c r="UOC698" s="201" t="s">
        <v>7775</v>
      </c>
      <c r="UOD698" s="201" t="s">
        <v>7774</v>
      </c>
      <c r="UOE698" s="201" t="s">
        <v>7775</v>
      </c>
      <c r="UOF698" s="201" t="s">
        <v>7774</v>
      </c>
      <c r="UOG698" s="201" t="s">
        <v>7775</v>
      </c>
      <c r="UOH698" s="201" t="s">
        <v>7774</v>
      </c>
      <c r="UOI698" s="201" t="s">
        <v>7775</v>
      </c>
      <c r="UOJ698" s="201" t="s">
        <v>7774</v>
      </c>
      <c r="UOK698" s="201" t="s">
        <v>7775</v>
      </c>
      <c r="UOL698" s="201" t="s">
        <v>7774</v>
      </c>
      <c r="UOM698" s="201" t="s">
        <v>7775</v>
      </c>
      <c r="UON698" s="201" t="s">
        <v>7774</v>
      </c>
      <c r="UOO698" s="201" t="s">
        <v>7775</v>
      </c>
      <c r="UOP698" s="201" t="s">
        <v>7774</v>
      </c>
      <c r="UOQ698" s="201" t="s">
        <v>7775</v>
      </c>
      <c r="UOR698" s="201" t="s">
        <v>7774</v>
      </c>
      <c r="UOS698" s="201" t="s">
        <v>7775</v>
      </c>
      <c r="UOT698" s="201" t="s">
        <v>7774</v>
      </c>
      <c r="UOU698" s="201" t="s">
        <v>7775</v>
      </c>
      <c r="UOV698" s="201" t="s">
        <v>7774</v>
      </c>
      <c r="UOW698" s="201" t="s">
        <v>7775</v>
      </c>
      <c r="UOX698" s="201" t="s">
        <v>7774</v>
      </c>
      <c r="UOY698" s="201" t="s">
        <v>7775</v>
      </c>
      <c r="UOZ698" s="201" t="s">
        <v>7774</v>
      </c>
      <c r="UPA698" s="201" t="s">
        <v>7775</v>
      </c>
      <c r="UPB698" s="201" t="s">
        <v>7774</v>
      </c>
      <c r="UPC698" s="201" t="s">
        <v>7775</v>
      </c>
      <c r="UPD698" s="201" t="s">
        <v>7774</v>
      </c>
      <c r="UPE698" s="201" t="s">
        <v>7775</v>
      </c>
      <c r="UPF698" s="201" t="s">
        <v>7774</v>
      </c>
      <c r="UPG698" s="201" t="s">
        <v>7775</v>
      </c>
      <c r="UPH698" s="201" t="s">
        <v>7774</v>
      </c>
      <c r="UPI698" s="201" t="s">
        <v>7775</v>
      </c>
      <c r="UPJ698" s="201" t="s">
        <v>7774</v>
      </c>
      <c r="UPK698" s="201" t="s">
        <v>7775</v>
      </c>
      <c r="UPL698" s="201" t="s">
        <v>7774</v>
      </c>
      <c r="UPM698" s="201" t="s">
        <v>7775</v>
      </c>
      <c r="UPN698" s="201" t="s">
        <v>7774</v>
      </c>
      <c r="UPO698" s="201" t="s">
        <v>7775</v>
      </c>
      <c r="UPP698" s="201" t="s">
        <v>7774</v>
      </c>
      <c r="UPQ698" s="201" t="s">
        <v>7775</v>
      </c>
      <c r="UPR698" s="201" t="s">
        <v>7774</v>
      </c>
      <c r="UPS698" s="201" t="s">
        <v>7775</v>
      </c>
      <c r="UPT698" s="201" t="s">
        <v>7774</v>
      </c>
      <c r="UPU698" s="201" t="s">
        <v>7775</v>
      </c>
      <c r="UPV698" s="201" t="s">
        <v>7774</v>
      </c>
      <c r="UPW698" s="201" t="s">
        <v>7775</v>
      </c>
      <c r="UPX698" s="201" t="s">
        <v>7774</v>
      </c>
      <c r="UPY698" s="201" t="s">
        <v>7775</v>
      </c>
      <c r="UPZ698" s="201" t="s">
        <v>7774</v>
      </c>
      <c r="UQA698" s="201" t="s">
        <v>7775</v>
      </c>
      <c r="UQB698" s="201" t="s">
        <v>7774</v>
      </c>
      <c r="UQC698" s="201" t="s">
        <v>7775</v>
      </c>
      <c r="UQD698" s="201" t="s">
        <v>7774</v>
      </c>
      <c r="UQE698" s="201" t="s">
        <v>7775</v>
      </c>
      <c r="UQF698" s="201" t="s">
        <v>7774</v>
      </c>
      <c r="UQG698" s="201" t="s">
        <v>7775</v>
      </c>
      <c r="UQH698" s="201" t="s">
        <v>7774</v>
      </c>
      <c r="UQI698" s="201" t="s">
        <v>7775</v>
      </c>
      <c r="UQJ698" s="201" t="s">
        <v>7774</v>
      </c>
      <c r="UQK698" s="201" t="s">
        <v>7775</v>
      </c>
      <c r="UQL698" s="201" t="s">
        <v>7774</v>
      </c>
      <c r="UQM698" s="201" t="s">
        <v>7775</v>
      </c>
      <c r="UQN698" s="201" t="s">
        <v>7774</v>
      </c>
      <c r="UQO698" s="201" t="s">
        <v>7775</v>
      </c>
      <c r="UQP698" s="201" t="s">
        <v>7774</v>
      </c>
      <c r="UQQ698" s="201" t="s">
        <v>7775</v>
      </c>
      <c r="UQR698" s="201" t="s">
        <v>7774</v>
      </c>
      <c r="UQS698" s="201" t="s">
        <v>7775</v>
      </c>
      <c r="UQT698" s="201" t="s">
        <v>7774</v>
      </c>
      <c r="UQU698" s="201" t="s">
        <v>7775</v>
      </c>
      <c r="UQV698" s="201" t="s">
        <v>7774</v>
      </c>
      <c r="UQW698" s="201" t="s">
        <v>7775</v>
      </c>
      <c r="UQX698" s="201" t="s">
        <v>7774</v>
      </c>
      <c r="UQY698" s="201" t="s">
        <v>7775</v>
      </c>
      <c r="UQZ698" s="201" t="s">
        <v>7774</v>
      </c>
      <c r="URA698" s="201" t="s">
        <v>7775</v>
      </c>
      <c r="URB698" s="201" t="s">
        <v>7774</v>
      </c>
      <c r="URC698" s="201" t="s">
        <v>7775</v>
      </c>
      <c r="URD698" s="201" t="s">
        <v>7774</v>
      </c>
      <c r="URE698" s="201" t="s">
        <v>7775</v>
      </c>
      <c r="URF698" s="201" t="s">
        <v>7774</v>
      </c>
      <c r="URG698" s="201" t="s">
        <v>7775</v>
      </c>
      <c r="URH698" s="201" t="s">
        <v>7774</v>
      </c>
      <c r="URI698" s="201" t="s">
        <v>7775</v>
      </c>
      <c r="URJ698" s="201" t="s">
        <v>7774</v>
      </c>
      <c r="URK698" s="201" t="s">
        <v>7775</v>
      </c>
      <c r="URL698" s="201" t="s">
        <v>7774</v>
      </c>
      <c r="URM698" s="201" t="s">
        <v>7775</v>
      </c>
      <c r="URN698" s="201" t="s">
        <v>7774</v>
      </c>
      <c r="URO698" s="201" t="s">
        <v>7775</v>
      </c>
      <c r="URP698" s="201" t="s">
        <v>7774</v>
      </c>
      <c r="URQ698" s="201" t="s">
        <v>7775</v>
      </c>
      <c r="URR698" s="201" t="s">
        <v>7774</v>
      </c>
      <c r="URS698" s="201" t="s">
        <v>7775</v>
      </c>
      <c r="URT698" s="201" t="s">
        <v>7774</v>
      </c>
      <c r="URU698" s="201" t="s">
        <v>7775</v>
      </c>
      <c r="URV698" s="201" t="s">
        <v>7774</v>
      </c>
      <c r="URW698" s="201" t="s">
        <v>7775</v>
      </c>
      <c r="URX698" s="201" t="s">
        <v>7774</v>
      </c>
      <c r="URY698" s="201" t="s">
        <v>7775</v>
      </c>
      <c r="URZ698" s="201" t="s">
        <v>7774</v>
      </c>
      <c r="USA698" s="201" t="s">
        <v>7775</v>
      </c>
      <c r="USB698" s="201" t="s">
        <v>7774</v>
      </c>
      <c r="USC698" s="201" t="s">
        <v>7775</v>
      </c>
      <c r="USD698" s="201" t="s">
        <v>7774</v>
      </c>
      <c r="USE698" s="201" t="s">
        <v>7775</v>
      </c>
      <c r="USF698" s="201" t="s">
        <v>7774</v>
      </c>
      <c r="USG698" s="201" t="s">
        <v>7775</v>
      </c>
      <c r="USH698" s="201" t="s">
        <v>7774</v>
      </c>
      <c r="USI698" s="201" t="s">
        <v>7775</v>
      </c>
      <c r="USJ698" s="201" t="s">
        <v>7774</v>
      </c>
      <c r="USK698" s="201" t="s">
        <v>7775</v>
      </c>
      <c r="USL698" s="201" t="s">
        <v>7774</v>
      </c>
      <c r="USM698" s="201" t="s">
        <v>7775</v>
      </c>
      <c r="USN698" s="201" t="s">
        <v>7774</v>
      </c>
      <c r="USO698" s="201" t="s">
        <v>7775</v>
      </c>
      <c r="USP698" s="201" t="s">
        <v>7774</v>
      </c>
      <c r="USQ698" s="201" t="s">
        <v>7775</v>
      </c>
      <c r="USR698" s="201" t="s">
        <v>7774</v>
      </c>
      <c r="USS698" s="201" t="s">
        <v>7775</v>
      </c>
      <c r="UST698" s="201" t="s">
        <v>7774</v>
      </c>
      <c r="USU698" s="201" t="s">
        <v>7775</v>
      </c>
      <c r="USV698" s="201" t="s">
        <v>7774</v>
      </c>
      <c r="USW698" s="201" t="s">
        <v>7775</v>
      </c>
      <c r="USX698" s="201" t="s">
        <v>7774</v>
      </c>
      <c r="USY698" s="201" t="s">
        <v>7775</v>
      </c>
      <c r="USZ698" s="201" t="s">
        <v>7774</v>
      </c>
      <c r="UTA698" s="201" t="s">
        <v>7775</v>
      </c>
      <c r="UTB698" s="201" t="s">
        <v>7774</v>
      </c>
      <c r="UTC698" s="201" t="s">
        <v>7775</v>
      </c>
      <c r="UTD698" s="201" t="s">
        <v>7774</v>
      </c>
      <c r="UTE698" s="201" t="s">
        <v>7775</v>
      </c>
      <c r="UTF698" s="201" t="s">
        <v>7774</v>
      </c>
      <c r="UTG698" s="201" t="s">
        <v>7775</v>
      </c>
      <c r="UTH698" s="201" t="s">
        <v>7774</v>
      </c>
      <c r="UTI698" s="201" t="s">
        <v>7775</v>
      </c>
      <c r="UTJ698" s="201" t="s">
        <v>7774</v>
      </c>
      <c r="UTK698" s="201" t="s">
        <v>7775</v>
      </c>
      <c r="UTL698" s="201" t="s">
        <v>7774</v>
      </c>
      <c r="UTM698" s="201" t="s">
        <v>7775</v>
      </c>
      <c r="UTN698" s="201" t="s">
        <v>7774</v>
      </c>
      <c r="UTO698" s="201" t="s">
        <v>7775</v>
      </c>
      <c r="UTP698" s="201" t="s">
        <v>7774</v>
      </c>
      <c r="UTQ698" s="201" t="s">
        <v>7775</v>
      </c>
      <c r="UTR698" s="201" t="s">
        <v>7774</v>
      </c>
      <c r="UTS698" s="201" t="s">
        <v>7775</v>
      </c>
      <c r="UTT698" s="201" t="s">
        <v>7774</v>
      </c>
      <c r="UTU698" s="201" t="s">
        <v>7775</v>
      </c>
      <c r="UTV698" s="201" t="s">
        <v>7774</v>
      </c>
      <c r="UTW698" s="201" t="s">
        <v>7775</v>
      </c>
      <c r="UTX698" s="201" t="s">
        <v>7774</v>
      </c>
      <c r="UTY698" s="201" t="s">
        <v>7775</v>
      </c>
      <c r="UTZ698" s="201" t="s">
        <v>7774</v>
      </c>
      <c r="UUA698" s="201" t="s">
        <v>7775</v>
      </c>
      <c r="UUB698" s="201" t="s">
        <v>7774</v>
      </c>
      <c r="UUC698" s="201" t="s">
        <v>7775</v>
      </c>
      <c r="UUD698" s="201" t="s">
        <v>7774</v>
      </c>
      <c r="UUE698" s="201" t="s">
        <v>7775</v>
      </c>
      <c r="UUF698" s="201" t="s">
        <v>7774</v>
      </c>
      <c r="UUG698" s="201" t="s">
        <v>7775</v>
      </c>
      <c r="UUH698" s="201" t="s">
        <v>7774</v>
      </c>
      <c r="UUI698" s="201" t="s">
        <v>7775</v>
      </c>
      <c r="UUJ698" s="201" t="s">
        <v>7774</v>
      </c>
      <c r="UUK698" s="201" t="s">
        <v>7775</v>
      </c>
      <c r="UUL698" s="201" t="s">
        <v>7774</v>
      </c>
      <c r="UUM698" s="201" t="s">
        <v>7775</v>
      </c>
      <c r="UUN698" s="201" t="s">
        <v>7774</v>
      </c>
      <c r="UUO698" s="201" t="s">
        <v>7775</v>
      </c>
      <c r="UUP698" s="201" t="s">
        <v>7774</v>
      </c>
      <c r="UUQ698" s="201" t="s">
        <v>7775</v>
      </c>
      <c r="UUR698" s="201" t="s">
        <v>7774</v>
      </c>
      <c r="UUS698" s="201" t="s">
        <v>7775</v>
      </c>
      <c r="UUT698" s="201" t="s">
        <v>7774</v>
      </c>
      <c r="UUU698" s="201" t="s">
        <v>7775</v>
      </c>
      <c r="UUV698" s="201" t="s">
        <v>7774</v>
      </c>
      <c r="UUW698" s="201" t="s">
        <v>7775</v>
      </c>
      <c r="UUX698" s="201" t="s">
        <v>7774</v>
      </c>
      <c r="UUY698" s="201" t="s">
        <v>7775</v>
      </c>
      <c r="UUZ698" s="201" t="s">
        <v>7774</v>
      </c>
      <c r="UVA698" s="201" t="s">
        <v>7775</v>
      </c>
      <c r="UVB698" s="201" t="s">
        <v>7774</v>
      </c>
      <c r="UVC698" s="201" t="s">
        <v>7775</v>
      </c>
      <c r="UVD698" s="201" t="s">
        <v>7774</v>
      </c>
      <c r="UVE698" s="201" t="s">
        <v>7775</v>
      </c>
      <c r="UVF698" s="201" t="s">
        <v>7774</v>
      </c>
      <c r="UVG698" s="201" t="s">
        <v>7775</v>
      </c>
      <c r="UVH698" s="201" t="s">
        <v>7774</v>
      </c>
      <c r="UVI698" s="201" t="s">
        <v>7775</v>
      </c>
      <c r="UVJ698" s="201" t="s">
        <v>7774</v>
      </c>
      <c r="UVK698" s="201" t="s">
        <v>7775</v>
      </c>
      <c r="UVL698" s="201" t="s">
        <v>7774</v>
      </c>
      <c r="UVM698" s="201" t="s">
        <v>7775</v>
      </c>
      <c r="UVN698" s="201" t="s">
        <v>7774</v>
      </c>
      <c r="UVO698" s="201" t="s">
        <v>7775</v>
      </c>
      <c r="UVP698" s="201" t="s">
        <v>7774</v>
      </c>
      <c r="UVQ698" s="201" t="s">
        <v>7775</v>
      </c>
      <c r="UVR698" s="201" t="s">
        <v>7774</v>
      </c>
      <c r="UVS698" s="201" t="s">
        <v>7775</v>
      </c>
      <c r="UVT698" s="201" t="s">
        <v>7774</v>
      </c>
      <c r="UVU698" s="201" t="s">
        <v>7775</v>
      </c>
      <c r="UVV698" s="201" t="s">
        <v>7774</v>
      </c>
      <c r="UVW698" s="201" t="s">
        <v>7775</v>
      </c>
      <c r="UVX698" s="201" t="s">
        <v>7774</v>
      </c>
      <c r="UVY698" s="201" t="s">
        <v>7775</v>
      </c>
      <c r="UVZ698" s="201" t="s">
        <v>7774</v>
      </c>
      <c r="UWA698" s="201" t="s">
        <v>7775</v>
      </c>
      <c r="UWB698" s="201" t="s">
        <v>7774</v>
      </c>
      <c r="UWC698" s="201" t="s">
        <v>7775</v>
      </c>
      <c r="UWD698" s="201" t="s">
        <v>7774</v>
      </c>
      <c r="UWE698" s="201" t="s">
        <v>7775</v>
      </c>
      <c r="UWF698" s="201" t="s">
        <v>7774</v>
      </c>
      <c r="UWG698" s="201" t="s">
        <v>7775</v>
      </c>
      <c r="UWH698" s="201" t="s">
        <v>7774</v>
      </c>
      <c r="UWI698" s="201" t="s">
        <v>7775</v>
      </c>
      <c r="UWJ698" s="201" t="s">
        <v>7774</v>
      </c>
      <c r="UWK698" s="201" t="s">
        <v>7775</v>
      </c>
      <c r="UWL698" s="201" t="s">
        <v>7774</v>
      </c>
      <c r="UWM698" s="201" t="s">
        <v>7775</v>
      </c>
      <c r="UWN698" s="201" t="s">
        <v>7774</v>
      </c>
      <c r="UWO698" s="201" t="s">
        <v>7775</v>
      </c>
      <c r="UWP698" s="201" t="s">
        <v>7774</v>
      </c>
      <c r="UWQ698" s="201" t="s">
        <v>7775</v>
      </c>
      <c r="UWR698" s="201" t="s">
        <v>7774</v>
      </c>
      <c r="UWS698" s="201" t="s">
        <v>7775</v>
      </c>
      <c r="UWT698" s="201" t="s">
        <v>7774</v>
      </c>
      <c r="UWU698" s="201" t="s">
        <v>7775</v>
      </c>
      <c r="UWV698" s="201" t="s">
        <v>7774</v>
      </c>
      <c r="UWW698" s="201" t="s">
        <v>7775</v>
      </c>
      <c r="UWX698" s="201" t="s">
        <v>7774</v>
      </c>
      <c r="UWY698" s="201" t="s">
        <v>7775</v>
      </c>
      <c r="UWZ698" s="201" t="s">
        <v>7774</v>
      </c>
      <c r="UXA698" s="201" t="s">
        <v>7775</v>
      </c>
      <c r="UXB698" s="201" t="s">
        <v>7774</v>
      </c>
      <c r="UXC698" s="201" t="s">
        <v>7775</v>
      </c>
      <c r="UXD698" s="201" t="s">
        <v>7774</v>
      </c>
      <c r="UXE698" s="201" t="s">
        <v>7775</v>
      </c>
      <c r="UXF698" s="201" t="s">
        <v>7774</v>
      </c>
      <c r="UXG698" s="201" t="s">
        <v>7775</v>
      </c>
      <c r="UXH698" s="201" t="s">
        <v>7774</v>
      </c>
      <c r="UXI698" s="201" t="s">
        <v>7775</v>
      </c>
      <c r="UXJ698" s="201" t="s">
        <v>7774</v>
      </c>
      <c r="UXK698" s="201" t="s">
        <v>7775</v>
      </c>
      <c r="UXL698" s="201" t="s">
        <v>7774</v>
      </c>
      <c r="UXM698" s="201" t="s">
        <v>7775</v>
      </c>
      <c r="UXN698" s="201" t="s">
        <v>7774</v>
      </c>
      <c r="UXO698" s="201" t="s">
        <v>7775</v>
      </c>
      <c r="UXP698" s="201" t="s">
        <v>7774</v>
      </c>
      <c r="UXQ698" s="201" t="s">
        <v>7775</v>
      </c>
      <c r="UXR698" s="201" t="s">
        <v>7774</v>
      </c>
      <c r="UXS698" s="201" t="s">
        <v>7775</v>
      </c>
      <c r="UXT698" s="201" t="s">
        <v>7774</v>
      </c>
      <c r="UXU698" s="201" t="s">
        <v>7775</v>
      </c>
      <c r="UXV698" s="201" t="s">
        <v>7774</v>
      </c>
      <c r="UXW698" s="201" t="s">
        <v>7775</v>
      </c>
      <c r="UXX698" s="201" t="s">
        <v>7774</v>
      </c>
      <c r="UXY698" s="201" t="s">
        <v>7775</v>
      </c>
      <c r="UXZ698" s="201" t="s">
        <v>7774</v>
      </c>
      <c r="UYA698" s="201" t="s">
        <v>7775</v>
      </c>
      <c r="UYB698" s="201" t="s">
        <v>7774</v>
      </c>
      <c r="UYC698" s="201" t="s">
        <v>7775</v>
      </c>
      <c r="UYD698" s="201" t="s">
        <v>7774</v>
      </c>
      <c r="UYE698" s="201" t="s">
        <v>7775</v>
      </c>
      <c r="UYF698" s="201" t="s">
        <v>7774</v>
      </c>
      <c r="UYG698" s="201" t="s">
        <v>7775</v>
      </c>
      <c r="UYH698" s="201" t="s">
        <v>7774</v>
      </c>
      <c r="UYI698" s="201" t="s">
        <v>7775</v>
      </c>
      <c r="UYJ698" s="201" t="s">
        <v>7774</v>
      </c>
      <c r="UYK698" s="201" t="s">
        <v>7775</v>
      </c>
      <c r="UYL698" s="201" t="s">
        <v>7774</v>
      </c>
      <c r="UYM698" s="201" t="s">
        <v>7775</v>
      </c>
      <c r="UYN698" s="201" t="s">
        <v>7774</v>
      </c>
      <c r="UYO698" s="201" t="s">
        <v>7775</v>
      </c>
      <c r="UYP698" s="201" t="s">
        <v>7774</v>
      </c>
      <c r="UYQ698" s="201" t="s">
        <v>7775</v>
      </c>
      <c r="UYR698" s="201" t="s">
        <v>7774</v>
      </c>
      <c r="UYS698" s="201" t="s">
        <v>7775</v>
      </c>
      <c r="UYT698" s="201" t="s">
        <v>7774</v>
      </c>
      <c r="UYU698" s="201" t="s">
        <v>7775</v>
      </c>
      <c r="UYV698" s="201" t="s">
        <v>7774</v>
      </c>
      <c r="UYW698" s="201" t="s">
        <v>7775</v>
      </c>
      <c r="UYX698" s="201" t="s">
        <v>7774</v>
      </c>
      <c r="UYY698" s="201" t="s">
        <v>7775</v>
      </c>
      <c r="UYZ698" s="201" t="s">
        <v>7774</v>
      </c>
      <c r="UZA698" s="201" t="s">
        <v>7775</v>
      </c>
      <c r="UZB698" s="201" t="s">
        <v>7774</v>
      </c>
      <c r="UZC698" s="201" t="s">
        <v>7775</v>
      </c>
      <c r="UZD698" s="201" t="s">
        <v>7774</v>
      </c>
      <c r="UZE698" s="201" t="s">
        <v>7775</v>
      </c>
      <c r="UZF698" s="201" t="s">
        <v>7774</v>
      </c>
      <c r="UZG698" s="201" t="s">
        <v>7775</v>
      </c>
      <c r="UZH698" s="201" t="s">
        <v>7774</v>
      </c>
      <c r="UZI698" s="201" t="s">
        <v>7775</v>
      </c>
      <c r="UZJ698" s="201" t="s">
        <v>7774</v>
      </c>
      <c r="UZK698" s="201" t="s">
        <v>7775</v>
      </c>
      <c r="UZL698" s="201" t="s">
        <v>7774</v>
      </c>
      <c r="UZM698" s="201" t="s">
        <v>7775</v>
      </c>
      <c r="UZN698" s="201" t="s">
        <v>7774</v>
      </c>
      <c r="UZO698" s="201" t="s">
        <v>7775</v>
      </c>
      <c r="UZP698" s="201" t="s">
        <v>7774</v>
      </c>
      <c r="UZQ698" s="201" t="s">
        <v>7775</v>
      </c>
      <c r="UZR698" s="201" t="s">
        <v>7774</v>
      </c>
      <c r="UZS698" s="201" t="s">
        <v>7775</v>
      </c>
      <c r="UZT698" s="201" t="s">
        <v>7774</v>
      </c>
      <c r="UZU698" s="201" t="s">
        <v>7775</v>
      </c>
      <c r="UZV698" s="201" t="s">
        <v>7774</v>
      </c>
      <c r="UZW698" s="201" t="s">
        <v>7775</v>
      </c>
      <c r="UZX698" s="201" t="s">
        <v>7774</v>
      </c>
      <c r="UZY698" s="201" t="s">
        <v>7775</v>
      </c>
      <c r="UZZ698" s="201" t="s">
        <v>7774</v>
      </c>
      <c r="VAA698" s="201" t="s">
        <v>7775</v>
      </c>
      <c r="VAB698" s="201" t="s">
        <v>7774</v>
      </c>
      <c r="VAC698" s="201" t="s">
        <v>7775</v>
      </c>
      <c r="VAD698" s="201" t="s">
        <v>7774</v>
      </c>
      <c r="VAE698" s="201" t="s">
        <v>7775</v>
      </c>
      <c r="VAF698" s="201" t="s">
        <v>7774</v>
      </c>
      <c r="VAG698" s="201" t="s">
        <v>7775</v>
      </c>
      <c r="VAH698" s="201" t="s">
        <v>7774</v>
      </c>
      <c r="VAI698" s="201" t="s">
        <v>7775</v>
      </c>
      <c r="VAJ698" s="201" t="s">
        <v>7774</v>
      </c>
      <c r="VAK698" s="201" t="s">
        <v>7775</v>
      </c>
      <c r="VAL698" s="201" t="s">
        <v>7774</v>
      </c>
      <c r="VAM698" s="201" t="s">
        <v>7775</v>
      </c>
      <c r="VAN698" s="201" t="s">
        <v>7774</v>
      </c>
      <c r="VAO698" s="201" t="s">
        <v>7775</v>
      </c>
      <c r="VAP698" s="201" t="s">
        <v>7774</v>
      </c>
      <c r="VAQ698" s="201" t="s">
        <v>7775</v>
      </c>
      <c r="VAR698" s="201" t="s">
        <v>7774</v>
      </c>
      <c r="VAS698" s="201" t="s">
        <v>7775</v>
      </c>
      <c r="VAT698" s="201" t="s">
        <v>7774</v>
      </c>
      <c r="VAU698" s="201" t="s">
        <v>7775</v>
      </c>
      <c r="VAV698" s="201" t="s">
        <v>7774</v>
      </c>
      <c r="VAW698" s="201" t="s">
        <v>7775</v>
      </c>
      <c r="VAX698" s="201" t="s">
        <v>7774</v>
      </c>
      <c r="VAY698" s="201" t="s">
        <v>7775</v>
      </c>
      <c r="VAZ698" s="201" t="s">
        <v>7774</v>
      </c>
      <c r="VBA698" s="201" t="s">
        <v>7775</v>
      </c>
      <c r="VBB698" s="201" t="s">
        <v>7774</v>
      </c>
      <c r="VBC698" s="201" t="s">
        <v>7775</v>
      </c>
      <c r="VBD698" s="201" t="s">
        <v>7774</v>
      </c>
      <c r="VBE698" s="201" t="s">
        <v>7775</v>
      </c>
      <c r="VBF698" s="201" t="s">
        <v>7774</v>
      </c>
      <c r="VBG698" s="201" t="s">
        <v>7775</v>
      </c>
      <c r="VBH698" s="201" t="s">
        <v>7774</v>
      </c>
      <c r="VBI698" s="201" t="s">
        <v>7775</v>
      </c>
      <c r="VBJ698" s="201" t="s">
        <v>7774</v>
      </c>
      <c r="VBK698" s="201" t="s">
        <v>7775</v>
      </c>
      <c r="VBL698" s="201" t="s">
        <v>7774</v>
      </c>
      <c r="VBM698" s="201" t="s">
        <v>7775</v>
      </c>
      <c r="VBN698" s="201" t="s">
        <v>7774</v>
      </c>
      <c r="VBO698" s="201" t="s">
        <v>7775</v>
      </c>
      <c r="VBP698" s="201" t="s">
        <v>7774</v>
      </c>
      <c r="VBQ698" s="201" t="s">
        <v>7775</v>
      </c>
      <c r="VBR698" s="201" t="s">
        <v>7774</v>
      </c>
      <c r="VBS698" s="201" t="s">
        <v>7775</v>
      </c>
      <c r="VBT698" s="201" t="s">
        <v>7774</v>
      </c>
      <c r="VBU698" s="201" t="s">
        <v>7775</v>
      </c>
      <c r="VBV698" s="201" t="s">
        <v>7774</v>
      </c>
      <c r="VBW698" s="201" t="s">
        <v>7775</v>
      </c>
      <c r="VBX698" s="201" t="s">
        <v>7774</v>
      </c>
      <c r="VBY698" s="201" t="s">
        <v>7775</v>
      </c>
      <c r="VBZ698" s="201" t="s">
        <v>7774</v>
      </c>
      <c r="VCA698" s="201" t="s">
        <v>7775</v>
      </c>
      <c r="VCB698" s="201" t="s">
        <v>7774</v>
      </c>
      <c r="VCC698" s="201" t="s">
        <v>7775</v>
      </c>
      <c r="VCD698" s="201" t="s">
        <v>7774</v>
      </c>
      <c r="VCE698" s="201" t="s">
        <v>7775</v>
      </c>
      <c r="VCF698" s="201" t="s">
        <v>7774</v>
      </c>
      <c r="VCG698" s="201" t="s">
        <v>7775</v>
      </c>
      <c r="VCH698" s="201" t="s">
        <v>7774</v>
      </c>
      <c r="VCI698" s="201" t="s">
        <v>7775</v>
      </c>
      <c r="VCJ698" s="201" t="s">
        <v>7774</v>
      </c>
      <c r="VCK698" s="201" t="s">
        <v>7775</v>
      </c>
      <c r="VCL698" s="201" t="s">
        <v>7774</v>
      </c>
      <c r="VCM698" s="201" t="s">
        <v>7775</v>
      </c>
      <c r="VCN698" s="201" t="s">
        <v>7774</v>
      </c>
      <c r="VCO698" s="201" t="s">
        <v>7775</v>
      </c>
      <c r="VCP698" s="201" t="s">
        <v>7774</v>
      </c>
      <c r="VCQ698" s="201" t="s">
        <v>7775</v>
      </c>
      <c r="VCR698" s="201" t="s">
        <v>7774</v>
      </c>
      <c r="VCS698" s="201" t="s">
        <v>7775</v>
      </c>
      <c r="VCT698" s="201" t="s">
        <v>7774</v>
      </c>
      <c r="VCU698" s="201" t="s">
        <v>7775</v>
      </c>
      <c r="VCV698" s="201" t="s">
        <v>7774</v>
      </c>
      <c r="VCW698" s="201" t="s">
        <v>7775</v>
      </c>
      <c r="VCX698" s="201" t="s">
        <v>7774</v>
      </c>
      <c r="VCY698" s="201" t="s">
        <v>7775</v>
      </c>
      <c r="VCZ698" s="201" t="s">
        <v>7774</v>
      </c>
      <c r="VDA698" s="201" t="s">
        <v>7775</v>
      </c>
      <c r="VDB698" s="201" t="s">
        <v>7774</v>
      </c>
      <c r="VDC698" s="201" t="s">
        <v>7775</v>
      </c>
      <c r="VDD698" s="201" t="s">
        <v>7774</v>
      </c>
      <c r="VDE698" s="201" t="s">
        <v>7775</v>
      </c>
      <c r="VDF698" s="201" t="s">
        <v>7774</v>
      </c>
      <c r="VDG698" s="201" t="s">
        <v>7775</v>
      </c>
      <c r="VDH698" s="201" t="s">
        <v>7774</v>
      </c>
      <c r="VDI698" s="201" t="s">
        <v>7775</v>
      </c>
      <c r="VDJ698" s="201" t="s">
        <v>7774</v>
      </c>
      <c r="VDK698" s="201" t="s">
        <v>7775</v>
      </c>
      <c r="VDL698" s="201" t="s">
        <v>7774</v>
      </c>
      <c r="VDM698" s="201" t="s">
        <v>7775</v>
      </c>
      <c r="VDN698" s="201" t="s">
        <v>7774</v>
      </c>
      <c r="VDO698" s="201" t="s">
        <v>7775</v>
      </c>
      <c r="VDP698" s="201" t="s">
        <v>7774</v>
      </c>
      <c r="VDQ698" s="201" t="s">
        <v>7775</v>
      </c>
      <c r="VDR698" s="201" t="s">
        <v>7774</v>
      </c>
      <c r="VDS698" s="201" t="s">
        <v>7775</v>
      </c>
      <c r="VDT698" s="201" t="s">
        <v>7774</v>
      </c>
      <c r="VDU698" s="201" t="s">
        <v>7775</v>
      </c>
      <c r="VDV698" s="201" t="s">
        <v>7774</v>
      </c>
      <c r="VDW698" s="201" t="s">
        <v>7775</v>
      </c>
      <c r="VDX698" s="201" t="s">
        <v>7774</v>
      </c>
      <c r="VDY698" s="201" t="s">
        <v>7775</v>
      </c>
      <c r="VDZ698" s="201" t="s">
        <v>7774</v>
      </c>
      <c r="VEA698" s="201" t="s">
        <v>7775</v>
      </c>
      <c r="VEB698" s="201" t="s">
        <v>7774</v>
      </c>
      <c r="VEC698" s="201" t="s">
        <v>7775</v>
      </c>
      <c r="VED698" s="201" t="s">
        <v>7774</v>
      </c>
      <c r="VEE698" s="201" t="s">
        <v>7775</v>
      </c>
      <c r="VEF698" s="201" t="s">
        <v>7774</v>
      </c>
      <c r="VEG698" s="201" t="s">
        <v>7775</v>
      </c>
      <c r="VEH698" s="201" t="s">
        <v>7774</v>
      </c>
      <c r="VEI698" s="201" t="s">
        <v>7775</v>
      </c>
      <c r="VEJ698" s="201" t="s">
        <v>7774</v>
      </c>
      <c r="VEK698" s="201" t="s">
        <v>7775</v>
      </c>
      <c r="VEL698" s="201" t="s">
        <v>7774</v>
      </c>
      <c r="VEM698" s="201" t="s">
        <v>7775</v>
      </c>
      <c r="VEN698" s="201" t="s">
        <v>7774</v>
      </c>
      <c r="VEO698" s="201" t="s">
        <v>7775</v>
      </c>
      <c r="VEP698" s="201" t="s">
        <v>7774</v>
      </c>
      <c r="VEQ698" s="201" t="s">
        <v>7775</v>
      </c>
      <c r="VER698" s="201" t="s">
        <v>7774</v>
      </c>
      <c r="VES698" s="201" t="s">
        <v>7775</v>
      </c>
      <c r="VET698" s="201" t="s">
        <v>7774</v>
      </c>
      <c r="VEU698" s="201" t="s">
        <v>7775</v>
      </c>
      <c r="VEV698" s="201" t="s">
        <v>7774</v>
      </c>
      <c r="VEW698" s="201" t="s">
        <v>7775</v>
      </c>
      <c r="VEX698" s="201" t="s">
        <v>7774</v>
      </c>
      <c r="VEY698" s="201" t="s">
        <v>7775</v>
      </c>
      <c r="VEZ698" s="201" t="s">
        <v>7774</v>
      </c>
      <c r="VFA698" s="201" t="s">
        <v>7775</v>
      </c>
      <c r="VFB698" s="201" t="s">
        <v>7774</v>
      </c>
      <c r="VFC698" s="201" t="s">
        <v>7775</v>
      </c>
      <c r="VFD698" s="201" t="s">
        <v>7774</v>
      </c>
      <c r="VFE698" s="201" t="s">
        <v>7775</v>
      </c>
      <c r="VFF698" s="201" t="s">
        <v>7774</v>
      </c>
      <c r="VFG698" s="201" t="s">
        <v>7775</v>
      </c>
      <c r="VFH698" s="201" t="s">
        <v>7774</v>
      </c>
      <c r="VFI698" s="201" t="s">
        <v>7775</v>
      </c>
      <c r="VFJ698" s="201" t="s">
        <v>7774</v>
      </c>
      <c r="VFK698" s="201" t="s">
        <v>7775</v>
      </c>
      <c r="VFL698" s="201" t="s">
        <v>7774</v>
      </c>
      <c r="VFM698" s="201" t="s">
        <v>7775</v>
      </c>
      <c r="VFN698" s="201" t="s">
        <v>7774</v>
      </c>
      <c r="VFO698" s="201" t="s">
        <v>7775</v>
      </c>
      <c r="VFP698" s="201" t="s">
        <v>7774</v>
      </c>
      <c r="VFQ698" s="201" t="s">
        <v>7775</v>
      </c>
      <c r="VFR698" s="201" t="s">
        <v>7774</v>
      </c>
      <c r="VFS698" s="201" t="s">
        <v>7775</v>
      </c>
      <c r="VFT698" s="201" t="s">
        <v>7774</v>
      </c>
      <c r="VFU698" s="201" t="s">
        <v>7775</v>
      </c>
      <c r="VFV698" s="201" t="s">
        <v>7774</v>
      </c>
      <c r="VFW698" s="201" t="s">
        <v>7775</v>
      </c>
      <c r="VFX698" s="201" t="s">
        <v>7774</v>
      </c>
      <c r="VFY698" s="201" t="s">
        <v>7775</v>
      </c>
      <c r="VFZ698" s="201" t="s">
        <v>7774</v>
      </c>
      <c r="VGA698" s="201" t="s">
        <v>7775</v>
      </c>
      <c r="VGB698" s="201" t="s">
        <v>7774</v>
      </c>
      <c r="VGC698" s="201" t="s">
        <v>7775</v>
      </c>
      <c r="VGD698" s="201" t="s">
        <v>7774</v>
      </c>
      <c r="VGE698" s="201" t="s">
        <v>7775</v>
      </c>
      <c r="VGF698" s="201" t="s">
        <v>7774</v>
      </c>
      <c r="VGG698" s="201" t="s">
        <v>7775</v>
      </c>
      <c r="VGH698" s="201" t="s">
        <v>7774</v>
      </c>
      <c r="VGI698" s="201" t="s">
        <v>7775</v>
      </c>
      <c r="VGJ698" s="201" t="s">
        <v>7774</v>
      </c>
      <c r="VGK698" s="201" t="s">
        <v>7775</v>
      </c>
      <c r="VGL698" s="201" t="s">
        <v>7774</v>
      </c>
      <c r="VGM698" s="201" t="s">
        <v>7775</v>
      </c>
      <c r="VGN698" s="201" t="s">
        <v>7774</v>
      </c>
      <c r="VGO698" s="201" t="s">
        <v>7775</v>
      </c>
      <c r="VGP698" s="201" t="s">
        <v>7774</v>
      </c>
      <c r="VGQ698" s="201" t="s">
        <v>7775</v>
      </c>
      <c r="VGR698" s="201" t="s">
        <v>7774</v>
      </c>
      <c r="VGS698" s="201" t="s">
        <v>7775</v>
      </c>
      <c r="VGT698" s="201" t="s">
        <v>7774</v>
      </c>
      <c r="VGU698" s="201" t="s">
        <v>7775</v>
      </c>
      <c r="VGV698" s="201" t="s">
        <v>7774</v>
      </c>
      <c r="VGW698" s="201" t="s">
        <v>7775</v>
      </c>
      <c r="VGX698" s="201" t="s">
        <v>7774</v>
      </c>
      <c r="VGY698" s="201" t="s">
        <v>7775</v>
      </c>
      <c r="VGZ698" s="201" t="s">
        <v>7774</v>
      </c>
      <c r="VHA698" s="201" t="s">
        <v>7775</v>
      </c>
      <c r="VHB698" s="201" t="s">
        <v>7774</v>
      </c>
      <c r="VHC698" s="201" t="s">
        <v>7775</v>
      </c>
      <c r="VHD698" s="201" t="s">
        <v>7774</v>
      </c>
      <c r="VHE698" s="201" t="s">
        <v>7775</v>
      </c>
      <c r="VHF698" s="201" t="s">
        <v>7774</v>
      </c>
      <c r="VHG698" s="201" t="s">
        <v>7775</v>
      </c>
      <c r="VHH698" s="201" t="s">
        <v>7774</v>
      </c>
      <c r="VHI698" s="201" t="s">
        <v>7775</v>
      </c>
      <c r="VHJ698" s="201" t="s">
        <v>7774</v>
      </c>
      <c r="VHK698" s="201" t="s">
        <v>7775</v>
      </c>
      <c r="VHL698" s="201" t="s">
        <v>7774</v>
      </c>
      <c r="VHM698" s="201" t="s">
        <v>7775</v>
      </c>
      <c r="VHN698" s="201" t="s">
        <v>7774</v>
      </c>
      <c r="VHO698" s="201" t="s">
        <v>7775</v>
      </c>
      <c r="VHP698" s="201" t="s">
        <v>7774</v>
      </c>
      <c r="VHQ698" s="201" t="s">
        <v>7775</v>
      </c>
      <c r="VHR698" s="201" t="s">
        <v>7774</v>
      </c>
      <c r="VHS698" s="201" t="s">
        <v>7775</v>
      </c>
      <c r="VHT698" s="201" t="s">
        <v>7774</v>
      </c>
      <c r="VHU698" s="201" t="s">
        <v>7775</v>
      </c>
      <c r="VHV698" s="201" t="s">
        <v>7774</v>
      </c>
      <c r="VHW698" s="201" t="s">
        <v>7775</v>
      </c>
      <c r="VHX698" s="201" t="s">
        <v>7774</v>
      </c>
      <c r="VHY698" s="201" t="s">
        <v>7775</v>
      </c>
      <c r="VHZ698" s="201" t="s">
        <v>7774</v>
      </c>
      <c r="VIA698" s="201" t="s">
        <v>7775</v>
      </c>
      <c r="VIB698" s="201" t="s">
        <v>7774</v>
      </c>
      <c r="VIC698" s="201" t="s">
        <v>7775</v>
      </c>
      <c r="VID698" s="201" t="s">
        <v>7774</v>
      </c>
      <c r="VIE698" s="201" t="s">
        <v>7775</v>
      </c>
      <c r="VIF698" s="201" t="s">
        <v>7774</v>
      </c>
      <c r="VIG698" s="201" t="s">
        <v>7775</v>
      </c>
      <c r="VIH698" s="201" t="s">
        <v>7774</v>
      </c>
      <c r="VII698" s="201" t="s">
        <v>7775</v>
      </c>
      <c r="VIJ698" s="201" t="s">
        <v>7774</v>
      </c>
      <c r="VIK698" s="201" t="s">
        <v>7775</v>
      </c>
      <c r="VIL698" s="201" t="s">
        <v>7774</v>
      </c>
      <c r="VIM698" s="201" t="s">
        <v>7775</v>
      </c>
      <c r="VIN698" s="201" t="s">
        <v>7774</v>
      </c>
      <c r="VIO698" s="201" t="s">
        <v>7775</v>
      </c>
      <c r="VIP698" s="201" t="s">
        <v>7774</v>
      </c>
      <c r="VIQ698" s="201" t="s">
        <v>7775</v>
      </c>
      <c r="VIR698" s="201" t="s">
        <v>7774</v>
      </c>
      <c r="VIS698" s="201" t="s">
        <v>7775</v>
      </c>
      <c r="VIT698" s="201" t="s">
        <v>7774</v>
      </c>
      <c r="VIU698" s="201" t="s">
        <v>7775</v>
      </c>
      <c r="VIV698" s="201" t="s">
        <v>7774</v>
      </c>
      <c r="VIW698" s="201" t="s">
        <v>7775</v>
      </c>
      <c r="VIX698" s="201" t="s">
        <v>7774</v>
      </c>
      <c r="VIY698" s="201" t="s">
        <v>7775</v>
      </c>
      <c r="VIZ698" s="201" t="s">
        <v>7774</v>
      </c>
      <c r="VJA698" s="201" t="s">
        <v>7775</v>
      </c>
      <c r="VJB698" s="201" t="s">
        <v>7774</v>
      </c>
      <c r="VJC698" s="201" t="s">
        <v>7775</v>
      </c>
      <c r="VJD698" s="201" t="s">
        <v>7774</v>
      </c>
      <c r="VJE698" s="201" t="s">
        <v>7775</v>
      </c>
      <c r="VJF698" s="201" t="s">
        <v>7774</v>
      </c>
      <c r="VJG698" s="201" t="s">
        <v>7775</v>
      </c>
      <c r="VJH698" s="201" t="s">
        <v>7774</v>
      </c>
      <c r="VJI698" s="201" t="s">
        <v>7775</v>
      </c>
      <c r="VJJ698" s="201" t="s">
        <v>7774</v>
      </c>
      <c r="VJK698" s="201" t="s">
        <v>7775</v>
      </c>
      <c r="VJL698" s="201" t="s">
        <v>7774</v>
      </c>
      <c r="VJM698" s="201" t="s">
        <v>7775</v>
      </c>
      <c r="VJN698" s="201" t="s">
        <v>7774</v>
      </c>
      <c r="VJO698" s="201" t="s">
        <v>7775</v>
      </c>
      <c r="VJP698" s="201" t="s">
        <v>7774</v>
      </c>
      <c r="VJQ698" s="201" t="s">
        <v>7775</v>
      </c>
      <c r="VJR698" s="201" t="s">
        <v>7774</v>
      </c>
      <c r="VJS698" s="201" t="s">
        <v>7775</v>
      </c>
      <c r="VJT698" s="201" t="s">
        <v>7774</v>
      </c>
      <c r="VJU698" s="201" t="s">
        <v>7775</v>
      </c>
      <c r="VJV698" s="201" t="s">
        <v>7774</v>
      </c>
      <c r="VJW698" s="201" t="s">
        <v>7775</v>
      </c>
      <c r="VJX698" s="201" t="s">
        <v>7774</v>
      </c>
      <c r="VJY698" s="201" t="s">
        <v>7775</v>
      </c>
      <c r="VJZ698" s="201" t="s">
        <v>7774</v>
      </c>
      <c r="VKA698" s="201" t="s">
        <v>7775</v>
      </c>
      <c r="VKB698" s="201" t="s">
        <v>7774</v>
      </c>
      <c r="VKC698" s="201" t="s">
        <v>7775</v>
      </c>
      <c r="VKD698" s="201" t="s">
        <v>7774</v>
      </c>
      <c r="VKE698" s="201" t="s">
        <v>7775</v>
      </c>
      <c r="VKF698" s="201" t="s">
        <v>7774</v>
      </c>
      <c r="VKG698" s="201" t="s">
        <v>7775</v>
      </c>
      <c r="VKH698" s="201" t="s">
        <v>7774</v>
      </c>
      <c r="VKI698" s="201" t="s">
        <v>7775</v>
      </c>
      <c r="VKJ698" s="201" t="s">
        <v>7774</v>
      </c>
      <c r="VKK698" s="201" t="s">
        <v>7775</v>
      </c>
      <c r="VKL698" s="201" t="s">
        <v>7774</v>
      </c>
      <c r="VKM698" s="201" t="s">
        <v>7775</v>
      </c>
      <c r="VKN698" s="201" t="s">
        <v>7774</v>
      </c>
      <c r="VKO698" s="201" t="s">
        <v>7775</v>
      </c>
      <c r="VKP698" s="201" t="s">
        <v>7774</v>
      </c>
      <c r="VKQ698" s="201" t="s">
        <v>7775</v>
      </c>
      <c r="VKR698" s="201" t="s">
        <v>7774</v>
      </c>
      <c r="VKS698" s="201" t="s">
        <v>7775</v>
      </c>
      <c r="VKT698" s="201" t="s">
        <v>7774</v>
      </c>
      <c r="VKU698" s="201" t="s">
        <v>7775</v>
      </c>
      <c r="VKV698" s="201" t="s">
        <v>7774</v>
      </c>
      <c r="VKW698" s="201" t="s">
        <v>7775</v>
      </c>
      <c r="VKX698" s="201" t="s">
        <v>7774</v>
      </c>
      <c r="VKY698" s="201" t="s">
        <v>7775</v>
      </c>
      <c r="VKZ698" s="201" t="s">
        <v>7774</v>
      </c>
      <c r="VLA698" s="201" t="s">
        <v>7775</v>
      </c>
      <c r="VLB698" s="201" t="s">
        <v>7774</v>
      </c>
      <c r="VLC698" s="201" t="s">
        <v>7775</v>
      </c>
      <c r="VLD698" s="201" t="s">
        <v>7774</v>
      </c>
      <c r="VLE698" s="201" t="s">
        <v>7775</v>
      </c>
      <c r="VLF698" s="201" t="s">
        <v>7774</v>
      </c>
      <c r="VLG698" s="201" t="s">
        <v>7775</v>
      </c>
      <c r="VLH698" s="201" t="s">
        <v>7774</v>
      </c>
      <c r="VLI698" s="201" t="s">
        <v>7775</v>
      </c>
      <c r="VLJ698" s="201" t="s">
        <v>7774</v>
      </c>
      <c r="VLK698" s="201" t="s">
        <v>7775</v>
      </c>
      <c r="VLL698" s="201" t="s">
        <v>7774</v>
      </c>
      <c r="VLM698" s="201" t="s">
        <v>7775</v>
      </c>
      <c r="VLN698" s="201" t="s">
        <v>7774</v>
      </c>
      <c r="VLO698" s="201" t="s">
        <v>7775</v>
      </c>
      <c r="VLP698" s="201" t="s">
        <v>7774</v>
      </c>
      <c r="VLQ698" s="201" t="s">
        <v>7775</v>
      </c>
      <c r="VLR698" s="201" t="s">
        <v>7774</v>
      </c>
      <c r="VLS698" s="201" t="s">
        <v>7775</v>
      </c>
      <c r="VLT698" s="201" t="s">
        <v>7774</v>
      </c>
      <c r="VLU698" s="201" t="s">
        <v>7775</v>
      </c>
      <c r="VLV698" s="201" t="s">
        <v>7774</v>
      </c>
      <c r="VLW698" s="201" t="s">
        <v>7775</v>
      </c>
      <c r="VLX698" s="201" t="s">
        <v>7774</v>
      </c>
      <c r="VLY698" s="201" t="s">
        <v>7775</v>
      </c>
      <c r="VLZ698" s="201" t="s">
        <v>7774</v>
      </c>
      <c r="VMA698" s="201" t="s">
        <v>7775</v>
      </c>
      <c r="VMB698" s="201" t="s">
        <v>7774</v>
      </c>
      <c r="VMC698" s="201" t="s">
        <v>7775</v>
      </c>
      <c r="VMD698" s="201" t="s">
        <v>7774</v>
      </c>
      <c r="VME698" s="201" t="s">
        <v>7775</v>
      </c>
      <c r="VMF698" s="201" t="s">
        <v>7774</v>
      </c>
      <c r="VMG698" s="201" t="s">
        <v>7775</v>
      </c>
      <c r="VMH698" s="201" t="s">
        <v>7774</v>
      </c>
      <c r="VMI698" s="201" t="s">
        <v>7775</v>
      </c>
      <c r="VMJ698" s="201" t="s">
        <v>7774</v>
      </c>
      <c r="VMK698" s="201" t="s">
        <v>7775</v>
      </c>
      <c r="VML698" s="201" t="s">
        <v>7774</v>
      </c>
      <c r="VMM698" s="201" t="s">
        <v>7775</v>
      </c>
      <c r="VMN698" s="201" t="s">
        <v>7774</v>
      </c>
      <c r="VMO698" s="201" t="s">
        <v>7775</v>
      </c>
      <c r="VMP698" s="201" t="s">
        <v>7774</v>
      </c>
      <c r="VMQ698" s="201" t="s">
        <v>7775</v>
      </c>
      <c r="VMR698" s="201" t="s">
        <v>7774</v>
      </c>
      <c r="VMS698" s="201" t="s">
        <v>7775</v>
      </c>
      <c r="VMT698" s="201" t="s">
        <v>7774</v>
      </c>
      <c r="VMU698" s="201" t="s">
        <v>7775</v>
      </c>
      <c r="VMV698" s="201" t="s">
        <v>7774</v>
      </c>
      <c r="VMW698" s="201" t="s">
        <v>7775</v>
      </c>
      <c r="VMX698" s="201" t="s">
        <v>7774</v>
      </c>
      <c r="VMY698" s="201" t="s">
        <v>7775</v>
      </c>
      <c r="VMZ698" s="201" t="s">
        <v>7774</v>
      </c>
      <c r="VNA698" s="201" t="s">
        <v>7775</v>
      </c>
      <c r="VNB698" s="201" t="s">
        <v>7774</v>
      </c>
      <c r="VNC698" s="201" t="s">
        <v>7775</v>
      </c>
      <c r="VND698" s="201" t="s">
        <v>7774</v>
      </c>
      <c r="VNE698" s="201" t="s">
        <v>7775</v>
      </c>
      <c r="VNF698" s="201" t="s">
        <v>7774</v>
      </c>
      <c r="VNG698" s="201" t="s">
        <v>7775</v>
      </c>
      <c r="VNH698" s="201" t="s">
        <v>7774</v>
      </c>
      <c r="VNI698" s="201" t="s">
        <v>7775</v>
      </c>
      <c r="VNJ698" s="201" t="s">
        <v>7774</v>
      </c>
      <c r="VNK698" s="201" t="s">
        <v>7775</v>
      </c>
      <c r="VNL698" s="201" t="s">
        <v>7774</v>
      </c>
      <c r="VNM698" s="201" t="s">
        <v>7775</v>
      </c>
      <c r="VNN698" s="201" t="s">
        <v>7774</v>
      </c>
      <c r="VNO698" s="201" t="s">
        <v>7775</v>
      </c>
      <c r="VNP698" s="201" t="s">
        <v>7774</v>
      </c>
      <c r="VNQ698" s="201" t="s">
        <v>7775</v>
      </c>
      <c r="VNR698" s="201" t="s">
        <v>7774</v>
      </c>
      <c r="VNS698" s="201" t="s">
        <v>7775</v>
      </c>
      <c r="VNT698" s="201" t="s">
        <v>7774</v>
      </c>
      <c r="VNU698" s="201" t="s">
        <v>7775</v>
      </c>
      <c r="VNV698" s="201" t="s">
        <v>7774</v>
      </c>
      <c r="VNW698" s="201" t="s">
        <v>7775</v>
      </c>
      <c r="VNX698" s="201" t="s">
        <v>7774</v>
      </c>
      <c r="VNY698" s="201" t="s">
        <v>7775</v>
      </c>
      <c r="VNZ698" s="201" t="s">
        <v>7774</v>
      </c>
      <c r="VOA698" s="201" t="s">
        <v>7775</v>
      </c>
      <c r="VOB698" s="201" t="s">
        <v>7774</v>
      </c>
      <c r="VOC698" s="201" t="s">
        <v>7775</v>
      </c>
      <c r="VOD698" s="201" t="s">
        <v>7774</v>
      </c>
      <c r="VOE698" s="201" t="s">
        <v>7775</v>
      </c>
      <c r="VOF698" s="201" t="s">
        <v>7774</v>
      </c>
      <c r="VOG698" s="201" t="s">
        <v>7775</v>
      </c>
      <c r="VOH698" s="201" t="s">
        <v>7774</v>
      </c>
      <c r="VOI698" s="201" t="s">
        <v>7775</v>
      </c>
      <c r="VOJ698" s="201" t="s">
        <v>7774</v>
      </c>
      <c r="VOK698" s="201" t="s">
        <v>7775</v>
      </c>
      <c r="VOL698" s="201" t="s">
        <v>7774</v>
      </c>
      <c r="VOM698" s="201" t="s">
        <v>7775</v>
      </c>
      <c r="VON698" s="201" t="s">
        <v>7774</v>
      </c>
      <c r="VOO698" s="201" t="s">
        <v>7775</v>
      </c>
      <c r="VOP698" s="201" t="s">
        <v>7774</v>
      </c>
      <c r="VOQ698" s="201" t="s">
        <v>7775</v>
      </c>
      <c r="VOR698" s="201" t="s">
        <v>7774</v>
      </c>
      <c r="VOS698" s="201" t="s">
        <v>7775</v>
      </c>
      <c r="VOT698" s="201" t="s">
        <v>7774</v>
      </c>
      <c r="VOU698" s="201" t="s">
        <v>7775</v>
      </c>
      <c r="VOV698" s="201" t="s">
        <v>7774</v>
      </c>
      <c r="VOW698" s="201" t="s">
        <v>7775</v>
      </c>
      <c r="VOX698" s="201" t="s">
        <v>7774</v>
      </c>
      <c r="VOY698" s="201" t="s">
        <v>7775</v>
      </c>
      <c r="VOZ698" s="201" t="s">
        <v>7774</v>
      </c>
      <c r="VPA698" s="201" t="s">
        <v>7775</v>
      </c>
      <c r="VPB698" s="201" t="s">
        <v>7774</v>
      </c>
      <c r="VPC698" s="201" t="s">
        <v>7775</v>
      </c>
      <c r="VPD698" s="201" t="s">
        <v>7774</v>
      </c>
      <c r="VPE698" s="201" t="s">
        <v>7775</v>
      </c>
      <c r="VPF698" s="201" t="s">
        <v>7774</v>
      </c>
      <c r="VPG698" s="201" t="s">
        <v>7775</v>
      </c>
      <c r="VPH698" s="201" t="s">
        <v>7774</v>
      </c>
      <c r="VPI698" s="201" t="s">
        <v>7775</v>
      </c>
      <c r="VPJ698" s="201" t="s">
        <v>7774</v>
      </c>
      <c r="VPK698" s="201" t="s">
        <v>7775</v>
      </c>
      <c r="VPL698" s="201" t="s">
        <v>7774</v>
      </c>
      <c r="VPM698" s="201" t="s">
        <v>7775</v>
      </c>
      <c r="VPN698" s="201" t="s">
        <v>7774</v>
      </c>
      <c r="VPO698" s="201" t="s">
        <v>7775</v>
      </c>
      <c r="VPP698" s="201" t="s">
        <v>7774</v>
      </c>
      <c r="VPQ698" s="201" t="s">
        <v>7775</v>
      </c>
      <c r="VPR698" s="201" t="s">
        <v>7774</v>
      </c>
      <c r="VPS698" s="201" t="s">
        <v>7775</v>
      </c>
      <c r="VPT698" s="201" t="s">
        <v>7774</v>
      </c>
      <c r="VPU698" s="201" t="s">
        <v>7775</v>
      </c>
      <c r="VPV698" s="201" t="s">
        <v>7774</v>
      </c>
      <c r="VPW698" s="201" t="s">
        <v>7775</v>
      </c>
      <c r="VPX698" s="201" t="s">
        <v>7774</v>
      </c>
      <c r="VPY698" s="201" t="s">
        <v>7775</v>
      </c>
      <c r="VPZ698" s="201" t="s">
        <v>7774</v>
      </c>
      <c r="VQA698" s="201" t="s">
        <v>7775</v>
      </c>
      <c r="VQB698" s="201" t="s">
        <v>7774</v>
      </c>
      <c r="VQC698" s="201" t="s">
        <v>7775</v>
      </c>
      <c r="VQD698" s="201" t="s">
        <v>7774</v>
      </c>
      <c r="VQE698" s="201" t="s">
        <v>7775</v>
      </c>
      <c r="VQF698" s="201" t="s">
        <v>7774</v>
      </c>
      <c r="VQG698" s="201" t="s">
        <v>7775</v>
      </c>
      <c r="VQH698" s="201" t="s">
        <v>7774</v>
      </c>
      <c r="VQI698" s="201" t="s">
        <v>7775</v>
      </c>
      <c r="VQJ698" s="201" t="s">
        <v>7774</v>
      </c>
      <c r="VQK698" s="201" t="s">
        <v>7775</v>
      </c>
      <c r="VQL698" s="201" t="s">
        <v>7774</v>
      </c>
      <c r="VQM698" s="201" t="s">
        <v>7775</v>
      </c>
      <c r="VQN698" s="201" t="s">
        <v>7774</v>
      </c>
      <c r="VQO698" s="201" t="s">
        <v>7775</v>
      </c>
      <c r="VQP698" s="201" t="s">
        <v>7774</v>
      </c>
      <c r="VQQ698" s="201" t="s">
        <v>7775</v>
      </c>
      <c r="VQR698" s="201" t="s">
        <v>7774</v>
      </c>
      <c r="VQS698" s="201" t="s">
        <v>7775</v>
      </c>
      <c r="VQT698" s="201" t="s">
        <v>7774</v>
      </c>
      <c r="VQU698" s="201" t="s">
        <v>7775</v>
      </c>
      <c r="VQV698" s="201" t="s">
        <v>7774</v>
      </c>
      <c r="VQW698" s="201" t="s">
        <v>7775</v>
      </c>
      <c r="VQX698" s="201" t="s">
        <v>7774</v>
      </c>
      <c r="VQY698" s="201" t="s">
        <v>7775</v>
      </c>
      <c r="VQZ698" s="201" t="s">
        <v>7774</v>
      </c>
      <c r="VRA698" s="201" t="s">
        <v>7775</v>
      </c>
      <c r="VRB698" s="201" t="s">
        <v>7774</v>
      </c>
      <c r="VRC698" s="201" t="s">
        <v>7775</v>
      </c>
      <c r="VRD698" s="201" t="s">
        <v>7774</v>
      </c>
      <c r="VRE698" s="201" t="s">
        <v>7775</v>
      </c>
      <c r="VRF698" s="201" t="s">
        <v>7774</v>
      </c>
      <c r="VRG698" s="201" t="s">
        <v>7775</v>
      </c>
      <c r="VRH698" s="201" t="s">
        <v>7774</v>
      </c>
      <c r="VRI698" s="201" t="s">
        <v>7775</v>
      </c>
      <c r="VRJ698" s="201" t="s">
        <v>7774</v>
      </c>
      <c r="VRK698" s="201" t="s">
        <v>7775</v>
      </c>
      <c r="VRL698" s="201" t="s">
        <v>7774</v>
      </c>
      <c r="VRM698" s="201" t="s">
        <v>7775</v>
      </c>
      <c r="VRN698" s="201" t="s">
        <v>7774</v>
      </c>
      <c r="VRO698" s="201" t="s">
        <v>7775</v>
      </c>
      <c r="VRP698" s="201" t="s">
        <v>7774</v>
      </c>
      <c r="VRQ698" s="201" t="s">
        <v>7775</v>
      </c>
      <c r="VRR698" s="201" t="s">
        <v>7774</v>
      </c>
      <c r="VRS698" s="201" t="s">
        <v>7775</v>
      </c>
      <c r="VRT698" s="201" t="s">
        <v>7774</v>
      </c>
      <c r="VRU698" s="201" t="s">
        <v>7775</v>
      </c>
      <c r="VRV698" s="201" t="s">
        <v>7774</v>
      </c>
      <c r="VRW698" s="201" t="s">
        <v>7775</v>
      </c>
      <c r="VRX698" s="201" t="s">
        <v>7774</v>
      </c>
      <c r="VRY698" s="201" t="s">
        <v>7775</v>
      </c>
      <c r="VRZ698" s="201" t="s">
        <v>7774</v>
      </c>
      <c r="VSA698" s="201" t="s">
        <v>7775</v>
      </c>
      <c r="VSB698" s="201" t="s">
        <v>7774</v>
      </c>
      <c r="VSC698" s="201" t="s">
        <v>7775</v>
      </c>
      <c r="VSD698" s="201" t="s">
        <v>7774</v>
      </c>
      <c r="VSE698" s="201" t="s">
        <v>7775</v>
      </c>
      <c r="VSF698" s="201" t="s">
        <v>7774</v>
      </c>
      <c r="VSG698" s="201" t="s">
        <v>7775</v>
      </c>
      <c r="VSH698" s="201" t="s">
        <v>7774</v>
      </c>
      <c r="VSI698" s="201" t="s">
        <v>7775</v>
      </c>
      <c r="VSJ698" s="201" t="s">
        <v>7774</v>
      </c>
      <c r="VSK698" s="201" t="s">
        <v>7775</v>
      </c>
      <c r="VSL698" s="201" t="s">
        <v>7774</v>
      </c>
      <c r="VSM698" s="201" t="s">
        <v>7775</v>
      </c>
      <c r="VSN698" s="201" t="s">
        <v>7774</v>
      </c>
      <c r="VSO698" s="201" t="s">
        <v>7775</v>
      </c>
      <c r="VSP698" s="201" t="s">
        <v>7774</v>
      </c>
      <c r="VSQ698" s="201" t="s">
        <v>7775</v>
      </c>
      <c r="VSR698" s="201" t="s">
        <v>7774</v>
      </c>
      <c r="VSS698" s="201" t="s">
        <v>7775</v>
      </c>
      <c r="VST698" s="201" t="s">
        <v>7774</v>
      </c>
      <c r="VSU698" s="201" t="s">
        <v>7775</v>
      </c>
      <c r="VSV698" s="201" t="s">
        <v>7774</v>
      </c>
      <c r="VSW698" s="201" t="s">
        <v>7775</v>
      </c>
      <c r="VSX698" s="201" t="s">
        <v>7774</v>
      </c>
      <c r="VSY698" s="201" t="s">
        <v>7775</v>
      </c>
      <c r="VSZ698" s="201" t="s">
        <v>7774</v>
      </c>
      <c r="VTA698" s="201" t="s">
        <v>7775</v>
      </c>
      <c r="VTB698" s="201" t="s">
        <v>7774</v>
      </c>
      <c r="VTC698" s="201" t="s">
        <v>7775</v>
      </c>
      <c r="VTD698" s="201" t="s">
        <v>7774</v>
      </c>
      <c r="VTE698" s="201" t="s">
        <v>7775</v>
      </c>
      <c r="VTF698" s="201" t="s">
        <v>7774</v>
      </c>
      <c r="VTG698" s="201" t="s">
        <v>7775</v>
      </c>
      <c r="VTH698" s="201" t="s">
        <v>7774</v>
      </c>
      <c r="VTI698" s="201" t="s">
        <v>7775</v>
      </c>
      <c r="VTJ698" s="201" t="s">
        <v>7774</v>
      </c>
      <c r="VTK698" s="201" t="s">
        <v>7775</v>
      </c>
      <c r="VTL698" s="201" t="s">
        <v>7774</v>
      </c>
      <c r="VTM698" s="201" t="s">
        <v>7775</v>
      </c>
      <c r="VTN698" s="201" t="s">
        <v>7774</v>
      </c>
      <c r="VTO698" s="201" t="s">
        <v>7775</v>
      </c>
      <c r="VTP698" s="201" t="s">
        <v>7774</v>
      </c>
      <c r="VTQ698" s="201" t="s">
        <v>7775</v>
      </c>
      <c r="VTR698" s="201" t="s">
        <v>7774</v>
      </c>
      <c r="VTS698" s="201" t="s">
        <v>7775</v>
      </c>
      <c r="VTT698" s="201" t="s">
        <v>7774</v>
      </c>
      <c r="VTU698" s="201" t="s">
        <v>7775</v>
      </c>
      <c r="VTV698" s="201" t="s">
        <v>7774</v>
      </c>
      <c r="VTW698" s="201" t="s">
        <v>7775</v>
      </c>
      <c r="VTX698" s="201" t="s">
        <v>7774</v>
      </c>
      <c r="VTY698" s="201" t="s">
        <v>7775</v>
      </c>
      <c r="VTZ698" s="201" t="s">
        <v>7774</v>
      </c>
      <c r="VUA698" s="201" t="s">
        <v>7775</v>
      </c>
      <c r="VUB698" s="201" t="s">
        <v>7774</v>
      </c>
      <c r="VUC698" s="201" t="s">
        <v>7775</v>
      </c>
      <c r="VUD698" s="201" t="s">
        <v>7774</v>
      </c>
      <c r="VUE698" s="201" t="s">
        <v>7775</v>
      </c>
      <c r="VUF698" s="201" t="s">
        <v>7774</v>
      </c>
      <c r="VUG698" s="201" t="s">
        <v>7775</v>
      </c>
      <c r="VUH698" s="201" t="s">
        <v>7774</v>
      </c>
      <c r="VUI698" s="201" t="s">
        <v>7775</v>
      </c>
      <c r="VUJ698" s="201" t="s">
        <v>7774</v>
      </c>
      <c r="VUK698" s="201" t="s">
        <v>7775</v>
      </c>
      <c r="VUL698" s="201" t="s">
        <v>7774</v>
      </c>
      <c r="VUM698" s="201" t="s">
        <v>7775</v>
      </c>
      <c r="VUN698" s="201" t="s">
        <v>7774</v>
      </c>
      <c r="VUO698" s="201" t="s">
        <v>7775</v>
      </c>
      <c r="VUP698" s="201" t="s">
        <v>7774</v>
      </c>
      <c r="VUQ698" s="201" t="s">
        <v>7775</v>
      </c>
      <c r="VUR698" s="201" t="s">
        <v>7774</v>
      </c>
      <c r="VUS698" s="201" t="s">
        <v>7775</v>
      </c>
      <c r="VUT698" s="201" t="s">
        <v>7774</v>
      </c>
      <c r="VUU698" s="201" t="s">
        <v>7775</v>
      </c>
      <c r="VUV698" s="201" t="s">
        <v>7774</v>
      </c>
      <c r="VUW698" s="201" t="s">
        <v>7775</v>
      </c>
      <c r="VUX698" s="201" t="s">
        <v>7774</v>
      </c>
      <c r="VUY698" s="201" t="s">
        <v>7775</v>
      </c>
      <c r="VUZ698" s="201" t="s">
        <v>7774</v>
      </c>
      <c r="VVA698" s="201" t="s">
        <v>7775</v>
      </c>
      <c r="VVB698" s="201" t="s">
        <v>7774</v>
      </c>
      <c r="VVC698" s="201" t="s">
        <v>7775</v>
      </c>
      <c r="VVD698" s="201" t="s">
        <v>7774</v>
      </c>
      <c r="VVE698" s="201" t="s">
        <v>7775</v>
      </c>
      <c r="VVF698" s="201" t="s">
        <v>7774</v>
      </c>
      <c r="VVG698" s="201" t="s">
        <v>7775</v>
      </c>
      <c r="VVH698" s="201" t="s">
        <v>7774</v>
      </c>
      <c r="VVI698" s="201" t="s">
        <v>7775</v>
      </c>
      <c r="VVJ698" s="201" t="s">
        <v>7774</v>
      </c>
      <c r="VVK698" s="201" t="s">
        <v>7775</v>
      </c>
      <c r="VVL698" s="201" t="s">
        <v>7774</v>
      </c>
      <c r="VVM698" s="201" t="s">
        <v>7775</v>
      </c>
      <c r="VVN698" s="201" t="s">
        <v>7774</v>
      </c>
      <c r="VVO698" s="201" t="s">
        <v>7775</v>
      </c>
      <c r="VVP698" s="201" t="s">
        <v>7774</v>
      </c>
      <c r="VVQ698" s="201" t="s">
        <v>7775</v>
      </c>
      <c r="VVR698" s="201" t="s">
        <v>7774</v>
      </c>
      <c r="VVS698" s="201" t="s">
        <v>7775</v>
      </c>
      <c r="VVT698" s="201" t="s">
        <v>7774</v>
      </c>
      <c r="VVU698" s="201" t="s">
        <v>7775</v>
      </c>
      <c r="VVV698" s="201" t="s">
        <v>7774</v>
      </c>
      <c r="VVW698" s="201" t="s">
        <v>7775</v>
      </c>
      <c r="VVX698" s="201" t="s">
        <v>7774</v>
      </c>
      <c r="VVY698" s="201" t="s">
        <v>7775</v>
      </c>
      <c r="VVZ698" s="201" t="s">
        <v>7774</v>
      </c>
      <c r="VWA698" s="201" t="s">
        <v>7775</v>
      </c>
      <c r="VWB698" s="201" t="s">
        <v>7774</v>
      </c>
      <c r="VWC698" s="201" t="s">
        <v>7775</v>
      </c>
      <c r="VWD698" s="201" t="s">
        <v>7774</v>
      </c>
      <c r="VWE698" s="201" t="s">
        <v>7775</v>
      </c>
      <c r="VWF698" s="201" t="s">
        <v>7774</v>
      </c>
      <c r="VWG698" s="201" t="s">
        <v>7775</v>
      </c>
      <c r="VWH698" s="201" t="s">
        <v>7774</v>
      </c>
      <c r="VWI698" s="201" t="s">
        <v>7775</v>
      </c>
      <c r="VWJ698" s="201" t="s">
        <v>7774</v>
      </c>
      <c r="VWK698" s="201" t="s">
        <v>7775</v>
      </c>
      <c r="VWL698" s="201" t="s">
        <v>7774</v>
      </c>
      <c r="VWM698" s="201" t="s">
        <v>7775</v>
      </c>
      <c r="VWN698" s="201" t="s">
        <v>7774</v>
      </c>
      <c r="VWO698" s="201" t="s">
        <v>7775</v>
      </c>
      <c r="VWP698" s="201" t="s">
        <v>7774</v>
      </c>
      <c r="VWQ698" s="201" t="s">
        <v>7775</v>
      </c>
      <c r="VWR698" s="201" t="s">
        <v>7774</v>
      </c>
      <c r="VWS698" s="201" t="s">
        <v>7775</v>
      </c>
      <c r="VWT698" s="201" t="s">
        <v>7774</v>
      </c>
      <c r="VWU698" s="201" t="s">
        <v>7775</v>
      </c>
      <c r="VWV698" s="201" t="s">
        <v>7774</v>
      </c>
      <c r="VWW698" s="201" t="s">
        <v>7775</v>
      </c>
      <c r="VWX698" s="201" t="s">
        <v>7774</v>
      </c>
      <c r="VWY698" s="201" t="s">
        <v>7775</v>
      </c>
      <c r="VWZ698" s="201" t="s">
        <v>7774</v>
      </c>
      <c r="VXA698" s="201" t="s">
        <v>7775</v>
      </c>
      <c r="VXB698" s="201" t="s">
        <v>7774</v>
      </c>
      <c r="VXC698" s="201" t="s">
        <v>7775</v>
      </c>
      <c r="VXD698" s="201" t="s">
        <v>7774</v>
      </c>
      <c r="VXE698" s="201" t="s">
        <v>7775</v>
      </c>
      <c r="VXF698" s="201" t="s">
        <v>7774</v>
      </c>
      <c r="VXG698" s="201" t="s">
        <v>7775</v>
      </c>
      <c r="VXH698" s="201" t="s">
        <v>7774</v>
      </c>
      <c r="VXI698" s="201" t="s">
        <v>7775</v>
      </c>
      <c r="VXJ698" s="201" t="s">
        <v>7774</v>
      </c>
      <c r="VXK698" s="201" t="s">
        <v>7775</v>
      </c>
      <c r="VXL698" s="201" t="s">
        <v>7774</v>
      </c>
      <c r="VXM698" s="201" t="s">
        <v>7775</v>
      </c>
      <c r="VXN698" s="201" t="s">
        <v>7774</v>
      </c>
      <c r="VXO698" s="201" t="s">
        <v>7775</v>
      </c>
      <c r="VXP698" s="201" t="s">
        <v>7774</v>
      </c>
      <c r="VXQ698" s="201" t="s">
        <v>7775</v>
      </c>
      <c r="VXR698" s="201" t="s">
        <v>7774</v>
      </c>
      <c r="VXS698" s="201" t="s">
        <v>7775</v>
      </c>
      <c r="VXT698" s="201" t="s">
        <v>7774</v>
      </c>
      <c r="VXU698" s="201" t="s">
        <v>7775</v>
      </c>
      <c r="VXV698" s="201" t="s">
        <v>7774</v>
      </c>
      <c r="VXW698" s="201" t="s">
        <v>7775</v>
      </c>
      <c r="VXX698" s="201" t="s">
        <v>7774</v>
      </c>
      <c r="VXY698" s="201" t="s">
        <v>7775</v>
      </c>
      <c r="VXZ698" s="201" t="s">
        <v>7774</v>
      </c>
      <c r="VYA698" s="201" t="s">
        <v>7775</v>
      </c>
      <c r="VYB698" s="201" t="s">
        <v>7774</v>
      </c>
      <c r="VYC698" s="201" t="s">
        <v>7775</v>
      </c>
      <c r="VYD698" s="201" t="s">
        <v>7774</v>
      </c>
      <c r="VYE698" s="201" t="s">
        <v>7775</v>
      </c>
      <c r="VYF698" s="201" t="s">
        <v>7774</v>
      </c>
      <c r="VYG698" s="201" t="s">
        <v>7775</v>
      </c>
      <c r="VYH698" s="201" t="s">
        <v>7774</v>
      </c>
      <c r="VYI698" s="201" t="s">
        <v>7775</v>
      </c>
      <c r="VYJ698" s="201" t="s">
        <v>7774</v>
      </c>
      <c r="VYK698" s="201" t="s">
        <v>7775</v>
      </c>
      <c r="VYL698" s="201" t="s">
        <v>7774</v>
      </c>
      <c r="VYM698" s="201" t="s">
        <v>7775</v>
      </c>
      <c r="VYN698" s="201" t="s">
        <v>7774</v>
      </c>
      <c r="VYO698" s="201" t="s">
        <v>7775</v>
      </c>
      <c r="VYP698" s="201" t="s">
        <v>7774</v>
      </c>
      <c r="VYQ698" s="201" t="s">
        <v>7775</v>
      </c>
      <c r="VYR698" s="201" t="s">
        <v>7774</v>
      </c>
      <c r="VYS698" s="201" t="s">
        <v>7775</v>
      </c>
      <c r="VYT698" s="201" t="s">
        <v>7774</v>
      </c>
      <c r="VYU698" s="201" t="s">
        <v>7775</v>
      </c>
      <c r="VYV698" s="201" t="s">
        <v>7774</v>
      </c>
      <c r="VYW698" s="201" t="s">
        <v>7775</v>
      </c>
      <c r="VYX698" s="201" t="s">
        <v>7774</v>
      </c>
      <c r="VYY698" s="201" t="s">
        <v>7775</v>
      </c>
      <c r="VYZ698" s="201" t="s">
        <v>7774</v>
      </c>
      <c r="VZA698" s="201" t="s">
        <v>7775</v>
      </c>
      <c r="VZB698" s="201" t="s">
        <v>7774</v>
      </c>
      <c r="VZC698" s="201" t="s">
        <v>7775</v>
      </c>
      <c r="VZD698" s="201" t="s">
        <v>7774</v>
      </c>
      <c r="VZE698" s="201" t="s">
        <v>7775</v>
      </c>
      <c r="VZF698" s="201" t="s">
        <v>7774</v>
      </c>
      <c r="VZG698" s="201" t="s">
        <v>7775</v>
      </c>
      <c r="VZH698" s="201" t="s">
        <v>7774</v>
      </c>
      <c r="VZI698" s="201" t="s">
        <v>7775</v>
      </c>
      <c r="VZJ698" s="201" t="s">
        <v>7774</v>
      </c>
      <c r="VZK698" s="201" t="s">
        <v>7775</v>
      </c>
      <c r="VZL698" s="201" t="s">
        <v>7774</v>
      </c>
      <c r="VZM698" s="201" t="s">
        <v>7775</v>
      </c>
      <c r="VZN698" s="201" t="s">
        <v>7774</v>
      </c>
      <c r="VZO698" s="201" t="s">
        <v>7775</v>
      </c>
      <c r="VZP698" s="201" t="s">
        <v>7774</v>
      </c>
      <c r="VZQ698" s="201" t="s">
        <v>7775</v>
      </c>
      <c r="VZR698" s="201" t="s">
        <v>7774</v>
      </c>
      <c r="VZS698" s="201" t="s">
        <v>7775</v>
      </c>
      <c r="VZT698" s="201" t="s">
        <v>7774</v>
      </c>
      <c r="VZU698" s="201" t="s">
        <v>7775</v>
      </c>
      <c r="VZV698" s="201" t="s">
        <v>7774</v>
      </c>
      <c r="VZW698" s="201" t="s">
        <v>7775</v>
      </c>
      <c r="VZX698" s="201" t="s">
        <v>7774</v>
      </c>
      <c r="VZY698" s="201" t="s">
        <v>7775</v>
      </c>
      <c r="VZZ698" s="201" t="s">
        <v>7774</v>
      </c>
      <c r="WAA698" s="201" t="s">
        <v>7775</v>
      </c>
      <c r="WAB698" s="201" t="s">
        <v>7774</v>
      </c>
      <c r="WAC698" s="201" t="s">
        <v>7775</v>
      </c>
      <c r="WAD698" s="201" t="s">
        <v>7774</v>
      </c>
      <c r="WAE698" s="201" t="s">
        <v>7775</v>
      </c>
      <c r="WAF698" s="201" t="s">
        <v>7774</v>
      </c>
      <c r="WAG698" s="201" t="s">
        <v>7775</v>
      </c>
      <c r="WAH698" s="201" t="s">
        <v>7774</v>
      </c>
      <c r="WAI698" s="201" t="s">
        <v>7775</v>
      </c>
      <c r="WAJ698" s="201" t="s">
        <v>7774</v>
      </c>
      <c r="WAK698" s="201" t="s">
        <v>7775</v>
      </c>
      <c r="WAL698" s="201" t="s">
        <v>7774</v>
      </c>
      <c r="WAM698" s="201" t="s">
        <v>7775</v>
      </c>
      <c r="WAN698" s="201" t="s">
        <v>7774</v>
      </c>
      <c r="WAO698" s="201" t="s">
        <v>7775</v>
      </c>
      <c r="WAP698" s="201" t="s">
        <v>7774</v>
      </c>
      <c r="WAQ698" s="201" t="s">
        <v>7775</v>
      </c>
      <c r="WAR698" s="201" t="s">
        <v>7774</v>
      </c>
      <c r="WAS698" s="201" t="s">
        <v>7775</v>
      </c>
      <c r="WAT698" s="201" t="s">
        <v>7774</v>
      </c>
      <c r="WAU698" s="201" t="s">
        <v>7775</v>
      </c>
      <c r="WAV698" s="201" t="s">
        <v>7774</v>
      </c>
      <c r="WAW698" s="201" t="s">
        <v>7775</v>
      </c>
      <c r="WAX698" s="201" t="s">
        <v>7774</v>
      </c>
      <c r="WAY698" s="201" t="s">
        <v>7775</v>
      </c>
      <c r="WAZ698" s="201" t="s">
        <v>7774</v>
      </c>
      <c r="WBA698" s="201" t="s">
        <v>7775</v>
      </c>
      <c r="WBB698" s="201" t="s">
        <v>7774</v>
      </c>
      <c r="WBC698" s="201" t="s">
        <v>7775</v>
      </c>
      <c r="WBD698" s="201" t="s">
        <v>7774</v>
      </c>
      <c r="WBE698" s="201" t="s">
        <v>7775</v>
      </c>
      <c r="WBF698" s="201" t="s">
        <v>7774</v>
      </c>
      <c r="WBG698" s="201" t="s">
        <v>7775</v>
      </c>
      <c r="WBH698" s="201" t="s">
        <v>7774</v>
      </c>
      <c r="WBI698" s="201" t="s">
        <v>7775</v>
      </c>
      <c r="WBJ698" s="201" t="s">
        <v>7774</v>
      </c>
      <c r="WBK698" s="201" t="s">
        <v>7775</v>
      </c>
      <c r="WBL698" s="201" t="s">
        <v>7774</v>
      </c>
      <c r="WBM698" s="201" t="s">
        <v>7775</v>
      </c>
      <c r="WBN698" s="201" t="s">
        <v>7774</v>
      </c>
      <c r="WBO698" s="201" t="s">
        <v>7775</v>
      </c>
      <c r="WBP698" s="201" t="s">
        <v>7774</v>
      </c>
      <c r="WBQ698" s="201" t="s">
        <v>7775</v>
      </c>
      <c r="WBR698" s="201" t="s">
        <v>7774</v>
      </c>
      <c r="WBS698" s="201" t="s">
        <v>7775</v>
      </c>
      <c r="WBT698" s="201" t="s">
        <v>7774</v>
      </c>
      <c r="WBU698" s="201" t="s">
        <v>7775</v>
      </c>
      <c r="WBV698" s="201" t="s">
        <v>7774</v>
      </c>
      <c r="WBW698" s="201" t="s">
        <v>7775</v>
      </c>
      <c r="WBX698" s="201" t="s">
        <v>7774</v>
      </c>
      <c r="WBY698" s="201" t="s">
        <v>7775</v>
      </c>
      <c r="WBZ698" s="201" t="s">
        <v>7774</v>
      </c>
      <c r="WCA698" s="201" t="s">
        <v>7775</v>
      </c>
      <c r="WCB698" s="201" t="s">
        <v>7774</v>
      </c>
      <c r="WCC698" s="201" t="s">
        <v>7775</v>
      </c>
      <c r="WCD698" s="201" t="s">
        <v>7774</v>
      </c>
      <c r="WCE698" s="201" t="s">
        <v>7775</v>
      </c>
      <c r="WCF698" s="201" t="s">
        <v>7774</v>
      </c>
      <c r="WCG698" s="201" t="s">
        <v>7775</v>
      </c>
      <c r="WCH698" s="201" t="s">
        <v>7774</v>
      </c>
      <c r="WCI698" s="201" t="s">
        <v>7775</v>
      </c>
      <c r="WCJ698" s="201" t="s">
        <v>7774</v>
      </c>
      <c r="WCK698" s="201" t="s">
        <v>7775</v>
      </c>
      <c r="WCL698" s="201" t="s">
        <v>7774</v>
      </c>
      <c r="WCM698" s="201" t="s">
        <v>7775</v>
      </c>
      <c r="WCN698" s="201" t="s">
        <v>7774</v>
      </c>
      <c r="WCO698" s="201" t="s">
        <v>7775</v>
      </c>
      <c r="WCP698" s="201" t="s">
        <v>7774</v>
      </c>
      <c r="WCQ698" s="201" t="s">
        <v>7775</v>
      </c>
      <c r="WCR698" s="201" t="s">
        <v>7774</v>
      </c>
      <c r="WCS698" s="201" t="s">
        <v>7775</v>
      </c>
      <c r="WCT698" s="201" t="s">
        <v>7774</v>
      </c>
      <c r="WCU698" s="201" t="s">
        <v>7775</v>
      </c>
      <c r="WCV698" s="201" t="s">
        <v>7774</v>
      </c>
      <c r="WCW698" s="201" t="s">
        <v>7775</v>
      </c>
      <c r="WCX698" s="201" t="s">
        <v>7774</v>
      </c>
      <c r="WCY698" s="201" t="s">
        <v>7775</v>
      </c>
      <c r="WCZ698" s="201" t="s">
        <v>7774</v>
      </c>
      <c r="WDA698" s="201" t="s">
        <v>7775</v>
      </c>
      <c r="WDB698" s="201" t="s">
        <v>7774</v>
      </c>
      <c r="WDC698" s="201" t="s">
        <v>7775</v>
      </c>
      <c r="WDD698" s="201" t="s">
        <v>7774</v>
      </c>
      <c r="WDE698" s="201" t="s">
        <v>7775</v>
      </c>
      <c r="WDF698" s="201" t="s">
        <v>7774</v>
      </c>
      <c r="WDG698" s="201" t="s">
        <v>7775</v>
      </c>
      <c r="WDH698" s="201" t="s">
        <v>7774</v>
      </c>
      <c r="WDI698" s="201" t="s">
        <v>7775</v>
      </c>
      <c r="WDJ698" s="201" t="s">
        <v>7774</v>
      </c>
      <c r="WDK698" s="201" t="s">
        <v>7775</v>
      </c>
      <c r="WDL698" s="201" t="s">
        <v>7774</v>
      </c>
      <c r="WDM698" s="201" t="s">
        <v>7775</v>
      </c>
      <c r="WDN698" s="201" t="s">
        <v>7774</v>
      </c>
      <c r="WDO698" s="201" t="s">
        <v>7775</v>
      </c>
      <c r="WDP698" s="201" t="s">
        <v>7774</v>
      </c>
      <c r="WDQ698" s="201" t="s">
        <v>7775</v>
      </c>
      <c r="WDR698" s="201" t="s">
        <v>7774</v>
      </c>
      <c r="WDS698" s="201" t="s">
        <v>7775</v>
      </c>
      <c r="WDT698" s="201" t="s">
        <v>7774</v>
      </c>
      <c r="WDU698" s="201" t="s">
        <v>7775</v>
      </c>
      <c r="WDV698" s="201" t="s">
        <v>7774</v>
      </c>
      <c r="WDW698" s="201" t="s">
        <v>7775</v>
      </c>
      <c r="WDX698" s="201" t="s">
        <v>7774</v>
      </c>
      <c r="WDY698" s="201" t="s">
        <v>7775</v>
      </c>
      <c r="WDZ698" s="201" t="s">
        <v>7774</v>
      </c>
      <c r="WEA698" s="201" t="s">
        <v>7775</v>
      </c>
      <c r="WEB698" s="201" t="s">
        <v>7774</v>
      </c>
      <c r="WEC698" s="201" t="s">
        <v>7775</v>
      </c>
      <c r="WED698" s="201" t="s">
        <v>7774</v>
      </c>
      <c r="WEE698" s="201" t="s">
        <v>7775</v>
      </c>
      <c r="WEF698" s="201" t="s">
        <v>7774</v>
      </c>
      <c r="WEG698" s="201" t="s">
        <v>7775</v>
      </c>
      <c r="WEH698" s="201" t="s">
        <v>7774</v>
      </c>
      <c r="WEI698" s="201" t="s">
        <v>7775</v>
      </c>
      <c r="WEJ698" s="201" t="s">
        <v>7774</v>
      </c>
      <c r="WEK698" s="201" t="s">
        <v>7775</v>
      </c>
      <c r="WEL698" s="201" t="s">
        <v>7774</v>
      </c>
      <c r="WEM698" s="201" t="s">
        <v>7775</v>
      </c>
      <c r="WEN698" s="201" t="s">
        <v>7774</v>
      </c>
      <c r="WEO698" s="201" t="s">
        <v>7775</v>
      </c>
      <c r="WEP698" s="201" t="s">
        <v>7774</v>
      </c>
      <c r="WEQ698" s="201" t="s">
        <v>7775</v>
      </c>
      <c r="WER698" s="201" t="s">
        <v>7774</v>
      </c>
      <c r="WES698" s="201" t="s">
        <v>7775</v>
      </c>
      <c r="WET698" s="201" t="s">
        <v>7774</v>
      </c>
      <c r="WEU698" s="201" t="s">
        <v>7775</v>
      </c>
      <c r="WEV698" s="201" t="s">
        <v>7774</v>
      </c>
      <c r="WEW698" s="201" t="s">
        <v>7775</v>
      </c>
      <c r="WEX698" s="201" t="s">
        <v>7774</v>
      </c>
      <c r="WEY698" s="201" t="s">
        <v>7775</v>
      </c>
      <c r="WEZ698" s="201" t="s">
        <v>7774</v>
      </c>
      <c r="WFA698" s="201" t="s">
        <v>7775</v>
      </c>
      <c r="WFB698" s="201" t="s">
        <v>7774</v>
      </c>
      <c r="WFC698" s="201" t="s">
        <v>7775</v>
      </c>
      <c r="WFD698" s="201" t="s">
        <v>7774</v>
      </c>
      <c r="WFE698" s="201" t="s">
        <v>7775</v>
      </c>
      <c r="WFF698" s="201" t="s">
        <v>7774</v>
      </c>
      <c r="WFG698" s="201" t="s">
        <v>7775</v>
      </c>
      <c r="WFH698" s="201" t="s">
        <v>7774</v>
      </c>
      <c r="WFI698" s="201" t="s">
        <v>7775</v>
      </c>
      <c r="WFJ698" s="201" t="s">
        <v>7774</v>
      </c>
      <c r="WFK698" s="201" t="s">
        <v>7775</v>
      </c>
      <c r="WFL698" s="201" t="s">
        <v>7774</v>
      </c>
      <c r="WFM698" s="201" t="s">
        <v>7775</v>
      </c>
      <c r="WFN698" s="201" t="s">
        <v>7774</v>
      </c>
      <c r="WFO698" s="201" t="s">
        <v>7775</v>
      </c>
      <c r="WFP698" s="201" t="s">
        <v>7774</v>
      </c>
      <c r="WFQ698" s="201" t="s">
        <v>7775</v>
      </c>
      <c r="WFR698" s="201" t="s">
        <v>7774</v>
      </c>
      <c r="WFS698" s="201" t="s">
        <v>7775</v>
      </c>
      <c r="WFT698" s="201" t="s">
        <v>7774</v>
      </c>
      <c r="WFU698" s="201" t="s">
        <v>7775</v>
      </c>
      <c r="WFV698" s="201" t="s">
        <v>7774</v>
      </c>
      <c r="WFW698" s="201" t="s">
        <v>7775</v>
      </c>
      <c r="WFX698" s="201" t="s">
        <v>7774</v>
      </c>
      <c r="WFY698" s="201" t="s">
        <v>7775</v>
      </c>
      <c r="WFZ698" s="201" t="s">
        <v>7774</v>
      </c>
      <c r="WGA698" s="201" t="s">
        <v>7775</v>
      </c>
      <c r="WGB698" s="201" t="s">
        <v>7774</v>
      </c>
      <c r="WGC698" s="201" t="s">
        <v>7775</v>
      </c>
      <c r="WGD698" s="201" t="s">
        <v>7774</v>
      </c>
      <c r="WGE698" s="201" t="s">
        <v>7775</v>
      </c>
      <c r="WGF698" s="201" t="s">
        <v>7774</v>
      </c>
      <c r="WGG698" s="201" t="s">
        <v>7775</v>
      </c>
      <c r="WGH698" s="201" t="s">
        <v>7774</v>
      </c>
      <c r="WGI698" s="201" t="s">
        <v>7775</v>
      </c>
      <c r="WGJ698" s="201" t="s">
        <v>7774</v>
      </c>
      <c r="WGK698" s="201" t="s">
        <v>7775</v>
      </c>
      <c r="WGL698" s="201" t="s">
        <v>7774</v>
      </c>
      <c r="WGM698" s="201" t="s">
        <v>7775</v>
      </c>
      <c r="WGN698" s="201" t="s">
        <v>7774</v>
      </c>
      <c r="WGO698" s="201" t="s">
        <v>7775</v>
      </c>
      <c r="WGP698" s="201" t="s">
        <v>7774</v>
      </c>
      <c r="WGQ698" s="201" t="s">
        <v>7775</v>
      </c>
      <c r="WGR698" s="201" t="s">
        <v>7774</v>
      </c>
      <c r="WGS698" s="201" t="s">
        <v>7775</v>
      </c>
      <c r="WGT698" s="201" t="s">
        <v>7774</v>
      </c>
      <c r="WGU698" s="201" t="s">
        <v>7775</v>
      </c>
      <c r="WGV698" s="201" t="s">
        <v>7774</v>
      </c>
      <c r="WGW698" s="201" t="s">
        <v>7775</v>
      </c>
      <c r="WGX698" s="201" t="s">
        <v>7774</v>
      </c>
      <c r="WGY698" s="201" t="s">
        <v>7775</v>
      </c>
      <c r="WGZ698" s="201" t="s">
        <v>7774</v>
      </c>
      <c r="WHA698" s="201" t="s">
        <v>7775</v>
      </c>
      <c r="WHB698" s="201" t="s">
        <v>7774</v>
      </c>
      <c r="WHC698" s="201" t="s">
        <v>7775</v>
      </c>
      <c r="WHD698" s="201" t="s">
        <v>7774</v>
      </c>
      <c r="WHE698" s="201" t="s">
        <v>7775</v>
      </c>
      <c r="WHF698" s="201" t="s">
        <v>7774</v>
      </c>
      <c r="WHG698" s="201" t="s">
        <v>7775</v>
      </c>
      <c r="WHH698" s="201" t="s">
        <v>7774</v>
      </c>
      <c r="WHI698" s="201" t="s">
        <v>7775</v>
      </c>
      <c r="WHJ698" s="201" t="s">
        <v>7774</v>
      </c>
      <c r="WHK698" s="201" t="s">
        <v>7775</v>
      </c>
      <c r="WHL698" s="201" t="s">
        <v>7774</v>
      </c>
      <c r="WHM698" s="201" t="s">
        <v>7775</v>
      </c>
      <c r="WHN698" s="201" t="s">
        <v>7774</v>
      </c>
      <c r="WHO698" s="201" t="s">
        <v>7775</v>
      </c>
      <c r="WHP698" s="201" t="s">
        <v>7774</v>
      </c>
      <c r="WHQ698" s="201" t="s">
        <v>7775</v>
      </c>
      <c r="WHR698" s="201" t="s">
        <v>7774</v>
      </c>
      <c r="WHS698" s="201" t="s">
        <v>7775</v>
      </c>
      <c r="WHT698" s="201" t="s">
        <v>7774</v>
      </c>
      <c r="WHU698" s="201" t="s">
        <v>7775</v>
      </c>
      <c r="WHV698" s="201" t="s">
        <v>7774</v>
      </c>
      <c r="WHW698" s="201" t="s">
        <v>7775</v>
      </c>
      <c r="WHX698" s="201" t="s">
        <v>7774</v>
      </c>
      <c r="WHY698" s="201" t="s">
        <v>7775</v>
      </c>
      <c r="WHZ698" s="201" t="s">
        <v>7774</v>
      </c>
      <c r="WIA698" s="201" t="s">
        <v>7775</v>
      </c>
      <c r="WIB698" s="201" t="s">
        <v>7774</v>
      </c>
      <c r="WIC698" s="201" t="s">
        <v>7775</v>
      </c>
      <c r="WID698" s="201" t="s">
        <v>7774</v>
      </c>
      <c r="WIE698" s="201" t="s">
        <v>7775</v>
      </c>
      <c r="WIF698" s="201" t="s">
        <v>7774</v>
      </c>
      <c r="WIG698" s="201" t="s">
        <v>7775</v>
      </c>
      <c r="WIH698" s="201" t="s">
        <v>7774</v>
      </c>
      <c r="WII698" s="201" t="s">
        <v>7775</v>
      </c>
      <c r="WIJ698" s="201" t="s">
        <v>7774</v>
      </c>
      <c r="WIK698" s="201" t="s">
        <v>7775</v>
      </c>
      <c r="WIL698" s="201" t="s">
        <v>7774</v>
      </c>
      <c r="WIM698" s="201" t="s">
        <v>7775</v>
      </c>
      <c r="WIN698" s="201" t="s">
        <v>7774</v>
      </c>
      <c r="WIO698" s="201" t="s">
        <v>7775</v>
      </c>
      <c r="WIP698" s="201" t="s">
        <v>7774</v>
      </c>
      <c r="WIQ698" s="201" t="s">
        <v>7775</v>
      </c>
      <c r="WIR698" s="201" t="s">
        <v>7774</v>
      </c>
      <c r="WIS698" s="201" t="s">
        <v>7775</v>
      </c>
      <c r="WIT698" s="201" t="s">
        <v>7774</v>
      </c>
      <c r="WIU698" s="201" t="s">
        <v>7775</v>
      </c>
      <c r="WIV698" s="201" t="s">
        <v>7774</v>
      </c>
      <c r="WIW698" s="201" t="s">
        <v>7775</v>
      </c>
      <c r="WIX698" s="201" t="s">
        <v>7774</v>
      </c>
      <c r="WIY698" s="201" t="s">
        <v>7775</v>
      </c>
      <c r="WIZ698" s="201" t="s">
        <v>7774</v>
      </c>
      <c r="WJA698" s="201" t="s">
        <v>7775</v>
      </c>
      <c r="WJB698" s="201" t="s">
        <v>7774</v>
      </c>
      <c r="WJC698" s="201" t="s">
        <v>7775</v>
      </c>
      <c r="WJD698" s="201" t="s">
        <v>7774</v>
      </c>
      <c r="WJE698" s="201" t="s">
        <v>7775</v>
      </c>
      <c r="WJF698" s="201" t="s">
        <v>7774</v>
      </c>
      <c r="WJG698" s="201" t="s">
        <v>7775</v>
      </c>
      <c r="WJH698" s="201" t="s">
        <v>7774</v>
      </c>
      <c r="WJI698" s="201" t="s">
        <v>7775</v>
      </c>
      <c r="WJJ698" s="201" t="s">
        <v>7774</v>
      </c>
      <c r="WJK698" s="201" t="s">
        <v>7775</v>
      </c>
      <c r="WJL698" s="201" t="s">
        <v>7774</v>
      </c>
      <c r="WJM698" s="201" t="s">
        <v>7775</v>
      </c>
      <c r="WJN698" s="201" t="s">
        <v>7774</v>
      </c>
      <c r="WJO698" s="201" t="s">
        <v>7775</v>
      </c>
      <c r="WJP698" s="201" t="s">
        <v>7774</v>
      </c>
      <c r="WJQ698" s="201" t="s">
        <v>7775</v>
      </c>
      <c r="WJR698" s="201" t="s">
        <v>7774</v>
      </c>
      <c r="WJS698" s="201" t="s">
        <v>7775</v>
      </c>
      <c r="WJT698" s="201" t="s">
        <v>7774</v>
      </c>
      <c r="WJU698" s="201" t="s">
        <v>7775</v>
      </c>
      <c r="WJV698" s="201" t="s">
        <v>7774</v>
      </c>
      <c r="WJW698" s="201" t="s">
        <v>7775</v>
      </c>
      <c r="WJX698" s="201" t="s">
        <v>7774</v>
      </c>
      <c r="WJY698" s="201" t="s">
        <v>7775</v>
      </c>
      <c r="WJZ698" s="201" t="s">
        <v>7774</v>
      </c>
      <c r="WKA698" s="201" t="s">
        <v>7775</v>
      </c>
      <c r="WKB698" s="201" t="s">
        <v>7774</v>
      </c>
      <c r="WKC698" s="201" t="s">
        <v>7775</v>
      </c>
      <c r="WKD698" s="201" t="s">
        <v>7774</v>
      </c>
      <c r="WKE698" s="201" t="s">
        <v>7775</v>
      </c>
      <c r="WKF698" s="201" t="s">
        <v>7774</v>
      </c>
      <c r="WKG698" s="201" t="s">
        <v>7775</v>
      </c>
      <c r="WKH698" s="201" t="s">
        <v>7774</v>
      </c>
      <c r="WKI698" s="201" t="s">
        <v>7775</v>
      </c>
      <c r="WKJ698" s="201" t="s">
        <v>7774</v>
      </c>
      <c r="WKK698" s="201" t="s">
        <v>7775</v>
      </c>
      <c r="WKL698" s="201" t="s">
        <v>7774</v>
      </c>
      <c r="WKM698" s="201" t="s">
        <v>7775</v>
      </c>
      <c r="WKN698" s="201" t="s">
        <v>7774</v>
      </c>
      <c r="WKO698" s="201" t="s">
        <v>7775</v>
      </c>
      <c r="WKP698" s="201" t="s">
        <v>7774</v>
      </c>
      <c r="WKQ698" s="201" t="s">
        <v>7775</v>
      </c>
      <c r="WKR698" s="201" t="s">
        <v>7774</v>
      </c>
      <c r="WKS698" s="201" t="s">
        <v>7775</v>
      </c>
      <c r="WKT698" s="201" t="s">
        <v>7774</v>
      </c>
      <c r="WKU698" s="201" t="s">
        <v>7775</v>
      </c>
      <c r="WKV698" s="201" t="s">
        <v>7774</v>
      </c>
      <c r="WKW698" s="201" t="s">
        <v>7775</v>
      </c>
      <c r="WKX698" s="201" t="s">
        <v>7774</v>
      </c>
      <c r="WKY698" s="201" t="s">
        <v>7775</v>
      </c>
      <c r="WKZ698" s="201" t="s">
        <v>7774</v>
      </c>
      <c r="WLA698" s="201" t="s">
        <v>7775</v>
      </c>
      <c r="WLB698" s="201" t="s">
        <v>7774</v>
      </c>
      <c r="WLC698" s="201" t="s">
        <v>7775</v>
      </c>
      <c r="WLD698" s="201" t="s">
        <v>7774</v>
      </c>
      <c r="WLE698" s="201" t="s">
        <v>7775</v>
      </c>
      <c r="WLF698" s="201" t="s">
        <v>7774</v>
      </c>
      <c r="WLG698" s="201" t="s">
        <v>7775</v>
      </c>
      <c r="WLH698" s="201" t="s">
        <v>7774</v>
      </c>
      <c r="WLI698" s="201" t="s">
        <v>7775</v>
      </c>
      <c r="WLJ698" s="201" t="s">
        <v>7774</v>
      </c>
      <c r="WLK698" s="201" t="s">
        <v>7775</v>
      </c>
      <c r="WLL698" s="201" t="s">
        <v>7774</v>
      </c>
      <c r="WLM698" s="201" t="s">
        <v>7775</v>
      </c>
      <c r="WLN698" s="201" t="s">
        <v>7774</v>
      </c>
      <c r="WLO698" s="201" t="s">
        <v>7775</v>
      </c>
      <c r="WLP698" s="201" t="s">
        <v>7774</v>
      </c>
      <c r="WLQ698" s="201" t="s">
        <v>7775</v>
      </c>
      <c r="WLR698" s="201" t="s">
        <v>7774</v>
      </c>
      <c r="WLS698" s="201" t="s">
        <v>7775</v>
      </c>
      <c r="WLT698" s="201" t="s">
        <v>7774</v>
      </c>
      <c r="WLU698" s="201" t="s">
        <v>7775</v>
      </c>
      <c r="WLV698" s="201" t="s">
        <v>7774</v>
      </c>
      <c r="WLW698" s="201" t="s">
        <v>7775</v>
      </c>
      <c r="WLX698" s="201" t="s">
        <v>7774</v>
      </c>
      <c r="WLY698" s="201" t="s">
        <v>7775</v>
      </c>
      <c r="WLZ698" s="201" t="s">
        <v>7774</v>
      </c>
      <c r="WMA698" s="201" t="s">
        <v>7775</v>
      </c>
      <c r="WMB698" s="201" t="s">
        <v>7774</v>
      </c>
      <c r="WMC698" s="201" t="s">
        <v>7775</v>
      </c>
      <c r="WMD698" s="201" t="s">
        <v>7774</v>
      </c>
      <c r="WME698" s="201" t="s">
        <v>7775</v>
      </c>
      <c r="WMF698" s="201" t="s">
        <v>7774</v>
      </c>
      <c r="WMG698" s="201" t="s">
        <v>7775</v>
      </c>
      <c r="WMH698" s="201" t="s">
        <v>7774</v>
      </c>
      <c r="WMI698" s="201" t="s">
        <v>7775</v>
      </c>
      <c r="WMJ698" s="201" t="s">
        <v>7774</v>
      </c>
      <c r="WMK698" s="201" t="s">
        <v>7775</v>
      </c>
      <c r="WML698" s="201" t="s">
        <v>7774</v>
      </c>
      <c r="WMM698" s="201" t="s">
        <v>7775</v>
      </c>
      <c r="WMN698" s="201" t="s">
        <v>7774</v>
      </c>
      <c r="WMO698" s="201" t="s">
        <v>7775</v>
      </c>
      <c r="WMP698" s="201" t="s">
        <v>7774</v>
      </c>
      <c r="WMQ698" s="201" t="s">
        <v>7775</v>
      </c>
      <c r="WMR698" s="201" t="s">
        <v>7774</v>
      </c>
      <c r="WMS698" s="201" t="s">
        <v>7775</v>
      </c>
      <c r="WMT698" s="201" t="s">
        <v>7774</v>
      </c>
      <c r="WMU698" s="201" t="s">
        <v>7775</v>
      </c>
      <c r="WMV698" s="201" t="s">
        <v>7774</v>
      </c>
      <c r="WMW698" s="201" t="s">
        <v>7775</v>
      </c>
      <c r="WMX698" s="201" t="s">
        <v>7774</v>
      </c>
      <c r="WMY698" s="201" t="s">
        <v>7775</v>
      </c>
      <c r="WMZ698" s="201" t="s">
        <v>7774</v>
      </c>
      <c r="WNA698" s="201" t="s">
        <v>7775</v>
      </c>
      <c r="WNB698" s="201" t="s">
        <v>7774</v>
      </c>
      <c r="WNC698" s="201" t="s">
        <v>7775</v>
      </c>
      <c r="WND698" s="201" t="s">
        <v>7774</v>
      </c>
      <c r="WNE698" s="201" t="s">
        <v>7775</v>
      </c>
      <c r="WNF698" s="201" t="s">
        <v>7774</v>
      </c>
      <c r="WNG698" s="201" t="s">
        <v>7775</v>
      </c>
      <c r="WNH698" s="201" t="s">
        <v>7774</v>
      </c>
      <c r="WNI698" s="201" t="s">
        <v>7775</v>
      </c>
      <c r="WNJ698" s="201" t="s">
        <v>7774</v>
      </c>
      <c r="WNK698" s="201" t="s">
        <v>7775</v>
      </c>
      <c r="WNL698" s="201" t="s">
        <v>7774</v>
      </c>
      <c r="WNM698" s="201" t="s">
        <v>7775</v>
      </c>
      <c r="WNN698" s="201" t="s">
        <v>7774</v>
      </c>
      <c r="WNO698" s="201" t="s">
        <v>7775</v>
      </c>
      <c r="WNP698" s="201" t="s">
        <v>7774</v>
      </c>
      <c r="WNQ698" s="201" t="s">
        <v>7775</v>
      </c>
      <c r="WNR698" s="201" t="s">
        <v>7774</v>
      </c>
      <c r="WNS698" s="201" t="s">
        <v>7775</v>
      </c>
      <c r="WNT698" s="201" t="s">
        <v>7774</v>
      </c>
      <c r="WNU698" s="201" t="s">
        <v>7775</v>
      </c>
      <c r="WNV698" s="201" t="s">
        <v>7774</v>
      </c>
      <c r="WNW698" s="201" t="s">
        <v>7775</v>
      </c>
      <c r="WNX698" s="201" t="s">
        <v>7774</v>
      </c>
      <c r="WNY698" s="201" t="s">
        <v>7775</v>
      </c>
      <c r="WNZ698" s="201" t="s">
        <v>7774</v>
      </c>
      <c r="WOA698" s="201" t="s">
        <v>7775</v>
      </c>
      <c r="WOB698" s="201" t="s">
        <v>7774</v>
      </c>
      <c r="WOC698" s="201" t="s">
        <v>7775</v>
      </c>
      <c r="WOD698" s="201" t="s">
        <v>7774</v>
      </c>
      <c r="WOE698" s="201" t="s">
        <v>7775</v>
      </c>
      <c r="WOF698" s="201" t="s">
        <v>7774</v>
      </c>
      <c r="WOG698" s="201" t="s">
        <v>7775</v>
      </c>
      <c r="WOH698" s="201" t="s">
        <v>7774</v>
      </c>
      <c r="WOI698" s="201" t="s">
        <v>7775</v>
      </c>
      <c r="WOJ698" s="201" t="s">
        <v>7774</v>
      </c>
      <c r="WOK698" s="201" t="s">
        <v>7775</v>
      </c>
      <c r="WOL698" s="201" t="s">
        <v>7774</v>
      </c>
      <c r="WOM698" s="201" t="s">
        <v>7775</v>
      </c>
      <c r="WON698" s="201" t="s">
        <v>7774</v>
      </c>
      <c r="WOO698" s="201" t="s">
        <v>7775</v>
      </c>
      <c r="WOP698" s="201" t="s">
        <v>7774</v>
      </c>
      <c r="WOQ698" s="201" t="s">
        <v>7775</v>
      </c>
      <c r="WOR698" s="201" t="s">
        <v>7774</v>
      </c>
      <c r="WOS698" s="201" t="s">
        <v>7775</v>
      </c>
      <c r="WOT698" s="201" t="s">
        <v>7774</v>
      </c>
      <c r="WOU698" s="201" t="s">
        <v>7775</v>
      </c>
      <c r="WOV698" s="201" t="s">
        <v>7774</v>
      </c>
      <c r="WOW698" s="201" t="s">
        <v>7775</v>
      </c>
      <c r="WOX698" s="201" t="s">
        <v>7774</v>
      </c>
      <c r="WOY698" s="201" t="s">
        <v>7775</v>
      </c>
      <c r="WOZ698" s="201" t="s">
        <v>7774</v>
      </c>
      <c r="WPA698" s="201" t="s">
        <v>7775</v>
      </c>
      <c r="WPB698" s="201" t="s">
        <v>7774</v>
      </c>
      <c r="WPC698" s="201" t="s">
        <v>7775</v>
      </c>
      <c r="WPD698" s="201" t="s">
        <v>7774</v>
      </c>
      <c r="WPE698" s="201" t="s">
        <v>7775</v>
      </c>
      <c r="WPF698" s="201" t="s">
        <v>7774</v>
      </c>
      <c r="WPG698" s="201" t="s">
        <v>7775</v>
      </c>
      <c r="WPH698" s="201" t="s">
        <v>7774</v>
      </c>
      <c r="WPI698" s="201" t="s">
        <v>7775</v>
      </c>
      <c r="WPJ698" s="201" t="s">
        <v>7774</v>
      </c>
      <c r="WPK698" s="201" t="s">
        <v>7775</v>
      </c>
      <c r="WPL698" s="201" t="s">
        <v>7774</v>
      </c>
      <c r="WPM698" s="201" t="s">
        <v>7775</v>
      </c>
      <c r="WPN698" s="201" t="s">
        <v>7774</v>
      </c>
      <c r="WPO698" s="201" t="s">
        <v>7775</v>
      </c>
      <c r="WPP698" s="201" t="s">
        <v>7774</v>
      </c>
      <c r="WPQ698" s="201" t="s">
        <v>7775</v>
      </c>
      <c r="WPR698" s="201" t="s">
        <v>7774</v>
      </c>
      <c r="WPS698" s="201" t="s">
        <v>7775</v>
      </c>
      <c r="WPT698" s="201" t="s">
        <v>7774</v>
      </c>
      <c r="WPU698" s="201" t="s">
        <v>7775</v>
      </c>
      <c r="WPV698" s="201" t="s">
        <v>7774</v>
      </c>
      <c r="WPW698" s="201" t="s">
        <v>7775</v>
      </c>
      <c r="WPX698" s="201" t="s">
        <v>7774</v>
      </c>
      <c r="WPY698" s="201" t="s">
        <v>7775</v>
      </c>
      <c r="WPZ698" s="201" t="s">
        <v>7774</v>
      </c>
      <c r="WQA698" s="201" t="s">
        <v>7775</v>
      </c>
      <c r="WQB698" s="201" t="s">
        <v>7774</v>
      </c>
      <c r="WQC698" s="201" t="s">
        <v>7775</v>
      </c>
      <c r="WQD698" s="201" t="s">
        <v>7774</v>
      </c>
      <c r="WQE698" s="201" t="s">
        <v>7775</v>
      </c>
      <c r="WQF698" s="201" t="s">
        <v>7774</v>
      </c>
      <c r="WQG698" s="201" t="s">
        <v>7775</v>
      </c>
      <c r="WQH698" s="201" t="s">
        <v>7774</v>
      </c>
      <c r="WQI698" s="201" t="s">
        <v>7775</v>
      </c>
      <c r="WQJ698" s="201" t="s">
        <v>7774</v>
      </c>
      <c r="WQK698" s="201" t="s">
        <v>7775</v>
      </c>
      <c r="WQL698" s="201" t="s">
        <v>7774</v>
      </c>
      <c r="WQM698" s="201" t="s">
        <v>7775</v>
      </c>
      <c r="WQN698" s="201" t="s">
        <v>7774</v>
      </c>
      <c r="WQO698" s="201" t="s">
        <v>7775</v>
      </c>
      <c r="WQP698" s="201" t="s">
        <v>7774</v>
      </c>
      <c r="WQQ698" s="201" t="s">
        <v>7775</v>
      </c>
      <c r="WQR698" s="201" t="s">
        <v>7774</v>
      </c>
      <c r="WQS698" s="201" t="s">
        <v>7775</v>
      </c>
      <c r="WQT698" s="201" t="s">
        <v>7774</v>
      </c>
      <c r="WQU698" s="201" t="s">
        <v>7775</v>
      </c>
      <c r="WQV698" s="201" t="s">
        <v>7774</v>
      </c>
      <c r="WQW698" s="201" t="s">
        <v>7775</v>
      </c>
      <c r="WQX698" s="201" t="s">
        <v>7774</v>
      </c>
      <c r="WQY698" s="201" t="s">
        <v>7775</v>
      </c>
      <c r="WQZ698" s="201" t="s">
        <v>7774</v>
      </c>
      <c r="WRA698" s="201" t="s">
        <v>7775</v>
      </c>
      <c r="WRB698" s="201" t="s">
        <v>7774</v>
      </c>
      <c r="WRC698" s="201" t="s">
        <v>7775</v>
      </c>
      <c r="WRD698" s="201" t="s">
        <v>7774</v>
      </c>
      <c r="WRE698" s="201" t="s">
        <v>7775</v>
      </c>
      <c r="WRF698" s="201" t="s">
        <v>7774</v>
      </c>
      <c r="WRG698" s="201" t="s">
        <v>7775</v>
      </c>
      <c r="WRH698" s="201" t="s">
        <v>7774</v>
      </c>
      <c r="WRI698" s="201" t="s">
        <v>7775</v>
      </c>
      <c r="WRJ698" s="201" t="s">
        <v>7774</v>
      </c>
      <c r="WRK698" s="201" t="s">
        <v>7775</v>
      </c>
      <c r="WRL698" s="201" t="s">
        <v>7774</v>
      </c>
      <c r="WRM698" s="201" t="s">
        <v>7775</v>
      </c>
      <c r="WRN698" s="201" t="s">
        <v>7774</v>
      </c>
      <c r="WRO698" s="201" t="s">
        <v>7775</v>
      </c>
      <c r="WRP698" s="201" t="s">
        <v>7774</v>
      </c>
      <c r="WRQ698" s="201" t="s">
        <v>7775</v>
      </c>
      <c r="WRR698" s="201" t="s">
        <v>7774</v>
      </c>
      <c r="WRS698" s="201" t="s">
        <v>7775</v>
      </c>
      <c r="WRT698" s="201" t="s">
        <v>7774</v>
      </c>
      <c r="WRU698" s="201" t="s">
        <v>7775</v>
      </c>
      <c r="WRV698" s="201" t="s">
        <v>7774</v>
      </c>
      <c r="WRW698" s="201" t="s">
        <v>7775</v>
      </c>
      <c r="WRX698" s="201" t="s">
        <v>7774</v>
      </c>
      <c r="WRY698" s="201" t="s">
        <v>7775</v>
      </c>
      <c r="WRZ698" s="201" t="s">
        <v>7774</v>
      </c>
      <c r="WSA698" s="201" t="s">
        <v>7775</v>
      </c>
      <c r="WSB698" s="201" t="s">
        <v>7774</v>
      </c>
      <c r="WSC698" s="201" t="s">
        <v>7775</v>
      </c>
      <c r="WSD698" s="201" t="s">
        <v>7774</v>
      </c>
      <c r="WSE698" s="201" t="s">
        <v>7775</v>
      </c>
      <c r="WSF698" s="201" t="s">
        <v>7774</v>
      </c>
      <c r="WSG698" s="201" t="s">
        <v>7775</v>
      </c>
      <c r="WSH698" s="201" t="s">
        <v>7774</v>
      </c>
      <c r="WSI698" s="201" t="s">
        <v>7775</v>
      </c>
      <c r="WSJ698" s="201" t="s">
        <v>7774</v>
      </c>
      <c r="WSK698" s="201" t="s">
        <v>7775</v>
      </c>
      <c r="WSL698" s="201" t="s">
        <v>7774</v>
      </c>
      <c r="WSM698" s="201" t="s">
        <v>7775</v>
      </c>
      <c r="WSN698" s="201" t="s">
        <v>7774</v>
      </c>
      <c r="WSO698" s="201" t="s">
        <v>7775</v>
      </c>
      <c r="WSP698" s="201" t="s">
        <v>7774</v>
      </c>
      <c r="WSQ698" s="201" t="s">
        <v>7775</v>
      </c>
      <c r="WSR698" s="201" t="s">
        <v>7774</v>
      </c>
      <c r="WSS698" s="201" t="s">
        <v>7775</v>
      </c>
      <c r="WST698" s="201" t="s">
        <v>7774</v>
      </c>
      <c r="WSU698" s="201" t="s">
        <v>7775</v>
      </c>
      <c r="WSV698" s="201" t="s">
        <v>7774</v>
      </c>
      <c r="WSW698" s="201" t="s">
        <v>7775</v>
      </c>
      <c r="WSX698" s="201" t="s">
        <v>7774</v>
      </c>
      <c r="WSY698" s="201" t="s">
        <v>7775</v>
      </c>
      <c r="WSZ698" s="201" t="s">
        <v>7774</v>
      </c>
      <c r="WTA698" s="201" t="s">
        <v>7775</v>
      </c>
      <c r="WTB698" s="201" t="s">
        <v>7774</v>
      </c>
      <c r="WTC698" s="201" t="s">
        <v>7775</v>
      </c>
      <c r="WTD698" s="201" t="s">
        <v>7774</v>
      </c>
      <c r="WTE698" s="201" t="s">
        <v>7775</v>
      </c>
      <c r="WTF698" s="201" t="s">
        <v>7774</v>
      </c>
      <c r="WTG698" s="201" t="s">
        <v>7775</v>
      </c>
      <c r="WTH698" s="201" t="s">
        <v>7774</v>
      </c>
      <c r="WTI698" s="201" t="s">
        <v>7775</v>
      </c>
      <c r="WTJ698" s="201" t="s">
        <v>7774</v>
      </c>
      <c r="WTK698" s="201" t="s">
        <v>7775</v>
      </c>
      <c r="WTL698" s="201" t="s">
        <v>7774</v>
      </c>
      <c r="WTM698" s="201" t="s">
        <v>7775</v>
      </c>
      <c r="WTN698" s="201" t="s">
        <v>7774</v>
      </c>
      <c r="WTO698" s="201" t="s">
        <v>7775</v>
      </c>
      <c r="WTP698" s="201" t="s">
        <v>7774</v>
      </c>
      <c r="WTQ698" s="201" t="s">
        <v>7775</v>
      </c>
      <c r="WTR698" s="201" t="s">
        <v>7774</v>
      </c>
      <c r="WTS698" s="201" t="s">
        <v>7775</v>
      </c>
      <c r="WTT698" s="201" t="s">
        <v>7774</v>
      </c>
      <c r="WTU698" s="201" t="s">
        <v>7775</v>
      </c>
      <c r="WTV698" s="201" t="s">
        <v>7774</v>
      </c>
      <c r="WTW698" s="201" t="s">
        <v>7775</v>
      </c>
      <c r="WTX698" s="201" t="s">
        <v>7774</v>
      </c>
      <c r="WTY698" s="201" t="s">
        <v>7775</v>
      </c>
      <c r="WTZ698" s="201" t="s">
        <v>7774</v>
      </c>
      <c r="WUA698" s="201" t="s">
        <v>7775</v>
      </c>
      <c r="WUB698" s="201" t="s">
        <v>7774</v>
      </c>
      <c r="WUC698" s="201" t="s">
        <v>7775</v>
      </c>
      <c r="WUD698" s="201" t="s">
        <v>7774</v>
      </c>
      <c r="WUE698" s="201" t="s">
        <v>7775</v>
      </c>
      <c r="WUF698" s="201" t="s">
        <v>7774</v>
      </c>
      <c r="WUG698" s="201" t="s">
        <v>7775</v>
      </c>
      <c r="WUH698" s="201" t="s">
        <v>7774</v>
      </c>
      <c r="WUI698" s="201" t="s">
        <v>7775</v>
      </c>
      <c r="WUJ698" s="201" t="s">
        <v>7774</v>
      </c>
      <c r="WUK698" s="201" t="s">
        <v>7775</v>
      </c>
      <c r="WUL698" s="201" t="s">
        <v>7774</v>
      </c>
      <c r="WUM698" s="201" t="s">
        <v>7775</v>
      </c>
      <c r="WUN698" s="201" t="s">
        <v>7774</v>
      </c>
      <c r="WUO698" s="201" t="s">
        <v>7775</v>
      </c>
      <c r="WUP698" s="201" t="s">
        <v>7774</v>
      </c>
      <c r="WUQ698" s="201" t="s">
        <v>7775</v>
      </c>
      <c r="WUR698" s="201" t="s">
        <v>7774</v>
      </c>
      <c r="WUS698" s="201" t="s">
        <v>7775</v>
      </c>
      <c r="WUT698" s="201" t="s">
        <v>7774</v>
      </c>
      <c r="WUU698" s="201" t="s">
        <v>7775</v>
      </c>
      <c r="WUV698" s="201" t="s">
        <v>7774</v>
      </c>
      <c r="WUW698" s="201" t="s">
        <v>7775</v>
      </c>
      <c r="WUX698" s="201" t="s">
        <v>7774</v>
      </c>
      <c r="WUY698" s="201" t="s">
        <v>7775</v>
      </c>
      <c r="WUZ698" s="201" t="s">
        <v>7774</v>
      </c>
      <c r="WVA698" s="201" t="s">
        <v>7775</v>
      </c>
      <c r="WVB698" s="201" t="s">
        <v>7774</v>
      </c>
      <c r="WVC698" s="201" t="s">
        <v>7775</v>
      </c>
      <c r="WVD698" s="201" t="s">
        <v>7774</v>
      </c>
      <c r="WVE698" s="201" t="s">
        <v>7775</v>
      </c>
      <c r="WVF698" s="201" t="s">
        <v>7774</v>
      </c>
      <c r="WVG698" s="201" t="s">
        <v>7775</v>
      </c>
      <c r="WVH698" s="201" t="s">
        <v>7774</v>
      </c>
      <c r="WVI698" s="201" t="s">
        <v>7775</v>
      </c>
      <c r="WVJ698" s="201" t="s">
        <v>7774</v>
      </c>
      <c r="WVK698" s="201" t="s">
        <v>7775</v>
      </c>
      <c r="WVL698" s="201" t="s">
        <v>7774</v>
      </c>
      <c r="WVM698" s="201" t="s">
        <v>7775</v>
      </c>
      <c r="WVN698" s="201" t="s">
        <v>7774</v>
      </c>
      <c r="WVO698" s="201" t="s">
        <v>7775</v>
      </c>
      <c r="WVP698" s="201" t="s">
        <v>7774</v>
      </c>
      <c r="WVQ698" s="201" t="s">
        <v>7775</v>
      </c>
      <c r="WVR698" s="201" t="s">
        <v>7774</v>
      </c>
      <c r="WVS698" s="201" t="s">
        <v>7775</v>
      </c>
      <c r="WVT698" s="201" t="s">
        <v>7774</v>
      </c>
      <c r="WVU698" s="201" t="s">
        <v>7775</v>
      </c>
      <c r="WVV698" s="201" t="s">
        <v>7774</v>
      </c>
      <c r="WVW698" s="201" t="s">
        <v>7775</v>
      </c>
      <c r="WVX698" s="201" t="s">
        <v>7774</v>
      </c>
      <c r="WVY698" s="201" t="s">
        <v>7775</v>
      </c>
      <c r="WVZ698" s="201" t="s">
        <v>7774</v>
      </c>
      <c r="WWA698" s="201" t="s">
        <v>7775</v>
      </c>
      <c r="WWB698" s="201" t="s">
        <v>7774</v>
      </c>
      <c r="WWC698" s="201" t="s">
        <v>7775</v>
      </c>
      <c r="WWD698" s="201" t="s">
        <v>7774</v>
      </c>
      <c r="WWE698" s="201" t="s">
        <v>7775</v>
      </c>
      <c r="WWF698" s="201" t="s">
        <v>7774</v>
      </c>
      <c r="WWG698" s="201" t="s">
        <v>7775</v>
      </c>
      <c r="WWH698" s="201" t="s">
        <v>7774</v>
      </c>
      <c r="WWI698" s="201" t="s">
        <v>7775</v>
      </c>
      <c r="WWJ698" s="201" t="s">
        <v>7774</v>
      </c>
      <c r="WWK698" s="201" t="s">
        <v>7775</v>
      </c>
      <c r="WWL698" s="201" t="s">
        <v>7774</v>
      </c>
      <c r="WWM698" s="201" t="s">
        <v>7775</v>
      </c>
      <c r="WWN698" s="201" t="s">
        <v>7774</v>
      </c>
      <c r="WWO698" s="201" t="s">
        <v>7775</v>
      </c>
      <c r="WWP698" s="201" t="s">
        <v>7774</v>
      </c>
      <c r="WWQ698" s="201" t="s">
        <v>7775</v>
      </c>
      <c r="WWR698" s="201" t="s">
        <v>7774</v>
      </c>
      <c r="WWS698" s="201" t="s">
        <v>7775</v>
      </c>
      <c r="WWT698" s="201" t="s">
        <v>7774</v>
      </c>
      <c r="WWU698" s="201" t="s">
        <v>7775</v>
      </c>
      <c r="WWV698" s="201" t="s">
        <v>7774</v>
      </c>
      <c r="WWW698" s="201" t="s">
        <v>7775</v>
      </c>
      <c r="WWX698" s="201" t="s">
        <v>7774</v>
      </c>
      <c r="WWY698" s="201" t="s">
        <v>7775</v>
      </c>
      <c r="WWZ698" s="201" t="s">
        <v>7774</v>
      </c>
      <c r="WXA698" s="201" t="s">
        <v>7775</v>
      </c>
      <c r="WXB698" s="201" t="s">
        <v>7774</v>
      </c>
      <c r="WXC698" s="201" t="s">
        <v>7775</v>
      </c>
      <c r="WXD698" s="201" t="s">
        <v>7774</v>
      </c>
      <c r="WXE698" s="201" t="s">
        <v>7775</v>
      </c>
      <c r="WXF698" s="201" t="s">
        <v>7774</v>
      </c>
      <c r="WXG698" s="201" t="s">
        <v>7775</v>
      </c>
      <c r="WXH698" s="201" t="s">
        <v>7774</v>
      </c>
      <c r="WXI698" s="201" t="s">
        <v>7775</v>
      </c>
      <c r="WXJ698" s="201" t="s">
        <v>7774</v>
      </c>
      <c r="WXK698" s="201" t="s">
        <v>7775</v>
      </c>
      <c r="WXL698" s="201" t="s">
        <v>7774</v>
      </c>
      <c r="WXM698" s="201" t="s">
        <v>7775</v>
      </c>
      <c r="WXN698" s="201" t="s">
        <v>7774</v>
      </c>
      <c r="WXO698" s="201" t="s">
        <v>7775</v>
      </c>
      <c r="WXP698" s="201" t="s">
        <v>7774</v>
      </c>
      <c r="WXQ698" s="201" t="s">
        <v>7775</v>
      </c>
      <c r="WXR698" s="201" t="s">
        <v>7774</v>
      </c>
      <c r="WXS698" s="201" t="s">
        <v>7775</v>
      </c>
      <c r="WXT698" s="201" t="s">
        <v>7774</v>
      </c>
      <c r="WXU698" s="201" t="s">
        <v>7775</v>
      </c>
      <c r="WXV698" s="201" t="s">
        <v>7774</v>
      </c>
      <c r="WXW698" s="201" t="s">
        <v>7775</v>
      </c>
      <c r="WXX698" s="201" t="s">
        <v>7774</v>
      </c>
      <c r="WXY698" s="201" t="s">
        <v>7775</v>
      </c>
      <c r="WXZ698" s="201" t="s">
        <v>7774</v>
      </c>
      <c r="WYA698" s="201" t="s">
        <v>7775</v>
      </c>
      <c r="WYB698" s="201" t="s">
        <v>7774</v>
      </c>
      <c r="WYC698" s="201" t="s">
        <v>7775</v>
      </c>
      <c r="WYD698" s="201" t="s">
        <v>7774</v>
      </c>
      <c r="WYE698" s="201" t="s">
        <v>7775</v>
      </c>
      <c r="WYF698" s="201" t="s">
        <v>7774</v>
      </c>
      <c r="WYG698" s="201" t="s">
        <v>7775</v>
      </c>
      <c r="WYH698" s="201" t="s">
        <v>7774</v>
      </c>
      <c r="WYI698" s="201" t="s">
        <v>7775</v>
      </c>
      <c r="WYJ698" s="201" t="s">
        <v>7774</v>
      </c>
      <c r="WYK698" s="201" t="s">
        <v>7775</v>
      </c>
      <c r="WYL698" s="201" t="s">
        <v>7774</v>
      </c>
      <c r="WYM698" s="201" t="s">
        <v>7775</v>
      </c>
      <c r="WYN698" s="201" t="s">
        <v>7774</v>
      </c>
      <c r="WYO698" s="201" t="s">
        <v>7775</v>
      </c>
      <c r="WYP698" s="201" t="s">
        <v>7774</v>
      </c>
      <c r="WYQ698" s="201" t="s">
        <v>7775</v>
      </c>
      <c r="WYR698" s="201" t="s">
        <v>7774</v>
      </c>
      <c r="WYS698" s="201" t="s">
        <v>7775</v>
      </c>
      <c r="WYT698" s="201" t="s">
        <v>7774</v>
      </c>
      <c r="WYU698" s="201" t="s">
        <v>7775</v>
      </c>
      <c r="WYV698" s="201" t="s">
        <v>7774</v>
      </c>
      <c r="WYW698" s="201" t="s">
        <v>7775</v>
      </c>
      <c r="WYX698" s="201" t="s">
        <v>7774</v>
      </c>
      <c r="WYY698" s="201" t="s">
        <v>7775</v>
      </c>
      <c r="WYZ698" s="201" t="s">
        <v>7774</v>
      </c>
      <c r="WZA698" s="201" t="s">
        <v>7775</v>
      </c>
      <c r="WZB698" s="201" t="s">
        <v>7774</v>
      </c>
      <c r="WZC698" s="201" t="s">
        <v>7775</v>
      </c>
      <c r="WZD698" s="201" t="s">
        <v>7774</v>
      </c>
      <c r="WZE698" s="201" t="s">
        <v>7775</v>
      </c>
      <c r="WZF698" s="201" t="s">
        <v>7774</v>
      </c>
      <c r="WZG698" s="201" t="s">
        <v>7775</v>
      </c>
      <c r="WZH698" s="201" t="s">
        <v>7774</v>
      </c>
      <c r="WZI698" s="201" t="s">
        <v>7775</v>
      </c>
      <c r="WZJ698" s="201" t="s">
        <v>7774</v>
      </c>
      <c r="WZK698" s="201" t="s">
        <v>7775</v>
      </c>
      <c r="WZL698" s="201" t="s">
        <v>7774</v>
      </c>
      <c r="WZM698" s="201" t="s">
        <v>7775</v>
      </c>
      <c r="WZN698" s="201" t="s">
        <v>7774</v>
      </c>
      <c r="WZO698" s="201" t="s">
        <v>7775</v>
      </c>
      <c r="WZP698" s="201" t="s">
        <v>7774</v>
      </c>
      <c r="WZQ698" s="201" t="s">
        <v>7775</v>
      </c>
      <c r="WZR698" s="201" t="s">
        <v>7774</v>
      </c>
      <c r="WZS698" s="201" t="s">
        <v>7775</v>
      </c>
      <c r="WZT698" s="201" t="s">
        <v>7774</v>
      </c>
      <c r="WZU698" s="201" t="s">
        <v>7775</v>
      </c>
      <c r="WZV698" s="201" t="s">
        <v>7774</v>
      </c>
      <c r="WZW698" s="201" t="s">
        <v>7775</v>
      </c>
      <c r="WZX698" s="201" t="s">
        <v>7774</v>
      </c>
      <c r="WZY698" s="201" t="s">
        <v>7775</v>
      </c>
      <c r="WZZ698" s="201" t="s">
        <v>7774</v>
      </c>
      <c r="XAA698" s="201" t="s">
        <v>7775</v>
      </c>
      <c r="XAB698" s="201" t="s">
        <v>7774</v>
      </c>
      <c r="XAC698" s="201" t="s">
        <v>7775</v>
      </c>
      <c r="XAD698" s="201" t="s">
        <v>7774</v>
      </c>
      <c r="XAE698" s="201" t="s">
        <v>7775</v>
      </c>
      <c r="XAF698" s="201" t="s">
        <v>7774</v>
      </c>
      <c r="XAG698" s="201" t="s">
        <v>7775</v>
      </c>
      <c r="XAH698" s="201" t="s">
        <v>7774</v>
      </c>
      <c r="XAI698" s="201" t="s">
        <v>7775</v>
      </c>
      <c r="XAJ698" s="201" t="s">
        <v>7774</v>
      </c>
      <c r="XAK698" s="201" t="s">
        <v>7775</v>
      </c>
      <c r="XAL698" s="201" t="s">
        <v>7774</v>
      </c>
      <c r="XAM698" s="201" t="s">
        <v>7775</v>
      </c>
      <c r="XAN698" s="201" t="s">
        <v>7774</v>
      </c>
      <c r="XAO698" s="201" t="s">
        <v>7775</v>
      </c>
      <c r="XAP698" s="201" t="s">
        <v>7774</v>
      </c>
      <c r="XAQ698" s="201" t="s">
        <v>7775</v>
      </c>
      <c r="XAR698" s="201" t="s">
        <v>7774</v>
      </c>
      <c r="XAS698" s="201" t="s">
        <v>7775</v>
      </c>
      <c r="XAT698" s="201" t="s">
        <v>7774</v>
      </c>
      <c r="XAU698" s="201" t="s">
        <v>7775</v>
      </c>
      <c r="XAV698" s="201" t="s">
        <v>7774</v>
      </c>
      <c r="XAW698" s="201" t="s">
        <v>7775</v>
      </c>
      <c r="XAX698" s="201" t="s">
        <v>7774</v>
      </c>
      <c r="XAY698" s="201" t="s">
        <v>7775</v>
      </c>
      <c r="XAZ698" s="201" t="s">
        <v>7774</v>
      </c>
      <c r="XBA698" s="201" t="s">
        <v>7775</v>
      </c>
      <c r="XBB698" s="201" t="s">
        <v>7774</v>
      </c>
      <c r="XBC698" s="201" t="s">
        <v>7775</v>
      </c>
      <c r="XBD698" s="201" t="s">
        <v>7774</v>
      </c>
      <c r="XBE698" s="201" t="s">
        <v>7775</v>
      </c>
      <c r="XBF698" s="201" t="s">
        <v>7774</v>
      </c>
      <c r="XBG698" s="201" t="s">
        <v>7775</v>
      </c>
      <c r="XBH698" s="201" t="s">
        <v>7774</v>
      </c>
      <c r="XBI698" s="201" t="s">
        <v>7775</v>
      </c>
      <c r="XBJ698" s="201" t="s">
        <v>7774</v>
      </c>
      <c r="XBK698" s="201" t="s">
        <v>7775</v>
      </c>
      <c r="XBL698" s="201" t="s">
        <v>7774</v>
      </c>
      <c r="XBM698" s="201" t="s">
        <v>7775</v>
      </c>
      <c r="XBN698" s="201" t="s">
        <v>7774</v>
      </c>
      <c r="XBO698" s="201" t="s">
        <v>7775</v>
      </c>
      <c r="XBP698" s="201" t="s">
        <v>7774</v>
      </c>
      <c r="XBQ698" s="201" t="s">
        <v>7775</v>
      </c>
      <c r="XBR698" s="201" t="s">
        <v>7774</v>
      </c>
      <c r="XBS698" s="201" t="s">
        <v>7775</v>
      </c>
      <c r="XBT698" s="201" t="s">
        <v>7774</v>
      </c>
      <c r="XBU698" s="201" t="s">
        <v>7775</v>
      </c>
      <c r="XBV698" s="201" t="s">
        <v>7774</v>
      </c>
      <c r="XBW698" s="201" t="s">
        <v>7775</v>
      </c>
      <c r="XBX698" s="201" t="s">
        <v>7774</v>
      </c>
      <c r="XBY698" s="201" t="s">
        <v>7775</v>
      </c>
      <c r="XBZ698" s="201" t="s">
        <v>7774</v>
      </c>
      <c r="XCA698" s="201" t="s">
        <v>7775</v>
      </c>
      <c r="XCB698" s="201" t="s">
        <v>7774</v>
      </c>
      <c r="XCC698" s="201" t="s">
        <v>7775</v>
      </c>
      <c r="XCD698" s="201" t="s">
        <v>7774</v>
      </c>
      <c r="XCE698" s="201" t="s">
        <v>7775</v>
      </c>
      <c r="XCF698" s="201" t="s">
        <v>7774</v>
      </c>
      <c r="XCG698" s="201" t="s">
        <v>7775</v>
      </c>
      <c r="XCH698" s="201" t="s">
        <v>7774</v>
      </c>
      <c r="XCI698" s="201" t="s">
        <v>7775</v>
      </c>
      <c r="XCJ698" s="201" t="s">
        <v>7774</v>
      </c>
      <c r="XCK698" s="201" t="s">
        <v>7775</v>
      </c>
      <c r="XCL698" s="201" t="s">
        <v>7774</v>
      </c>
      <c r="XCM698" s="201" t="s">
        <v>7775</v>
      </c>
      <c r="XCN698" s="201" t="s">
        <v>7774</v>
      </c>
      <c r="XCO698" s="201" t="s">
        <v>7775</v>
      </c>
      <c r="XCP698" s="201" t="s">
        <v>7774</v>
      </c>
      <c r="XCQ698" s="201" t="s">
        <v>7775</v>
      </c>
      <c r="XCR698" s="201" t="s">
        <v>7774</v>
      </c>
      <c r="XCS698" s="201" t="s">
        <v>7775</v>
      </c>
      <c r="XCT698" s="201" t="s">
        <v>7774</v>
      </c>
      <c r="XCU698" s="201" t="s">
        <v>7775</v>
      </c>
      <c r="XCV698" s="201" t="s">
        <v>7774</v>
      </c>
      <c r="XCW698" s="201" t="s">
        <v>7775</v>
      </c>
      <c r="XCX698" s="201" t="s">
        <v>7774</v>
      </c>
      <c r="XCY698" s="201" t="s">
        <v>7775</v>
      </c>
      <c r="XCZ698" s="201" t="s">
        <v>7774</v>
      </c>
      <c r="XDA698" s="201" t="s">
        <v>7775</v>
      </c>
      <c r="XDB698" s="201" t="s">
        <v>7774</v>
      </c>
      <c r="XDC698" s="201" t="s">
        <v>7775</v>
      </c>
      <c r="XDD698" s="201" t="s">
        <v>7774</v>
      </c>
      <c r="XDE698" s="201" t="s">
        <v>7775</v>
      </c>
      <c r="XDF698" s="201" t="s">
        <v>7774</v>
      </c>
      <c r="XDG698" s="201" t="s">
        <v>7775</v>
      </c>
      <c r="XDH698" s="201" t="s">
        <v>7774</v>
      </c>
      <c r="XDI698" s="201" t="s">
        <v>7775</v>
      </c>
      <c r="XDJ698" s="201" t="s">
        <v>7774</v>
      </c>
      <c r="XDK698" s="201" t="s">
        <v>7775</v>
      </c>
      <c r="XDL698" s="201" t="s">
        <v>7774</v>
      </c>
      <c r="XDM698" s="201" t="s">
        <v>7775</v>
      </c>
      <c r="XDN698" s="201" t="s">
        <v>7774</v>
      </c>
      <c r="XDO698" s="201" t="s">
        <v>7775</v>
      </c>
      <c r="XDP698" s="201" t="s">
        <v>7774</v>
      </c>
      <c r="XDQ698" s="201" t="s">
        <v>7775</v>
      </c>
      <c r="XDR698" s="201" t="s">
        <v>7774</v>
      </c>
      <c r="XDS698" s="201" t="s">
        <v>7775</v>
      </c>
      <c r="XDT698" s="201" t="s">
        <v>7774</v>
      </c>
      <c r="XDU698" s="201" t="s">
        <v>7775</v>
      </c>
      <c r="XDV698" s="201" t="s">
        <v>7774</v>
      </c>
      <c r="XDW698" s="201" t="s">
        <v>7775</v>
      </c>
      <c r="XDX698" s="201" t="s">
        <v>7774</v>
      </c>
      <c r="XDY698" s="201" t="s">
        <v>7775</v>
      </c>
      <c r="XDZ698" s="201" t="s">
        <v>7774</v>
      </c>
      <c r="XEA698" s="201" t="s">
        <v>7775</v>
      </c>
      <c r="XEB698" s="201" t="s">
        <v>7774</v>
      </c>
      <c r="XEC698" s="201" t="s">
        <v>7775</v>
      </c>
      <c r="XED698" s="201" t="s">
        <v>7774</v>
      </c>
      <c r="XEE698" s="201" t="s">
        <v>7775</v>
      </c>
      <c r="XEF698" s="201" t="s">
        <v>7774</v>
      </c>
      <c r="XEG698" s="201" t="s">
        <v>7775</v>
      </c>
      <c r="XEH698" s="201" t="s">
        <v>7774</v>
      </c>
      <c r="XEI698" s="201" t="s">
        <v>7775</v>
      </c>
      <c r="XEJ698" s="201" t="s">
        <v>7774</v>
      </c>
      <c r="XEK698" s="201" t="s">
        <v>7775</v>
      </c>
      <c r="XEL698" s="201" t="s">
        <v>7774</v>
      </c>
      <c r="XEM698" s="201" t="s">
        <v>7775</v>
      </c>
      <c r="XEN698" s="201" t="s">
        <v>7774</v>
      </c>
      <c r="XEO698" s="201" t="s">
        <v>7775</v>
      </c>
      <c r="XEP698" s="201" t="s">
        <v>7774</v>
      </c>
      <c r="XEQ698" s="201" t="s">
        <v>7775</v>
      </c>
      <c r="XER698" s="201" t="s">
        <v>7774</v>
      </c>
      <c r="XES698" s="201" t="s">
        <v>7775</v>
      </c>
      <c r="XET698" s="201" t="s">
        <v>7774</v>
      </c>
      <c r="XEU698" s="201" t="s">
        <v>7775</v>
      </c>
      <c r="XEV698" s="201" t="s">
        <v>7774</v>
      </c>
      <c r="XEW698" s="201" t="s">
        <v>7775</v>
      </c>
      <c r="XEX698" s="201" t="s">
        <v>7774</v>
      </c>
      <c r="XEY698" s="201" t="s">
        <v>7775</v>
      </c>
      <c r="XEZ698" s="201" t="s">
        <v>7774</v>
      </c>
      <c r="XFA698" s="201" t="s">
        <v>7775</v>
      </c>
    </row>
    <row r="699" s="145" customFormat="1" hidden="1" outlineLevel="2" spans="1:16381">
      <c r="A699" s="201" t="s">
        <v>7776</v>
      </c>
      <c r="C699" s="201"/>
      <c r="D699" s="201">
        <v>0</v>
      </c>
      <c r="E699" s="201"/>
      <c r="F699" s="201" t="s">
        <v>7776</v>
      </c>
      <c r="G699" s="201" t="s">
        <v>7777</v>
      </c>
      <c r="H699" s="201" t="s">
        <v>7776</v>
      </c>
      <c r="I699" s="201" t="s">
        <v>7777</v>
      </c>
      <c r="J699" s="201" t="s">
        <v>7776</v>
      </c>
      <c r="K699" s="201" t="s">
        <v>7777</v>
      </c>
      <c r="L699" s="201" t="s">
        <v>7776</v>
      </c>
      <c r="M699" s="201" t="s">
        <v>7777</v>
      </c>
      <c r="N699" s="201" t="s">
        <v>7776</v>
      </c>
      <c r="O699" s="201" t="s">
        <v>7777</v>
      </c>
      <c r="P699" s="201" t="s">
        <v>7776</v>
      </c>
      <c r="Q699" s="201" t="s">
        <v>7777</v>
      </c>
      <c r="R699" s="201" t="s">
        <v>7776</v>
      </c>
      <c r="S699" s="201" t="s">
        <v>7777</v>
      </c>
      <c r="T699" s="201" t="s">
        <v>7776</v>
      </c>
      <c r="U699" s="201" t="s">
        <v>7777</v>
      </c>
      <c r="V699" s="201" t="s">
        <v>7776</v>
      </c>
      <c r="W699" s="201" t="s">
        <v>7777</v>
      </c>
      <c r="X699" s="201" t="s">
        <v>7776</v>
      </c>
      <c r="Y699" s="201" t="s">
        <v>7777</v>
      </c>
      <c r="Z699" s="201" t="s">
        <v>7776</v>
      </c>
      <c r="AA699" s="201" t="s">
        <v>7777</v>
      </c>
      <c r="AB699" s="201" t="s">
        <v>7776</v>
      </c>
      <c r="AC699" s="201" t="s">
        <v>7777</v>
      </c>
      <c r="AD699" s="201" t="s">
        <v>7776</v>
      </c>
      <c r="AE699" s="201" t="s">
        <v>7777</v>
      </c>
      <c r="AF699" s="201" t="s">
        <v>7776</v>
      </c>
      <c r="AG699" s="201" t="s">
        <v>7777</v>
      </c>
      <c r="AH699" s="201" t="s">
        <v>7776</v>
      </c>
      <c r="AI699" s="201" t="s">
        <v>7777</v>
      </c>
      <c r="AJ699" s="201" t="s">
        <v>7776</v>
      </c>
      <c r="AK699" s="201" t="s">
        <v>7777</v>
      </c>
      <c r="AL699" s="201" t="s">
        <v>7776</v>
      </c>
      <c r="AM699" s="201" t="s">
        <v>7777</v>
      </c>
      <c r="AN699" s="201" t="s">
        <v>7776</v>
      </c>
      <c r="AO699" s="201" t="s">
        <v>7777</v>
      </c>
      <c r="AP699" s="201" t="s">
        <v>7776</v>
      </c>
      <c r="AQ699" s="201" t="s">
        <v>7777</v>
      </c>
      <c r="AR699" s="201" t="s">
        <v>7776</v>
      </c>
      <c r="AS699" s="201" t="s">
        <v>7777</v>
      </c>
      <c r="AT699" s="201" t="s">
        <v>7776</v>
      </c>
      <c r="AU699" s="201" t="s">
        <v>7777</v>
      </c>
      <c r="AV699" s="201" t="s">
        <v>7776</v>
      </c>
      <c r="AW699" s="201" t="s">
        <v>7777</v>
      </c>
      <c r="AX699" s="201" t="s">
        <v>7776</v>
      </c>
      <c r="AY699" s="201" t="s">
        <v>7777</v>
      </c>
      <c r="AZ699" s="201" t="s">
        <v>7776</v>
      </c>
      <c r="BA699" s="201" t="s">
        <v>7777</v>
      </c>
      <c r="BB699" s="201" t="s">
        <v>7776</v>
      </c>
      <c r="BC699" s="201" t="s">
        <v>7777</v>
      </c>
      <c r="BD699" s="201" t="s">
        <v>7776</v>
      </c>
      <c r="BE699" s="201" t="s">
        <v>7777</v>
      </c>
      <c r="BF699" s="201" t="s">
        <v>7776</v>
      </c>
      <c r="BG699" s="201" t="s">
        <v>7777</v>
      </c>
      <c r="BH699" s="201" t="s">
        <v>7776</v>
      </c>
      <c r="BI699" s="201" t="s">
        <v>7777</v>
      </c>
      <c r="BJ699" s="201" t="s">
        <v>7776</v>
      </c>
      <c r="BK699" s="201" t="s">
        <v>7777</v>
      </c>
      <c r="BL699" s="201" t="s">
        <v>7776</v>
      </c>
      <c r="BM699" s="201" t="s">
        <v>7777</v>
      </c>
      <c r="BN699" s="201" t="s">
        <v>7776</v>
      </c>
      <c r="BO699" s="201" t="s">
        <v>7777</v>
      </c>
      <c r="BP699" s="201" t="s">
        <v>7776</v>
      </c>
      <c r="BQ699" s="201" t="s">
        <v>7777</v>
      </c>
      <c r="BR699" s="201" t="s">
        <v>7776</v>
      </c>
      <c r="BS699" s="201" t="s">
        <v>7777</v>
      </c>
      <c r="BT699" s="201" t="s">
        <v>7776</v>
      </c>
      <c r="BU699" s="201" t="s">
        <v>7777</v>
      </c>
      <c r="BV699" s="201" t="s">
        <v>7776</v>
      </c>
      <c r="BW699" s="201" t="s">
        <v>7777</v>
      </c>
      <c r="BX699" s="201" t="s">
        <v>7776</v>
      </c>
      <c r="BY699" s="201" t="s">
        <v>7777</v>
      </c>
      <c r="BZ699" s="201" t="s">
        <v>7776</v>
      </c>
      <c r="CA699" s="201" t="s">
        <v>7777</v>
      </c>
      <c r="CB699" s="201" t="s">
        <v>7776</v>
      </c>
      <c r="CC699" s="201" t="s">
        <v>7777</v>
      </c>
      <c r="CD699" s="201" t="s">
        <v>7776</v>
      </c>
      <c r="CE699" s="201" t="s">
        <v>7777</v>
      </c>
      <c r="CF699" s="201" t="s">
        <v>7776</v>
      </c>
      <c r="CG699" s="201" t="s">
        <v>7777</v>
      </c>
      <c r="CH699" s="201" t="s">
        <v>7776</v>
      </c>
      <c r="CI699" s="201" t="s">
        <v>7777</v>
      </c>
      <c r="CJ699" s="201" t="s">
        <v>7776</v>
      </c>
      <c r="CK699" s="201" t="s">
        <v>7777</v>
      </c>
      <c r="CL699" s="201" t="s">
        <v>7776</v>
      </c>
      <c r="CM699" s="201" t="s">
        <v>7777</v>
      </c>
      <c r="CN699" s="201" t="s">
        <v>7776</v>
      </c>
      <c r="CO699" s="201" t="s">
        <v>7777</v>
      </c>
      <c r="CP699" s="201" t="s">
        <v>7776</v>
      </c>
      <c r="CQ699" s="201" t="s">
        <v>7777</v>
      </c>
      <c r="CR699" s="201" t="s">
        <v>7776</v>
      </c>
      <c r="CS699" s="201" t="s">
        <v>7777</v>
      </c>
      <c r="CT699" s="201" t="s">
        <v>7776</v>
      </c>
      <c r="CU699" s="201" t="s">
        <v>7777</v>
      </c>
      <c r="CV699" s="201" t="s">
        <v>7776</v>
      </c>
      <c r="CW699" s="201" t="s">
        <v>7777</v>
      </c>
      <c r="CX699" s="201" t="s">
        <v>7776</v>
      </c>
      <c r="CY699" s="201" t="s">
        <v>7777</v>
      </c>
      <c r="CZ699" s="201" t="s">
        <v>7776</v>
      </c>
      <c r="DA699" s="201" t="s">
        <v>7777</v>
      </c>
      <c r="DB699" s="201" t="s">
        <v>7776</v>
      </c>
      <c r="DC699" s="201" t="s">
        <v>7777</v>
      </c>
      <c r="DD699" s="201" t="s">
        <v>7776</v>
      </c>
      <c r="DE699" s="201" t="s">
        <v>7777</v>
      </c>
      <c r="DF699" s="201" t="s">
        <v>7776</v>
      </c>
      <c r="DG699" s="201" t="s">
        <v>7777</v>
      </c>
      <c r="DH699" s="201" t="s">
        <v>7776</v>
      </c>
      <c r="DI699" s="201" t="s">
        <v>7777</v>
      </c>
      <c r="DJ699" s="201" t="s">
        <v>7776</v>
      </c>
      <c r="DK699" s="201" t="s">
        <v>7777</v>
      </c>
      <c r="DL699" s="201" t="s">
        <v>7776</v>
      </c>
      <c r="DM699" s="201" t="s">
        <v>7777</v>
      </c>
      <c r="DN699" s="201" t="s">
        <v>7776</v>
      </c>
      <c r="DO699" s="201" t="s">
        <v>7777</v>
      </c>
      <c r="DP699" s="201" t="s">
        <v>7776</v>
      </c>
      <c r="DQ699" s="201" t="s">
        <v>7777</v>
      </c>
      <c r="DR699" s="201" t="s">
        <v>7776</v>
      </c>
      <c r="DS699" s="201" t="s">
        <v>7777</v>
      </c>
      <c r="DT699" s="201" t="s">
        <v>7776</v>
      </c>
      <c r="DU699" s="201" t="s">
        <v>7777</v>
      </c>
      <c r="DV699" s="201" t="s">
        <v>7776</v>
      </c>
      <c r="DW699" s="201" t="s">
        <v>7777</v>
      </c>
      <c r="DX699" s="201" t="s">
        <v>7776</v>
      </c>
      <c r="DY699" s="201" t="s">
        <v>7777</v>
      </c>
      <c r="DZ699" s="201" t="s">
        <v>7776</v>
      </c>
      <c r="EA699" s="201" t="s">
        <v>7777</v>
      </c>
      <c r="EB699" s="201" t="s">
        <v>7776</v>
      </c>
      <c r="EC699" s="201" t="s">
        <v>7777</v>
      </c>
      <c r="ED699" s="201" t="s">
        <v>7776</v>
      </c>
      <c r="EE699" s="201" t="s">
        <v>7777</v>
      </c>
      <c r="EF699" s="201" t="s">
        <v>7776</v>
      </c>
      <c r="EG699" s="201" t="s">
        <v>7777</v>
      </c>
      <c r="EH699" s="201" t="s">
        <v>7776</v>
      </c>
      <c r="EI699" s="201" t="s">
        <v>7777</v>
      </c>
      <c r="EJ699" s="201" t="s">
        <v>7776</v>
      </c>
      <c r="EK699" s="201" t="s">
        <v>7777</v>
      </c>
      <c r="EL699" s="201" t="s">
        <v>7776</v>
      </c>
      <c r="EM699" s="201" t="s">
        <v>7777</v>
      </c>
      <c r="EN699" s="201" t="s">
        <v>7776</v>
      </c>
      <c r="EO699" s="201" t="s">
        <v>7777</v>
      </c>
      <c r="EP699" s="201" t="s">
        <v>7776</v>
      </c>
      <c r="EQ699" s="201" t="s">
        <v>7777</v>
      </c>
      <c r="ER699" s="201" t="s">
        <v>7776</v>
      </c>
      <c r="ES699" s="201" t="s">
        <v>7777</v>
      </c>
      <c r="ET699" s="201" t="s">
        <v>7776</v>
      </c>
      <c r="EU699" s="201" t="s">
        <v>7777</v>
      </c>
      <c r="EV699" s="201" t="s">
        <v>7776</v>
      </c>
      <c r="EW699" s="201" t="s">
        <v>7777</v>
      </c>
      <c r="EX699" s="201" t="s">
        <v>7776</v>
      </c>
      <c r="EY699" s="201" t="s">
        <v>7777</v>
      </c>
      <c r="EZ699" s="201" t="s">
        <v>7776</v>
      </c>
      <c r="FA699" s="201" t="s">
        <v>7777</v>
      </c>
      <c r="FB699" s="201" t="s">
        <v>7776</v>
      </c>
      <c r="FC699" s="201" t="s">
        <v>7777</v>
      </c>
      <c r="FD699" s="201" t="s">
        <v>7776</v>
      </c>
      <c r="FE699" s="201" t="s">
        <v>7777</v>
      </c>
      <c r="FF699" s="201" t="s">
        <v>7776</v>
      </c>
      <c r="FG699" s="201" t="s">
        <v>7777</v>
      </c>
      <c r="FH699" s="201" t="s">
        <v>7776</v>
      </c>
      <c r="FI699" s="201" t="s">
        <v>7777</v>
      </c>
      <c r="FJ699" s="201" t="s">
        <v>7776</v>
      </c>
      <c r="FK699" s="201" t="s">
        <v>7777</v>
      </c>
      <c r="FL699" s="201" t="s">
        <v>7776</v>
      </c>
      <c r="FM699" s="201" t="s">
        <v>7777</v>
      </c>
      <c r="FN699" s="201" t="s">
        <v>7776</v>
      </c>
      <c r="FO699" s="201" t="s">
        <v>7777</v>
      </c>
      <c r="FP699" s="201" t="s">
        <v>7776</v>
      </c>
      <c r="FQ699" s="201" t="s">
        <v>7777</v>
      </c>
      <c r="FR699" s="201" t="s">
        <v>7776</v>
      </c>
      <c r="FS699" s="201" t="s">
        <v>7777</v>
      </c>
      <c r="FT699" s="201" t="s">
        <v>7776</v>
      </c>
      <c r="FU699" s="201" t="s">
        <v>7777</v>
      </c>
      <c r="FV699" s="201" t="s">
        <v>7776</v>
      </c>
      <c r="FW699" s="201" t="s">
        <v>7777</v>
      </c>
      <c r="FX699" s="201" t="s">
        <v>7776</v>
      </c>
      <c r="FY699" s="201" t="s">
        <v>7777</v>
      </c>
      <c r="FZ699" s="201" t="s">
        <v>7776</v>
      </c>
      <c r="GA699" s="201" t="s">
        <v>7777</v>
      </c>
      <c r="GB699" s="201" t="s">
        <v>7776</v>
      </c>
      <c r="GC699" s="201" t="s">
        <v>7777</v>
      </c>
      <c r="GD699" s="201" t="s">
        <v>7776</v>
      </c>
      <c r="GE699" s="201" t="s">
        <v>7777</v>
      </c>
      <c r="GF699" s="201" t="s">
        <v>7776</v>
      </c>
      <c r="GG699" s="201" t="s">
        <v>7777</v>
      </c>
      <c r="GH699" s="201" t="s">
        <v>7776</v>
      </c>
      <c r="GI699" s="201" t="s">
        <v>7777</v>
      </c>
      <c r="GJ699" s="201" t="s">
        <v>7776</v>
      </c>
      <c r="GK699" s="201" t="s">
        <v>7777</v>
      </c>
      <c r="GL699" s="201" t="s">
        <v>7776</v>
      </c>
      <c r="GM699" s="201" t="s">
        <v>7777</v>
      </c>
      <c r="GN699" s="201" t="s">
        <v>7776</v>
      </c>
      <c r="GO699" s="201" t="s">
        <v>7777</v>
      </c>
      <c r="GP699" s="201" t="s">
        <v>7776</v>
      </c>
      <c r="GQ699" s="201" t="s">
        <v>7777</v>
      </c>
      <c r="GR699" s="201" t="s">
        <v>7776</v>
      </c>
      <c r="GS699" s="201" t="s">
        <v>7777</v>
      </c>
      <c r="GT699" s="201" t="s">
        <v>7776</v>
      </c>
      <c r="GU699" s="201" t="s">
        <v>7777</v>
      </c>
      <c r="GV699" s="201" t="s">
        <v>7776</v>
      </c>
      <c r="GW699" s="201" t="s">
        <v>7777</v>
      </c>
      <c r="GX699" s="201" t="s">
        <v>7776</v>
      </c>
      <c r="GY699" s="201" t="s">
        <v>7777</v>
      </c>
      <c r="GZ699" s="201" t="s">
        <v>7776</v>
      </c>
      <c r="HA699" s="201" t="s">
        <v>7777</v>
      </c>
      <c r="HB699" s="201" t="s">
        <v>7776</v>
      </c>
      <c r="HC699" s="201" t="s">
        <v>7777</v>
      </c>
      <c r="HD699" s="201" t="s">
        <v>7776</v>
      </c>
      <c r="HE699" s="201" t="s">
        <v>7777</v>
      </c>
      <c r="HF699" s="201" t="s">
        <v>7776</v>
      </c>
      <c r="HG699" s="201" t="s">
        <v>7777</v>
      </c>
      <c r="HH699" s="201" t="s">
        <v>7776</v>
      </c>
      <c r="HI699" s="201" t="s">
        <v>7777</v>
      </c>
      <c r="HJ699" s="201" t="s">
        <v>7776</v>
      </c>
      <c r="HK699" s="201" t="s">
        <v>7777</v>
      </c>
      <c r="HL699" s="201" t="s">
        <v>7776</v>
      </c>
      <c r="HM699" s="201" t="s">
        <v>7777</v>
      </c>
      <c r="HN699" s="201" t="s">
        <v>7776</v>
      </c>
      <c r="HO699" s="201" t="s">
        <v>7777</v>
      </c>
      <c r="HP699" s="201" t="s">
        <v>7776</v>
      </c>
      <c r="HQ699" s="201" t="s">
        <v>7777</v>
      </c>
      <c r="HR699" s="201" t="s">
        <v>7776</v>
      </c>
      <c r="HS699" s="201" t="s">
        <v>7777</v>
      </c>
      <c r="HT699" s="201" t="s">
        <v>7776</v>
      </c>
      <c r="HU699" s="201" t="s">
        <v>7777</v>
      </c>
      <c r="HV699" s="201" t="s">
        <v>7776</v>
      </c>
      <c r="HW699" s="201" t="s">
        <v>7777</v>
      </c>
      <c r="HX699" s="201" t="s">
        <v>7776</v>
      </c>
      <c r="HY699" s="201" t="s">
        <v>7777</v>
      </c>
      <c r="HZ699" s="201" t="s">
        <v>7776</v>
      </c>
      <c r="IA699" s="201" t="s">
        <v>7777</v>
      </c>
      <c r="IB699" s="201" t="s">
        <v>7776</v>
      </c>
      <c r="IC699" s="201" t="s">
        <v>7777</v>
      </c>
      <c r="ID699" s="201" t="s">
        <v>7776</v>
      </c>
      <c r="IE699" s="201" t="s">
        <v>7777</v>
      </c>
      <c r="IF699" s="201" t="s">
        <v>7776</v>
      </c>
      <c r="IG699" s="201" t="s">
        <v>7777</v>
      </c>
      <c r="IH699" s="201" t="s">
        <v>7776</v>
      </c>
      <c r="II699" s="201" t="s">
        <v>7777</v>
      </c>
      <c r="IJ699" s="201" t="s">
        <v>7776</v>
      </c>
      <c r="IK699" s="201" t="s">
        <v>7777</v>
      </c>
      <c r="IL699" s="201" t="s">
        <v>7776</v>
      </c>
      <c r="IM699" s="201" t="s">
        <v>7777</v>
      </c>
      <c r="IN699" s="201" t="s">
        <v>7776</v>
      </c>
      <c r="IO699" s="201" t="s">
        <v>7777</v>
      </c>
      <c r="IP699" s="201" t="s">
        <v>7776</v>
      </c>
      <c r="IQ699" s="201" t="s">
        <v>7777</v>
      </c>
      <c r="IR699" s="201" t="s">
        <v>7776</v>
      </c>
      <c r="IS699" s="201" t="s">
        <v>7777</v>
      </c>
      <c r="IT699" s="201" t="s">
        <v>7776</v>
      </c>
      <c r="IU699" s="201" t="s">
        <v>7777</v>
      </c>
      <c r="IV699" s="201" t="s">
        <v>7776</v>
      </c>
      <c r="IW699" s="201" t="s">
        <v>7777</v>
      </c>
      <c r="IX699" s="201" t="s">
        <v>7776</v>
      </c>
      <c r="IY699" s="201" t="s">
        <v>7777</v>
      </c>
      <c r="IZ699" s="201" t="s">
        <v>7776</v>
      </c>
      <c r="JA699" s="201" t="s">
        <v>7777</v>
      </c>
      <c r="JB699" s="201" t="s">
        <v>7776</v>
      </c>
      <c r="JC699" s="201" t="s">
        <v>7777</v>
      </c>
      <c r="JD699" s="201" t="s">
        <v>7776</v>
      </c>
      <c r="JE699" s="201" t="s">
        <v>7777</v>
      </c>
      <c r="JF699" s="201" t="s">
        <v>7776</v>
      </c>
      <c r="JG699" s="201" t="s">
        <v>7777</v>
      </c>
      <c r="JH699" s="201" t="s">
        <v>7776</v>
      </c>
      <c r="JI699" s="201" t="s">
        <v>7777</v>
      </c>
      <c r="JJ699" s="201" t="s">
        <v>7776</v>
      </c>
      <c r="JK699" s="201" t="s">
        <v>7777</v>
      </c>
      <c r="JL699" s="201" t="s">
        <v>7776</v>
      </c>
      <c r="JM699" s="201" t="s">
        <v>7777</v>
      </c>
      <c r="JN699" s="201" t="s">
        <v>7776</v>
      </c>
      <c r="JO699" s="201" t="s">
        <v>7777</v>
      </c>
      <c r="JP699" s="201" t="s">
        <v>7776</v>
      </c>
      <c r="JQ699" s="201" t="s">
        <v>7777</v>
      </c>
      <c r="JR699" s="201" t="s">
        <v>7776</v>
      </c>
      <c r="JS699" s="201" t="s">
        <v>7777</v>
      </c>
      <c r="JT699" s="201" t="s">
        <v>7776</v>
      </c>
      <c r="JU699" s="201" t="s">
        <v>7777</v>
      </c>
      <c r="JV699" s="201" t="s">
        <v>7776</v>
      </c>
      <c r="JW699" s="201" t="s">
        <v>7777</v>
      </c>
      <c r="JX699" s="201" t="s">
        <v>7776</v>
      </c>
      <c r="JY699" s="201" t="s">
        <v>7777</v>
      </c>
      <c r="JZ699" s="201" t="s">
        <v>7776</v>
      </c>
      <c r="KA699" s="201" t="s">
        <v>7777</v>
      </c>
      <c r="KB699" s="201" t="s">
        <v>7776</v>
      </c>
      <c r="KC699" s="201" t="s">
        <v>7777</v>
      </c>
      <c r="KD699" s="201" t="s">
        <v>7776</v>
      </c>
      <c r="KE699" s="201" t="s">
        <v>7777</v>
      </c>
      <c r="KF699" s="201" t="s">
        <v>7776</v>
      </c>
      <c r="KG699" s="201" t="s">
        <v>7777</v>
      </c>
      <c r="KH699" s="201" t="s">
        <v>7776</v>
      </c>
      <c r="KI699" s="201" t="s">
        <v>7777</v>
      </c>
      <c r="KJ699" s="201" t="s">
        <v>7776</v>
      </c>
      <c r="KK699" s="201" t="s">
        <v>7777</v>
      </c>
      <c r="KL699" s="201" t="s">
        <v>7776</v>
      </c>
      <c r="KM699" s="201" t="s">
        <v>7777</v>
      </c>
      <c r="KN699" s="201" t="s">
        <v>7776</v>
      </c>
      <c r="KO699" s="201" t="s">
        <v>7777</v>
      </c>
      <c r="KP699" s="201" t="s">
        <v>7776</v>
      </c>
      <c r="KQ699" s="201" t="s">
        <v>7777</v>
      </c>
      <c r="KR699" s="201" t="s">
        <v>7776</v>
      </c>
      <c r="KS699" s="201" t="s">
        <v>7777</v>
      </c>
      <c r="KT699" s="201" t="s">
        <v>7776</v>
      </c>
      <c r="KU699" s="201" t="s">
        <v>7777</v>
      </c>
      <c r="KV699" s="201" t="s">
        <v>7776</v>
      </c>
      <c r="KW699" s="201" t="s">
        <v>7777</v>
      </c>
      <c r="KX699" s="201" t="s">
        <v>7776</v>
      </c>
      <c r="KY699" s="201" t="s">
        <v>7777</v>
      </c>
      <c r="KZ699" s="201" t="s">
        <v>7776</v>
      </c>
      <c r="LA699" s="201" t="s">
        <v>7777</v>
      </c>
      <c r="LB699" s="201" t="s">
        <v>7776</v>
      </c>
      <c r="LC699" s="201" t="s">
        <v>7777</v>
      </c>
      <c r="LD699" s="201" t="s">
        <v>7776</v>
      </c>
      <c r="LE699" s="201" t="s">
        <v>7777</v>
      </c>
      <c r="LF699" s="201" t="s">
        <v>7776</v>
      </c>
      <c r="LG699" s="201" t="s">
        <v>7777</v>
      </c>
      <c r="LH699" s="201" t="s">
        <v>7776</v>
      </c>
      <c r="LI699" s="201" t="s">
        <v>7777</v>
      </c>
      <c r="LJ699" s="201" t="s">
        <v>7776</v>
      </c>
      <c r="LK699" s="201" t="s">
        <v>7777</v>
      </c>
      <c r="LL699" s="201" t="s">
        <v>7776</v>
      </c>
      <c r="LM699" s="201" t="s">
        <v>7777</v>
      </c>
      <c r="LN699" s="201" t="s">
        <v>7776</v>
      </c>
      <c r="LO699" s="201" t="s">
        <v>7777</v>
      </c>
      <c r="LP699" s="201" t="s">
        <v>7776</v>
      </c>
      <c r="LQ699" s="201" t="s">
        <v>7777</v>
      </c>
      <c r="LR699" s="201" t="s">
        <v>7776</v>
      </c>
      <c r="LS699" s="201" t="s">
        <v>7777</v>
      </c>
      <c r="LT699" s="201" t="s">
        <v>7776</v>
      </c>
      <c r="LU699" s="201" t="s">
        <v>7777</v>
      </c>
      <c r="LV699" s="201" t="s">
        <v>7776</v>
      </c>
      <c r="LW699" s="201" t="s">
        <v>7777</v>
      </c>
      <c r="LX699" s="201" t="s">
        <v>7776</v>
      </c>
      <c r="LY699" s="201" t="s">
        <v>7777</v>
      </c>
      <c r="LZ699" s="201" t="s">
        <v>7776</v>
      </c>
      <c r="MA699" s="201" t="s">
        <v>7777</v>
      </c>
      <c r="MB699" s="201" t="s">
        <v>7776</v>
      </c>
      <c r="MC699" s="201" t="s">
        <v>7777</v>
      </c>
      <c r="MD699" s="201" t="s">
        <v>7776</v>
      </c>
      <c r="ME699" s="201" t="s">
        <v>7777</v>
      </c>
      <c r="MF699" s="201" t="s">
        <v>7776</v>
      </c>
      <c r="MG699" s="201" t="s">
        <v>7777</v>
      </c>
      <c r="MH699" s="201" t="s">
        <v>7776</v>
      </c>
      <c r="MI699" s="201" t="s">
        <v>7777</v>
      </c>
      <c r="MJ699" s="201" t="s">
        <v>7776</v>
      </c>
      <c r="MK699" s="201" t="s">
        <v>7777</v>
      </c>
      <c r="ML699" s="201" t="s">
        <v>7776</v>
      </c>
      <c r="MM699" s="201" t="s">
        <v>7777</v>
      </c>
      <c r="MN699" s="201" t="s">
        <v>7776</v>
      </c>
      <c r="MO699" s="201" t="s">
        <v>7777</v>
      </c>
      <c r="MP699" s="201" t="s">
        <v>7776</v>
      </c>
      <c r="MQ699" s="201" t="s">
        <v>7777</v>
      </c>
      <c r="MR699" s="201" t="s">
        <v>7776</v>
      </c>
      <c r="MS699" s="201" t="s">
        <v>7777</v>
      </c>
      <c r="MT699" s="201" t="s">
        <v>7776</v>
      </c>
      <c r="MU699" s="201" t="s">
        <v>7777</v>
      </c>
      <c r="MV699" s="201" t="s">
        <v>7776</v>
      </c>
      <c r="MW699" s="201" t="s">
        <v>7777</v>
      </c>
      <c r="MX699" s="201" t="s">
        <v>7776</v>
      </c>
      <c r="MY699" s="201" t="s">
        <v>7777</v>
      </c>
      <c r="MZ699" s="201" t="s">
        <v>7776</v>
      </c>
      <c r="NA699" s="201" t="s">
        <v>7777</v>
      </c>
      <c r="NB699" s="201" t="s">
        <v>7776</v>
      </c>
      <c r="NC699" s="201" t="s">
        <v>7777</v>
      </c>
      <c r="ND699" s="201" t="s">
        <v>7776</v>
      </c>
      <c r="NE699" s="201" t="s">
        <v>7777</v>
      </c>
      <c r="NF699" s="201" t="s">
        <v>7776</v>
      </c>
      <c r="NG699" s="201" t="s">
        <v>7777</v>
      </c>
      <c r="NH699" s="201" t="s">
        <v>7776</v>
      </c>
      <c r="NI699" s="201" t="s">
        <v>7777</v>
      </c>
      <c r="NJ699" s="201" t="s">
        <v>7776</v>
      </c>
      <c r="NK699" s="201" t="s">
        <v>7777</v>
      </c>
      <c r="NL699" s="201" t="s">
        <v>7776</v>
      </c>
      <c r="NM699" s="201" t="s">
        <v>7777</v>
      </c>
      <c r="NN699" s="201" t="s">
        <v>7776</v>
      </c>
      <c r="NO699" s="201" t="s">
        <v>7777</v>
      </c>
      <c r="NP699" s="201" t="s">
        <v>7776</v>
      </c>
      <c r="NQ699" s="201" t="s">
        <v>7777</v>
      </c>
      <c r="NR699" s="201" t="s">
        <v>7776</v>
      </c>
      <c r="NS699" s="201" t="s">
        <v>7777</v>
      </c>
      <c r="NT699" s="201" t="s">
        <v>7776</v>
      </c>
      <c r="NU699" s="201" t="s">
        <v>7777</v>
      </c>
      <c r="NV699" s="201" t="s">
        <v>7776</v>
      </c>
      <c r="NW699" s="201" t="s">
        <v>7777</v>
      </c>
      <c r="NX699" s="201" t="s">
        <v>7776</v>
      </c>
      <c r="NY699" s="201" t="s">
        <v>7777</v>
      </c>
      <c r="NZ699" s="201" t="s">
        <v>7776</v>
      </c>
      <c r="OA699" s="201" t="s">
        <v>7777</v>
      </c>
      <c r="OB699" s="201" t="s">
        <v>7776</v>
      </c>
      <c r="OC699" s="201" t="s">
        <v>7777</v>
      </c>
      <c r="OD699" s="201" t="s">
        <v>7776</v>
      </c>
      <c r="OE699" s="201" t="s">
        <v>7777</v>
      </c>
      <c r="OF699" s="201" t="s">
        <v>7776</v>
      </c>
      <c r="OG699" s="201" t="s">
        <v>7777</v>
      </c>
      <c r="OH699" s="201" t="s">
        <v>7776</v>
      </c>
      <c r="OI699" s="201" t="s">
        <v>7777</v>
      </c>
      <c r="OJ699" s="201" t="s">
        <v>7776</v>
      </c>
      <c r="OK699" s="201" t="s">
        <v>7777</v>
      </c>
      <c r="OL699" s="201" t="s">
        <v>7776</v>
      </c>
      <c r="OM699" s="201" t="s">
        <v>7777</v>
      </c>
      <c r="ON699" s="201" t="s">
        <v>7776</v>
      </c>
      <c r="OO699" s="201" t="s">
        <v>7777</v>
      </c>
      <c r="OP699" s="201" t="s">
        <v>7776</v>
      </c>
      <c r="OQ699" s="201" t="s">
        <v>7777</v>
      </c>
      <c r="OR699" s="201" t="s">
        <v>7776</v>
      </c>
      <c r="OS699" s="201" t="s">
        <v>7777</v>
      </c>
      <c r="OT699" s="201" t="s">
        <v>7776</v>
      </c>
      <c r="OU699" s="201" t="s">
        <v>7777</v>
      </c>
      <c r="OV699" s="201" t="s">
        <v>7776</v>
      </c>
      <c r="OW699" s="201" t="s">
        <v>7777</v>
      </c>
      <c r="OX699" s="201" t="s">
        <v>7776</v>
      </c>
      <c r="OY699" s="201" t="s">
        <v>7777</v>
      </c>
      <c r="OZ699" s="201" t="s">
        <v>7776</v>
      </c>
      <c r="PA699" s="201" t="s">
        <v>7777</v>
      </c>
      <c r="PB699" s="201" t="s">
        <v>7776</v>
      </c>
      <c r="PC699" s="201" t="s">
        <v>7777</v>
      </c>
      <c r="PD699" s="201" t="s">
        <v>7776</v>
      </c>
      <c r="PE699" s="201" t="s">
        <v>7777</v>
      </c>
      <c r="PF699" s="201" t="s">
        <v>7776</v>
      </c>
      <c r="PG699" s="201" t="s">
        <v>7777</v>
      </c>
      <c r="PH699" s="201" t="s">
        <v>7776</v>
      </c>
      <c r="PI699" s="201" t="s">
        <v>7777</v>
      </c>
      <c r="PJ699" s="201" t="s">
        <v>7776</v>
      </c>
      <c r="PK699" s="201" t="s">
        <v>7777</v>
      </c>
      <c r="PL699" s="201" t="s">
        <v>7776</v>
      </c>
      <c r="PM699" s="201" t="s">
        <v>7777</v>
      </c>
      <c r="PN699" s="201" t="s">
        <v>7776</v>
      </c>
      <c r="PO699" s="201" t="s">
        <v>7777</v>
      </c>
      <c r="PP699" s="201" t="s">
        <v>7776</v>
      </c>
      <c r="PQ699" s="201" t="s">
        <v>7777</v>
      </c>
      <c r="PR699" s="201" t="s">
        <v>7776</v>
      </c>
      <c r="PS699" s="201" t="s">
        <v>7777</v>
      </c>
      <c r="PT699" s="201" t="s">
        <v>7776</v>
      </c>
      <c r="PU699" s="201" t="s">
        <v>7777</v>
      </c>
      <c r="PV699" s="201" t="s">
        <v>7776</v>
      </c>
      <c r="PW699" s="201" t="s">
        <v>7777</v>
      </c>
      <c r="PX699" s="201" t="s">
        <v>7776</v>
      </c>
      <c r="PY699" s="201" t="s">
        <v>7777</v>
      </c>
      <c r="PZ699" s="201" t="s">
        <v>7776</v>
      </c>
      <c r="QA699" s="201" t="s">
        <v>7777</v>
      </c>
      <c r="QB699" s="201" t="s">
        <v>7776</v>
      </c>
      <c r="QC699" s="201" t="s">
        <v>7777</v>
      </c>
      <c r="QD699" s="201" t="s">
        <v>7776</v>
      </c>
      <c r="QE699" s="201" t="s">
        <v>7777</v>
      </c>
      <c r="QF699" s="201" t="s">
        <v>7776</v>
      </c>
      <c r="QG699" s="201" t="s">
        <v>7777</v>
      </c>
      <c r="QH699" s="201" t="s">
        <v>7776</v>
      </c>
      <c r="QI699" s="201" t="s">
        <v>7777</v>
      </c>
      <c r="QJ699" s="201" t="s">
        <v>7776</v>
      </c>
      <c r="QK699" s="201" t="s">
        <v>7777</v>
      </c>
      <c r="QL699" s="201" t="s">
        <v>7776</v>
      </c>
      <c r="QM699" s="201" t="s">
        <v>7777</v>
      </c>
      <c r="QN699" s="201" t="s">
        <v>7776</v>
      </c>
      <c r="QO699" s="201" t="s">
        <v>7777</v>
      </c>
      <c r="QP699" s="201" t="s">
        <v>7776</v>
      </c>
      <c r="QQ699" s="201" t="s">
        <v>7777</v>
      </c>
      <c r="QR699" s="201" t="s">
        <v>7776</v>
      </c>
      <c r="QS699" s="201" t="s">
        <v>7777</v>
      </c>
      <c r="QT699" s="201" t="s">
        <v>7776</v>
      </c>
      <c r="QU699" s="201" t="s">
        <v>7777</v>
      </c>
      <c r="QV699" s="201" t="s">
        <v>7776</v>
      </c>
      <c r="QW699" s="201" t="s">
        <v>7777</v>
      </c>
      <c r="QX699" s="201" t="s">
        <v>7776</v>
      </c>
      <c r="QY699" s="201" t="s">
        <v>7777</v>
      </c>
      <c r="QZ699" s="201" t="s">
        <v>7776</v>
      </c>
      <c r="RA699" s="201" t="s">
        <v>7777</v>
      </c>
      <c r="RB699" s="201" t="s">
        <v>7776</v>
      </c>
      <c r="RC699" s="201" t="s">
        <v>7777</v>
      </c>
      <c r="RD699" s="201" t="s">
        <v>7776</v>
      </c>
      <c r="RE699" s="201" t="s">
        <v>7777</v>
      </c>
      <c r="RF699" s="201" t="s">
        <v>7776</v>
      </c>
      <c r="RG699" s="201" t="s">
        <v>7777</v>
      </c>
      <c r="RH699" s="201" t="s">
        <v>7776</v>
      </c>
      <c r="RI699" s="201" t="s">
        <v>7777</v>
      </c>
      <c r="RJ699" s="201" t="s">
        <v>7776</v>
      </c>
      <c r="RK699" s="201" t="s">
        <v>7777</v>
      </c>
      <c r="RL699" s="201" t="s">
        <v>7776</v>
      </c>
      <c r="RM699" s="201" t="s">
        <v>7777</v>
      </c>
      <c r="RN699" s="201" t="s">
        <v>7776</v>
      </c>
      <c r="RO699" s="201" t="s">
        <v>7777</v>
      </c>
      <c r="RP699" s="201" t="s">
        <v>7776</v>
      </c>
      <c r="RQ699" s="201" t="s">
        <v>7777</v>
      </c>
      <c r="RR699" s="201" t="s">
        <v>7776</v>
      </c>
      <c r="RS699" s="201" t="s">
        <v>7777</v>
      </c>
      <c r="RT699" s="201" t="s">
        <v>7776</v>
      </c>
      <c r="RU699" s="201" t="s">
        <v>7777</v>
      </c>
      <c r="RV699" s="201" t="s">
        <v>7776</v>
      </c>
      <c r="RW699" s="201" t="s">
        <v>7777</v>
      </c>
      <c r="RX699" s="201" t="s">
        <v>7776</v>
      </c>
      <c r="RY699" s="201" t="s">
        <v>7777</v>
      </c>
      <c r="RZ699" s="201" t="s">
        <v>7776</v>
      </c>
      <c r="SA699" s="201" t="s">
        <v>7777</v>
      </c>
      <c r="SB699" s="201" t="s">
        <v>7776</v>
      </c>
      <c r="SC699" s="201" t="s">
        <v>7777</v>
      </c>
      <c r="SD699" s="201" t="s">
        <v>7776</v>
      </c>
      <c r="SE699" s="201" t="s">
        <v>7777</v>
      </c>
      <c r="SF699" s="201" t="s">
        <v>7776</v>
      </c>
      <c r="SG699" s="201" t="s">
        <v>7777</v>
      </c>
      <c r="SH699" s="201" t="s">
        <v>7776</v>
      </c>
      <c r="SI699" s="201" t="s">
        <v>7777</v>
      </c>
      <c r="SJ699" s="201" t="s">
        <v>7776</v>
      </c>
      <c r="SK699" s="201" t="s">
        <v>7777</v>
      </c>
      <c r="SL699" s="201" t="s">
        <v>7776</v>
      </c>
      <c r="SM699" s="201" t="s">
        <v>7777</v>
      </c>
      <c r="SN699" s="201" t="s">
        <v>7776</v>
      </c>
      <c r="SO699" s="201" t="s">
        <v>7777</v>
      </c>
      <c r="SP699" s="201" t="s">
        <v>7776</v>
      </c>
      <c r="SQ699" s="201" t="s">
        <v>7777</v>
      </c>
      <c r="SR699" s="201" t="s">
        <v>7776</v>
      </c>
      <c r="SS699" s="201" t="s">
        <v>7777</v>
      </c>
      <c r="ST699" s="201" t="s">
        <v>7776</v>
      </c>
      <c r="SU699" s="201" t="s">
        <v>7777</v>
      </c>
      <c r="SV699" s="201" t="s">
        <v>7776</v>
      </c>
      <c r="SW699" s="201" t="s">
        <v>7777</v>
      </c>
      <c r="SX699" s="201" t="s">
        <v>7776</v>
      </c>
      <c r="SY699" s="201" t="s">
        <v>7777</v>
      </c>
      <c r="SZ699" s="201" t="s">
        <v>7776</v>
      </c>
      <c r="TA699" s="201" t="s">
        <v>7777</v>
      </c>
      <c r="TB699" s="201" t="s">
        <v>7776</v>
      </c>
      <c r="TC699" s="201" t="s">
        <v>7777</v>
      </c>
      <c r="TD699" s="201" t="s">
        <v>7776</v>
      </c>
      <c r="TE699" s="201" t="s">
        <v>7777</v>
      </c>
      <c r="TF699" s="201" t="s">
        <v>7776</v>
      </c>
      <c r="TG699" s="201" t="s">
        <v>7777</v>
      </c>
      <c r="TH699" s="201" t="s">
        <v>7776</v>
      </c>
      <c r="TI699" s="201" t="s">
        <v>7777</v>
      </c>
      <c r="TJ699" s="201" t="s">
        <v>7776</v>
      </c>
      <c r="TK699" s="201" t="s">
        <v>7777</v>
      </c>
      <c r="TL699" s="201" t="s">
        <v>7776</v>
      </c>
      <c r="TM699" s="201" t="s">
        <v>7777</v>
      </c>
      <c r="TN699" s="201" t="s">
        <v>7776</v>
      </c>
      <c r="TO699" s="201" t="s">
        <v>7777</v>
      </c>
      <c r="TP699" s="201" t="s">
        <v>7776</v>
      </c>
      <c r="TQ699" s="201" t="s">
        <v>7777</v>
      </c>
      <c r="TR699" s="201" t="s">
        <v>7776</v>
      </c>
      <c r="TS699" s="201" t="s">
        <v>7777</v>
      </c>
      <c r="TT699" s="201" t="s">
        <v>7776</v>
      </c>
      <c r="TU699" s="201" t="s">
        <v>7777</v>
      </c>
      <c r="TV699" s="201" t="s">
        <v>7776</v>
      </c>
      <c r="TW699" s="201" t="s">
        <v>7777</v>
      </c>
      <c r="TX699" s="201" t="s">
        <v>7776</v>
      </c>
      <c r="TY699" s="201" t="s">
        <v>7777</v>
      </c>
      <c r="TZ699" s="201" t="s">
        <v>7776</v>
      </c>
      <c r="UA699" s="201" t="s">
        <v>7777</v>
      </c>
      <c r="UB699" s="201" t="s">
        <v>7776</v>
      </c>
      <c r="UC699" s="201" t="s">
        <v>7777</v>
      </c>
      <c r="UD699" s="201" t="s">
        <v>7776</v>
      </c>
      <c r="UE699" s="201" t="s">
        <v>7777</v>
      </c>
      <c r="UF699" s="201" t="s">
        <v>7776</v>
      </c>
      <c r="UG699" s="201" t="s">
        <v>7777</v>
      </c>
      <c r="UH699" s="201" t="s">
        <v>7776</v>
      </c>
      <c r="UI699" s="201" t="s">
        <v>7777</v>
      </c>
      <c r="UJ699" s="201" t="s">
        <v>7776</v>
      </c>
      <c r="UK699" s="201" t="s">
        <v>7777</v>
      </c>
      <c r="UL699" s="201" t="s">
        <v>7776</v>
      </c>
      <c r="UM699" s="201" t="s">
        <v>7777</v>
      </c>
      <c r="UN699" s="201" t="s">
        <v>7776</v>
      </c>
      <c r="UO699" s="201" t="s">
        <v>7777</v>
      </c>
      <c r="UP699" s="201" t="s">
        <v>7776</v>
      </c>
      <c r="UQ699" s="201" t="s">
        <v>7777</v>
      </c>
      <c r="UR699" s="201" t="s">
        <v>7776</v>
      </c>
      <c r="US699" s="201" t="s">
        <v>7777</v>
      </c>
      <c r="UT699" s="201" t="s">
        <v>7776</v>
      </c>
      <c r="UU699" s="201" t="s">
        <v>7777</v>
      </c>
      <c r="UV699" s="201" t="s">
        <v>7776</v>
      </c>
      <c r="UW699" s="201" t="s">
        <v>7777</v>
      </c>
      <c r="UX699" s="201" t="s">
        <v>7776</v>
      </c>
      <c r="UY699" s="201" t="s">
        <v>7777</v>
      </c>
      <c r="UZ699" s="201" t="s">
        <v>7776</v>
      </c>
      <c r="VA699" s="201" t="s">
        <v>7777</v>
      </c>
      <c r="VB699" s="201" t="s">
        <v>7776</v>
      </c>
      <c r="VC699" s="201" t="s">
        <v>7777</v>
      </c>
      <c r="VD699" s="201" t="s">
        <v>7776</v>
      </c>
      <c r="VE699" s="201" t="s">
        <v>7777</v>
      </c>
      <c r="VF699" s="201" t="s">
        <v>7776</v>
      </c>
      <c r="VG699" s="201" t="s">
        <v>7777</v>
      </c>
      <c r="VH699" s="201" t="s">
        <v>7776</v>
      </c>
      <c r="VI699" s="201" t="s">
        <v>7777</v>
      </c>
      <c r="VJ699" s="201" t="s">
        <v>7776</v>
      </c>
      <c r="VK699" s="201" t="s">
        <v>7777</v>
      </c>
      <c r="VL699" s="201" t="s">
        <v>7776</v>
      </c>
      <c r="VM699" s="201" t="s">
        <v>7777</v>
      </c>
      <c r="VN699" s="201" t="s">
        <v>7776</v>
      </c>
      <c r="VO699" s="201" t="s">
        <v>7777</v>
      </c>
      <c r="VP699" s="201" t="s">
        <v>7776</v>
      </c>
      <c r="VQ699" s="201" t="s">
        <v>7777</v>
      </c>
      <c r="VR699" s="201" t="s">
        <v>7776</v>
      </c>
      <c r="VS699" s="201" t="s">
        <v>7777</v>
      </c>
      <c r="VT699" s="201" t="s">
        <v>7776</v>
      </c>
      <c r="VU699" s="201" t="s">
        <v>7777</v>
      </c>
      <c r="VV699" s="201" t="s">
        <v>7776</v>
      </c>
      <c r="VW699" s="201" t="s">
        <v>7777</v>
      </c>
      <c r="VX699" s="201" t="s">
        <v>7776</v>
      </c>
      <c r="VY699" s="201" t="s">
        <v>7777</v>
      </c>
      <c r="VZ699" s="201" t="s">
        <v>7776</v>
      </c>
      <c r="WA699" s="201" t="s">
        <v>7777</v>
      </c>
      <c r="WB699" s="201" t="s">
        <v>7776</v>
      </c>
      <c r="WC699" s="201" t="s">
        <v>7777</v>
      </c>
      <c r="WD699" s="201" t="s">
        <v>7776</v>
      </c>
      <c r="WE699" s="201" t="s">
        <v>7777</v>
      </c>
      <c r="WF699" s="201" t="s">
        <v>7776</v>
      </c>
      <c r="WG699" s="201" t="s">
        <v>7777</v>
      </c>
      <c r="WH699" s="201" t="s">
        <v>7776</v>
      </c>
      <c r="WI699" s="201" t="s">
        <v>7777</v>
      </c>
      <c r="WJ699" s="201" t="s">
        <v>7776</v>
      </c>
      <c r="WK699" s="201" t="s">
        <v>7777</v>
      </c>
      <c r="WL699" s="201" t="s">
        <v>7776</v>
      </c>
      <c r="WM699" s="201" t="s">
        <v>7777</v>
      </c>
      <c r="WN699" s="201" t="s">
        <v>7776</v>
      </c>
      <c r="WO699" s="201" t="s">
        <v>7777</v>
      </c>
      <c r="WP699" s="201" t="s">
        <v>7776</v>
      </c>
      <c r="WQ699" s="201" t="s">
        <v>7777</v>
      </c>
      <c r="WR699" s="201" t="s">
        <v>7776</v>
      </c>
      <c r="WS699" s="201" t="s">
        <v>7777</v>
      </c>
      <c r="WT699" s="201" t="s">
        <v>7776</v>
      </c>
      <c r="WU699" s="201" t="s">
        <v>7777</v>
      </c>
      <c r="WV699" s="201" t="s">
        <v>7776</v>
      </c>
      <c r="WW699" s="201" t="s">
        <v>7777</v>
      </c>
      <c r="WX699" s="201" t="s">
        <v>7776</v>
      </c>
      <c r="WY699" s="201" t="s">
        <v>7777</v>
      </c>
      <c r="WZ699" s="201" t="s">
        <v>7776</v>
      </c>
      <c r="XA699" s="201" t="s">
        <v>7777</v>
      </c>
      <c r="XB699" s="201" t="s">
        <v>7776</v>
      </c>
      <c r="XC699" s="201" t="s">
        <v>7777</v>
      </c>
      <c r="XD699" s="201" t="s">
        <v>7776</v>
      </c>
      <c r="XE699" s="201" t="s">
        <v>7777</v>
      </c>
      <c r="XF699" s="201" t="s">
        <v>7776</v>
      </c>
      <c r="XG699" s="201" t="s">
        <v>7777</v>
      </c>
      <c r="XH699" s="201" t="s">
        <v>7776</v>
      </c>
      <c r="XI699" s="201" t="s">
        <v>7777</v>
      </c>
      <c r="XJ699" s="201" t="s">
        <v>7776</v>
      </c>
      <c r="XK699" s="201" t="s">
        <v>7777</v>
      </c>
      <c r="XL699" s="201" t="s">
        <v>7776</v>
      </c>
      <c r="XM699" s="201" t="s">
        <v>7777</v>
      </c>
      <c r="XN699" s="201" t="s">
        <v>7776</v>
      </c>
      <c r="XO699" s="201" t="s">
        <v>7777</v>
      </c>
      <c r="XP699" s="201" t="s">
        <v>7776</v>
      </c>
      <c r="XQ699" s="201" t="s">
        <v>7777</v>
      </c>
      <c r="XR699" s="201" t="s">
        <v>7776</v>
      </c>
      <c r="XS699" s="201" t="s">
        <v>7777</v>
      </c>
      <c r="XT699" s="201" t="s">
        <v>7776</v>
      </c>
      <c r="XU699" s="201" t="s">
        <v>7777</v>
      </c>
      <c r="XV699" s="201" t="s">
        <v>7776</v>
      </c>
      <c r="XW699" s="201" t="s">
        <v>7777</v>
      </c>
      <c r="XX699" s="201" t="s">
        <v>7776</v>
      </c>
      <c r="XY699" s="201" t="s">
        <v>7777</v>
      </c>
      <c r="XZ699" s="201" t="s">
        <v>7776</v>
      </c>
      <c r="YA699" s="201" t="s">
        <v>7777</v>
      </c>
      <c r="YB699" s="201" t="s">
        <v>7776</v>
      </c>
      <c r="YC699" s="201" t="s">
        <v>7777</v>
      </c>
      <c r="YD699" s="201" t="s">
        <v>7776</v>
      </c>
      <c r="YE699" s="201" t="s">
        <v>7777</v>
      </c>
      <c r="YF699" s="201" t="s">
        <v>7776</v>
      </c>
      <c r="YG699" s="201" t="s">
        <v>7777</v>
      </c>
      <c r="YH699" s="201" t="s">
        <v>7776</v>
      </c>
      <c r="YI699" s="201" t="s">
        <v>7777</v>
      </c>
      <c r="YJ699" s="201" t="s">
        <v>7776</v>
      </c>
      <c r="YK699" s="201" t="s">
        <v>7777</v>
      </c>
      <c r="YL699" s="201" t="s">
        <v>7776</v>
      </c>
      <c r="YM699" s="201" t="s">
        <v>7777</v>
      </c>
      <c r="YN699" s="201" t="s">
        <v>7776</v>
      </c>
      <c r="YO699" s="201" t="s">
        <v>7777</v>
      </c>
      <c r="YP699" s="201" t="s">
        <v>7776</v>
      </c>
      <c r="YQ699" s="201" t="s">
        <v>7777</v>
      </c>
      <c r="YR699" s="201" t="s">
        <v>7776</v>
      </c>
      <c r="YS699" s="201" t="s">
        <v>7777</v>
      </c>
      <c r="YT699" s="201" t="s">
        <v>7776</v>
      </c>
      <c r="YU699" s="201" t="s">
        <v>7777</v>
      </c>
      <c r="YV699" s="201" t="s">
        <v>7776</v>
      </c>
      <c r="YW699" s="201" t="s">
        <v>7777</v>
      </c>
      <c r="YX699" s="201" t="s">
        <v>7776</v>
      </c>
      <c r="YY699" s="201" t="s">
        <v>7777</v>
      </c>
      <c r="YZ699" s="201" t="s">
        <v>7776</v>
      </c>
      <c r="ZA699" s="201" t="s">
        <v>7777</v>
      </c>
      <c r="ZB699" s="201" t="s">
        <v>7776</v>
      </c>
      <c r="ZC699" s="201" t="s">
        <v>7777</v>
      </c>
      <c r="ZD699" s="201" t="s">
        <v>7776</v>
      </c>
      <c r="ZE699" s="201" t="s">
        <v>7777</v>
      </c>
      <c r="ZF699" s="201" t="s">
        <v>7776</v>
      </c>
      <c r="ZG699" s="201" t="s">
        <v>7777</v>
      </c>
      <c r="ZH699" s="201" t="s">
        <v>7776</v>
      </c>
      <c r="ZI699" s="201" t="s">
        <v>7777</v>
      </c>
      <c r="ZJ699" s="201" t="s">
        <v>7776</v>
      </c>
      <c r="ZK699" s="201" t="s">
        <v>7777</v>
      </c>
      <c r="ZL699" s="201" t="s">
        <v>7776</v>
      </c>
      <c r="ZM699" s="201" t="s">
        <v>7777</v>
      </c>
      <c r="ZN699" s="201" t="s">
        <v>7776</v>
      </c>
      <c r="ZO699" s="201" t="s">
        <v>7777</v>
      </c>
      <c r="ZP699" s="201" t="s">
        <v>7776</v>
      </c>
      <c r="ZQ699" s="201" t="s">
        <v>7777</v>
      </c>
      <c r="ZR699" s="201" t="s">
        <v>7776</v>
      </c>
      <c r="ZS699" s="201" t="s">
        <v>7777</v>
      </c>
      <c r="ZT699" s="201" t="s">
        <v>7776</v>
      </c>
      <c r="ZU699" s="201" t="s">
        <v>7777</v>
      </c>
      <c r="ZV699" s="201" t="s">
        <v>7776</v>
      </c>
      <c r="ZW699" s="201" t="s">
        <v>7777</v>
      </c>
      <c r="ZX699" s="201" t="s">
        <v>7776</v>
      </c>
      <c r="ZY699" s="201" t="s">
        <v>7777</v>
      </c>
      <c r="ZZ699" s="201" t="s">
        <v>7776</v>
      </c>
      <c r="AAA699" s="201" t="s">
        <v>7777</v>
      </c>
      <c r="AAB699" s="201" t="s">
        <v>7776</v>
      </c>
      <c r="AAC699" s="201" t="s">
        <v>7777</v>
      </c>
      <c r="AAD699" s="201" t="s">
        <v>7776</v>
      </c>
      <c r="AAE699" s="201" t="s">
        <v>7777</v>
      </c>
      <c r="AAF699" s="201" t="s">
        <v>7776</v>
      </c>
      <c r="AAG699" s="201" t="s">
        <v>7777</v>
      </c>
      <c r="AAH699" s="201" t="s">
        <v>7776</v>
      </c>
      <c r="AAI699" s="201" t="s">
        <v>7777</v>
      </c>
      <c r="AAJ699" s="201" t="s">
        <v>7776</v>
      </c>
      <c r="AAK699" s="201" t="s">
        <v>7777</v>
      </c>
      <c r="AAL699" s="201" t="s">
        <v>7776</v>
      </c>
      <c r="AAM699" s="201" t="s">
        <v>7777</v>
      </c>
      <c r="AAN699" s="201" t="s">
        <v>7776</v>
      </c>
      <c r="AAO699" s="201" t="s">
        <v>7777</v>
      </c>
      <c r="AAP699" s="201" t="s">
        <v>7776</v>
      </c>
      <c r="AAQ699" s="201" t="s">
        <v>7777</v>
      </c>
      <c r="AAR699" s="201" t="s">
        <v>7776</v>
      </c>
      <c r="AAS699" s="201" t="s">
        <v>7777</v>
      </c>
      <c r="AAT699" s="201" t="s">
        <v>7776</v>
      </c>
      <c r="AAU699" s="201" t="s">
        <v>7777</v>
      </c>
      <c r="AAV699" s="201" t="s">
        <v>7776</v>
      </c>
      <c r="AAW699" s="201" t="s">
        <v>7777</v>
      </c>
      <c r="AAX699" s="201" t="s">
        <v>7776</v>
      </c>
      <c r="AAY699" s="201" t="s">
        <v>7777</v>
      </c>
      <c r="AAZ699" s="201" t="s">
        <v>7776</v>
      </c>
      <c r="ABA699" s="201" t="s">
        <v>7777</v>
      </c>
      <c r="ABB699" s="201" t="s">
        <v>7776</v>
      </c>
      <c r="ABC699" s="201" t="s">
        <v>7777</v>
      </c>
      <c r="ABD699" s="201" t="s">
        <v>7776</v>
      </c>
      <c r="ABE699" s="201" t="s">
        <v>7777</v>
      </c>
      <c r="ABF699" s="201" t="s">
        <v>7776</v>
      </c>
      <c r="ABG699" s="201" t="s">
        <v>7777</v>
      </c>
      <c r="ABH699" s="201" t="s">
        <v>7776</v>
      </c>
      <c r="ABI699" s="201" t="s">
        <v>7777</v>
      </c>
      <c r="ABJ699" s="201" t="s">
        <v>7776</v>
      </c>
      <c r="ABK699" s="201" t="s">
        <v>7777</v>
      </c>
      <c r="ABL699" s="201" t="s">
        <v>7776</v>
      </c>
      <c r="ABM699" s="201" t="s">
        <v>7777</v>
      </c>
      <c r="ABN699" s="201" t="s">
        <v>7776</v>
      </c>
      <c r="ABO699" s="201" t="s">
        <v>7777</v>
      </c>
      <c r="ABP699" s="201" t="s">
        <v>7776</v>
      </c>
      <c r="ABQ699" s="201" t="s">
        <v>7777</v>
      </c>
      <c r="ABR699" s="201" t="s">
        <v>7776</v>
      </c>
      <c r="ABS699" s="201" t="s">
        <v>7777</v>
      </c>
      <c r="ABT699" s="201" t="s">
        <v>7776</v>
      </c>
      <c r="ABU699" s="201" t="s">
        <v>7777</v>
      </c>
      <c r="ABV699" s="201" t="s">
        <v>7776</v>
      </c>
      <c r="ABW699" s="201" t="s">
        <v>7777</v>
      </c>
      <c r="ABX699" s="201" t="s">
        <v>7776</v>
      </c>
      <c r="ABY699" s="201" t="s">
        <v>7777</v>
      </c>
      <c r="ABZ699" s="201" t="s">
        <v>7776</v>
      </c>
      <c r="ACA699" s="201" t="s">
        <v>7777</v>
      </c>
      <c r="ACB699" s="201" t="s">
        <v>7776</v>
      </c>
      <c r="ACC699" s="201" t="s">
        <v>7777</v>
      </c>
      <c r="ACD699" s="201" t="s">
        <v>7776</v>
      </c>
      <c r="ACE699" s="201" t="s">
        <v>7777</v>
      </c>
      <c r="ACF699" s="201" t="s">
        <v>7776</v>
      </c>
      <c r="ACG699" s="201" t="s">
        <v>7777</v>
      </c>
      <c r="ACH699" s="201" t="s">
        <v>7776</v>
      </c>
      <c r="ACI699" s="201" t="s">
        <v>7777</v>
      </c>
      <c r="ACJ699" s="201" t="s">
        <v>7776</v>
      </c>
      <c r="ACK699" s="201" t="s">
        <v>7777</v>
      </c>
      <c r="ACL699" s="201" t="s">
        <v>7776</v>
      </c>
      <c r="ACM699" s="201" t="s">
        <v>7777</v>
      </c>
      <c r="ACN699" s="201" t="s">
        <v>7776</v>
      </c>
      <c r="ACO699" s="201" t="s">
        <v>7777</v>
      </c>
      <c r="ACP699" s="201" t="s">
        <v>7776</v>
      </c>
      <c r="ACQ699" s="201" t="s">
        <v>7777</v>
      </c>
      <c r="ACR699" s="201" t="s">
        <v>7776</v>
      </c>
      <c r="ACS699" s="201" t="s">
        <v>7777</v>
      </c>
      <c r="ACT699" s="201" t="s">
        <v>7776</v>
      </c>
      <c r="ACU699" s="201" t="s">
        <v>7777</v>
      </c>
      <c r="ACV699" s="201" t="s">
        <v>7776</v>
      </c>
      <c r="ACW699" s="201" t="s">
        <v>7777</v>
      </c>
      <c r="ACX699" s="201" t="s">
        <v>7776</v>
      </c>
      <c r="ACY699" s="201" t="s">
        <v>7777</v>
      </c>
      <c r="ACZ699" s="201" t="s">
        <v>7776</v>
      </c>
      <c r="ADA699" s="201" t="s">
        <v>7777</v>
      </c>
      <c r="ADB699" s="201" t="s">
        <v>7776</v>
      </c>
      <c r="ADC699" s="201" t="s">
        <v>7777</v>
      </c>
      <c r="ADD699" s="201" t="s">
        <v>7776</v>
      </c>
      <c r="ADE699" s="201" t="s">
        <v>7777</v>
      </c>
      <c r="ADF699" s="201" t="s">
        <v>7776</v>
      </c>
      <c r="ADG699" s="201" t="s">
        <v>7777</v>
      </c>
      <c r="ADH699" s="201" t="s">
        <v>7776</v>
      </c>
      <c r="ADI699" s="201" t="s">
        <v>7777</v>
      </c>
      <c r="ADJ699" s="201" t="s">
        <v>7776</v>
      </c>
      <c r="ADK699" s="201" t="s">
        <v>7777</v>
      </c>
      <c r="ADL699" s="201" t="s">
        <v>7776</v>
      </c>
      <c r="ADM699" s="201" t="s">
        <v>7777</v>
      </c>
      <c r="ADN699" s="201" t="s">
        <v>7776</v>
      </c>
      <c r="ADO699" s="201" t="s">
        <v>7777</v>
      </c>
      <c r="ADP699" s="201" t="s">
        <v>7776</v>
      </c>
      <c r="ADQ699" s="201" t="s">
        <v>7777</v>
      </c>
      <c r="ADR699" s="201" t="s">
        <v>7776</v>
      </c>
      <c r="ADS699" s="201" t="s">
        <v>7777</v>
      </c>
      <c r="ADT699" s="201" t="s">
        <v>7776</v>
      </c>
      <c r="ADU699" s="201" t="s">
        <v>7777</v>
      </c>
      <c r="ADV699" s="201" t="s">
        <v>7776</v>
      </c>
      <c r="ADW699" s="201" t="s">
        <v>7777</v>
      </c>
      <c r="ADX699" s="201" t="s">
        <v>7776</v>
      </c>
      <c r="ADY699" s="201" t="s">
        <v>7777</v>
      </c>
      <c r="ADZ699" s="201" t="s">
        <v>7776</v>
      </c>
      <c r="AEA699" s="201" t="s">
        <v>7777</v>
      </c>
      <c r="AEB699" s="201" t="s">
        <v>7776</v>
      </c>
      <c r="AEC699" s="201" t="s">
        <v>7777</v>
      </c>
      <c r="AED699" s="201" t="s">
        <v>7776</v>
      </c>
      <c r="AEE699" s="201" t="s">
        <v>7777</v>
      </c>
      <c r="AEF699" s="201" t="s">
        <v>7776</v>
      </c>
      <c r="AEG699" s="201" t="s">
        <v>7777</v>
      </c>
      <c r="AEH699" s="201" t="s">
        <v>7776</v>
      </c>
      <c r="AEI699" s="201" t="s">
        <v>7777</v>
      </c>
      <c r="AEJ699" s="201" t="s">
        <v>7776</v>
      </c>
      <c r="AEK699" s="201" t="s">
        <v>7777</v>
      </c>
      <c r="AEL699" s="201" t="s">
        <v>7776</v>
      </c>
      <c r="AEM699" s="201" t="s">
        <v>7777</v>
      </c>
      <c r="AEN699" s="201" t="s">
        <v>7776</v>
      </c>
      <c r="AEO699" s="201" t="s">
        <v>7777</v>
      </c>
      <c r="AEP699" s="201" t="s">
        <v>7776</v>
      </c>
      <c r="AEQ699" s="201" t="s">
        <v>7777</v>
      </c>
      <c r="AER699" s="201" t="s">
        <v>7776</v>
      </c>
      <c r="AES699" s="201" t="s">
        <v>7777</v>
      </c>
      <c r="AET699" s="201" t="s">
        <v>7776</v>
      </c>
      <c r="AEU699" s="201" t="s">
        <v>7777</v>
      </c>
      <c r="AEV699" s="201" t="s">
        <v>7776</v>
      </c>
      <c r="AEW699" s="201" t="s">
        <v>7777</v>
      </c>
      <c r="AEX699" s="201" t="s">
        <v>7776</v>
      </c>
      <c r="AEY699" s="201" t="s">
        <v>7777</v>
      </c>
      <c r="AEZ699" s="201" t="s">
        <v>7776</v>
      </c>
      <c r="AFA699" s="201" t="s">
        <v>7777</v>
      </c>
      <c r="AFB699" s="201" t="s">
        <v>7776</v>
      </c>
      <c r="AFC699" s="201" t="s">
        <v>7777</v>
      </c>
      <c r="AFD699" s="201" t="s">
        <v>7776</v>
      </c>
      <c r="AFE699" s="201" t="s">
        <v>7777</v>
      </c>
      <c r="AFF699" s="201" t="s">
        <v>7776</v>
      </c>
      <c r="AFG699" s="201" t="s">
        <v>7777</v>
      </c>
      <c r="AFH699" s="201" t="s">
        <v>7776</v>
      </c>
      <c r="AFI699" s="201" t="s">
        <v>7777</v>
      </c>
      <c r="AFJ699" s="201" t="s">
        <v>7776</v>
      </c>
      <c r="AFK699" s="201" t="s">
        <v>7777</v>
      </c>
      <c r="AFL699" s="201" t="s">
        <v>7776</v>
      </c>
      <c r="AFM699" s="201" t="s">
        <v>7777</v>
      </c>
      <c r="AFN699" s="201" t="s">
        <v>7776</v>
      </c>
      <c r="AFO699" s="201" t="s">
        <v>7777</v>
      </c>
      <c r="AFP699" s="201" t="s">
        <v>7776</v>
      </c>
      <c r="AFQ699" s="201" t="s">
        <v>7777</v>
      </c>
      <c r="AFR699" s="201" t="s">
        <v>7776</v>
      </c>
      <c r="AFS699" s="201" t="s">
        <v>7777</v>
      </c>
      <c r="AFT699" s="201" t="s">
        <v>7776</v>
      </c>
      <c r="AFU699" s="201" t="s">
        <v>7777</v>
      </c>
      <c r="AFV699" s="201" t="s">
        <v>7776</v>
      </c>
      <c r="AFW699" s="201" t="s">
        <v>7777</v>
      </c>
      <c r="AFX699" s="201" t="s">
        <v>7776</v>
      </c>
      <c r="AFY699" s="201" t="s">
        <v>7777</v>
      </c>
      <c r="AFZ699" s="201" t="s">
        <v>7776</v>
      </c>
      <c r="AGA699" s="201" t="s">
        <v>7777</v>
      </c>
      <c r="AGB699" s="201" t="s">
        <v>7776</v>
      </c>
      <c r="AGC699" s="201" t="s">
        <v>7777</v>
      </c>
      <c r="AGD699" s="201" t="s">
        <v>7776</v>
      </c>
      <c r="AGE699" s="201" t="s">
        <v>7777</v>
      </c>
      <c r="AGF699" s="201" t="s">
        <v>7776</v>
      </c>
      <c r="AGG699" s="201" t="s">
        <v>7777</v>
      </c>
      <c r="AGH699" s="201" t="s">
        <v>7776</v>
      </c>
      <c r="AGI699" s="201" t="s">
        <v>7777</v>
      </c>
      <c r="AGJ699" s="201" t="s">
        <v>7776</v>
      </c>
      <c r="AGK699" s="201" t="s">
        <v>7777</v>
      </c>
      <c r="AGL699" s="201" t="s">
        <v>7776</v>
      </c>
      <c r="AGM699" s="201" t="s">
        <v>7777</v>
      </c>
      <c r="AGN699" s="201" t="s">
        <v>7776</v>
      </c>
      <c r="AGO699" s="201" t="s">
        <v>7777</v>
      </c>
      <c r="AGP699" s="201" t="s">
        <v>7776</v>
      </c>
      <c r="AGQ699" s="201" t="s">
        <v>7777</v>
      </c>
      <c r="AGR699" s="201" t="s">
        <v>7776</v>
      </c>
      <c r="AGS699" s="201" t="s">
        <v>7777</v>
      </c>
      <c r="AGT699" s="201" t="s">
        <v>7776</v>
      </c>
      <c r="AGU699" s="201" t="s">
        <v>7777</v>
      </c>
      <c r="AGV699" s="201" t="s">
        <v>7776</v>
      </c>
      <c r="AGW699" s="201" t="s">
        <v>7777</v>
      </c>
      <c r="AGX699" s="201" t="s">
        <v>7776</v>
      </c>
      <c r="AGY699" s="201" t="s">
        <v>7777</v>
      </c>
      <c r="AGZ699" s="201" t="s">
        <v>7776</v>
      </c>
      <c r="AHA699" s="201" t="s">
        <v>7777</v>
      </c>
      <c r="AHB699" s="201" t="s">
        <v>7776</v>
      </c>
      <c r="AHC699" s="201" t="s">
        <v>7777</v>
      </c>
      <c r="AHD699" s="201" t="s">
        <v>7776</v>
      </c>
      <c r="AHE699" s="201" t="s">
        <v>7777</v>
      </c>
      <c r="AHF699" s="201" t="s">
        <v>7776</v>
      </c>
      <c r="AHG699" s="201" t="s">
        <v>7777</v>
      </c>
      <c r="AHH699" s="201" t="s">
        <v>7776</v>
      </c>
      <c r="AHI699" s="201" t="s">
        <v>7777</v>
      </c>
      <c r="AHJ699" s="201" t="s">
        <v>7776</v>
      </c>
      <c r="AHK699" s="201" t="s">
        <v>7777</v>
      </c>
      <c r="AHL699" s="201" t="s">
        <v>7776</v>
      </c>
      <c r="AHM699" s="201" t="s">
        <v>7777</v>
      </c>
      <c r="AHN699" s="201" t="s">
        <v>7776</v>
      </c>
      <c r="AHO699" s="201" t="s">
        <v>7777</v>
      </c>
      <c r="AHP699" s="201" t="s">
        <v>7776</v>
      </c>
      <c r="AHQ699" s="201" t="s">
        <v>7777</v>
      </c>
      <c r="AHR699" s="201" t="s">
        <v>7776</v>
      </c>
      <c r="AHS699" s="201" t="s">
        <v>7777</v>
      </c>
      <c r="AHT699" s="201" t="s">
        <v>7776</v>
      </c>
      <c r="AHU699" s="201" t="s">
        <v>7777</v>
      </c>
      <c r="AHV699" s="201" t="s">
        <v>7776</v>
      </c>
      <c r="AHW699" s="201" t="s">
        <v>7777</v>
      </c>
      <c r="AHX699" s="201" t="s">
        <v>7776</v>
      </c>
      <c r="AHY699" s="201" t="s">
        <v>7777</v>
      </c>
      <c r="AHZ699" s="201" t="s">
        <v>7776</v>
      </c>
      <c r="AIA699" s="201" t="s">
        <v>7777</v>
      </c>
      <c r="AIB699" s="201" t="s">
        <v>7776</v>
      </c>
      <c r="AIC699" s="201" t="s">
        <v>7777</v>
      </c>
      <c r="AID699" s="201" t="s">
        <v>7776</v>
      </c>
      <c r="AIE699" s="201" t="s">
        <v>7777</v>
      </c>
      <c r="AIF699" s="201" t="s">
        <v>7776</v>
      </c>
      <c r="AIG699" s="201" t="s">
        <v>7777</v>
      </c>
      <c r="AIH699" s="201" t="s">
        <v>7776</v>
      </c>
      <c r="AII699" s="201" t="s">
        <v>7777</v>
      </c>
      <c r="AIJ699" s="201" t="s">
        <v>7776</v>
      </c>
      <c r="AIK699" s="201" t="s">
        <v>7777</v>
      </c>
      <c r="AIL699" s="201" t="s">
        <v>7776</v>
      </c>
      <c r="AIM699" s="201" t="s">
        <v>7777</v>
      </c>
      <c r="AIN699" s="201" t="s">
        <v>7776</v>
      </c>
      <c r="AIO699" s="201" t="s">
        <v>7777</v>
      </c>
      <c r="AIP699" s="201" t="s">
        <v>7776</v>
      </c>
      <c r="AIQ699" s="201" t="s">
        <v>7777</v>
      </c>
      <c r="AIR699" s="201" t="s">
        <v>7776</v>
      </c>
      <c r="AIS699" s="201" t="s">
        <v>7777</v>
      </c>
      <c r="AIT699" s="201" t="s">
        <v>7776</v>
      </c>
      <c r="AIU699" s="201" t="s">
        <v>7777</v>
      </c>
      <c r="AIV699" s="201" t="s">
        <v>7776</v>
      </c>
      <c r="AIW699" s="201" t="s">
        <v>7777</v>
      </c>
      <c r="AIX699" s="201" t="s">
        <v>7776</v>
      </c>
      <c r="AIY699" s="201" t="s">
        <v>7777</v>
      </c>
      <c r="AIZ699" s="201" t="s">
        <v>7776</v>
      </c>
      <c r="AJA699" s="201" t="s">
        <v>7777</v>
      </c>
      <c r="AJB699" s="201" t="s">
        <v>7776</v>
      </c>
      <c r="AJC699" s="201" t="s">
        <v>7777</v>
      </c>
      <c r="AJD699" s="201" t="s">
        <v>7776</v>
      </c>
      <c r="AJE699" s="201" t="s">
        <v>7777</v>
      </c>
      <c r="AJF699" s="201" t="s">
        <v>7776</v>
      </c>
      <c r="AJG699" s="201" t="s">
        <v>7777</v>
      </c>
      <c r="AJH699" s="201" t="s">
        <v>7776</v>
      </c>
      <c r="AJI699" s="201" t="s">
        <v>7777</v>
      </c>
      <c r="AJJ699" s="201" t="s">
        <v>7776</v>
      </c>
      <c r="AJK699" s="201" t="s">
        <v>7777</v>
      </c>
      <c r="AJL699" s="201" t="s">
        <v>7776</v>
      </c>
      <c r="AJM699" s="201" t="s">
        <v>7777</v>
      </c>
      <c r="AJN699" s="201" t="s">
        <v>7776</v>
      </c>
      <c r="AJO699" s="201" t="s">
        <v>7777</v>
      </c>
      <c r="AJP699" s="201" t="s">
        <v>7776</v>
      </c>
      <c r="AJQ699" s="201" t="s">
        <v>7777</v>
      </c>
      <c r="AJR699" s="201" t="s">
        <v>7776</v>
      </c>
      <c r="AJS699" s="201" t="s">
        <v>7777</v>
      </c>
      <c r="AJT699" s="201" t="s">
        <v>7776</v>
      </c>
      <c r="AJU699" s="201" t="s">
        <v>7777</v>
      </c>
      <c r="AJV699" s="201" t="s">
        <v>7776</v>
      </c>
      <c r="AJW699" s="201" t="s">
        <v>7777</v>
      </c>
      <c r="AJX699" s="201" t="s">
        <v>7776</v>
      </c>
      <c r="AJY699" s="201" t="s">
        <v>7777</v>
      </c>
      <c r="AJZ699" s="201" t="s">
        <v>7776</v>
      </c>
      <c r="AKA699" s="201" t="s">
        <v>7777</v>
      </c>
      <c r="AKB699" s="201" t="s">
        <v>7776</v>
      </c>
      <c r="AKC699" s="201" t="s">
        <v>7777</v>
      </c>
      <c r="AKD699" s="201" t="s">
        <v>7776</v>
      </c>
      <c r="AKE699" s="201" t="s">
        <v>7777</v>
      </c>
      <c r="AKF699" s="201" t="s">
        <v>7776</v>
      </c>
      <c r="AKG699" s="201" t="s">
        <v>7777</v>
      </c>
      <c r="AKH699" s="201" t="s">
        <v>7776</v>
      </c>
      <c r="AKI699" s="201" t="s">
        <v>7777</v>
      </c>
      <c r="AKJ699" s="201" t="s">
        <v>7776</v>
      </c>
      <c r="AKK699" s="201" t="s">
        <v>7777</v>
      </c>
      <c r="AKL699" s="201" t="s">
        <v>7776</v>
      </c>
      <c r="AKM699" s="201" t="s">
        <v>7777</v>
      </c>
      <c r="AKN699" s="201" t="s">
        <v>7776</v>
      </c>
      <c r="AKO699" s="201" t="s">
        <v>7777</v>
      </c>
      <c r="AKP699" s="201" t="s">
        <v>7776</v>
      </c>
      <c r="AKQ699" s="201" t="s">
        <v>7777</v>
      </c>
      <c r="AKR699" s="201" t="s">
        <v>7776</v>
      </c>
      <c r="AKS699" s="201" t="s">
        <v>7777</v>
      </c>
      <c r="AKT699" s="201" t="s">
        <v>7776</v>
      </c>
      <c r="AKU699" s="201" t="s">
        <v>7777</v>
      </c>
      <c r="AKV699" s="201" t="s">
        <v>7776</v>
      </c>
      <c r="AKW699" s="201" t="s">
        <v>7777</v>
      </c>
      <c r="AKX699" s="201" t="s">
        <v>7776</v>
      </c>
      <c r="AKY699" s="201" t="s">
        <v>7777</v>
      </c>
      <c r="AKZ699" s="201" t="s">
        <v>7776</v>
      </c>
      <c r="ALA699" s="201" t="s">
        <v>7777</v>
      </c>
      <c r="ALB699" s="201" t="s">
        <v>7776</v>
      </c>
      <c r="ALC699" s="201" t="s">
        <v>7777</v>
      </c>
      <c r="ALD699" s="201" t="s">
        <v>7776</v>
      </c>
      <c r="ALE699" s="201" t="s">
        <v>7777</v>
      </c>
      <c r="ALF699" s="201" t="s">
        <v>7776</v>
      </c>
      <c r="ALG699" s="201" t="s">
        <v>7777</v>
      </c>
      <c r="ALH699" s="201" t="s">
        <v>7776</v>
      </c>
      <c r="ALI699" s="201" t="s">
        <v>7777</v>
      </c>
      <c r="ALJ699" s="201" t="s">
        <v>7776</v>
      </c>
      <c r="ALK699" s="201" t="s">
        <v>7777</v>
      </c>
      <c r="ALL699" s="201" t="s">
        <v>7776</v>
      </c>
      <c r="ALM699" s="201" t="s">
        <v>7777</v>
      </c>
      <c r="ALN699" s="201" t="s">
        <v>7776</v>
      </c>
      <c r="ALO699" s="201" t="s">
        <v>7777</v>
      </c>
      <c r="ALP699" s="201" t="s">
        <v>7776</v>
      </c>
      <c r="ALQ699" s="201" t="s">
        <v>7777</v>
      </c>
      <c r="ALR699" s="201" t="s">
        <v>7776</v>
      </c>
      <c r="ALS699" s="201" t="s">
        <v>7777</v>
      </c>
      <c r="ALT699" s="201" t="s">
        <v>7776</v>
      </c>
      <c r="ALU699" s="201" t="s">
        <v>7777</v>
      </c>
      <c r="ALV699" s="201" t="s">
        <v>7776</v>
      </c>
      <c r="ALW699" s="201" t="s">
        <v>7777</v>
      </c>
      <c r="ALX699" s="201" t="s">
        <v>7776</v>
      </c>
      <c r="ALY699" s="201" t="s">
        <v>7777</v>
      </c>
      <c r="ALZ699" s="201" t="s">
        <v>7776</v>
      </c>
      <c r="AMA699" s="201" t="s">
        <v>7777</v>
      </c>
      <c r="AMB699" s="201" t="s">
        <v>7776</v>
      </c>
      <c r="AMC699" s="201" t="s">
        <v>7777</v>
      </c>
      <c r="AMD699" s="201" t="s">
        <v>7776</v>
      </c>
      <c r="AME699" s="201" t="s">
        <v>7777</v>
      </c>
      <c r="AMF699" s="201" t="s">
        <v>7776</v>
      </c>
      <c r="AMG699" s="201" t="s">
        <v>7777</v>
      </c>
      <c r="AMH699" s="201" t="s">
        <v>7776</v>
      </c>
      <c r="AMI699" s="201" t="s">
        <v>7777</v>
      </c>
      <c r="AMJ699" s="201" t="s">
        <v>7776</v>
      </c>
      <c r="AMK699" s="201" t="s">
        <v>7777</v>
      </c>
      <c r="AML699" s="201" t="s">
        <v>7776</v>
      </c>
      <c r="AMM699" s="201" t="s">
        <v>7777</v>
      </c>
      <c r="AMN699" s="201" t="s">
        <v>7776</v>
      </c>
      <c r="AMO699" s="201" t="s">
        <v>7777</v>
      </c>
      <c r="AMP699" s="201" t="s">
        <v>7776</v>
      </c>
      <c r="AMQ699" s="201" t="s">
        <v>7777</v>
      </c>
      <c r="AMR699" s="201" t="s">
        <v>7776</v>
      </c>
      <c r="AMS699" s="201" t="s">
        <v>7777</v>
      </c>
      <c r="AMT699" s="201" t="s">
        <v>7776</v>
      </c>
      <c r="AMU699" s="201" t="s">
        <v>7777</v>
      </c>
      <c r="AMV699" s="201" t="s">
        <v>7776</v>
      </c>
      <c r="AMW699" s="201" t="s">
        <v>7777</v>
      </c>
      <c r="AMX699" s="201" t="s">
        <v>7776</v>
      </c>
      <c r="AMY699" s="201" t="s">
        <v>7777</v>
      </c>
      <c r="AMZ699" s="201" t="s">
        <v>7776</v>
      </c>
      <c r="ANA699" s="201" t="s">
        <v>7777</v>
      </c>
      <c r="ANB699" s="201" t="s">
        <v>7776</v>
      </c>
      <c r="ANC699" s="201" t="s">
        <v>7777</v>
      </c>
      <c r="AND699" s="201" t="s">
        <v>7776</v>
      </c>
      <c r="ANE699" s="201" t="s">
        <v>7777</v>
      </c>
      <c r="ANF699" s="201" t="s">
        <v>7776</v>
      </c>
      <c r="ANG699" s="201" t="s">
        <v>7777</v>
      </c>
      <c r="ANH699" s="201" t="s">
        <v>7776</v>
      </c>
      <c r="ANI699" s="201" t="s">
        <v>7777</v>
      </c>
      <c r="ANJ699" s="201" t="s">
        <v>7776</v>
      </c>
      <c r="ANK699" s="201" t="s">
        <v>7777</v>
      </c>
      <c r="ANL699" s="201" t="s">
        <v>7776</v>
      </c>
      <c r="ANM699" s="201" t="s">
        <v>7777</v>
      </c>
      <c r="ANN699" s="201" t="s">
        <v>7776</v>
      </c>
      <c r="ANO699" s="201" t="s">
        <v>7777</v>
      </c>
      <c r="ANP699" s="201" t="s">
        <v>7776</v>
      </c>
      <c r="ANQ699" s="201" t="s">
        <v>7777</v>
      </c>
      <c r="ANR699" s="201" t="s">
        <v>7776</v>
      </c>
      <c r="ANS699" s="201" t="s">
        <v>7777</v>
      </c>
      <c r="ANT699" s="201" t="s">
        <v>7776</v>
      </c>
      <c r="ANU699" s="201" t="s">
        <v>7777</v>
      </c>
      <c r="ANV699" s="201" t="s">
        <v>7776</v>
      </c>
      <c r="ANW699" s="201" t="s">
        <v>7777</v>
      </c>
      <c r="ANX699" s="201" t="s">
        <v>7776</v>
      </c>
      <c r="ANY699" s="201" t="s">
        <v>7777</v>
      </c>
      <c r="ANZ699" s="201" t="s">
        <v>7776</v>
      </c>
      <c r="AOA699" s="201" t="s">
        <v>7777</v>
      </c>
      <c r="AOB699" s="201" t="s">
        <v>7776</v>
      </c>
      <c r="AOC699" s="201" t="s">
        <v>7777</v>
      </c>
      <c r="AOD699" s="201" t="s">
        <v>7776</v>
      </c>
      <c r="AOE699" s="201" t="s">
        <v>7777</v>
      </c>
      <c r="AOF699" s="201" t="s">
        <v>7776</v>
      </c>
      <c r="AOG699" s="201" t="s">
        <v>7777</v>
      </c>
      <c r="AOH699" s="201" t="s">
        <v>7776</v>
      </c>
      <c r="AOI699" s="201" t="s">
        <v>7777</v>
      </c>
      <c r="AOJ699" s="201" t="s">
        <v>7776</v>
      </c>
      <c r="AOK699" s="201" t="s">
        <v>7777</v>
      </c>
      <c r="AOL699" s="201" t="s">
        <v>7776</v>
      </c>
      <c r="AOM699" s="201" t="s">
        <v>7777</v>
      </c>
      <c r="AON699" s="201" t="s">
        <v>7776</v>
      </c>
      <c r="AOO699" s="201" t="s">
        <v>7777</v>
      </c>
      <c r="AOP699" s="201" t="s">
        <v>7776</v>
      </c>
      <c r="AOQ699" s="201" t="s">
        <v>7777</v>
      </c>
      <c r="AOR699" s="201" t="s">
        <v>7776</v>
      </c>
      <c r="AOS699" s="201" t="s">
        <v>7777</v>
      </c>
      <c r="AOT699" s="201" t="s">
        <v>7776</v>
      </c>
      <c r="AOU699" s="201" t="s">
        <v>7777</v>
      </c>
      <c r="AOV699" s="201" t="s">
        <v>7776</v>
      </c>
      <c r="AOW699" s="201" t="s">
        <v>7777</v>
      </c>
      <c r="AOX699" s="201" t="s">
        <v>7776</v>
      </c>
      <c r="AOY699" s="201" t="s">
        <v>7777</v>
      </c>
      <c r="AOZ699" s="201" t="s">
        <v>7776</v>
      </c>
      <c r="APA699" s="201" t="s">
        <v>7777</v>
      </c>
      <c r="APB699" s="201" t="s">
        <v>7776</v>
      </c>
      <c r="APC699" s="201" t="s">
        <v>7777</v>
      </c>
      <c r="APD699" s="201" t="s">
        <v>7776</v>
      </c>
      <c r="APE699" s="201" t="s">
        <v>7777</v>
      </c>
      <c r="APF699" s="201" t="s">
        <v>7776</v>
      </c>
      <c r="APG699" s="201" t="s">
        <v>7777</v>
      </c>
      <c r="APH699" s="201" t="s">
        <v>7776</v>
      </c>
      <c r="API699" s="201" t="s">
        <v>7777</v>
      </c>
      <c r="APJ699" s="201" t="s">
        <v>7776</v>
      </c>
      <c r="APK699" s="201" t="s">
        <v>7777</v>
      </c>
      <c r="APL699" s="201" t="s">
        <v>7776</v>
      </c>
      <c r="APM699" s="201" t="s">
        <v>7777</v>
      </c>
      <c r="APN699" s="201" t="s">
        <v>7776</v>
      </c>
      <c r="APO699" s="201" t="s">
        <v>7777</v>
      </c>
      <c r="APP699" s="201" t="s">
        <v>7776</v>
      </c>
      <c r="APQ699" s="201" t="s">
        <v>7777</v>
      </c>
      <c r="APR699" s="201" t="s">
        <v>7776</v>
      </c>
      <c r="APS699" s="201" t="s">
        <v>7777</v>
      </c>
      <c r="APT699" s="201" t="s">
        <v>7776</v>
      </c>
      <c r="APU699" s="201" t="s">
        <v>7777</v>
      </c>
      <c r="APV699" s="201" t="s">
        <v>7776</v>
      </c>
      <c r="APW699" s="201" t="s">
        <v>7777</v>
      </c>
      <c r="APX699" s="201" t="s">
        <v>7776</v>
      </c>
      <c r="APY699" s="201" t="s">
        <v>7777</v>
      </c>
      <c r="APZ699" s="201" t="s">
        <v>7776</v>
      </c>
      <c r="AQA699" s="201" t="s">
        <v>7777</v>
      </c>
      <c r="AQB699" s="201" t="s">
        <v>7776</v>
      </c>
      <c r="AQC699" s="201" t="s">
        <v>7777</v>
      </c>
      <c r="AQD699" s="201" t="s">
        <v>7776</v>
      </c>
      <c r="AQE699" s="201" t="s">
        <v>7777</v>
      </c>
      <c r="AQF699" s="201" t="s">
        <v>7776</v>
      </c>
      <c r="AQG699" s="201" t="s">
        <v>7777</v>
      </c>
      <c r="AQH699" s="201" t="s">
        <v>7776</v>
      </c>
      <c r="AQI699" s="201" t="s">
        <v>7777</v>
      </c>
      <c r="AQJ699" s="201" t="s">
        <v>7776</v>
      </c>
      <c r="AQK699" s="201" t="s">
        <v>7777</v>
      </c>
      <c r="AQL699" s="201" t="s">
        <v>7776</v>
      </c>
      <c r="AQM699" s="201" t="s">
        <v>7777</v>
      </c>
      <c r="AQN699" s="201" t="s">
        <v>7776</v>
      </c>
      <c r="AQO699" s="201" t="s">
        <v>7777</v>
      </c>
      <c r="AQP699" s="201" t="s">
        <v>7776</v>
      </c>
      <c r="AQQ699" s="201" t="s">
        <v>7777</v>
      </c>
      <c r="AQR699" s="201" t="s">
        <v>7776</v>
      </c>
      <c r="AQS699" s="201" t="s">
        <v>7777</v>
      </c>
      <c r="AQT699" s="201" t="s">
        <v>7776</v>
      </c>
      <c r="AQU699" s="201" t="s">
        <v>7777</v>
      </c>
      <c r="AQV699" s="201" t="s">
        <v>7776</v>
      </c>
      <c r="AQW699" s="201" t="s">
        <v>7777</v>
      </c>
      <c r="AQX699" s="201" t="s">
        <v>7776</v>
      </c>
      <c r="AQY699" s="201" t="s">
        <v>7777</v>
      </c>
      <c r="AQZ699" s="201" t="s">
        <v>7776</v>
      </c>
      <c r="ARA699" s="201" t="s">
        <v>7777</v>
      </c>
      <c r="ARB699" s="201" t="s">
        <v>7776</v>
      </c>
      <c r="ARC699" s="201" t="s">
        <v>7777</v>
      </c>
      <c r="ARD699" s="201" t="s">
        <v>7776</v>
      </c>
      <c r="ARE699" s="201" t="s">
        <v>7777</v>
      </c>
      <c r="ARF699" s="201" t="s">
        <v>7776</v>
      </c>
      <c r="ARG699" s="201" t="s">
        <v>7777</v>
      </c>
      <c r="ARH699" s="201" t="s">
        <v>7776</v>
      </c>
      <c r="ARI699" s="201" t="s">
        <v>7777</v>
      </c>
      <c r="ARJ699" s="201" t="s">
        <v>7776</v>
      </c>
      <c r="ARK699" s="201" t="s">
        <v>7777</v>
      </c>
      <c r="ARL699" s="201" t="s">
        <v>7776</v>
      </c>
      <c r="ARM699" s="201" t="s">
        <v>7777</v>
      </c>
      <c r="ARN699" s="201" t="s">
        <v>7776</v>
      </c>
      <c r="ARO699" s="201" t="s">
        <v>7777</v>
      </c>
      <c r="ARP699" s="201" t="s">
        <v>7776</v>
      </c>
      <c r="ARQ699" s="201" t="s">
        <v>7777</v>
      </c>
      <c r="ARR699" s="201" t="s">
        <v>7776</v>
      </c>
      <c r="ARS699" s="201" t="s">
        <v>7777</v>
      </c>
      <c r="ART699" s="201" t="s">
        <v>7776</v>
      </c>
      <c r="ARU699" s="201" t="s">
        <v>7777</v>
      </c>
      <c r="ARV699" s="201" t="s">
        <v>7776</v>
      </c>
      <c r="ARW699" s="201" t="s">
        <v>7777</v>
      </c>
      <c r="ARX699" s="201" t="s">
        <v>7776</v>
      </c>
      <c r="ARY699" s="201" t="s">
        <v>7777</v>
      </c>
      <c r="ARZ699" s="201" t="s">
        <v>7776</v>
      </c>
      <c r="ASA699" s="201" t="s">
        <v>7777</v>
      </c>
      <c r="ASB699" s="201" t="s">
        <v>7776</v>
      </c>
      <c r="ASC699" s="201" t="s">
        <v>7777</v>
      </c>
      <c r="ASD699" s="201" t="s">
        <v>7776</v>
      </c>
      <c r="ASE699" s="201" t="s">
        <v>7777</v>
      </c>
      <c r="ASF699" s="201" t="s">
        <v>7776</v>
      </c>
      <c r="ASG699" s="201" t="s">
        <v>7777</v>
      </c>
      <c r="ASH699" s="201" t="s">
        <v>7776</v>
      </c>
      <c r="ASI699" s="201" t="s">
        <v>7777</v>
      </c>
      <c r="ASJ699" s="201" t="s">
        <v>7776</v>
      </c>
      <c r="ASK699" s="201" t="s">
        <v>7777</v>
      </c>
      <c r="ASL699" s="201" t="s">
        <v>7776</v>
      </c>
      <c r="ASM699" s="201" t="s">
        <v>7777</v>
      </c>
      <c r="ASN699" s="201" t="s">
        <v>7776</v>
      </c>
      <c r="ASO699" s="201" t="s">
        <v>7777</v>
      </c>
      <c r="ASP699" s="201" t="s">
        <v>7776</v>
      </c>
      <c r="ASQ699" s="201" t="s">
        <v>7777</v>
      </c>
      <c r="ASR699" s="201" t="s">
        <v>7776</v>
      </c>
      <c r="ASS699" s="201" t="s">
        <v>7777</v>
      </c>
      <c r="AST699" s="201" t="s">
        <v>7776</v>
      </c>
      <c r="ASU699" s="201" t="s">
        <v>7777</v>
      </c>
      <c r="ASV699" s="201" t="s">
        <v>7776</v>
      </c>
      <c r="ASW699" s="201" t="s">
        <v>7777</v>
      </c>
      <c r="ASX699" s="201" t="s">
        <v>7776</v>
      </c>
      <c r="ASY699" s="201" t="s">
        <v>7777</v>
      </c>
      <c r="ASZ699" s="201" t="s">
        <v>7776</v>
      </c>
      <c r="ATA699" s="201" t="s">
        <v>7777</v>
      </c>
      <c r="ATB699" s="201" t="s">
        <v>7776</v>
      </c>
      <c r="ATC699" s="201" t="s">
        <v>7777</v>
      </c>
      <c r="ATD699" s="201" t="s">
        <v>7776</v>
      </c>
      <c r="ATE699" s="201" t="s">
        <v>7777</v>
      </c>
      <c r="ATF699" s="201" t="s">
        <v>7776</v>
      </c>
      <c r="ATG699" s="201" t="s">
        <v>7777</v>
      </c>
      <c r="ATH699" s="201" t="s">
        <v>7776</v>
      </c>
      <c r="ATI699" s="201" t="s">
        <v>7777</v>
      </c>
      <c r="ATJ699" s="201" t="s">
        <v>7776</v>
      </c>
      <c r="ATK699" s="201" t="s">
        <v>7777</v>
      </c>
      <c r="ATL699" s="201" t="s">
        <v>7776</v>
      </c>
      <c r="ATM699" s="201" t="s">
        <v>7777</v>
      </c>
      <c r="ATN699" s="201" t="s">
        <v>7776</v>
      </c>
      <c r="ATO699" s="201" t="s">
        <v>7777</v>
      </c>
      <c r="ATP699" s="201" t="s">
        <v>7776</v>
      </c>
      <c r="ATQ699" s="201" t="s">
        <v>7777</v>
      </c>
      <c r="ATR699" s="201" t="s">
        <v>7776</v>
      </c>
      <c r="ATS699" s="201" t="s">
        <v>7777</v>
      </c>
      <c r="ATT699" s="201" t="s">
        <v>7776</v>
      </c>
      <c r="ATU699" s="201" t="s">
        <v>7777</v>
      </c>
      <c r="ATV699" s="201" t="s">
        <v>7776</v>
      </c>
      <c r="ATW699" s="201" t="s">
        <v>7777</v>
      </c>
      <c r="ATX699" s="201" t="s">
        <v>7776</v>
      </c>
      <c r="ATY699" s="201" t="s">
        <v>7777</v>
      </c>
      <c r="ATZ699" s="201" t="s">
        <v>7776</v>
      </c>
      <c r="AUA699" s="201" t="s">
        <v>7777</v>
      </c>
      <c r="AUB699" s="201" t="s">
        <v>7776</v>
      </c>
      <c r="AUC699" s="201" t="s">
        <v>7777</v>
      </c>
      <c r="AUD699" s="201" t="s">
        <v>7776</v>
      </c>
      <c r="AUE699" s="201" t="s">
        <v>7777</v>
      </c>
      <c r="AUF699" s="201" t="s">
        <v>7776</v>
      </c>
      <c r="AUG699" s="201" t="s">
        <v>7777</v>
      </c>
      <c r="AUH699" s="201" t="s">
        <v>7776</v>
      </c>
      <c r="AUI699" s="201" t="s">
        <v>7777</v>
      </c>
      <c r="AUJ699" s="201" t="s">
        <v>7776</v>
      </c>
      <c r="AUK699" s="201" t="s">
        <v>7777</v>
      </c>
      <c r="AUL699" s="201" t="s">
        <v>7776</v>
      </c>
      <c r="AUM699" s="201" t="s">
        <v>7777</v>
      </c>
      <c r="AUN699" s="201" t="s">
        <v>7776</v>
      </c>
      <c r="AUO699" s="201" t="s">
        <v>7777</v>
      </c>
      <c r="AUP699" s="201" t="s">
        <v>7776</v>
      </c>
      <c r="AUQ699" s="201" t="s">
        <v>7777</v>
      </c>
      <c r="AUR699" s="201" t="s">
        <v>7776</v>
      </c>
      <c r="AUS699" s="201" t="s">
        <v>7777</v>
      </c>
      <c r="AUT699" s="201" t="s">
        <v>7776</v>
      </c>
      <c r="AUU699" s="201" t="s">
        <v>7777</v>
      </c>
      <c r="AUV699" s="201" t="s">
        <v>7776</v>
      </c>
      <c r="AUW699" s="201" t="s">
        <v>7777</v>
      </c>
      <c r="AUX699" s="201" t="s">
        <v>7776</v>
      </c>
      <c r="AUY699" s="201" t="s">
        <v>7777</v>
      </c>
      <c r="AUZ699" s="201" t="s">
        <v>7776</v>
      </c>
      <c r="AVA699" s="201" t="s">
        <v>7777</v>
      </c>
      <c r="AVB699" s="201" t="s">
        <v>7776</v>
      </c>
      <c r="AVC699" s="201" t="s">
        <v>7777</v>
      </c>
      <c r="AVD699" s="201" t="s">
        <v>7776</v>
      </c>
      <c r="AVE699" s="201" t="s">
        <v>7777</v>
      </c>
      <c r="AVF699" s="201" t="s">
        <v>7776</v>
      </c>
      <c r="AVG699" s="201" t="s">
        <v>7777</v>
      </c>
      <c r="AVH699" s="201" t="s">
        <v>7776</v>
      </c>
      <c r="AVI699" s="201" t="s">
        <v>7777</v>
      </c>
      <c r="AVJ699" s="201" t="s">
        <v>7776</v>
      </c>
      <c r="AVK699" s="201" t="s">
        <v>7777</v>
      </c>
      <c r="AVL699" s="201" t="s">
        <v>7776</v>
      </c>
      <c r="AVM699" s="201" t="s">
        <v>7777</v>
      </c>
      <c r="AVN699" s="201" t="s">
        <v>7776</v>
      </c>
      <c r="AVO699" s="201" t="s">
        <v>7777</v>
      </c>
      <c r="AVP699" s="201" t="s">
        <v>7776</v>
      </c>
      <c r="AVQ699" s="201" t="s">
        <v>7777</v>
      </c>
      <c r="AVR699" s="201" t="s">
        <v>7776</v>
      </c>
      <c r="AVS699" s="201" t="s">
        <v>7777</v>
      </c>
      <c r="AVT699" s="201" t="s">
        <v>7776</v>
      </c>
      <c r="AVU699" s="201" t="s">
        <v>7777</v>
      </c>
      <c r="AVV699" s="201" t="s">
        <v>7776</v>
      </c>
      <c r="AVW699" s="201" t="s">
        <v>7777</v>
      </c>
      <c r="AVX699" s="201" t="s">
        <v>7776</v>
      </c>
      <c r="AVY699" s="201" t="s">
        <v>7777</v>
      </c>
      <c r="AVZ699" s="201" t="s">
        <v>7776</v>
      </c>
      <c r="AWA699" s="201" t="s">
        <v>7777</v>
      </c>
      <c r="AWB699" s="201" t="s">
        <v>7776</v>
      </c>
      <c r="AWC699" s="201" t="s">
        <v>7777</v>
      </c>
      <c r="AWD699" s="201" t="s">
        <v>7776</v>
      </c>
      <c r="AWE699" s="201" t="s">
        <v>7777</v>
      </c>
      <c r="AWF699" s="201" t="s">
        <v>7776</v>
      </c>
      <c r="AWG699" s="201" t="s">
        <v>7777</v>
      </c>
      <c r="AWH699" s="201" t="s">
        <v>7776</v>
      </c>
      <c r="AWI699" s="201" t="s">
        <v>7777</v>
      </c>
      <c r="AWJ699" s="201" t="s">
        <v>7776</v>
      </c>
      <c r="AWK699" s="201" t="s">
        <v>7777</v>
      </c>
      <c r="AWL699" s="201" t="s">
        <v>7776</v>
      </c>
      <c r="AWM699" s="201" t="s">
        <v>7777</v>
      </c>
      <c r="AWN699" s="201" t="s">
        <v>7776</v>
      </c>
      <c r="AWO699" s="201" t="s">
        <v>7777</v>
      </c>
      <c r="AWP699" s="201" t="s">
        <v>7776</v>
      </c>
      <c r="AWQ699" s="201" t="s">
        <v>7777</v>
      </c>
      <c r="AWR699" s="201" t="s">
        <v>7776</v>
      </c>
      <c r="AWS699" s="201" t="s">
        <v>7777</v>
      </c>
      <c r="AWT699" s="201" t="s">
        <v>7776</v>
      </c>
      <c r="AWU699" s="201" t="s">
        <v>7777</v>
      </c>
      <c r="AWV699" s="201" t="s">
        <v>7776</v>
      </c>
      <c r="AWW699" s="201" t="s">
        <v>7777</v>
      </c>
      <c r="AWX699" s="201" t="s">
        <v>7776</v>
      </c>
      <c r="AWY699" s="201" t="s">
        <v>7777</v>
      </c>
      <c r="AWZ699" s="201" t="s">
        <v>7776</v>
      </c>
      <c r="AXA699" s="201" t="s">
        <v>7777</v>
      </c>
      <c r="AXB699" s="201" t="s">
        <v>7776</v>
      </c>
      <c r="AXC699" s="201" t="s">
        <v>7777</v>
      </c>
      <c r="AXD699" s="201" t="s">
        <v>7776</v>
      </c>
      <c r="AXE699" s="201" t="s">
        <v>7777</v>
      </c>
      <c r="AXF699" s="201" t="s">
        <v>7776</v>
      </c>
      <c r="AXG699" s="201" t="s">
        <v>7777</v>
      </c>
      <c r="AXH699" s="201" t="s">
        <v>7776</v>
      </c>
      <c r="AXI699" s="201" t="s">
        <v>7777</v>
      </c>
      <c r="AXJ699" s="201" t="s">
        <v>7776</v>
      </c>
      <c r="AXK699" s="201" t="s">
        <v>7777</v>
      </c>
      <c r="AXL699" s="201" t="s">
        <v>7776</v>
      </c>
      <c r="AXM699" s="201" t="s">
        <v>7777</v>
      </c>
      <c r="AXN699" s="201" t="s">
        <v>7776</v>
      </c>
      <c r="AXO699" s="201" t="s">
        <v>7777</v>
      </c>
      <c r="AXP699" s="201" t="s">
        <v>7776</v>
      </c>
      <c r="AXQ699" s="201" t="s">
        <v>7777</v>
      </c>
      <c r="AXR699" s="201" t="s">
        <v>7776</v>
      </c>
      <c r="AXS699" s="201" t="s">
        <v>7777</v>
      </c>
      <c r="AXT699" s="201" t="s">
        <v>7776</v>
      </c>
      <c r="AXU699" s="201" t="s">
        <v>7777</v>
      </c>
      <c r="AXV699" s="201" t="s">
        <v>7776</v>
      </c>
      <c r="AXW699" s="201" t="s">
        <v>7777</v>
      </c>
      <c r="AXX699" s="201" t="s">
        <v>7776</v>
      </c>
      <c r="AXY699" s="201" t="s">
        <v>7777</v>
      </c>
      <c r="AXZ699" s="201" t="s">
        <v>7776</v>
      </c>
      <c r="AYA699" s="201" t="s">
        <v>7777</v>
      </c>
      <c r="AYB699" s="201" t="s">
        <v>7776</v>
      </c>
      <c r="AYC699" s="201" t="s">
        <v>7777</v>
      </c>
      <c r="AYD699" s="201" t="s">
        <v>7776</v>
      </c>
      <c r="AYE699" s="201" t="s">
        <v>7777</v>
      </c>
      <c r="AYF699" s="201" t="s">
        <v>7776</v>
      </c>
      <c r="AYG699" s="201" t="s">
        <v>7777</v>
      </c>
      <c r="AYH699" s="201" t="s">
        <v>7776</v>
      </c>
      <c r="AYI699" s="201" t="s">
        <v>7777</v>
      </c>
      <c r="AYJ699" s="201" t="s">
        <v>7776</v>
      </c>
      <c r="AYK699" s="201" t="s">
        <v>7777</v>
      </c>
      <c r="AYL699" s="201" t="s">
        <v>7776</v>
      </c>
      <c r="AYM699" s="201" t="s">
        <v>7777</v>
      </c>
      <c r="AYN699" s="201" t="s">
        <v>7776</v>
      </c>
      <c r="AYO699" s="201" t="s">
        <v>7777</v>
      </c>
      <c r="AYP699" s="201" t="s">
        <v>7776</v>
      </c>
      <c r="AYQ699" s="201" t="s">
        <v>7777</v>
      </c>
      <c r="AYR699" s="201" t="s">
        <v>7776</v>
      </c>
      <c r="AYS699" s="201" t="s">
        <v>7777</v>
      </c>
      <c r="AYT699" s="201" t="s">
        <v>7776</v>
      </c>
      <c r="AYU699" s="201" t="s">
        <v>7777</v>
      </c>
      <c r="AYV699" s="201" t="s">
        <v>7776</v>
      </c>
      <c r="AYW699" s="201" t="s">
        <v>7777</v>
      </c>
      <c r="AYX699" s="201" t="s">
        <v>7776</v>
      </c>
      <c r="AYY699" s="201" t="s">
        <v>7777</v>
      </c>
      <c r="AYZ699" s="201" t="s">
        <v>7776</v>
      </c>
      <c r="AZA699" s="201" t="s">
        <v>7777</v>
      </c>
      <c r="AZB699" s="201" t="s">
        <v>7776</v>
      </c>
      <c r="AZC699" s="201" t="s">
        <v>7777</v>
      </c>
      <c r="AZD699" s="201" t="s">
        <v>7776</v>
      </c>
      <c r="AZE699" s="201" t="s">
        <v>7777</v>
      </c>
      <c r="AZF699" s="201" t="s">
        <v>7776</v>
      </c>
      <c r="AZG699" s="201" t="s">
        <v>7777</v>
      </c>
      <c r="AZH699" s="201" t="s">
        <v>7776</v>
      </c>
      <c r="AZI699" s="201" t="s">
        <v>7777</v>
      </c>
      <c r="AZJ699" s="201" t="s">
        <v>7776</v>
      </c>
      <c r="AZK699" s="201" t="s">
        <v>7777</v>
      </c>
      <c r="AZL699" s="201" t="s">
        <v>7776</v>
      </c>
      <c r="AZM699" s="201" t="s">
        <v>7777</v>
      </c>
      <c r="AZN699" s="201" t="s">
        <v>7776</v>
      </c>
      <c r="AZO699" s="201" t="s">
        <v>7777</v>
      </c>
      <c r="AZP699" s="201" t="s">
        <v>7776</v>
      </c>
      <c r="AZQ699" s="201" t="s">
        <v>7777</v>
      </c>
      <c r="AZR699" s="201" t="s">
        <v>7776</v>
      </c>
      <c r="AZS699" s="201" t="s">
        <v>7777</v>
      </c>
      <c r="AZT699" s="201" t="s">
        <v>7776</v>
      </c>
      <c r="AZU699" s="201" t="s">
        <v>7777</v>
      </c>
      <c r="AZV699" s="201" t="s">
        <v>7776</v>
      </c>
      <c r="AZW699" s="201" t="s">
        <v>7777</v>
      </c>
      <c r="AZX699" s="201" t="s">
        <v>7776</v>
      </c>
      <c r="AZY699" s="201" t="s">
        <v>7777</v>
      </c>
      <c r="AZZ699" s="201" t="s">
        <v>7776</v>
      </c>
      <c r="BAA699" s="201" t="s">
        <v>7777</v>
      </c>
      <c r="BAB699" s="201" t="s">
        <v>7776</v>
      </c>
      <c r="BAC699" s="201" t="s">
        <v>7777</v>
      </c>
      <c r="BAD699" s="201" t="s">
        <v>7776</v>
      </c>
      <c r="BAE699" s="201" t="s">
        <v>7777</v>
      </c>
      <c r="BAF699" s="201" t="s">
        <v>7776</v>
      </c>
      <c r="BAG699" s="201" t="s">
        <v>7777</v>
      </c>
      <c r="BAH699" s="201" t="s">
        <v>7776</v>
      </c>
      <c r="BAI699" s="201" t="s">
        <v>7777</v>
      </c>
      <c r="BAJ699" s="201" t="s">
        <v>7776</v>
      </c>
      <c r="BAK699" s="201" t="s">
        <v>7777</v>
      </c>
      <c r="BAL699" s="201" t="s">
        <v>7776</v>
      </c>
      <c r="BAM699" s="201" t="s">
        <v>7777</v>
      </c>
      <c r="BAN699" s="201" t="s">
        <v>7776</v>
      </c>
      <c r="BAO699" s="201" t="s">
        <v>7777</v>
      </c>
      <c r="BAP699" s="201" t="s">
        <v>7776</v>
      </c>
      <c r="BAQ699" s="201" t="s">
        <v>7777</v>
      </c>
      <c r="BAR699" s="201" t="s">
        <v>7776</v>
      </c>
      <c r="BAS699" s="201" t="s">
        <v>7777</v>
      </c>
      <c r="BAT699" s="201" t="s">
        <v>7776</v>
      </c>
      <c r="BAU699" s="201" t="s">
        <v>7777</v>
      </c>
      <c r="BAV699" s="201" t="s">
        <v>7776</v>
      </c>
      <c r="BAW699" s="201" t="s">
        <v>7777</v>
      </c>
      <c r="BAX699" s="201" t="s">
        <v>7776</v>
      </c>
      <c r="BAY699" s="201" t="s">
        <v>7777</v>
      </c>
      <c r="BAZ699" s="201" t="s">
        <v>7776</v>
      </c>
      <c r="BBA699" s="201" t="s">
        <v>7777</v>
      </c>
      <c r="BBB699" s="201" t="s">
        <v>7776</v>
      </c>
      <c r="BBC699" s="201" t="s">
        <v>7777</v>
      </c>
      <c r="BBD699" s="201" t="s">
        <v>7776</v>
      </c>
      <c r="BBE699" s="201" t="s">
        <v>7777</v>
      </c>
      <c r="BBF699" s="201" t="s">
        <v>7776</v>
      </c>
      <c r="BBG699" s="201" t="s">
        <v>7777</v>
      </c>
      <c r="BBH699" s="201" t="s">
        <v>7776</v>
      </c>
      <c r="BBI699" s="201" t="s">
        <v>7777</v>
      </c>
      <c r="BBJ699" s="201" t="s">
        <v>7776</v>
      </c>
      <c r="BBK699" s="201" t="s">
        <v>7777</v>
      </c>
      <c r="BBL699" s="201" t="s">
        <v>7776</v>
      </c>
      <c r="BBM699" s="201" t="s">
        <v>7777</v>
      </c>
      <c r="BBN699" s="201" t="s">
        <v>7776</v>
      </c>
      <c r="BBO699" s="201" t="s">
        <v>7777</v>
      </c>
      <c r="BBP699" s="201" t="s">
        <v>7776</v>
      </c>
      <c r="BBQ699" s="201" t="s">
        <v>7777</v>
      </c>
      <c r="BBR699" s="201" t="s">
        <v>7776</v>
      </c>
      <c r="BBS699" s="201" t="s">
        <v>7777</v>
      </c>
      <c r="BBT699" s="201" t="s">
        <v>7776</v>
      </c>
      <c r="BBU699" s="201" t="s">
        <v>7777</v>
      </c>
      <c r="BBV699" s="201" t="s">
        <v>7776</v>
      </c>
      <c r="BBW699" s="201" t="s">
        <v>7777</v>
      </c>
      <c r="BBX699" s="201" t="s">
        <v>7776</v>
      </c>
      <c r="BBY699" s="201" t="s">
        <v>7777</v>
      </c>
      <c r="BBZ699" s="201" t="s">
        <v>7776</v>
      </c>
      <c r="BCA699" s="201" t="s">
        <v>7777</v>
      </c>
      <c r="BCB699" s="201" t="s">
        <v>7776</v>
      </c>
      <c r="BCC699" s="201" t="s">
        <v>7777</v>
      </c>
      <c r="BCD699" s="201" t="s">
        <v>7776</v>
      </c>
      <c r="BCE699" s="201" t="s">
        <v>7777</v>
      </c>
      <c r="BCF699" s="201" t="s">
        <v>7776</v>
      </c>
      <c r="BCG699" s="201" t="s">
        <v>7777</v>
      </c>
      <c r="BCH699" s="201" t="s">
        <v>7776</v>
      </c>
      <c r="BCI699" s="201" t="s">
        <v>7777</v>
      </c>
      <c r="BCJ699" s="201" t="s">
        <v>7776</v>
      </c>
      <c r="BCK699" s="201" t="s">
        <v>7777</v>
      </c>
      <c r="BCL699" s="201" t="s">
        <v>7776</v>
      </c>
      <c r="BCM699" s="201" t="s">
        <v>7777</v>
      </c>
      <c r="BCN699" s="201" t="s">
        <v>7776</v>
      </c>
      <c r="BCO699" s="201" t="s">
        <v>7777</v>
      </c>
      <c r="BCP699" s="201" t="s">
        <v>7776</v>
      </c>
      <c r="BCQ699" s="201" t="s">
        <v>7777</v>
      </c>
      <c r="BCR699" s="201" t="s">
        <v>7776</v>
      </c>
      <c r="BCS699" s="201" t="s">
        <v>7777</v>
      </c>
      <c r="BCT699" s="201" t="s">
        <v>7776</v>
      </c>
      <c r="BCU699" s="201" t="s">
        <v>7777</v>
      </c>
      <c r="BCV699" s="201" t="s">
        <v>7776</v>
      </c>
      <c r="BCW699" s="201" t="s">
        <v>7777</v>
      </c>
      <c r="BCX699" s="201" t="s">
        <v>7776</v>
      </c>
      <c r="BCY699" s="201" t="s">
        <v>7777</v>
      </c>
      <c r="BCZ699" s="201" t="s">
        <v>7776</v>
      </c>
      <c r="BDA699" s="201" t="s">
        <v>7777</v>
      </c>
      <c r="BDB699" s="201" t="s">
        <v>7776</v>
      </c>
      <c r="BDC699" s="201" t="s">
        <v>7777</v>
      </c>
      <c r="BDD699" s="201" t="s">
        <v>7776</v>
      </c>
      <c r="BDE699" s="201" t="s">
        <v>7777</v>
      </c>
      <c r="BDF699" s="201" t="s">
        <v>7776</v>
      </c>
      <c r="BDG699" s="201" t="s">
        <v>7777</v>
      </c>
      <c r="BDH699" s="201" t="s">
        <v>7776</v>
      </c>
      <c r="BDI699" s="201" t="s">
        <v>7777</v>
      </c>
      <c r="BDJ699" s="201" t="s">
        <v>7776</v>
      </c>
      <c r="BDK699" s="201" t="s">
        <v>7777</v>
      </c>
      <c r="BDL699" s="201" t="s">
        <v>7776</v>
      </c>
      <c r="BDM699" s="201" t="s">
        <v>7777</v>
      </c>
      <c r="BDN699" s="201" t="s">
        <v>7776</v>
      </c>
      <c r="BDO699" s="201" t="s">
        <v>7777</v>
      </c>
      <c r="BDP699" s="201" t="s">
        <v>7776</v>
      </c>
      <c r="BDQ699" s="201" t="s">
        <v>7777</v>
      </c>
      <c r="BDR699" s="201" t="s">
        <v>7776</v>
      </c>
      <c r="BDS699" s="201" t="s">
        <v>7777</v>
      </c>
      <c r="BDT699" s="201" t="s">
        <v>7776</v>
      </c>
      <c r="BDU699" s="201" t="s">
        <v>7777</v>
      </c>
      <c r="BDV699" s="201" t="s">
        <v>7776</v>
      </c>
      <c r="BDW699" s="201" t="s">
        <v>7777</v>
      </c>
      <c r="BDX699" s="201" t="s">
        <v>7776</v>
      </c>
      <c r="BDY699" s="201" t="s">
        <v>7777</v>
      </c>
      <c r="BDZ699" s="201" t="s">
        <v>7776</v>
      </c>
      <c r="BEA699" s="201" t="s">
        <v>7777</v>
      </c>
      <c r="BEB699" s="201" t="s">
        <v>7776</v>
      </c>
      <c r="BEC699" s="201" t="s">
        <v>7777</v>
      </c>
      <c r="BED699" s="201" t="s">
        <v>7776</v>
      </c>
      <c r="BEE699" s="201" t="s">
        <v>7777</v>
      </c>
      <c r="BEF699" s="201" t="s">
        <v>7776</v>
      </c>
      <c r="BEG699" s="201" t="s">
        <v>7777</v>
      </c>
      <c r="BEH699" s="201" t="s">
        <v>7776</v>
      </c>
      <c r="BEI699" s="201" t="s">
        <v>7777</v>
      </c>
      <c r="BEJ699" s="201" t="s">
        <v>7776</v>
      </c>
      <c r="BEK699" s="201" t="s">
        <v>7777</v>
      </c>
      <c r="BEL699" s="201" t="s">
        <v>7776</v>
      </c>
      <c r="BEM699" s="201" t="s">
        <v>7777</v>
      </c>
      <c r="BEN699" s="201" t="s">
        <v>7776</v>
      </c>
      <c r="BEO699" s="201" t="s">
        <v>7777</v>
      </c>
      <c r="BEP699" s="201" t="s">
        <v>7776</v>
      </c>
      <c r="BEQ699" s="201" t="s">
        <v>7777</v>
      </c>
      <c r="BER699" s="201" t="s">
        <v>7776</v>
      </c>
      <c r="BES699" s="201" t="s">
        <v>7777</v>
      </c>
      <c r="BET699" s="201" t="s">
        <v>7776</v>
      </c>
      <c r="BEU699" s="201" t="s">
        <v>7777</v>
      </c>
      <c r="BEV699" s="201" t="s">
        <v>7776</v>
      </c>
      <c r="BEW699" s="201" t="s">
        <v>7777</v>
      </c>
      <c r="BEX699" s="201" t="s">
        <v>7776</v>
      </c>
      <c r="BEY699" s="201" t="s">
        <v>7777</v>
      </c>
      <c r="BEZ699" s="201" t="s">
        <v>7776</v>
      </c>
      <c r="BFA699" s="201" t="s">
        <v>7777</v>
      </c>
      <c r="BFB699" s="201" t="s">
        <v>7776</v>
      </c>
      <c r="BFC699" s="201" t="s">
        <v>7777</v>
      </c>
      <c r="BFD699" s="201" t="s">
        <v>7776</v>
      </c>
      <c r="BFE699" s="201" t="s">
        <v>7777</v>
      </c>
      <c r="BFF699" s="201" t="s">
        <v>7776</v>
      </c>
      <c r="BFG699" s="201" t="s">
        <v>7777</v>
      </c>
      <c r="BFH699" s="201" t="s">
        <v>7776</v>
      </c>
      <c r="BFI699" s="201" t="s">
        <v>7777</v>
      </c>
      <c r="BFJ699" s="201" t="s">
        <v>7776</v>
      </c>
      <c r="BFK699" s="201" t="s">
        <v>7777</v>
      </c>
      <c r="BFL699" s="201" t="s">
        <v>7776</v>
      </c>
      <c r="BFM699" s="201" t="s">
        <v>7777</v>
      </c>
      <c r="BFN699" s="201" t="s">
        <v>7776</v>
      </c>
      <c r="BFO699" s="201" t="s">
        <v>7777</v>
      </c>
      <c r="BFP699" s="201" t="s">
        <v>7776</v>
      </c>
      <c r="BFQ699" s="201" t="s">
        <v>7777</v>
      </c>
      <c r="BFR699" s="201" t="s">
        <v>7776</v>
      </c>
      <c r="BFS699" s="201" t="s">
        <v>7777</v>
      </c>
      <c r="BFT699" s="201" t="s">
        <v>7776</v>
      </c>
      <c r="BFU699" s="201" t="s">
        <v>7777</v>
      </c>
      <c r="BFV699" s="201" t="s">
        <v>7776</v>
      </c>
      <c r="BFW699" s="201" t="s">
        <v>7777</v>
      </c>
      <c r="BFX699" s="201" t="s">
        <v>7776</v>
      </c>
      <c r="BFY699" s="201" t="s">
        <v>7777</v>
      </c>
      <c r="BFZ699" s="201" t="s">
        <v>7776</v>
      </c>
      <c r="BGA699" s="201" t="s">
        <v>7777</v>
      </c>
      <c r="BGB699" s="201" t="s">
        <v>7776</v>
      </c>
      <c r="BGC699" s="201" t="s">
        <v>7777</v>
      </c>
      <c r="BGD699" s="201" t="s">
        <v>7776</v>
      </c>
      <c r="BGE699" s="201" t="s">
        <v>7777</v>
      </c>
      <c r="BGF699" s="201" t="s">
        <v>7776</v>
      </c>
      <c r="BGG699" s="201" t="s">
        <v>7777</v>
      </c>
      <c r="BGH699" s="201" t="s">
        <v>7776</v>
      </c>
      <c r="BGI699" s="201" t="s">
        <v>7777</v>
      </c>
      <c r="BGJ699" s="201" t="s">
        <v>7776</v>
      </c>
      <c r="BGK699" s="201" t="s">
        <v>7777</v>
      </c>
      <c r="BGL699" s="201" t="s">
        <v>7776</v>
      </c>
      <c r="BGM699" s="201" t="s">
        <v>7777</v>
      </c>
      <c r="BGN699" s="201" t="s">
        <v>7776</v>
      </c>
      <c r="BGO699" s="201" t="s">
        <v>7777</v>
      </c>
      <c r="BGP699" s="201" t="s">
        <v>7776</v>
      </c>
      <c r="BGQ699" s="201" t="s">
        <v>7777</v>
      </c>
      <c r="BGR699" s="201" t="s">
        <v>7776</v>
      </c>
      <c r="BGS699" s="201" t="s">
        <v>7777</v>
      </c>
      <c r="BGT699" s="201" t="s">
        <v>7776</v>
      </c>
      <c r="BGU699" s="201" t="s">
        <v>7777</v>
      </c>
      <c r="BGV699" s="201" t="s">
        <v>7776</v>
      </c>
      <c r="BGW699" s="201" t="s">
        <v>7777</v>
      </c>
      <c r="BGX699" s="201" t="s">
        <v>7776</v>
      </c>
      <c r="BGY699" s="201" t="s">
        <v>7777</v>
      </c>
      <c r="BGZ699" s="201" t="s">
        <v>7776</v>
      </c>
      <c r="BHA699" s="201" t="s">
        <v>7777</v>
      </c>
      <c r="BHB699" s="201" t="s">
        <v>7776</v>
      </c>
      <c r="BHC699" s="201" t="s">
        <v>7777</v>
      </c>
      <c r="BHD699" s="201" t="s">
        <v>7776</v>
      </c>
      <c r="BHE699" s="201" t="s">
        <v>7777</v>
      </c>
      <c r="BHF699" s="201" t="s">
        <v>7776</v>
      </c>
      <c r="BHG699" s="201" t="s">
        <v>7777</v>
      </c>
      <c r="BHH699" s="201" t="s">
        <v>7776</v>
      </c>
      <c r="BHI699" s="201" t="s">
        <v>7777</v>
      </c>
      <c r="BHJ699" s="201" t="s">
        <v>7776</v>
      </c>
      <c r="BHK699" s="201" t="s">
        <v>7777</v>
      </c>
      <c r="BHL699" s="201" t="s">
        <v>7776</v>
      </c>
      <c r="BHM699" s="201" t="s">
        <v>7777</v>
      </c>
      <c r="BHN699" s="201" t="s">
        <v>7776</v>
      </c>
      <c r="BHO699" s="201" t="s">
        <v>7777</v>
      </c>
      <c r="BHP699" s="201" t="s">
        <v>7776</v>
      </c>
      <c r="BHQ699" s="201" t="s">
        <v>7777</v>
      </c>
      <c r="BHR699" s="201" t="s">
        <v>7776</v>
      </c>
      <c r="BHS699" s="201" t="s">
        <v>7777</v>
      </c>
      <c r="BHT699" s="201" t="s">
        <v>7776</v>
      </c>
      <c r="BHU699" s="201" t="s">
        <v>7777</v>
      </c>
      <c r="BHV699" s="201" t="s">
        <v>7776</v>
      </c>
      <c r="BHW699" s="201" t="s">
        <v>7777</v>
      </c>
      <c r="BHX699" s="201" t="s">
        <v>7776</v>
      </c>
      <c r="BHY699" s="201" t="s">
        <v>7777</v>
      </c>
      <c r="BHZ699" s="201" t="s">
        <v>7776</v>
      </c>
      <c r="BIA699" s="201" t="s">
        <v>7777</v>
      </c>
      <c r="BIB699" s="201" t="s">
        <v>7776</v>
      </c>
      <c r="BIC699" s="201" t="s">
        <v>7777</v>
      </c>
      <c r="BID699" s="201" t="s">
        <v>7776</v>
      </c>
      <c r="BIE699" s="201" t="s">
        <v>7777</v>
      </c>
      <c r="BIF699" s="201" t="s">
        <v>7776</v>
      </c>
      <c r="BIG699" s="201" t="s">
        <v>7777</v>
      </c>
      <c r="BIH699" s="201" t="s">
        <v>7776</v>
      </c>
      <c r="BII699" s="201" t="s">
        <v>7777</v>
      </c>
      <c r="BIJ699" s="201" t="s">
        <v>7776</v>
      </c>
      <c r="BIK699" s="201" t="s">
        <v>7777</v>
      </c>
      <c r="BIL699" s="201" t="s">
        <v>7776</v>
      </c>
      <c r="BIM699" s="201" t="s">
        <v>7777</v>
      </c>
      <c r="BIN699" s="201" t="s">
        <v>7776</v>
      </c>
      <c r="BIO699" s="201" t="s">
        <v>7777</v>
      </c>
      <c r="BIP699" s="201" t="s">
        <v>7776</v>
      </c>
      <c r="BIQ699" s="201" t="s">
        <v>7777</v>
      </c>
      <c r="BIR699" s="201" t="s">
        <v>7776</v>
      </c>
      <c r="BIS699" s="201" t="s">
        <v>7777</v>
      </c>
      <c r="BIT699" s="201" t="s">
        <v>7776</v>
      </c>
      <c r="BIU699" s="201" t="s">
        <v>7777</v>
      </c>
      <c r="BIV699" s="201" t="s">
        <v>7776</v>
      </c>
      <c r="BIW699" s="201" t="s">
        <v>7777</v>
      </c>
      <c r="BIX699" s="201" t="s">
        <v>7776</v>
      </c>
      <c r="BIY699" s="201" t="s">
        <v>7777</v>
      </c>
      <c r="BIZ699" s="201" t="s">
        <v>7776</v>
      </c>
      <c r="BJA699" s="201" t="s">
        <v>7777</v>
      </c>
      <c r="BJB699" s="201" t="s">
        <v>7776</v>
      </c>
      <c r="BJC699" s="201" t="s">
        <v>7777</v>
      </c>
      <c r="BJD699" s="201" t="s">
        <v>7776</v>
      </c>
      <c r="BJE699" s="201" t="s">
        <v>7777</v>
      </c>
      <c r="BJF699" s="201" t="s">
        <v>7776</v>
      </c>
      <c r="BJG699" s="201" t="s">
        <v>7777</v>
      </c>
      <c r="BJH699" s="201" t="s">
        <v>7776</v>
      </c>
      <c r="BJI699" s="201" t="s">
        <v>7777</v>
      </c>
      <c r="BJJ699" s="201" t="s">
        <v>7776</v>
      </c>
      <c r="BJK699" s="201" t="s">
        <v>7777</v>
      </c>
      <c r="BJL699" s="201" t="s">
        <v>7776</v>
      </c>
      <c r="BJM699" s="201" t="s">
        <v>7777</v>
      </c>
      <c r="BJN699" s="201" t="s">
        <v>7776</v>
      </c>
      <c r="BJO699" s="201" t="s">
        <v>7777</v>
      </c>
      <c r="BJP699" s="201" t="s">
        <v>7776</v>
      </c>
      <c r="BJQ699" s="201" t="s">
        <v>7777</v>
      </c>
      <c r="BJR699" s="201" t="s">
        <v>7776</v>
      </c>
      <c r="BJS699" s="201" t="s">
        <v>7777</v>
      </c>
      <c r="BJT699" s="201" t="s">
        <v>7776</v>
      </c>
      <c r="BJU699" s="201" t="s">
        <v>7777</v>
      </c>
      <c r="BJV699" s="201" t="s">
        <v>7776</v>
      </c>
      <c r="BJW699" s="201" t="s">
        <v>7777</v>
      </c>
      <c r="BJX699" s="201" t="s">
        <v>7776</v>
      </c>
      <c r="BJY699" s="201" t="s">
        <v>7777</v>
      </c>
      <c r="BJZ699" s="201" t="s">
        <v>7776</v>
      </c>
      <c r="BKA699" s="201" t="s">
        <v>7777</v>
      </c>
      <c r="BKB699" s="201" t="s">
        <v>7776</v>
      </c>
      <c r="BKC699" s="201" t="s">
        <v>7777</v>
      </c>
      <c r="BKD699" s="201" t="s">
        <v>7776</v>
      </c>
      <c r="BKE699" s="201" t="s">
        <v>7777</v>
      </c>
      <c r="BKF699" s="201" t="s">
        <v>7776</v>
      </c>
      <c r="BKG699" s="201" t="s">
        <v>7777</v>
      </c>
      <c r="BKH699" s="201" t="s">
        <v>7776</v>
      </c>
      <c r="BKI699" s="201" t="s">
        <v>7777</v>
      </c>
      <c r="BKJ699" s="201" t="s">
        <v>7776</v>
      </c>
      <c r="BKK699" s="201" t="s">
        <v>7777</v>
      </c>
      <c r="BKL699" s="201" t="s">
        <v>7776</v>
      </c>
      <c r="BKM699" s="201" t="s">
        <v>7777</v>
      </c>
      <c r="BKN699" s="201" t="s">
        <v>7776</v>
      </c>
      <c r="BKO699" s="201" t="s">
        <v>7777</v>
      </c>
      <c r="BKP699" s="201" t="s">
        <v>7776</v>
      </c>
      <c r="BKQ699" s="201" t="s">
        <v>7777</v>
      </c>
      <c r="BKR699" s="201" t="s">
        <v>7776</v>
      </c>
      <c r="BKS699" s="201" t="s">
        <v>7777</v>
      </c>
      <c r="BKT699" s="201" t="s">
        <v>7776</v>
      </c>
      <c r="BKU699" s="201" t="s">
        <v>7777</v>
      </c>
      <c r="BKV699" s="201" t="s">
        <v>7776</v>
      </c>
      <c r="BKW699" s="201" t="s">
        <v>7777</v>
      </c>
      <c r="BKX699" s="201" t="s">
        <v>7776</v>
      </c>
      <c r="BKY699" s="201" t="s">
        <v>7777</v>
      </c>
      <c r="BKZ699" s="201" t="s">
        <v>7776</v>
      </c>
      <c r="BLA699" s="201" t="s">
        <v>7777</v>
      </c>
      <c r="BLB699" s="201" t="s">
        <v>7776</v>
      </c>
      <c r="BLC699" s="201" t="s">
        <v>7777</v>
      </c>
      <c r="BLD699" s="201" t="s">
        <v>7776</v>
      </c>
      <c r="BLE699" s="201" t="s">
        <v>7777</v>
      </c>
      <c r="BLF699" s="201" t="s">
        <v>7776</v>
      </c>
      <c r="BLG699" s="201" t="s">
        <v>7777</v>
      </c>
      <c r="BLH699" s="201" t="s">
        <v>7776</v>
      </c>
      <c r="BLI699" s="201" t="s">
        <v>7777</v>
      </c>
      <c r="BLJ699" s="201" t="s">
        <v>7776</v>
      </c>
      <c r="BLK699" s="201" t="s">
        <v>7777</v>
      </c>
      <c r="BLL699" s="201" t="s">
        <v>7776</v>
      </c>
      <c r="BLM699" s="201" t="s">
        <v>7777</v>
      </c>
      <c r="BLN699" s="201" t="s">
        <v>7776</v>
      </c>
      <c r="BLO699" s="201" t="s">
        <v>7777</v>
      </c>
      <c r="BLP699" s="201" t="s">
        <v>7776</v>
      </c>
      <c r="BLQ699" s="201" t="s">
        <v>7777</v>
      </c>
      <c r="BLR699" s="201" t="s">
        <v>7776</v>
      </c>
      <c r="BLS699" s="201" t="s">
        <v>7777</v>
      </c>
      <c r="BLT699" s="201" t="s">
        <v>7776</v>
      </c>
      <c r="BLU699" s="201" t="s">
        <v>7777</v>
      </c>
      <c r="BLV699" s="201" t="s">
        <v>7776</v>
      </c>
      <c r="BLW699" s="201" t="s">
        <v>7777</v>
      </c>
      <c r="BLX699" s="201" t="s">
        <v>7776</v>
      </c>
      <c r="BLY699" s="201" t="s">
        <v>7777</v>
      </c>
      <c r="BLZ699" s="201" t="s">
        <v>7776</v>
      </c>
      <c r="BMA699" s="201" t="s">
        <v>7777</v>
      </c>
      <c r="BMB699" s="201" t="s">
        <v>7776</v>
      </c>
      <c r="BMC699" s="201" t="s">
        <v>7777</v>
      </c>
      <c r="BMD699" s="201" t="s">
        <v>7776</v>
      </c>
      <c r="BME699" s="201" t="s">
        <v>7777</v>
      </c>
      <c r="BMF699" s="201" t="s">
        <v>7776</v>
      </c>
      <c r="BMG699" s="201" t="s">
        <v>7777</v>
      </c>
      <c r="BMH699" s="201" t="s">
        <v>7776</v>
      </c>
      <c r="BMI699" s="201" t="s">
        <v>7777</v>
      </c>
      <c r="BMJ699" s="201" t="s">
        <v>7776</v>
      </c>
      <c r="BMK699" s="201" t="s">
        <v>7777</v>
      </c>
      <c r="BML699" s="201" t="s">
        <v>7776</v>
      </c>
      <c r="BMM699" s="201" t="s">
        <v>7777</v>
      </c>
      <c r="BMN699" s="201" t="s">
        <v>7776</v>
      </c>
      <c r="BMO699" s="201" t="s">
        <v>7777</v>
      </c>
      <c r="BMP699" s="201" t="s">
        <v>7776</v>
      </c>
      <c r="BMQ699" s="201" t="s">
        <v>7777</v>
      </c>
      <c r="BMR699" s="201" t="s">
        <v>7776</v>
      </c>
      <c r="BMS699" s="201" t="s">
        <v>7777</v>
      </c>
      <c r="BMT699" s="201" t="s">
        <v>7776</v>
      </c>
      <c r="BMU699" s="201" t="s">
        <v>7777</v>
      </c>
      <c r="BMV699" s="201" t="s">
        <v>7776</v>
      </c>
      <c r="BMW699" s="201" t="s">
        <v>7777</v>
      </c>
      <c r="BMX699" s="201" t="s">
        <v>7776</v>
      </c>
      <c r="BMY699" s="201" t="s">
        <v>7777</v>
      </c>
      <c r="BMZ699" s="201" t="s">
        <v>7776</v>
      </c>
      <c r="BNA699" s="201" t="s">
        <v>7777</v>
      </c>
      <c r="BNB699" s="201" t="s">
        <v>7776</v>
      </c>
      <c r="BNC699" s="201" t="s">
        <v>7777</v>
      </c>
      <c r="BND699" s="201" t="s">
        <v>7776</v>
      </c>
      <c r="BNE699" s="201" t="s">
        <v>7777</v>
      </c>
      <c r="BNF699" s="201" t="s">
        <v>7776</v>
      </c>
      <c r="BNG699" s="201" t="s">
        <v>7777</v>
      </c>
      <c r="BNH699" s="201" t="s">
        <v>7776</v>
      </c>
      <c r="BNI699" s="201" t="s">
        <v>7777</v>
      </c>
      <c r="BNJ699" s="201" t="s">
        <v>7776</v>
      </c>
      <c r="BNK699" s="201" t="s">
        <v>7777</v>
      </c>
      <c r="BNL699" s="201" t="s">
        <v>7776</v>
      </c>
      <c r="BNM699" s="201" t="s">
        <v>7777</v>
      </c>
      <c r="BNN699" s="201" t="s">
        <v>7776</v>
      </c>
      <c r="BNO699" s="201" t="s">
        <v>7777</v>
      </c>
      <c r="BNP699" s="201" t="s">
        <v>7776</v>
      </c>
      <c r="BNQ699" s="201" t="s">
        <v>7777</v>
      </c>
      <c r="BNR699" s="201" t="s">
        <v>7776</v>
      </c>
      <c r="BNS699" s="201" t="s">
        <v>7777</v>
      </c>
      <c r="BNT699" s="201" t="s">
        <v>7776</v>
      </c>
      <c r="BNU699" s="201" t="s">
        <v>7777</v>
      </c>
      <c r="BNV699" s="201" t="s">
        <v>7776</v>
      </c>
      <c r="BNW699" s="201" t="s">
        <v>7777</v>
      </c>
      <c r="BNX699" s="201" t="s">
        <v>7776</v>
      </c>
      <c r="BNY699" s="201" t="s">
        <v>7777</v>
      </c>
      <c r="BNZ699" s="201" t="s">
        <v>7776</v>
      </c>
      <c r="BOA699" s="201" t="s">
        <v>7777</v>
      </c>
      <c r="BOB699" s="201" t="s">
        <v>7776</v>
      </c>
      <c r="BOC699" s="201" t="s">
        <v>7777</v>
      </c>
      <c r="BOD699" s="201" t="s">
        <v>7776</v>
      </c>
      <c r="BOE699" s="201" t="s">
        <v>7777</v>
      </c>
      <c r="BOF699" s="201" t="s">
        <v>7776</v>
      </c>
      <c r="BOG699" s="201" t="s">
        <v>7777</v>
      </c>
      <c r="BOH699" s="201" t="s">
        <v>7776</v>
      </c>
      <c r="BOI699" s="201" t="s">
        <v>7777</v>
      </c>
      <c r="BOJ699" s="201" t="s">
        <v>7776</v>
      </c>
      <c r="BOK699" s="201" t="s">
        <v>7777</v>
      </c>
      <c r="BOL699" s="201" t="s">
        <v>7776</v>
      </c>
      <c r="BOM699" s="201" t="s">
        <v>7777</v>
      </c>
      <c r="BON699" s="201" t="s">
        <v>7776</v>
      </c>
      <c r="BOO699" s="201" t="s">
        <v>7777</v>
      </c>
      <c r="BOP699" s="201" t="s">
        <v>7776</v>
      </c>
      <c r="BOQ699" s="201" t="s">
        <v>7777</v>
      </c>
      <c r="BOR699" s="201" t="s">
        <v>7776</v>
      </c>
      <c r="BOS699" s="201" t="s">
        <v>7777</v>
      </c>
      <c r="BOT699" s="201" t="s">
        <v>7776</v>
      </c>
      <c r="BOU699" s="201" t="s">
        <v>7777</v>
      </c>
      <c r="BOV699" s="201" t="s">
        <v>7776</v>
      </c>
      <c r="BOW699" s="201" t="s">
        <v>7777</v>
      </c>
      <c r="BOX699" s="201" t="s">
        <v>7776</v>
      </c>
      <c r="BOY699" s="201" t="s">
        <v>7777</v>
      </c>
      <c r="BOZ699" s="201" t="s">
        <v>7776</v>
      </c>
      <c r="BPA699" s="201" t="s">
        <v>7777</v>
      </c>
      <c r="BPB699" s="201" t="s">
        <v>7776</v>
      </c>
      <c r="BPC699" s="201" t="s">
        <v>7777</v>
      </c>
      <c r="BPD699" s="201" t="s">
        <v>7776</v>
      </c>
      <c r="BPE699" s="201" t="s">
        <v>7777</v>
      </c>
      <c r="BPF699" s="201" t="s">
        <v>7776</v>
      </c>
      <c r="BPG699" s="201" t="s">
        <v>7777</v>
      </c>
      <c r="BPH699" s="201" t="s">
        <v>7776</v>
      </c>
      <c r="BPI699" s="201" t="s">
        <v>7777</v>
      </c>
      <c r="BPJ699" s="201" t="s">
        <v>7776</v>
      </c>
      <c r="BPK699" s="201" t="s">
        <v>7777</v>
      </c>
      <c r="BPL699" s="201" t="s">
        <v>7776</v>
      </c>
      <c r="BPM699" s="201" t="s">
        <v>7777</v>
      </c>
      <c r="BPN699" s="201" t="s">
        <v>7776</v>
      </c>
      <c r="BPO699" s="201" t="s">
        <v>7777</v>
      </c>
      <c r="BPP699" s="201" t="s">
        <v>7776</v>
      </c>
      <c r="BPQ699" s="201" t="s">
        <v>7777</v>
      </c>
      <c r="BPR699" s="201" t="s">
        <v>7776</v>
      </c>
      <c r="BPS699" s="201" t="s">
        <v>7777</v>
      </c>
      <c r="BPT699" s="201" t="s">
        <v>7776</v>
      </c>
      <c r="BPU699" s="201" t="s">
        <v>7777</v>
      </c>
      <c r="BPV699" s="201" t="s">
        <v>7776</v>
      </c>
      <c r="BPW699" s="201" t="s">
        <v>7777</v>
      </c>
      <c r="BPX699" s="201" t="s">
        <v>7776</v>
      </c>
      <c r="BPY699" s="201" t="s">
        <v>7777</v>
      </c>
      <c r="BPZ699" s="201" t="s">
        <v>7776</v>
      </c>
      <c r="BQA699" s="201" t="s">
        <v>7777</v>
      </c>
      <c r="BQB699" s="201" t="s">
        <v>7776</v>
      </c>
      <c r="BQC699" s="201" t="s">
        <v>7777</v>
      </c>
      <c r="BQD699" s="201" t="s">
        <v>7776</v>
      </c>
      <c r="BQE699" s="201" t="s">
        <v>7777</v>
      </c>
      <c r="BQF699" s="201" t="s">
        <v>7776</v>
      </c>
      <c r="BQG699" s="201" t="s">
        <v>7777</v>
      </c>
      <c r="BQH699" s="201" t="s">
        <v>7776</v>
      </c>
      <c r="BQI699" s="201" t="s">
        <v>7777</v>
      </c>
      <c r="BQJ699" s="201" t="s">
        <v>7776</v>
      </c>
      <c r="BQK699" s="201" t="s">
        <v>7777</v>
      </c>
      <c r="BQL699" s="201" t="s">
        <v>7776</v>
      </c>
      <c r="BQM699" s="201" t="s">
        <v>7777</v>
      </c>
      <c r="BQN699" s="201" t="s">
        <v>7776</v>
      </c>
      <c r="BQO699" s="201" t="s">
        <v>7777</v>
      </c>
      <c r="BQP699" s="201" t="s">
        <v>7776</v>
      </c>
      <c r="BQQ699" s="201" t="s">
        <v>7777</v>
      </c>
      <c r="BQR699" s="201" t="s">
        <v>7776</v>
      </c>
      <c r="BQS699" s="201" t="s">
        <v>7777</v>
      </c>
      <c r="BQT699" s="201" t="s">
        <v>7776</v>
      </c>
      <c r="BQU699" s="201" t="s">
        <v>7777</v>
      </c>
      <c r="BQV699" s="201" t="s">
        <v>7776</v>
      </c>
      <c r="BQW699" s="201" t="s">
        <v>7777</v>
      </c>
      <c r="BQX699" s="201" t="s">
        <v>7776</v>
      </c>
      <c r="BQY699" s="201" t="s">
        <v>7777</v>
      </c>
      <c r="BQZ699" s="201" t="s">
        <v>7776</v>
      </c>
      <c r="BRA699" s="201" t="s">
        <v>7777</v>
      </c>
      <c r="BRB699" s="201" t="s">
        <v>7776</v>
      </c>
      <c r="BRC699" s="201" t="s">
        <v>7777</v>
      </c>
      <c r="BRD699" s="201" t="s">
        <v>7776</v>
      </c>
      <c r="BRE699" s="201" t="s">
        <v>7777</v>
      </c>
      <c r="BRF699" s="201" t="s">
        <v>7776</v>
      </c>
      <c r="BRG699" s="201" t="s">
        <v>7777</v>
      </c>
      <c r="BRH699" s="201" t="s">
        <v>7776</v>
      </c>
      <c r="BRI699" s="201" t="s">
        <v>7777</v>
      </c>
      <c r="BRJ699" s="201" t="s">
        <v>7776</v>
      </c>
      <c r="BRK699" s="201" t="s">
        <v>7777</v>
      </c>
      <c r="BRL699" s="201" t="s">
        <v>7776</v>
      </c>
      <c r="BRM699" s="201" t="s">
        <v>7777</v>
      </c>
      <c r="BRN699" s="201" t="s">
        <v>7776</v>
      </c>
      <c r="BRO699" s="201" t="s">
        <v>7777</v>
      </c>
      <c r="BRP699" s="201" t="s">
        <v>7776</v>
      </c>
      <c r="BRQ699" s="201" t="s">
        <v>7777</v>
      </c>
      <c r="BRR699" s="201" t="s">
        <v>7776</v>
      </c>
      <c r="BRS699" s="201" t="s">
        <v>7777</v>
      </c>
      <c r="BRT699" s="201" t="s">
        <v>7776</v>
      </c>
      <c r="BRU699" s="201" t="s">
        <v>7777</v>
      </c>
      <c r="BRV699" s="201" t="s">
        <v>7776</v>
      </c>
      <c r="BRW699" s="201" t="s">
        <v>7777</v>
      </c>
      <c r="BRX699" s="201" t="s">
        <v>7776</v>
      </c>
      <c r="BRY699" s="201" t="s">
        <v>7777</v>
      </c>
      <c r="BRZ699" s="201" t="s">
        <v>7776</v>
      </c>
      <c r="BSA699" s="201" t="s">
        <v>7777</v>
      </c>
      <c r="BSB699" s="201" t="s">
        <v>7776</v>
      </c>
      <c r="BSC699" s="201" t="s">
        <v>7777</v>
      </c>
      <c r="BSD699" s="201" t="s">
        <v>7776</v>
      </c>
      <c r="BSE699" s="201" t="s">
        <v>7777</v>
      </c>
      <c r="BSF699" s="201" t="s">
        <v>7776</v>
      </c>
      <c r="BSG699" s="201" t="s">
        <v>7777</v>
      </c>
      <c r="BSH699" s="201" t="s">
        <v>7776</v>
      </c>
      <c r="BSI699" s="201" t="s">
        <v>7777</v>
      </c>
      <c r="BSJ699" s="201" t="s">
        <v>7776</v>
      </c>
      <c r="BSK699" s="201" t="s">
        <v>7777</v>
      </c>
      <c r="BSL699" s="201" t="s">
        <v>7776</v>
      </c>
      <c r="BSM699" s="201" t="s">
        <v>7777</v>
      </c>
      <c r="BSN699" s="201" t="s">
        <v>7776</v>
      </c>
      <c r="BSO699" s="201" t="s">
        <v>7777</v>
      </c>
      <c r="BSP699" s="201" t="s">
        <v>7776</v>
      </c>
      <c r="BSQ699" s="201" t="s">
        <v>7777</v>
      </c>
      <c r="BSR699" s="201" t="s">
        <v>7776</v>
      </c>
      <c r="BSS699" s="201" t="s">
        <v>7777</v>
      </c>
      <c r="BST699" s="201" t="s">
        <v>7776</v>
      </c>
      <c r="BSU699" s="201" t="s">
        <v>7777</v>
      </c>
      <c r="BSV699" s="201" t="s">
        <v>7776</v>
      </c>
      <c r="BSW699" s="201" t="s">
        <v>7777</v>
      </c>
      <c r="BSX699" s="201" t="s">
        <v>7776</v>
      </c>
      <c r="BSY699" s="201" t="s">
        <v>7777</v>
      </c>
      <c r="BSZ699" s="201" t="s">
        <v>7776</v>
      </c>
      <c r="BTA699" s="201" t="s">
        <v>7777</v>
      </c>
      <c r="BTB699" s="201" t="s">
        <v>7776</v>
      </c>
      <c r="BTC699" s="201" t="s">
        <v>7777</v>
      </c>
      <c r="BTD699" s="201" t="s">
        <v>7776</v>
      </c>
      <c r="BTE699" s="201" t="s">
        <v>7777</v>
      </c>
      <c r="BTF699" s="201" t="s">
        <v>7776</v>
      </c>
      <c r="BTG699" s="201" t="s">
        <v>7777</v>
      </c>
      <c r="BTH699" s="201" t="s">
        <v>7776</v>
      </c>
      <c r="BTI699" s="201" t="s">
        <v>7777</v>
      </c>
      <c r="BTJ699" s="201" t="s">
        <v>7776</v>
      </c>
      <c r="BTK699" s="201" t="s">
        <v>7777</v>
      </c>
      <c r="BTL699" s="201" t="s">
        <v>7776</v>
      </c>
      <c r="BTM699" s="201" t="s">
        <v>7777</v>
      </c>
      <c r="BTN699" s="201" t="s">
        <v>7776</v>
      </c>
      <c r="BTO699" s="201" t="s">
        <v>7777</v>
      </c>
      <c r="BTP699" s="201" t="s">
        <v>7776</v>
      </c>
      <c r="BTQ699" s="201" t="s">
        <v>7777</v>
      </c>
      <c r="BTR699" s="201" t="s">
        <v>7776</v>
      </c>
      <c r="BTS699" s="201" t="s">
        <v>7777</v>
      </c>
      <c r="BTT699" s="201" t="s">
        <v>7776</v>
      </c>
      <c r="BTU699" s="201" t="s">
        <v>7777</v>
      </c>
      <c r="BTV699" s="201" t="s">
        <v>7776</v>
      </c>
      <c r="BTW699" s="201" t="s">
        <v>7777</v>
      </c>
      <c r="BTX699" s="201" t="s">
        <v>7776</v>
      </c>
      <c r="BTY699" s="201" t="s">
        <v>7777</v>
      </c>
      <c r="BTZ699" s="201" t="s">
        <v>7776</v>
      </c>
      <c r="BUA699" s="201" t="s">
        <v>7777</v>
      </c>
      <c r="BUB699" s="201" t="s">
        <v>7776</v>
      </c>
      <c r="BUC699" s="201" t="s">
        <v>7777</v>
      </c>
      <c r="BUD699" s="201" t="s">
        <v>7776</v>
      </c>
      <c r="BUE699" s="201" t="s">
        <v>7777</v>
      </c>
      <c r="BUF699" s="201" t="s">
        <v>7776</v>
      </c>
      <c r="BUG699" s="201" t="s">
        <v>7777</v>
      </c>
      <c r="BUH699" s="201" t="s">
        <v>7776</v>
      </c>
      <c r="BUI699" s="201" t="s">
        <v>7777</v>
      </c>
      <c r="BUJ699" s="201" t="s">
        <v>7776</v>
      </c>
      <c r="BUK699" s="201" t="s">
        <v>7777</v>
      </c>
      <c r="BUL699" s="201" t="s">
        <v>7776</v>
      </c>
      <c r="BUM699" s="201" t="s">
        <v>7777</v>
      </c>
      <c r="BUN699" s="201" t="s">
        <v>7776</v>
      </c>
      <c r="BUO699" s="201" t="s">
        <v>7777</v>
      </c>
      <c r="BUP699" s="201" t="s">
        <v>7776</v>
      </c>
      <c r="BUQ699" s="201" t="s">
        <v>7777</v>
      </c>
      <c r="BUR699" s="201" t="s">
        <v>7776</v>
      </c>
      <c r="BUS699" s="201" t="s">
        <v>7777</v>
      </c>
      <c r="BUT699" s="201" t="s">
        <v>7776</v>
      </c>
      <c r="BUU699" s="201" t="s">
        <v>7777</v>
      </c>
      <c r="BUV699" s="201" t="s">
        <v>7776</v>
      </c>
      <c r="BUW699" s="201" t="s">
        <v>7777</v>
      </c>
      <c r="BUX699" s="201" t="s">
        <v>7776</v>
      </c>
      <c r="BUY699" s="201" t="s">
        <v>7777</v>
      </c>
      <c r="BUZ699" s="201" t="s">
        <v>7776</v>
      </c>
      <c r="BVA699" s="201" t="s">
        <v>7777</v>
      </c>
      <c r="BVB699" s="201" t="s">
        <v>7776</v>
      </c>
      <c r="BVC699" s="201" t="s">
        <v>7777</v>
      </c>
      <c r="BVD699" s="201" t="s">
        <v>7776</v>
      </c>
      <c r="BVE699" s="201" t="s">
        <v>7777</v>
      </c>
      <c r="BVF699" s="201" t="s">
        <v>7776</v>
      </c>
      <c r="BVG699" s="201" t="s">
        <v>7777</v>
      </c>
      <c r="BVH699" s="201" t="s">
        <v>7776</v>
      </c>
      <c r="BVI699" s="201" t="s">
        <v>7777</v>
      </c>
      <c r="BVJ699" s="201" t="s">
        <v>7776</v>
      </c>
      <c r="BVK699" s="201" t="s">
        <v>7777</v>
      </c>
      <c r="BVL699" s="201" t="s">
        <v>7776</v>
      </c>
      <c r="BVM699" s="201" t="s">
        <v>7777</v>
      </c>
      <c r="BVN699" s="201" t="s">
        <v>7776</v>
      </c>
      <c r="BVO699" s="201" t="s">
        <v>7777</v>
      </c>
      <c r="BVP699" s="201" t="s">
        <v>7776</v>
      </c>
      <c r="BVQ699" s="201" t="s">
        <v>7777</v>
      </c>
      <c r="BVR699" s="201" t="s">
        <v>7776</v>
      </c>
      <c r="BVS699" s="201" t="s">
        <v>7777</v>
      </c>
      <c r="BVT699" s="201" t="s">
        <v>7776</v>
      </c>
      <c r="BVU699" s="201" t="s">
        <v>7777</v>
      </c>
      <c r="BVV699" s="201" t="s">
        <v>7776</v>
      </c>
      <c r="BVW699" s="201" t="s">
        <v>7777</v>
      </c>
      <c r="BVX699" s="201" t="s">
        <v>7776</v>
      </c>
      <c r="BVY699" s="201" t="s">
        <v>7777</v>
      </c>
      <c r="BVZ699" s="201" t="s">
        <v>7776</v>
      </c>
      <c r="BWA699" s="201" t="s">
        <v>7777</v>
      </c>
      <c r="BWB699" s="201" t="s">
        <v>7776</v>
      </c>
      <c r="BWC699" s="201" t="s">
        <v>7777</v>
      </c>
      <c r="BWD699" s="201" t="s">
        <v>7776</v>
      </c>
      <c r="BWE699" s="201" t="s">
        <v>7777</v>
      </c>
      <c r="BWF699" s="201" t="s">
        <v>7776</v>
      </c>
      <c r="BWG699" s="201" t="s">
        <v>7777</v>
      </c>
      <c r="BWH699" s="201" t="s">
        <v>7776</v>
      </c>
      <c r="BWI699" s="201" t="s">
        <v>7777</v>
      </c>
      <c r="BWJ699" s="201" t="s">
        <v>7776</v>
      </c>
      <c r="BWK699" s="201" t="s">
        <v>7777</v>
      </c>
      <c r="BWL699" s="201" t="s">
        <v>7776</v>
      </c>
      <c r="BWM699" s="201" t="s">
        <v>7777</v>
      </c>
      <c r="BWN699" s="201" t="s">
        <v>7776</v>
      </c>
      <c r="BWO699" s="201" t="s">
        <v>7777</v>
      </c>
      <c r="BWP699" s="201" t="s">
        <v>7776</v>
      </c>
      <c r="BWQ699" s="201" t="s">
        <v>7777</v>
      </c>
      <c r="BWR699" s="201" t="s">
        <v>7776</v>
      </c>
      <c r="BWS699" s="201" t="s">
        <v>7777</v>
      </c>
      <c r="BWT699" s="201" t="s">
        <v>7776</v>
      </c>
      <c r="BWU699" s="201" t="s">
        <v>7777</v>
      </c>
      <c r="BWV699" s="201" t="s">
        <v>7776</v>
      </c>
      <c r="BWW699" s="201" t="s">
        <v>7777</v>
      </c>
      <c r="BWX699" s="201" t="s">
        <v>7776</v>
      </c>
      <c r="BWY699" s="201" t="s">
        <v>7777</v>
      </c>
      <c r="BWZ699" s="201" t="s">
        <v>7776</v>
      </c>
      <c r="BXA699" s="201" t="s">
        <v>7777</v>
      </c>
      <c r="BXB699" s="201" t="s">
        <v>7776</v>
      </c>
      <c r="BXC699" s="201" t="s">
        <v>7777</v>
      </c>
      <c r="BXD699" s="201" t="s">
        <v>7776</v>
      </c>
      <c r="BXE699" s="201" t="s">
        <v>7777</v>
      </c>
      <c r="BXF699" s="201" t="s">
        <v>7776</v>
      </c>
      <c r="BXG699" s="201" t="s">
        <v>7777</v>
      </c>
      <c r="BXH699" s="201" t="s">
        <v>7776</v>
      </c>
      <c r="BXI699" s="201" t="s">
        <v>7777</v>
      </c>
      <c r="BXJ699" s="201" t="s">
        <v>7776</v>
      </c>
      <c r="BXK699" s="201" t="s">
        <v>7777</v>
      </c>
      <c r="BXL699" s="201" t="s">
        <v>7776</v>
      </c>
      <c r="BXM699" s="201" t="s">
        <v>7777</v>
      </c>
      <c r="BXN699" s="201" t="s">
        <v>7776</v>
      </c>
      <c r="BXO699" s="201" t="s">
        <v>7777</v>
      </c>
      <c r="BXP699" s="201" t="s">
        <v>7776</v>
      </c>
      <c r="BXQ699" s="201" t="s">
        <v>7777</v>
      </c>
      <c r="BXR699" s="201" t="s">
        <v>7776</v>
      </c>
      <c r="BXS699" s="201" t="s">
        <v>7777</v>
      </c>
      <c r="BXT699" s="201" t="s">
        <v>7776</v>
      </c>
      <c r="BXU699" s="201" t="s">
        <v>7777</v>
      </c>
      <c r="BXV699" s="201" t="s">
        <v>7776</v>
      </c>
      <c r="BXW699" s="201" t="s">
        <v>7777</v>
      </c>
      <c r="BXX699" s="201" t="s">
        <v>7776</v>
      </c>
      <c r="BXY699" s="201" t="s">
        <v>7777</v>
      </c>
      <c r="BXZ699" s="201" t="s">
        <v>7776</v>
      </c>
      <c r="BYA699" s="201" t="s">
        <v>7777</v>
      </c>
      <c r="BYB699" s="201" t="s">
        <v>7776</v>
      </c>
      <c r="BYC699" s="201" t="s">
        <v>7777</v>
      </c>
      <c r="BYD699" s="201" t="s">
        <v>7776</v>
      </c>
      <c r="BYE699" s="201" t="s">
        <v>7777</v>
      </c>
      <c r="BYF699" s="201" t="s">
        <v>7776</v>
      </c>
      <c r="BYG699" s="201" t="s">
        <v>7777</v>
      </c>
      <c r="BYH699" s="201" t="s">
        <v>7776</v>
      </c>
      <c r="BYI699" s="201" t="s">
        <v>7777</v>
      </c>
      <c r="BYJ699" s="201" t="s">
        <v>7776</v>
      </c>
      <c r="BYK699" s="201" t="s">
        <v>7777</v>
      </c>
      <c r="BYL699" s="201" t="s">
        <v>7776</v>
      </c>
      <c r="BYM699" s="201" t="s">
        <v>7777</v>
      </c>
      <c r="BYN699" s="201" t="s">
        <v>7776</v>
      </c>
      <c r="BYO699" s="201" t="s">
        <v>7777</v>
      </c>
      <c r="BYP699" s="201" t="s">
        <v>7776</v>
      </c>
      <c r="BYQ699" s="201" t="s">
        <v>7777</v>
      </c>
      <c r="BYR699" s="201" t="s">
        <v>7776</v>
      </c>
      <c r="BYS699" s="201" t="s">
        <v>7777</v>
      </c>
      <c r="BYT699" s="201" t="s">
        <v>7776</v>
      </c>
      <c r="BYU699" s="201" t="s">
        <v>7777</v>
      </c>
      <c r="BYV699" s="201" t="s">
        <v>7776</v>
      </c>
      <c r="BYW699" s="201" t="s">
        <v>7777</v>
      </c>
      <c r="BYX699" s="201" t="s">
        <v>7776</v>
      </c>
      <c r="BYY699" s="201" t="s">
        <v>7777</v>
      </c>
      <c r="BYZ699" s="201" t="s">
        <v>7776</v>
      </c>
      <c r="BZA699" s="201" t="s">
        <v>7777</v>
      </c>
      <c r="BZB699" s="201" t="s">
        <v>7776</v>
      </c>
      <c r="BZC699" s="201" t="s">
        <v>7777</v>
      </c>
      <c r="BZD699" s="201" t="s">
        <v>7776</v>
      </c>
      <c r="BZE699" s="201" t="s">
        <v>7777</v>
      </c>
      <c r="BZF699" s="201" t="s">
        <v>7776</v>
      </c>
      <c r="BZG699" s="201" t="s">
        <v>7777</v>
      </c>
      <c r="BZH699" s="201" t="s">
        <v>7776</v>
      </c>
      <c r="BZI699" s="201" t="s">
        <v>7777</v>
      </c>
      <c r="BZJ699" s="201" t="s">
        <v>7776</v>
      </c>
      <c r="BZK699" s="201" t="s">
        <v>7777</v>
      </c>
      <c r="BZL699" s="201" t="s">
        <v>7776</v>
      </c>
      <c r="BZM699" s="201" t="s">
        <v>7777</v>
      </c>
      <c r="BZN699" s="201" t="s">
        <v>7776</v>
      </c>
      <c r="BZO699" s="201" t="s">
        <v>7777</v>
      </c>
      <c r="BZP699" s="201" t="s">
        <v>7776</v>
      </c>
      <c r="BZQ699" s="201" t="s">
        <v>7777</v>
      </c>
      <c r="BZR699" s="201" t="s">
        <v>7776</v>
      </c>
      <c r="BZS699" s="201" t="s">
        <v>7777</v>
      </c>
      <c r="BZT699" s="201" t="s">
        <v>7776</v>
      </c>
      <c r="BZU699" s="201" t="s">
        <v>7777</v>
      </c>
      <c r="BZV699" s="201" t="s">
        <v>7776</v>
      </c>
      <c r="BZW699" s="201" t="s">
        <v>7777</v>
      </c>
      <c r="BZX699" s="201" t="s">
        <v>7776</v>
      </c>
      <c r="BZY699" s="201" t="s">
        <v>7777</v>
      </c>
      <c r="BZZ699" s="201" t="s">
        <v>7776</v>
      </c>
      <c r="CAA699" s="201" t="s">
        <v>7777</v>
      </c>
      <c r="CAB699" s="201" t="s">
        <v>7776</v>
      </c>
      <c r="CAC699" s="201" t="s">
        <v>7777</v>
      </c>
      <c r="CAD699" s="201" t="s">
        <v>7776</v>
      </c>
      <c r="CAE699" s="201" t="s">
        <v>7777</v>
      </c>
      <c r="CAF699" s="201" t="s">
        <v>7776</v>
      </c>
      <c r="CAG699" s="201" t="s">
        <v>7777</v>
      </c>
      <c r="CAH699" s="201" t="s">
        <v>7776</v>
      </c>
      <c r="CAI699" s="201" t="s">
        <v>7777</v>
      </c>
      <c r="CAJ699" s="201" t="s">
        <v>7776</v>
      </c>
      <c r="CAK699" s="201" t="s">
        <v>7777</v>
      </c>
      <c r="CAL699" s="201" t="s">
        <v>7776</v>
      </c>
      <c r="CAM699" s="201" t="s">
        <v>7777</v>
      </c>
      <c r="CAN699" s="201" t="s">
        <v>7776</v>
      </c>
      <c r="CAO699" s="201" t="s">
        <v>7777</v>
      </c>
      <c r="CAP699" s="201" t="s">
        <v>7776</v>
      </c>
      <c r="CAQ699" s="201" t="s">
        <v>7777</v>
      </c>
      <c r="CAR699" s="201" t="s">
        <v>7776</v>
      </c>
      <c r="CAS699" s="201" t="s">
        <v>7777</v>
      </c>
      <c r="CAT699" s="201" t="s">
        <v>7776</v>
      </c>
      <c r="CAU699" s="201" t="s">
        <v>7777</v>
      </c>
      <c r="CAV699" s="201" t="s">
        <v>7776</v>
      </c>
      <c r="CAW699" s="201" t="s">
        <v>7777</v>
      </c>
      <c r="CAX699" s="201" t="s">
        <v>7776</v>
      </c>
      <c r="CAY699" s="201" t="s">
        <v>7777</v>
      </c>
      <c r="CAZ699" s="201" t="s">
        <v>7776</v>
      </c>
      <c r="CBA699" s="201" t="s">
        <v>7777</v>
      </c>
      <c r="CBB699" s="201" t="s">
        <v>7776</v>
      </c>
      <c r="CBC699" s="201" t="s">
        <v>7777</v>
      </c>
      <c r="CBD699" s="201" t="s">
        <v>7776</v>
      </c>
      <c r="CBE699" s="201" t="s">
        <v>7777</v>
      </c>
      <c r="CBF699" s="201" t="s">
        <v>7776</v>
      </c>
      <c r="CBG699" s="201" t="s">
        <v>7777</v>
      </c>
      <c r="CBH699" s="201" t="s">
        <v>7776</v>
      </c>
      <c r="CBI699" s="201" t="s">
        <v>7777</v>
      </c>
      <c r="CBJ699" s="201" t="s">
        <v>7776</v>
      </c>
      <c r="CBK699" s="201" t="s">
        <v>7777</v>
      </c>
      <c r="CBL699" s="201" t="s">
        <v>7776</v>
      </c>
      <c r="CBM699" s="201" t="s">
        <v>7777</v>
      </c>
      <c r="CBN699" s="201" t="s">
        <v>7776</v>
      </c>
      <c r="CBO699" s="201" t="s">
        <v>7777</v>
      </c>
      <c r="CBP699" s="201" t="s">
        <v>7776</v>
      </c>
      <c r="CBQ699" s="201" t="s">
        <v>7777</v>
      </c>
      <c r="CBR699" s="201" t="s">
        <v>7776</v>
      </c>
      <c r="CBS699" s="201" t="s">
        <v>7777</v>
      </c>
      <c r="CBT699" s="201" t="s">
        <v>7776</v>
      </c>
      <c r="CBU699" s="201" t="s">
        <v>7777</v>
      </c>
      <c r="CBV699" s="201" t="s">
        <v>7776</v>
      </c>
      <c r="CBW699" s="201" t="s">
        <v>7777</v>
      </c>
      <c r="CBX699" s="201" t="s">
        <v>7776</v>
      </c>
      <c r="CBY699" s="201" t="s">
        <v>7777</v>
      </c>
      <c r="CBZ699" s="201" t="s">
        <v>7776</v>
      </c>
      <c r="CCA699" s="201" t="s">
        <v>7777</v>
      </c>
      <c r="CCB699" s="201" t="s">
        <v>7776</v>
      </c>
      <c r="CCC699" s="201" t="s">
        <v>7777</v>
      </c>
      <c r="CCD699" s="201" t="s">
        <v>7776</v>
      </c>
      <c r="CCE699" s="201" t="s">
        <v>7777</v>
      </c>
      <c r="CCF699" s="201" t="s">
        <v>7776</v>
      </c>
      <c r="CCG699" s="201" t="s">
        <v>7777</v>
      </c>
      <c r="CCH699" s="201" t="s">
        <v>7776</v>
      </c>
      <c r="CCI699" s="201" t="s">
        <v>7777</v>
      </c>
      <c r="CCJ699" s="201" t="s">
        <v>7776</v>
      </c>
      <c r="CCK699" s="201" t="s">
        <v>7777</v>
      </c>
      <c r="CCL699" s="201" t="s">
        <v>7776</v>
      </c>
      <c r="CCM699" s="201" t="s">
        <v>7777</v>
      </c>
      <c r="CCN699" s="201" t="s">
        <v>7776</v>
      </c>
      <c r="CCO699" s="201" t="s">
        <v>7777</v>
      </c>
      <c r="CCP699" s="201" t="s">
        <v>7776</v>
      </c>
      <c r="CCQ699" s="201" t="s">
        <v>7777</v>
      </c>
      <c r="CCR699" s="201" t="s">
        <v>7776</v>
      </c>
      <c r="CCS699" s="201" t="s">
        <v>7777</v>
      </c>
      <c r="CCT699" s="201" t="s">
        <v>7776</v>
      </c>
      <c r="CCU699" s="201" t="s">
        <v>7777</v>
      </c>
      <c r="CCV699" s="201" t="s">
        <v>7776</v>
      </c>
      <c r="CCW699" s="201" t="s">
        <v>7777</v>
      </c>
      <c r="CCX699" s="201" t="s">
        <v>7776</v>
      </c>
      <c r="CCY699" s="201" t="s">
        <v>7777</v>
      </c>
      <c r="CCZ699" s="201" t="s">
        <v>7776</v>
      </c>
      <c r="CDA699" s="201" t="s">
        <v>7777</v>
      </c>
      <c r="CDB699" s="201" t="s">
        <v>7776</v>
      </c>
      <c r="CDC699" s="201" t="s">
        <v>7777</v>
      </c>
      <c r="CDD699" s="201" t="s">
        <v>7776</v>
      </c>
      <c r="CDE699" s="201" t="s">
        <v>7777</v>
      </c>
      <c r="CDF699" s="201" t="s">
        <v>7776</v>
      </c>
      <c r="CDG699" s="201" t="s">
        <v>7777</v>
      </c>
      <c r="CDH699" s="201" t="s">
        <v>7776</v>
      </c>
      <c r="CDI699" s="201" t="s">
        <v>7777</v>
      </c>
      <c r="CDJ699" s="201" t="s">
        <v>7776</v>
      </c>
      <c r="CDK699" s="201" t="s">
        <v>7777</v>
      </c>
      <c r="CDL699" s="201" t="s">
        <v>7776</v>
      </c>
      <c r="CDM699" s="201" t="s">
        <v>7777</v>
      </c>
      <c r="CDN699" s="201" t="s">
        <v>7776</v>
      </c>
      <c r="CDO699" s="201" t="s">
        <v>7777</v>
      </c>
      <c r="CDP699" s="201" t="s">
        <v>7776</v>
      </c>
      <c r="CDQ699" s="201" t="s">
        <v>7777</v>
      </c>
      <c r="CDR699" s="201" t="s">
        <v>7776</v>
      </c>
      <c r="CDS699" s="201" t="s">
        <v>7777</v>
      </c>
      <c r="CDT699" s="201" t="s">
        <v>7776</v>
      </c>
      <c r="CDU699" s="201" t="s">
        <v>7777</v>
      </c>
      <c r="CDV699" s="201" t="s">
        <v>7776</v>
      </c>
      <c r="CDW699" s="201" t="s">
        <v>7777</v>
      </c>
      <c r="CDX699" s="201" t="s">
        <v>7776</v>
      </c>
      <c r="CDY699" s="201" t="s">
        <v>7777</v>
      </c>
      <c r="CDZ699" s="201" t="s">
        <v>7776</v>
      </c>
      <c r="CEA699" s="201" t="s">
        <v>7777</v>
      </c>
      <c r="CEB699" s="201" t="s">
        <v>7776</v>
      </c>
      <c r="CEC699" s="201" t="s">
        <v>7777</v>
      </c>
      <c r="CED699" s="201" t="s">
        <v>7776</v>
      </c>
      <c r="CEE699" s="201" t="s">
        <v>7777</v>
      </c>
      <c r="CEF699" s="201" t="s">
        <v>7776</v>
      </c>
      <c r="CEG699" s="201" t="s">
        <v>7777</v>
      </c>
      <c r="CEH699" s="201" t="s">
        <v>7776</v>
      </c>
      <c r="CEI699" s="201" t="s">
        <v>7777</v>
      </c>
      <c r="CEJ699" s="201" t="s">
        <v>7776</v>
      </c>
      <c r="CEK699" s="201" t="s">
        <v>7777</v>
      </c>
      <c r="CEL699" s="201" t="s">
        <v>7776</v>
      </c>
      <c r="CEM699" s="201" t="s">
        <v>7777</v>
      </c>
      <c r="CEN699" s="201" t="s">
        <v>7776</v>
      </c>
      <c r="CEO699" s="201" t="s">
        <v>7777</v>
      </c>
      <c r="CEP699" s="201" t="s">
        <v>7776</v>
      </c>
      <c r="CEQ699" s="201" t="s">
        <v>7777</v>
      </c>
      <c r="CER699" s="201" t="s">
        <v>7776</v>
      </c>
      <c r="CES699" s="201" t="s">
        <v>7777</v>
      </c>
      <c r="CET699" s="201" t="s">
        <v>7776</v>
      </c>
      <c r="CEU699" s="201" t="s">
        <v>7777</v>
      </c>
      <c r="CEV699" s="201" t="s">
        <v>7776</v>
      </c>
      <c r="CEW699" s="201" t="s">
        <v>7777</v>
      </c>
      <c r="CEX699" s="201" t="s">
        <v>7776</v>
      </c>
      <c r="CEY699" s="201" t="s">
        <v>7777</v>
      </c>
      <c r="CEZ699" s="201" t="s">
        <v>7776</v>
      </c>
      <c r="CFA699" s="201" t="s">
        <v>7777</v>
      </c>
      <c r="CFB699" s="201" t="s">
        <v>7776</v>
      </c>
      <c r="CFC699" s="201" t="s">
        <v>7777</v>
      </c>
      <c r="CFD699" s="201" t="s">
        <v>7776</v>
      </c>
      <c r="CFE699" s="201" t="s">
        <v>7777</v>
      </c>
      <c r="CFF699" s="201" t="s">
        <v>7776</v>
      </c>
      <c r="CFG699" s="201" t="s">
        <v>7777</v>
      </c>
      <c r="CFH699" s="201" t="s">
        <v>7776</v>
      </c>
      <c r="CFI699" s="201" t="s">
        <v>7777</v>
      </c>
      <c r="CFJ699" s="201" t="s">
        <v>7776</v>
      </c>
      <c r="CFK699" s="201" t="s">
        <v>7777</v>
      </c>
      <c r="CFL699" s="201" t="s">
        <v>7776</v>
      </c>
      <c r="CFM699" s="201" t="s">
        <v>7777</v>
      </c>
      <c r="CFN699" s="201" t="s">
        <v>7776</v>
      </c>
      <c r="CFO699" s="201" t="s">
        <v>7777</v>
      </c>
      <c r="CFP699" s="201" t="s">
        <v>7776</v>
      </c>
      <c r="CFQ699" s="201" t="s">
        <v>7777</v>
      </c>
      <c r="CFR699" s="201" t="s">
        <v>7776</v>
      </c>
      <c r="CFS699" s="201" t="s">
        <v>7777</v>
      </c>
      <c r="CFT699" s="201" t="s">
        <v>7776</v>
      </c>
      <c r="CFU699" s="201" t="s">
        <v>7777</v>
      </c>
      <c r="CFV699" s="201" t="s">
        <v>7776</v>
      </c>
      <c r="CFW699" s="201" t="s">
        <v>7777</v>
      </c>
      <c r="CFX699" s="201" t="s">
        <v>7776</v>
      </c>
      <c r="CFY699" s="201" t="s">
        <v>7777</v>
      </c>
      <c r="CFZ699" s="201" t="s">
        <v>7776</v>
      </c>
      <c r="CGA699" s="201" t="s">
        <v>7777</v>
      </c>
      <c r="CGB699" s="201" t="s">
        <v>7776</v>
      </c>
      <c r="CGC699" s="201" t="s">
        <v>7777</v>
      </c>
      <c r="CGD699" s="201" t="s">
        <v>7776</v>
      </c>
      <c r="CGE699" s="201" t="s">
        <v>7777</v>
      </c>
      <c r="CGF699" s="201" t="s">
        <v>7776</v>
      </c>
      <c r="CGG699" s="201" t="s">
        <v>7777</v>
      </c>
      <c r="CGH699" s="201" t="s">
        <v>7776</v>
      </c>
      <c r="CGI699" s="201" t="s">
        <v>7777</v>
      </c>
      <c r="CGJ699" s="201" t="s">
        <v>7776</v>
      </c>
      <c r="CGK699" s="201" t="s">
        <v>7777</v>
      </c>
      <c r="CGL699" s="201" t="s">
        <v>7776</v>
      </c>
      <c r="CGM699" s="201" t="s">
        <v>7777</v>
      </c>
      <c r="CGN699" s="201" t="s">
        <v>7776</v>
      </c>
      <c r="CGO699" s="201" t="s">
        <v>7777</v>
      </c>
      <c r="CGP699" s="201" t="s">
        <v>7776</v>
      </c>
      <c r="CGQ699" s="201" t="s">
        <v>7777</v>
      </c>
      <c r="CGR699" s="201" t="s">
        <v>7776</v>
      </c>
      <c r="CGS699" s="201" t="s">
        <v>7777</v>
      </c>
      <c r="CGT699" s="201" t="s">
        <v>7776</v>
      </c>
      <c r="CGU699" s="201" t="s">
        <v>7777</v>
      </c>
      <c r="CGV699" s="201" t="s">
        <v>7776</v>
      </c>
      <c r="CGW699" s="201" t="s">
        <v>7777</v>
      </c>
      <c r="CGX699" s="201" t="s">
        <v>7776</v>
      </c>
      <c r="CGY699" s="201" t="s">
        <v>7777</v>
      </c>
      <c r="CGZ699" s="201" t="s">
        <v>7776</v>
      </c>
      <c r="CHA699" s="201" t="s">
        <v>7777</v>
      </c>
      <c r="CHB699" s="201" t="s">
        <v>7776</v>
      </c>
      <c r="CHC699" s="201" t="s">
        <v>7777</v>
      </c>
      <c r="CHD699" s="201" t="s">
        <v>7776</v>
      </c>
      <c r="CHE699" s="201" t="s">
        <v>7777</v>
      </c>
      <c r="CHF699" s="201" t="s">
        <v>7776</v>
      </c>
      <c r="CHG699" s="201" t="s">
        <v>7777</v>
      </c>
      <c r="CHH699" s="201" t="s">
        <v>7776</v>
      </c>
      <c r="CHI699" s="201" t="s">
        <v>7777</v>
      </c>
      <c r="CHJ699" s="201" t="s">
        <v>7776</v>
      </c>
      <c r="CHK699" s="201" t="s">
        <v>7777</v>
      </c>
      <c r="CHL699" s="201" t="s">
        <v>7776</v>
      </c>
      <c r="CHM699" s="201" t="s">
        <v>7777</v>
      </c>
      <c r="CHN699" s="201" t="s">
        <v>7776</v>
      </c>
      <c r="CHO699" s="201" t="s">
        <v>7777</v>
      </c>
      <c r="CHP699" s="201" t="s">
        <v>7776</v>
      </c>
      <c r="CHQ699" s="201" t="s">
        <v>7777</v>
      </c>
      <c r="CHR699" s="201" t="s">
        <v>7776</v>
      </c>
      <c r="CHS699" s="201" t="s">
        <v>7777</v>
      </c>
      <c r="CHT699" s="201" t="s">
        <v>7776</v>
      </c>
      <c r="CHU699" s="201" t="s">
        <v>7777</v>
      </c>
      <c r="CHV699" s="201" t="s">
        <v>7776</v>
      </c>
      <c r="CHW699" s="201" t="s">
        <v>7777</v>
      </c>
      <c r="CHX699" s="201" t="s">
        <v>7776</v>
      </c>
      <c r="CHY699" s="201" t="s">
        <v>7777</v>
      </c>
      <c r="CHZ699" s="201" t="s">
        <v>7776</v>
      </c>
      <c r="CIA699" s="201" t="s">
        <v>7777</v>
      </c>
      <c r="CIB699" s="201" t="s">
        <v>7776</v>
      </c>
      <c r="CIC699" s="201" t="s">
        <v>7777</v>
      </c>
      <c r="CID699" s="201" t="s">
        <v>7776</v>
      </c>
      <c r="CIE699" s="201" t="s">
        <v>7777</v>
      </c>
      <c r="CIF699" s="201" t="s">
        <v>7776</v>
      </c>
      <c r="CIG699" s="201" t="s">
        <v>7777</v>
      </c>
      <c r="CIH699" s="201" t="s">
        <v>7776</v>
      </c>
      <c r="CII699" s="201" t="s">
        <v>7777</v>
      </c>
      <c r="CIJ699" s="201" t="s">
        <v>7776</v>
      </c>
      <c r="CIK699" s="201" t="s">
        <v>7777</v>
      </c>
      <c r="CIL699" s="201" t="s">
        <v>7776</v>
      </c>
      <c r="CIM699" s="201" t="s">
        <v>7777</v>
      </c>
      <c r="CIN699" s="201" t="s">
        <v>7776</v>
      </c>
      <c r="CIO699" s="201" t="s">
        <v>7777</v>
      </c>
      <c r="CIP699" s="201" t="s">
        <v>7776</v>
      </c>
      <c r="CIQ699" s="201" t="s">
        <v>7777</v>
      </c>
      <c r="CIR699" s="201" t="s">
        <v>7776</v>
      </c>
      <c r="CIS699" s="201" t="s">
        <v>7777</v>
      </c>
      <c r="CIT699" s="201" t="s">
        <v>7776</v>
      </c>
      <c r="CIU699" s="201" t="s">
        <v>7777</v>
      </c>
      <c r="CIV699" s="201" t="s">
        <v>7776</v>
      </c>
      <c r="CIW699" s="201" t="s">
        <v>7777</v>
      </c>
      <c r="CIX699" s="201" t="s">
        <v>7776</v>
      </c>
      <c r="CIY699" s="201" t="s">
        <v>7777</v>
      </c>
      <c r="CIZ699" s="201" t="s">
        <v>7776</v>
      </c>
      <c r="CJA699" s="201" t="s">
        <v>7777</v>
      </c>
      <c r="CJB699" s="201" t="s">
        <v>7776</v>
      </c>
      <c r="CJC699" s="201" t="s">
        <v>7777</v>
      </c>
      <c r="CJD699" s="201" t="s">
        <v>7776</v>
      </c>
      <c r="CJE699" s="201" t="s">
        <v>7777</v>
      </c>
      <c r="CJF699" s="201" t="s">
        <v>7776</v>
      </c>
      <c r="CJG699" s="201" t="s">
        <v>7777</v>
      </c>
      <c r="CJH699" s="201" t="s">
        <v>7776</v>
      </c>
      <c r="CJI699" s="201" t="s">
        <v>7777</v>
      </c>
      <c r="CJJ699" s="201" t="s">
        <v>7776</v>
      </c>
      <c r="CJK699" s="201" t="s">
        <v>7777</v>
      </c>
      <c r="CJL699" s="201" t="s">
        <v>7776</v>
      </c>
      <c r="CJM699" s="201" t="s">
        <v>7777</v>
      </c>
      <c r="CJN699" s="201" t="s">
        <v>7776</v>
      </c>
      <c r="CJO699" s="201" t="s">
        <v>7777</v>
      </c>
      <c r="CJP699" s="201" t="s">
        <v>7776</v>
      </c>
      <c r="CJQ699" s="201" t="s">
        <v>7777</v>
      </c>
      <c r="CJR699" s="201" t="s">
        <v>7776</v>
      </c>
      <c r="CJS699" s="201" t="s">
        <v>7777</v>
      </c>
      <c r="CJT699" s="201" t="s">
        <v>7776</v>
      </c>
      <c r="CJU699" s="201" t="s">
        <v>7777</v>
      </c>
      <c r="CJV699" s="201" t="s">
        <v>7776</v>
      </c>
      <c r="CJW699" s="201" t="s">
        <v>7777</v>
      </c>
      <c r="CJX699" s="201" t="s">
        <v>7776</v>
      </c>
      <c r="CJY699" s="201" t="s">
        <v>7777</v>
      </c>
      <c r="CJZ699" s="201" t="s">
        <v>7776</v>
      </c>
      <c r="CKA699" s="201" t="s">
        <v>7777</v>
      </c>
      <c r="CKB699" s="201" t="s">
        <v>7776</v>
      </c>
      <c r="CKC699" s="201" t="s">
        <v>7777</v>
      </c>
      <c r="CKD699" s="201" t="s">
        <v>7776</v>
      </c>
      <c r="CKE699" s="201" t="s">
        <v>7777</v>
      </c>
      <c r="CKF699" s="201" t="s">
        <v>7776</v>
      </c>
      <c r="CKG699" s="201" t="s">
        <v>7777</v>
      </c>
      <c r="CKH699" s="201" t="s">
        <v>7776</v>
      </c>
      <c r="CKI699" s="201" t="s">
        <v>7777</v>
      </c>
      <c r="CKJ699" s="201" t="s">
        <v>7776</v>
      </c>
      <c r="CKK699" s="201" t="s">
        <v>7777</v>
      </c>
      <c r="CKL699" s="201" t="s">
        <v>7776</v>
      </c>
      <c r="CKM699" s="201" t="s">
        <v>7777</v>
      </c>
      <c r="CKN699" s="201" t="s">
        <v>7776</v>
      </c>
      <c r="CKO699" s="201" t="s">
        <v>7777</v>
      </c>
      <c r="CKP699" s="201" t="s">
        <v>7776</v>
      </c>
      <c r="CKQ699" s="201" t="s">
        <v>7777</v>
      </c>
      <c r="CKR699" s="201" t="s">
        <v>7776</v>
      </c>
      <c r="CKS699" s="201" t="s">
        <v>7777</v>
      </c>
      <c r="CKT699" s="201" t="s">
        <v>7776</v>
      </c>
      <c r="CKU699" s="201" t="s">
        <v>7777</v>
      </c>
      <c r="CKV699" s="201" t="s">
        <v>7776</v>
      </c>
      <c r="CKW699" s="201" t="s">
        <v>7777</v>
      </c>
      <c r="CKX699" s="201" t="s">
        <v>7776</v>
      </c>
      <c r="CKY699" s="201" t="s">
        <v>7777</v>
      </c>
      <c r="CKZ699" s="201" t="s">
        <v>7776</v>
      </c>
      <c r="CLA699" s="201" t="s">
        <v>7777</v>
      </c>
      <c r="CLB699" s="201" t="s">
        <v>7776</v>
      </c>
      <c r="CLC699" s="201" t="s">
        <v>7777</v>
      </c>
      <c r="CLD699" s="201" t="s">
        <v>7776</v>
      </c>
      <c r="CLE699" s="201" t="s">
        <v>7777</v>
      </c>
      <c r="CLF699" s="201" t="s">
        <v>7776</v>
      </c>
      <c r="CLG699" s="201" t="s">
        <v>7777</v>
      </c>
      <c r="CLH699" s="201" t="s">
        <v>7776</v>
      </c>
      <c r="CLI699" s="201" t="s">
        <v>7777</v>
      </c>
      <c r="CLJ699" s="201" t="s">
        <v>7776</v>
      </c>
      <c r="CLK699" s="201" t="s">
        <v>7777</v>
      </c>
      <c r="CLL699" s="201" t="s">
        <v>7776</v>
      </c>
      <c r="CLM699" s="201" t="s">
        <v>7777</v>
      </c>
      <c r="CLN699" s="201" t="s">
        <v>7776</v>
      </c>
      <c r="CLO699" s="201" t="s">
        <v>7777</v>
      </c>
      <c r="CLP699" s="201" t="s">
        <v>7776</v>
      </c>
      <c r="CLQ699" s="201" t="s">
        <v>7777</v>
      </c>
      <c r="CLR699" s="201" t="s">
        <v>7776</v>
      </c>
      <c r="CLS699" s="201" t="s">
        <v>7777</v>
      </c>
      <c r="CLT699" s="201" t="s">
        <v>7776</v>
      </c>
      <c r="CLU699" s="201" t="s">
        <v>7777</v>
      </c>
      <c r="CLV699" s="201" t="s">
        <v>7776</v>
      </c>
      <c r="CLW699" s="201" t="s">
        <v>7777</v>
      </c>
      <c r="CLX699" s="201" t="s">
        <v>7776</v>
      </c>
      <c r="CLY699" s="201" t="s">
        <v>7777</v>
      </c>
      <c r="CLZ699" s="201" t="s">
        <v>7776</v>
      </c>
      <c r="CMA699" s="201" t="s">
        <v>7777</v>
      </c>
      <c r="CMB699" s="201" t="s">
        <v>7776</v>
      </c>
      <c r="CMC699" s="201" t="s">
        <v>7777</v>
      </c>
      <c r="CMD699" s="201" t="s">
        <v>7776</v>
      </c>
      <c r="CME699" s="201" t="s">
        <v>7777</v>
      </c>
      <c r="CMF699" s="201" t="s">
        <v>7776</v>
      </c>
      <c r="CMG699" s="201" t="s">
        <v>7777</v>
      </c>
      <c r="CMH699" s="201" t="s">
        <v>7776</v>
      </c>
      <c r="CMI699" s="201" t="s">
        <v>7777</v>
      </c>
      <c r="CMJ699" s="201" t="s">
        <v>7776</v>
      </c>
      <c r="CMK699" s="201" t="s">
        <v>7777</v>
      </c>
      <c r="CML699" s="201" t="s">
        <v>7776</v>
      </c>
      <c r="CMM699" s="201" t="s">
        <v>7777</v>
      </c>
      <c r="CMN699" s="201" t="s">
        <v>7776</v>
      </c>
      <c r="CMO699" s="201" t="s">
        <v>7777</v>
      </c>
      <c r="CMP699" s="201" t="s">
        <v>7776</v>
      </c>
      <c r="CMQ699" s="201" t="s">
        <v>7777</v>
      </c>
      <c r="CMR699" s="201" t="s">
        <v>7776</v>
      </c>
      <c r="CMS699" s="201" t="s">
        <v>7777</v>
      </c>
      <c r="CMT699" s="201" t="s">
        <v>7776</v>
      </c>
      <c r="CMU699" s="201" t="s">
        <v>7777</v>
      </c>
      <c r="CMV699" s="201" t="s">
        <v>7776</v>
      </c>
      <c r="CMW699" s="201" t="s">
        <v>7777</v>
      </c>
      <c r="CMX699" s="201" t="s">
        <v>7776</v>
      </c>
      <c r="CMY699" s="201" t="s">
        <v>7777</v>
      </c>
      <c r="CMZ699" s="201" t="s">
        <v>7776</v>
      </c>
      <c r="CNA699" s="201" t="s">
        <v>7777</v>
      </c>
      <c r="CNB699" s="201" t="s">
        <v>7776</v>
      </c>
      <c r="CNC699" s="201" t="s">
        <v>7777</v>
      </c>
      <c r="CND699" s="201" t="s">
        <v>7776</v>
      </c>
      <c r="CNE699" s="201" t="s">
        <v>7777</v>
      </c>
      <c r="CNF699" s="201" t="s">
        <v>7776</v>
      </c>
      <c r="CNG699" s="201" t="s">
        <v>7777</v>
      </c>
      <c r="CNH699" s="201" t="s">
        <v>7776</v>
      </c>
      <c r="CNI699" s="201" t="s">
        <v>7777</v>
      </c>
      <c r="CNJ699" s="201" t="s">
        <v>7776</v>
      </c>
      <c r="CNK699" s="201" t="s">
        <v>7777</v>
      </c>
      <c r="CNL699" s="201" t="s">
        <v>7776</v>
      </c>
      <c r="CNM699" s="201" t="s">
        <v>7777</v>
      </c>
      <c r="CNN699" s="201" t="s">
        <v>7776</v>
      </c>
      <c r="CNO699" s="201" t="s">
        <v>7777</v>
      </c>
      <c r="CNP699" s="201" t="s">
        <v>7776</v>
      </c>
      <c r="CNQ699" s="201" t="s">
        <v>7777</v>
      </c>
      <c r="CNR699" s="201" t="s">
        <v>7776</v>
      </c>
      <c r="CNS699" s="201" t="s">
        <v>7777</v>
      </c>
      <c r="CNT699" s="201" t="s">
        <v>7776</v>
      </c>
      <c r="CNU699" s="201" t="s">
        <v>7777</v>
      </c>
      <c r="CNV699" s="201" t="s">
        <v>7776</v>
      </c>
      <c r="CNW699" s="201" t="s">
        <v>7777</v>
      </c>
      <c r="CNX699" s="201" t="s">
        <v>7776</v>
      </c>
      <c r="CNY699" s="201" t="s">
        <v>7777</v>
      </c>
      <c r="CNZ699" s="201" t="s">
        <v>7776</v>
      </c>
      <c r="COA699" s="201" t="s">
        <v>7777</v>
      </c>
      <c r="COB699" s="201" t="s">
        <v>7776</v>
      </c>
      <c r="COC699" s="201" t="s">
        <v>7777</v>
      </c>
      <c r="COD699" s="201" t="s">
        <v>7776</v>
      </c>
      <c r="COE699" s="201" t="s">
        <v>7777</v>
      </c>
      <c r="COF699" s="201" t="s">
        <v>7776</v>
      </c>
      <c r="COG699" s="201" t="s">
        <v>7777</v>
      </c>
      <c r="COH699" s="201" t="s">
        <v>7776</v>
      </c>
      <c r="COI699" s="201" t="s">
        <v>7777</v>
      </c>
      <c r="COJ699" s="201" t="s">
        <v>7776</v>
      </c>
      <c r="COK699" s="201" t="s">
        <v>7777</v>
      </c>
      <c r="COL699" s="201" t="s">
        <v>7776</v>
      </c>
      <c r="COM699" s="201" t="s">
        <v>7777</v>
      </c>
      <c r="CON699" s="201" t="s">
        <v>7776</v>
      </c>
      <c r="COO699" s="201" t="s">
        <v>7777</v>
      </c>
      <c r="COP699" s="201" t="s">
        <v>7776</v>
      </c>
      <c r="COQ699" s="201" t="s">
        <v>7777</v>
      </c>
      <c r="COR699" s="201" t="s">
        <v>7776</v>
      </c>
      <c r="COS699" s="201" t="s">
        <v>7777</v>
      </c>
      <c r="COT699" s="201" t="s">
        <v>7776</v>
      </c>
      <c r="COU699" s="201" t="s">
        <v>7777</v>
      </c>
      <c r="COV699" s="201" t="s">
        <v>7776</v>
      </c>
      <c r="COW699" s="201" t="s">
        <v>7777</v>
      </c>
      <c r="COX699" s="201" t="s">
        <v>7776</v>
      </c>
      <c r="COY699" s="201" t="s">
        <v>7777</v>
      </c>
      <c r="COZ699" s="201" t="s">
        <v>7776</v>
      </c>
      <c r="CPA699" s="201" t="s">
        <v>7777</v>
      </c>
      <c r="CPB699" s="201" t="s">
        <v>7776</v>
      </c>
      <c r="CPC699" s="201" t="s">
        <v>7777</v>
      </c>
      <c r="CPD699" s="201" t="s">
        <v>7776</v>
      </c>
      <c r="CPE699" s="201" t="s">
        <v>7777</v>
      </c>
      <c r="CPF699" s="201" t="s">
        <v>7776</v>
      </c>
      <c r="CPG699" s="201" t="s">
        <v>7777</v>
      </c>
      <c r="CPH699" s="201" t="s">
        <v>7776</v>
      </c>
      <c r="CPI699" s="201" t="s">
        <v>7777</v>
      </c>
      <c r="CPJ699" s="201" t="s">
        <v>7776</v>
      </c>
      <c r="CPK699" s="201" t="s">
        <v>7777</v>
      </c>
      <c r="CPL699" s="201" t="s">
        <v>7776</v>
      </c>
      <c r="CPM699" s="201" t="s">
        <v>7777</v>
      </c>
      <c r="CPN699" s="201" t="s">
        <v>7776</v>
      </c>
      <c r="CPO699" s="201" t="s">
        <v>7777</v>
      </c>
      <c r="CPP699" s="201" t="s">
        <v>7776</v>
      </c>
      <c r="CPQ699" s="201" t="s">
        <v>7777</v>
      </c>
      <c r="CPR699" s="201" t="s">
        <v>7776</v>
      </c>
      <c r="CPS699" s="201" t="s">
        <v>7777</v>
      </c>
      <c r="CPT699" s="201" t="s">
        <v>7776</v>
      </c>
      <c r="CPU699" s="201" t="s">
        <v>7777</v>
      </c>
      <c r="CPV699" s="201" t="s">
        <v>7776</v>
      </c>
      <c r="CPW699" s="201" t="s">
        <v>7777</v>
      </c>
      <c r="CPX699" s="201" t="s">
        <v>7776</v>
      </c>
      <c r="CPY699" s="201" t="s">
        <v>7777</v>
      </c>
      <c r="CPZ699" s="201" t="s">
        <v>7776</v>
      </c>
      <c r="CQA699" s="201" t="s">
        <v>7777</v>
      </c>
      <c r="CQB699" s="201" t="s">
        <v>7776</v>
      </c>
      <c r="CQC699" s="201" t="s">
        <v>7777</v>
      </c>
      <c r="CQD699" s="201" t="s">
        <v>7776</v>
      </c>
      <c r="CQE699" s="201" t="s">
        <v>7777</v>
      </c>
      <c r="CQF699" s="201" t="s">
        <v>7776</v>
      </c>
      <c r="CQG699" s="201" t="s">
        <v>7777</v>
      </c>
      <c r="CQH699" s="201" t="s">
        <v>7776</v>
      </c>
      <c r="CQI699" s="201" t="s">
        <v>7777</v>
      </c>
      <c r="CQJ699" s="201" t="s">
        <v>7776</v>
      </c>
      <c r="CQK699" s="201" t="s">
        <v>7777</v>
      </c>
      <c r="CQL699" s="201" t="s">
        <v>7776</v>
      </c>
      <c r="CQM699" s="201" t="s">
        <v>7777</v>
      </c>
      <c r="CQN699" s="201" t="s">
        <v>7776</v>
      </c>
      <c r="CQO699" s="201" t="s">
        <v>7777</v>
      </c>
      <c r="CQP699" s="201" t="s">
        <v>7776</v>
      </c>
      <c r="CQQ699" s="201" t="s">
        <v>7777</v>
      </c>
      <c r="CQR699" s="201" t="s">
        <v>7776</v>
      </c>
      <c r="CQS699" s="201" t="s">
        <v>7777</v>
      </c>
      <c r="CQT699" s="201" t="s">
        <v>7776</v>
      </c>
      <c r="CQU699" s="201" t="s">
        <v>7777</v>
      </c>
      <c r="CQV699" s="201" t="s">
        <v>7776</v>
      </c>
      <c r="CQW699" s="201" t="s">
        <v>7777</v>
      </c>
      <c r="CQX699" s="201" t="s">
        <v>7776</v>
      </c>
      <c r="CQY699" s="201" t="s">
        <v>7777</v>
      </c>
      <c r="CQZ699" s="201" t="s">
        <v>7776</v>
      </c>
      <c r="CRA699" s="201" t="s">
        <v>7777</v>
      </c>
      <c r="CRB699" s="201" t="s">
        <v>7776</v>
      </c>
      <c r="CRC699" s="201" t="s">
        <v>7777</v>
      </c>
      <c r="CRD699" s="201" t="s">
        <v>7776</v>
      </c>
      <c r="CRE699" s="201" t="s">
        <v>7777</v>
      </c>
      <c r="CRF699" s="201" t="s">
        <v>7776</v>
      </c>
      <c r="CRG699" s="201" t="s">
        <v>7777</v>
      </c>
      <c r="CRH699" s="201" t="s">
        <v>7776</v>
      </c>
      <c r="CRI699" s="201" t="s">
        <v>7777</v>
      </c>
      <c r="CRJ699" s="201" t="s">
        <v>7776</v>
      </c>
      <c r="CRK699" s="201" t="s">
        <v>7777</v>
      </c>
      <c r="CRL699" s="201" t="s">
        <v>7776</v>
      </c>
      <c r="CRM699" s="201" t="s">
        <v>7777</v>
      </c>
      <c r="CRN699" s="201" t="s">
        <v>7776</v>
      </c>
      <c r="CRO699" s="201" t="s">
        <v>7777</v>
      </c>
      <c r="CRP699" s="201" t="s">
        <v>7776</v>
      </c>
      <c r="CRQ699" s="201" t="s">
        <v>7777</v>
      </c>
      <c r="CRR699" s="201" t="s">
        <v>7776</v>
      </c>
      <c r="CRS699" s="201" t="s">
        <v>7777</v>
      </c>
      <c r="CRT699" s="201" t="s">
        <v>7776</v>
      </c>
      <c r="CRU699" s="201" t="s">
        <v>7777</v>
      </c>
      <c r="CRV699" s="201" t="s">
        <v>7776</v>
      </c>
      <c r="CRW699" s="201" t="s">
        <v>7777</v>
      </c>
      <c r="CRX699" s="201" t="s">
        <v>7776</v>
      </c>
      <c r="CRY699" s="201" t="s">
        <v>7777</v>
      </c>
      <c r="CRZ699" s="201" t="s">
        <v>7776</v>
      </c>
      <c r="CSA699" s="201" t="s">
        <v>7777</v>
      </c>
      <c r="CSB699" s="201" t="s">
        <v>7776</v>
      </c>
      <c r="CSC699" s="201" t="s">
        <v>7777</v>
      </c>
      <c r="CSD699" s="201" t="s">
        <v>7776</v>
      </c>
      <c r="CSE699" s="201" t="s">
        <v>7777</v>
      </c>
      <c r="CSF699" s="201" t="s">
        <v>7776</v>
      </c>
      <c r="CSG699" s="201" t="s">
        <v>7777</v>
      </c>
      <c r="CSH699" s="201" t="s">
        <v>7776</v>
      </c>
      <c r="CSI699" s="201" t="s">
        <v>7777</v>
      </c>
      <c r="CSJ699" s="201" t="s">
        <v>7776</v>
      </c>
      <c r="CSK699" s="201" t="s">
        <v>7777</v>
      </c>
      <c r="CSL699" s="201" t="s">
        <v>7776</v>
      </c>
      <c r="CSM699" s="201" t="s">
        <v>7777</v>
      </c>
      <c r="CSN699" s="201" t="s">
        <v>7776</v>
      </c>
      <c r="CSO699" s="201" t="s">
        <v>7777</v>
      </c>
      <c r="CSP699" s="201" t="s">
        <v>7776</v>
      </c>
      <c r="CSQ699" s="201" t="s">
        <v>7777</v>
      </c>
      <c r="CSR699" s="201" t="s">
        <v>7776</v>
      </c>
      <c r="CSS699" s="201" t="s">
        <v>7777</v>
      </c>
      <c r="CST699" s="201" t="s">
        <v>7776</v>
      </c>
      <c r="CSU699" s="201" t="s">
        <v>7777</v>
      </c>
      <c r="CSV699" s="201" t="s">
        <v>7776</v>
      </c>
      <c r="CSW699" s="201" t="s">
        <v>7777</v>
      </c>
      <c r="CSX699" s="201" t="s">
        <v>7776</v>
      </c>
      <c r="CSY699" s="201" t="s">
        <v>7777</v>
      </c>
      <c r="CSZ699" s="201" t="s">
        <v>7776</v>
      </c>
      <c r="CTA699" s="201" t="s">
        <v>7777</v>
      </c>
      <c r="CTB699" s="201" t="s">
        <v>7776</v>
      </c>
      <c r="CTC699" s="201" t="s">
        <v>7777</v>
      </c>
      <c r="CTD699" s="201" t="s">
        <v>7776</v>
      </c>
      <c r="CTE699" s="201" t="s">
        <v>7777</v>
      </c>
      <c r="CTF699" s="201" t="s">
        <v>7776</v>
      </c>
      <c r="CTG699" s="201" t="s">
        <v>7777</v>
      </c>
      <c r="CTH699" s="201" t="s">
        <v>7776</v>
      </c>
      <c r="CTI699" s="201" t="s">
        <v>7777</v>
      </c>
      <c r="CTJ699" s="201" t="s">
        <v>7776</v>
      </c>
      <c r="CTK699" s="201" t="s">
        <v>7777</v>
      </c>
      <c r="CTL699" s="201" t="s">
        <v>7776</v>
      </c>
      <c r="CTM699" s="201" t="s">
        <v>7777</v>
      </c>
      <c r="CTN699" s="201" t="s">
        <v>7776</v>
      </c>
      <c r="CTO699" s="201" t="s">
        <v>7777</v>
      </c>
      <c r="CTP699" s="201" t="s">
        <v>7776</v>
      </c>
      <c r="CTQ699" s="201" t="s">
        <v>7777</v>
      </c>
      <c r="CTR699" s="201" t="s">
        <v>7776</v>
      </c>
      <c r="CTS699" s="201" t="s">
        <v>7777</v>
      </c>
      <c r="CTT699" s="201" t="s">
        <v>7776</v>
      </c>
      <c r="CTU699" s="201" t="s">
        <v>7777</v>
      </c>
      <c r="CTV699" s="201" t="s">
        <v>7776</v>
      </c>
      <c r="CTW699" s="201" t="s">
        <v>7777</v>
      </c>
      <c r="CTX699" s="201" t="s">
        <v>7776</v>
      </c>
      <c r="CTY699" s="201" t="s">
        <v>7777</v>
      </c>
      <c r="CTZ699" s="201" t="s">
        <v>7776</v>
      </c>
      <c r="CUA699" s="201" t="s">
        <v>7777</v>
      </c>
      <c r="CUB699" s="201" t="s">
        <v>7776</v>
      </c>
      <c r="CUC699" s="201" t="s">
        <v>7777</v>
      </c>
      <c r="CUD699" s="201" t="s">
        <v>7776</v>
      </c>
      <c r="CUE699" s="201" t="s">
        <v>7777</v>
      </c>
      <c r="CUF699" s="201" t="s">
        <v>7776</v>
      </c>
      <c r="CUG699" s="201" t="s">
        <v>7777</v>
      </c>
      <c r="CUH699" s="201" t="s">
        <v>7776</v>
      </c>
      <c r="CUI699" s="201" t="s">
        <v>7777</v>
      </c>
      <c r="CUJ699" s="201" t="s">
        <v>7776</v>
      </c>
      <c r="CUK699" s="201" t="s">
        <v>7777</v>
      </c>
      <c r="CUL699" s="201" t="s">
        <v>7776</v>
      </c>
      <c r="CUM699" s="201" t="s">
        <v>7777</v>
      </c>
      <c r="CUN699" s="201" t="s">
        <v>7776</v>
      </c>
      <c r="CUO699" s="201" t="s">
        <v>7777</v>
      </c>
      <c r="CUP699" s="201" t="s">
        <v>7776</v>
      </c>
      <c r="CUQ699" s="201" t="s">
        <v>7777</v>
      </c>
      <c r="CUR699" s="201" t="s">
        <v>7776</v>
      </c>
      <c r="CUS699" s="201" t="s">
        <v>7777</v>
      </c>
      <c r="CUT699" s="201" t="s">
        <v>7776</v>
      </c>
      <c r="CUU699" s="201" t="s">
        <v>7777</v>
      </c>
      <c r="CUV699" s="201" t="s">
        <v>7776</v>
      </c>
      <c r="CUW699" s="201" t="s">
        <v>7777</v>
      </c>
      <c r="CUX699" s="201" t="s">
        <v>7776</v>
      </c>
      <c r="CUY699" s="201" t="s">
        <v>7777</v>
      </c>
      <c r="CUZ699" s="201" t="s">
        <v>7776</v>
      </c>
      <c r="CVA699" s="201" t="s">
        <v>7777</v>
      </c>
      <c r="CVB699" s="201" t="s">
        <v>7776</v>
      </c>
      <c r="CVC699" s="201" t="s">
        <v>7777</v>
      </c>
      <c r="CVD699" s="201" t="s">
        <v>7776</v>
      </c>
      <c r="CVE699" s="201" t="s">
        <v>7777</v>
      </c>
      <c r="CVF699" s="201" t="s">
        <v>7776</v>
      </c>
      <c r="CVG699" s="201" t="s">
        <v>7777</v>
      </c>
      <c r="CVH699" s="201" t="s">
        <v>7776</v>
      </c>
      <c r="CVI699" s="201" t="s">
        <v>7777</v>
      </c>
      <c r="CVJ699" s="201" t="s">
        <v>7776</v>
      </c>
      <c r="CVK699" s="201" t="s">
        <v>7777</v>
      </c>
      <c r="CVL699" s="201" t="s">
        <v>7776</v>
      </c>
      <c r="CVM699" s="201" t="s">
        <v>7777</v>
      </c>
      <c r="CVN699" s="201" t="s">
        <v>7776</v>
      </c>
      <c r="CVO699" s="201" t="s">
        <v>7777</v>
      </c>
      <c r="CVP699" s="201" t="s">
        <v>7776</v>
      </c>
      <c r="CVQ699" s="201" t="s">
        <v>7777</v>
      </c>
      <c r="CVR699" s="201" t="s">
        <v>7776</v>
      </c>
      <c r="CVS699" s="201" t="s">
        <v>7777</v>
      </c>
      <c r="CVT699" s="201" t="s">
        <v>7776</v>
      </c>
      <c r="CVU699" s="201" t="s">
        <v>7777</v>
      </c>
      <c r="CVV699" s="201" t="s">
        <v>7776</v>
      </c>
      <c r="CVW699" s="201" t="s">
        <v>7777</v>
      </c>
      <c r="CVX699" s="201" t="s">
        <v>7776</v>
      </c>
      <c r="CVY699" s="201" t="s">
        <v>7777</v>
      </c>
      <c r="CVZ699" s="201" t="s">
        <v>7776</v>
      </c>
      <c r="CWA699" s="201" t="s">
        <v>7777</v>
      </c>
      <c r="CWB699" s="201" t="s">
        <v>7776</v>
      </c>
      <c r="CWC699" s="201" t="s">
        <v>7777</v>
      </c>
      <c r="CWD699" s="201" t="s">
        <v>7776</v>
      </c>
      <c r="CWE699" s="201" t="s">
        <v>7777</v>
      </c>
      <c r="CWF699" s="201" t="s">
        <v>7776</v>
      </c>
      <c r="CWG699" s="201" t="s">
        <v>7777</v>
      </c>
      <c r="CWH699" s="201" t="s">
        <v>7776</v>
      </c>
      <c r="CWI699" s="201" t="s">
        <v>7777</v>
      </c>
      <c r="CWJ699" s="201" t="s">
        <v>7776</v>
      </c>
      <c r="CWK699" s="201" t="s">
        <v>7777</v>
      </c>
      <c r="CWL699" s="201" t="s">
        <v>7776</v>
      </c>
      <c r="CWM699" s="201" t="s">
        <v>7777</v>
      </c>
      <c r="CWN699" s="201" t="s">
        <v>7776</v>
      </c>
      <c r="CWO699" s="201" t="s">
        <v>7777</v>
      </c>
      <c r="CWP699" s="201" t="s">
        <v>7776</v>
      </c>
      <c r="CWQ699" s="201" t="s">
        <v>7777</v>
      </c>
      <c r="CWR699" s="201" t="s">
        <v>7776</v>
      </c>
      <c r="CWS699" s="201" t="s">
        <v>7777</v>
      </c>
      <c r="CWT699" s="201" t="s">
        <v>7776</v>
      </c>
      <c r="CWU699" s="201" t="s">
        <v>7777</v>
      </c>
      <c r="CWV699" s="201" t="s">
        <v>7776</v>
      </c>
      <c r="CWW699" s="201" t="s">
        <v>7777</v>
      </c>
      <c r="CWX699" s="201" t="s">
        <v>7776</v>
      </c>
      <c r="CWY699" s="201" t="s">
        <v>7777</v>
      </c>
      <c r="CWZ699" s="201" t="s">
        <v>7776</v>
      </c>
      <c r="CXA699" s="201" t="s">
        <v>7777</v>
      </c>
      <c r="CXB699" s="201" t="s">
        <v>7776</v>
      </c>
      <c r="CXC699" s="201" t="s">
        <v>7777</v>
      </c>
      <c r="CXD699" s="201" t="s">
        <v>7776</v>
      </c>
      <c r="CXE699" s="201" t="s">
        <v>7777</v>
      </c>
      <c r="CXF699" s="201" t="s">
        <v>7776</v>
      </c>
      <c r="CXG699" s="201" t="s">
        <v>7777</v>
      </c>
      <c r="CXH699" s="201" t="s">
        <v>7776</v>
      </c>
      <c r="CXI699" s="201" t="s">
        <v>7777</v>
      </c>
      <c r="CXJ699" s="201" t="s">
        <v>7776</v>
      </c>
      <c r="CXK699" s="201" t="s">
        <v>7777</v>
      </c>
      <c r="CXL699" s="201" t="s">
        <v>7776</v>
      </c>
      <c r="CXM699" s="201" t="s">
        <v>7777</v>
      </c>
      <c r="CXN699" s="201" t="s">
        <v>7776</v>
      </c>
      <c r="CXO699" s="201" t="s">
        <v>7777</v>
      </c>
      <c r="CXP699" s="201" t="s">
        <v>7776</v>
      </c>
      <c r="CXQ699" s="201" t="s">
        <v>7777</v>
      </c>
      <c r="CXR699" s="201" t="s">
        <v>7776</v>
      </c>
      <c r="CXS699" s="201" t="s">
        <v>7777</v>
      </c>
      <c r="CXT699" s="201" t="s">
        <v>7776</v>
      </c>
      <c r="CXU699" s="201" t="s">
        <v>7777</v>
      </c>
      <c r="CXV699" s="201" t="s">
        <v>7776</v>
      </c>
      <c r="CXW699" s="201" t="s">
        <v>7777</v>
      </c>
      <c r="CXX699" s="201" t="s">
        <v>7776</v>
      </c>
      <c r="CXY699" s="201" t="s">
        <v>7777</v>
      </c>
      <c r="CXZ699" s="201" t="s">
        <v>7776</v>
      </c>
      <c r="CYA699" s="201" t="s">
        <v>7777</v>
      </c>
      <c r="CYB699" s="201" t="s">
        <v>7776</v>
      </c>
      <c r="CYC699" s="201" t="s">
        <v>7777</v>
      </c>
      <c r="CYD699" s="201" t="s">
        <v>7776</v>
      </c>
      <c r="CYE699" s="201" t="s">
        <v>7777</v>
      </c>
      <c r="CYF699" s="201" t="s">
        <v>7776</v>
      </c>
      <c r="CYG699" s="201" t="s">
        <v>7777</v>
      </c>
      <c r="CYH699" s="201" t="s">
        <v>7776</v>
      </c>
      <c r="CYI699" s="201" t="s">
        <v>7777</v>
      </c>
      <c r="CYJ699" s="201" t="s">
        <v>7776</v>
      </c>
      <c r="CYK699" s="201" t="s">
        <v>7777</v>
      </c>
      <c r="CYL699" s="201" t="s">
        <v>7776</v>
      </c>
      <c r="CYM699" s="201" t="s">
        <v>7777</v>
      </c>
      <c r="CYN699" s="201" t="s">
        <v>7776</v>
      </c>
      <c r="CYO699" s="201" t="s">
        <v>7777</v>
      </c>
      <c r="CYP699" s="201" t="s">
        <v>7776</v>
      </c>
      <c r="CYQ699" s="201" t="s">
        <v>7777</v>
      </c>
      <c r="CYR699" s="201" t="s">
        <v>7776</v>
      </c>
      <c r="CYS699" s="201" t="s">
        <v>7777</v>
      </c>
      <c r="CYT699" s="201" t="s">
        <v>7776</v>
      </c>
      <c r="CYU699" s="201" t="s">
        <v>7777</v>
      </c>
      <c r="CYV699" s="201" t="s">
        <v>7776</v>
      </c>
      <c r="CYW699" s="201" t="s">
        <v>7777</v>
      </c>
      <c r="CYX699" s="201" t="s">
        <v>7776</v>
      </c>
      <c r="CYY699" s="201" t="s">
        <v>7777</v>
      </c>
      <c r="CYZ699" s="201" t="s">
        <v>7776</v>
      </c>
      <c r="CZA699" s="201" t="s">
        <v>7777</v>
      </c>
      <c r="CZB699" s="201" t="s">
        <v>7776</v>
      </c>
      <c r="CZC699" s="201" t="s">
        <v>7777</v>
      </c>
      <c r="CZD699" s="201" t="s">
        <v>7776</v>
      </c>
      <c r="CZE699" s="201" t="s">
        <v>7777</v>
      </c>
      <c r="CZF699" s="201" t="s">
        <v>7776</v>
      </c>
      <c r="CZG699" s="201" t="s">
        <v>7777</v>
      </c>
      <c r="CZH699" s="201" t="s">
        <v>7776</v>
      </c>
      <c r="CZI699" s="201" t="s">
        <v>7777</v>
      </c>
      <c r="CZJ699" s="201" t="s">
        <v>7776</v>
      </c>
      <c r="CZK699" s="201" t="s">
        <v>7777</v>
      </c>
      <c r="CZL699" s="201" t="s">
        <v>7776</v>
      </c>
      <c r="CZM699" s="201" t="s">
        <v>7777</v>
      </c>
      <c r="CZN699" s="201" t="s">
        <v>7776</v>
      </c>
      <c r="CZO699" s="201" t="s">
        <v>7777</v>
      </c>
      <c r="CZP699" s="201" t="s">
        <v>7776</v>
      </c>
      <c r="CZQ699" s="201" t="s">
        <v>7777</v>
      </c>
      <c r="CZR699" s="201" t="s">
        <v>7776</v>
      </c>
      <c r="CZS699" s="201" t="s">
        <v>7777</v>
      </c>
      <c r="CZT699" s="201" t="s">
        <v>7776</v>
      </c>
      <c r="CZU699" s="201" t="s">
        <v>7777</v>
      </c>
      <c r="CZV699" s="201" t="s">
        <v>7776</v>
      </c>
      <c r="CZW699" s="201" t="s">
        <v>7777</v>
      </c>
      <c r="CZX699" s="201" t="s">
        <v>7776</v>
      </c>
      <c r="CZY699" s="201" t="s">
        <v>7777</v>
      </c>
      <c r="CZZ699" s="201" t="s">
        <v>7776</v>
      </c>
      <c r="DAA699" s="201" t="s">
        <v>7777</v>
      </c>
      <c r="DAB699" s="201" t="s">
        <v>7776</v>
      </c>
      <c r="DAC699" s="201" t="s">
        <v>7777</v>
      </c>
      <c r="DAD699" s="201" t="s">
        <v>7776</v>
      </c>
      <c r="DAE699" s="201" t="s">
        <v>7777</v>
      </c>
      <c r="DAF699" s="201" t="s">
        <v>7776</v>
      </c>
      <c r="DAG699" s="201" t="s">
        <v>7777</v>
      </c>
      <c r="DAH699" s="201" t="s">
        <v>7776</v>
      </c>
      <c r="DAI699" s="201" t="s">
        <v>7777</v>
      </c>
      <c r="DAJ699" s="201" t="s">
        <v>7776</v>
      </c>
      <c r="DAK699" s="201" t="s">
        <v>7777</v>
      </c>
      <c r="DAL699" s="201" t="s">
        <v>7776</v>
      </c>
      <c r="DAM699" s="201" t="s">
        <v>7777</v>
      </c>
      <c r="DAN699" s="201" t="s">
        <v>7776</v>
      </c>
      <c r="DAO699" s="201" t="s">
        <v>7777</v>
      </c>
      <c r="DAP699" s="201" t="s">
        <v>7776</v>
      </c>
      <c r="DAQ699" s="201" t="s">
        <v>7777</v>
      </c>
      <c r="DAR699" s="201" t="s">
        <v>7776</v>
      </c>
      <c r="DAS699" s="201" t="s">
        <v>7777</v>
      </c>
      <c r="DAT699" s="201" t="s">
        <v>7776</v>
      </c>
      <c r="DAU699" s="201" t="s">
        <v>7777</v>
      </c>
      <c r="DAV699" s="201" t="s">
        <v>7776</v>
      </c>
      <c r="DAW699" s="201" t="s">
        <v>7777</v>
      </c>
      <c r="DAX699" s="201" t="s">
        <v>7776</v>
      </c>
      <c r="DAY699" s="201" t="s">
        <v>7777</v>
      </c>
      <c r="DAZ699" s="201" t="s">
        <v>7776</v>
      </c>
      <c r="DBA699" s="201" t="s">
        <v>7777</v>
      </c>
      <c r="DBB699" s="201" t="s">
        <v>7776</v>
      </c>
      <c r="DBC699" s="201" t="s">
        <v>7777</v>
      </c>
      <c r="DBD699" s="201" t="s">
        <v>7776</v>
      </c>
      <c r="DBE699" s="201" t="s">
        <v>7777</v>
      </c>
      <c r="DBF699" s="201" t="s">
        <v>7776</v>
      </c>
      <c r="DBG699" s="201" t="s">
        <v>7777</v>
      </c>
      <c r="DBH699" s="201" t="s">
        <v>7776</v>
      </c>
      <c r="DBI699" s="201" t="s">
        <v>7777</v>
      </c>
      <c r="DBJ699" s="201" t="s">
        <v>7776</v>
      </c>
      <c r="DBK699" s="201" t="s">
        <v>7777</v>
      </c>
      <c r="DBL699" s="201" t="s">
        <v>7776</v>
      </c>
      <c r="DBM699" s="201" t="s">
        <v>7777</v>
      </c>
      <c r="DBN699" s="201" t="s">
        <v>7776</v>
      </c>
      <c r="DBO699" s="201" t="s">
        <v>7777</v>
      </c>
      <c r="DBP699" s="201" t="s">
        <v>7776</v>
      </c>
      <c r="DBQ699" s="201" t="s">
        <v>7777</v>
      </c>
      <c r="DBR699" s="201" t="s">
        <v>7776</v>
      </c>
      <c r="DBS699" s="201" t="s">
        <v>7777</v>
      </c>
      <c r="DBT699" s="201" t="s">
        <v>7776</v>
      </c>
      <c r="DBU699" s="201" t="s">
        <v>7777</v>
      </c>
      <c r="DBV699" s="201" t="s">
        <v>7776</v>
      </c>
      <c r="DBW699" s="201" t="s">
        <v>7777</v>
      </c>
      <c r="DBX699" s="201" t="s">
        <v>7776</v>
      </c>
      <c r="DBY699" s="201" t="s">
        <v>7777</v>
      </c>
      <c r="DBZ699" s="201" t="s">
        <v>7776</v>
      </c>
      <c r="DCA699" s="201" t="s">
        <v>7777</v>
      </c>
      <c r="DCB699" s="201" t="s">
        <v>7776</v>
      </c>
      <c r="DCC699" s="201" t="s">
        <v>7777</v>
      </c>
      <c r="DCD699" s="201" t="s">
        <v>7776</v>
      </c>
      <c r="DCE699" s="201" t="s">
        <v>7777</v>
      </c>
      <c r="DCF699" s="201" t="s">
        <v>7776</v>
      </c>
      <c r="DCG699" s="201" t="s">
        <v>7777</v>
      </c>
      <c r="DCH699" s="201" t="s">
        <v>7776</v>
      </c>
      <c r="DCI699" s="201" t="s">
        <v>7777</v>
      </c>
      <c r="DCJ699" s="201" t="s">
        <v>7776</v>
      </c>
      <c r="DCK699" s="201" t="s">
        <v>7777</v>
      </c>
      <c r="DCL699" s="201" t="s">
        <v>7776</v>
      </c>
      <c r="DCM699" s="201" t="s">
        <v>7777</v>
      </c>
      <c r="DCN699" s="201" t="s">
        <v>7776</v>
      </c>
      <c r="DCO699" s="201" t="s">
        <v>7777</v>
      </c>
      <c r="DCP699" s="201" t="s">
        <v>7776</v>
      </c>
      <c r="DCQ699" s="201" t="s">
        <v>7777</v>
      </c>
      <c r="DCR699" s="201" t="s">
        <v>7776</v>
      </c>
      <c r="DCS699" s="201" t="s">
        <v>7777</v>
      </c>
      <c r="DCT699" s="201" t="s">
        <v>7776</v>
      </c>
      <c r="DCU699" s="201" t="s">
        <v>7777</v>
      </c>
      <c r="DCV699" s="201" t="s">
        <v>7776</v>
      </c>
      <c r="DCW699" s="201" t="s">
        <v>7777</v>
      </c>
      <c r="DCX699" s="201" t="s">
        <v>7776</v>
      </c>
      <c r="DCY699" s="201" t="s">
        <v>7777</v>
      </c>
      <c r="DCZ699" s="201" t="s">
        <v>7776</v>
      </c>
      <c r="DDA699" s="201" t="s">
        <v>7777</v>
      </c>
      <c r="DDB699" s="201" t="s">
        <v>7776</v>
      </c>
      <c r="DDC699" s="201" t="s">
        <v>7777</v>
      </c>
      <c r="DDD699" s="201" t="s">
        <v>7776</v>
      </c>
      <c r="DDE699" s="201" t="s">
        <v>7777</v>
      </c>
      <c r="DDF699" s="201" t="s">
        <v>7776</v>
      </c>
      <c r="DDG699" s="201" t="s">
        <v>7777</v>
      </c>
      <c r="DDH699" s="201" t="s">
        <v>7776</v>
      </c>
      <c r="DDI699" s="201" t="s">
        <v>7777</v>
      </c>
      <c r="DDJ699" s="201" t="s">
        <v>7776</v>
      </c>
      <c r="DDK699" s="201" t="s">
        <v>7777</v>
      </c>
      <c r="DDL699" s="201" t="s">
        <v>7776</v>
      </c>
      <c r="DDM699" s="201" t="s">
        <v>7777</v>
      </c>
      <c r="DDN699" s="201" t="s">
        <v>7776</v>
      </c>
      <c r="DDO699" s="201" t="s">
        <v>7777</v>
      </c>
      <c r="DDP699" s="201" t="s">
        <v>7776</v>
      </c>
      <c r="DDQ699" s="201" t="s">
        <v>7777</v>
      </c>
      <c r="DDR699" s="201" t="s">
        <v>7776</v>
      </c>
      <c r="DDS699" s="201" t="s">
        <v>7777</v>
      </c>
      <c r="DDT699" s="201" t="s">
        <v>7776</v>
      </c>
      <c r="DDU699" s="201" t="s">
        <v>7777</v>
      </c>
      <c r="DDV699" s="201" t="s">
        <v>7776</v>
      </c>
      <c r="DDW699" s="201" t="s">
        <v>7777</v>
      </c>
      <c r="DDX699" s="201" t="s">
        <v>7776</v>
      </c>
      <c r="DDY699" s="201" t="s">
        <v>7777</v>
      </c>
      <c r="DDZ699" s="201" t="s">
        <v>7776</v>
      </c>
      <c r="DEA699" s="201" t="s">
        <v>7777</v>
      </c>
      <c r="DEB699" s="201" t="s">
        <v>7776</v>
      </c>
      <c r="DEC699" s="201" t="s">
        <v>7777</v>
      </c>
      <c r="DED699" s="201" t="s">
        <v>7776</v>
      </c>
      <c r="DEE699" s="201" t="s">
        <v>7777</v>
      </c>
      <c r="DEF699" s="201" t="s">
        <v>7776</v>
      </c>
      <c r="DEG699" s="201" t="s">
        <v>7777</v>
      </c>
      <c r="DEH699" s="201" t="s">
        <v>7776</v>
      </c>
      <c r="DEI699" s="201" t="s">
        <v>7777</v>
      </c>
      <c r="DEJ699" s="201" t="s">
        <v>7776</v>
      </c>
      <c r="DEK699" s="201" t="s">
        <v>7777</v>
      </c>
      <c r="DEL699" s="201" t="s">
        <v>7776</v>
      </c>
      <c r="DEM699" s="201" t="s">
        <v>7777</v>
      </c>
      <c r="DEN699" s="201" t="s">
        <v>7776</v>
      </c>
      <c r="DEO699" s="201" t="s">
        <v>7777</v>
      </c>
      <c r="DEP699" s="201" t="s">
        <v>7776</v>
      </c>
      <c r="DEQ699" s="201" t="s">
        <v>7777</v>
      </c>
      <c r="DER699" s="201" t="s">
        <v>7776</v>
      </c>
      <c r="DES699" s="201" t="s">
        <v>7777</v>
      </c>
      <c r="DET699" s="201" t="s">
        <v>7776</v>
      </c>
      <c r="DEU699" s="201" t="s">
        <v>7777</v>
      </c>
      <c r="DEV699" s="201" t="s">
        <v>7776</v>
      </c>
      <c r="DEW699" s="201" t="s">
        <v>7777</v>
      </c>
      <c r="DEX699" s="201" t="s">
        <v>7776</v>
      </c>
      <c r="DEY699" s="201" t="s">
        <v>7777</v>
      </c>
      <c r="DEZ699" s="201" t="s">
        <v>7776</v>
      </c>
      <c r="DFA699" s="201" t="s">
        <v>7777</v>
      </c>
      <c r="DFB699" s="201" t="s">
        <v>7776</v>
      </c>
      <c r="DFC699" s="201" t="s">
        <v>7777</v>
      </c>
      <c r="DFD699" s="201" t="s">
        <v>7776</v>
      </c>
      <c r="DFE699" s="201" t="s">
        <v>7777</v>
      </c>
      <c r="DFF699" s="201" t="s">
        <v>7776</v>
      </c>
      <c r="DFG699" s="201" t="s">
        <v>7777</v>
      </c>
      <c r="DFH699" s="201" t="s">
        <v>7776</v>
      </c>
      <c r="DFI699" s="201" t="s">
        <v>7777</v>
      </c>
      <c r="DFJ699" s="201" t="s">
        <v>7776</v>
      </c>
      <c r="DFK699" s="201" t="s">
        <v>7777</v>
      </c>
      <c r="DFL699" s="201" t="s">
        <v>7776</v>
      </c>
      <c r="DFM699" s="201" t="s">
        <v>7777</v>
      </c>
      <c r="DFN699" s="201" t="s">
        <v>7776</v>
      </c>
      <c r="DFO699" s="201" t="s">
        <v>7777</v>
      </c>
      <c r="DFP699" s="201" t="s">
        <v>7776</v>
      </c>
      <c r="DFQ699" s="201" t="s">
        <v>7777</v>
      </c>
      <c r="DFR699" s="201" t="s">
        <v>7776</v>
      </c>
      <c r="DFS699" s="201" t="s">
        <v>7777</v>
      </c>
      <c r="DFT699" s="201" t="s">
        <v>7776</v>
      </c>
      <c r="DFU699" s="201" t="s">
        <v>7777</v>
      </c>
      <c r="DFV699" s="201" t="s">
        <v>7776</v>
      </c>
      <c r="DFW699" s="201" t="s">
        <v>7777</v>
      </c>
      <c r="DFX699" s="201" t="s">
        <v>7776</v>
      </c>
      <c r="DFY699" s="201" t="s">
        <v>7777</v>
      </c>
      <c r="DFZ699" s="201" t="s">
        <v>7776</v>
      </c>
      <c r="DGA699" s="201" t="s">
        <v>7777</v>
      </c>
      <c r="DGB699" s="201" t="s">
        <v>7776</v>
      </c>
      <c r="DGC699" s="201" t="s">
        <v>7777</v>
      </c>
      <c r="DGD699" s="201" t="s">
        <v>7776</v>
      </c>
      <c r="DGE699" s="201" t="s">
        <v>7777</v>
      </c>
      <c r="DGF699" s="201" t="s">
        <v>7776</v>
      </c>
      <c r="DGG699" s="201" t="s">
        <v>7777</v>
      </c>
      <c r="DGH699" s="201" t="s">
        <v>7776</v>
      </c>
      <c r="DGI699" s="201" t="s">
        <v>7777</v>
      </c>
      <c r="DGJ699" s="201" t="s">
        <v>7776</v>
      </c>
      <c r="DGK699" s="201" t="s">
        <v>7777</v>
      </c>
      <c r="DGL699" s="201" t="s">
        <v>7776</v>
      </c>
      <c r="DGM699" s="201" t="s">
        <v>7777</v>
      </c>
      <c r="DGN699" s="201" t="s">
        <v>7776</v>
      </c>
      <c r="DGO699" s="201" t="s">
        <v>7777</v>
      </c>
      <c r="DGP699" s="201" t="s">
        <v>7776</v>
      </c>
      <c r="DGQ699" s="201" t="s">
        <v>7777</v>
      </c>
      <c r="DGR699" s="201" t="s">
        <v>7776</v>
      </c>
      <c r="DGS699" s="201" t="s">
        <v>7777</v>
      </c>
      <c r="DGT699" s="201" t="s">
        <v>7776</v>
      </c>
      <c r="DGU699" s="201" t="s">
        <v>7777</v>
      </c>
      <c r="DGV699" s="201" t="s">
        <v>7776</v>
      </c>
      <c r="DGW699" s="201" t="s">
        <v>7777</v>
      </c>
      <c r="DGX699" s="201" t="s">
        <v>7776</v>
      </c>
      <c r="DGY699" s="201" t="s">
        <v>7777</v>
      </c>
      <c r="DGZ699" s="201" t="s">
        <v>7776</v>
      </c>
      <c r="DHA699" s="201" t="s">
        <v>7777</v>
      </c>
      <c r="DHB699" s="201" t="s">
        <v>7776</v>
      </c>
      <c r="DHC699" s="201" t="s">
        <v>7777</v>
      </c>
      <c r="DHD699" s="201" t="s">
        <v>7776</v>
      </c>
      <c r="DHE699" s="201" t="s">
        <v>7777</v>
      </c>
      <c r="DHF699" s="201" t="s">
        <v>7776</v>
      </c>
      <c r="DHG699" s="201" t="s">
        <v>7777</v>
      </c>
      <c r="DHH699" s="201" t="s">
        <v>7776</v>
      </c>
      <c r="DHI699" s="201" t="s">
        <v>7777</v>
      </c>
      <c r="DHJ699" s="201" t="s">
        <v>7776</v>
      </c>
      <c r="DHK699" s="201" t="s">
        <v>7777</v>
      </c>
      <c r="DHL699" s="201" t="s">
        <v>7776</v>
      </c>
      <c r="DHM699" s="201" t="s">
        <v>7777</v>
      </c>
      <c r="DHN699" s="201" t="s">
        <v>7776</v>
      </c>
      <c r="DHO699" s="201" t="s">
        <v>7777</v>
      </c>
      <c r="DHP699" s="201" t="s">
        <v>7776</v>
      </c>
      <c r="DHQ699" s="201" t="s">
        <v>7777</v>
      </c>
      <c r="DHR699" s="201" t="s">
        <v>7776</v>
      </c>
      <c r="DHS699" s="201" t="s">
        <v>7777</v>
      </c>
      <c r="DHT699" s="201" t="s">
        <v>7776</v>
      </c>
      <c r="DHU699" s="201" t="s">
        <v>7777</v>
      </c>
      <c r="DHV699" s="201" t="s">
        <v>7776</v>
      </c>
      <c r="DHW699" s="201" t="s">
        <v>7777</v>
      </c>
      <c r="DHX699" s="201" t="s">
        <v>7776</v>
      </c>
      <c r="DHY699" s="201" t="s">
        <v>7777</v>
      </c>
      <c r="DHZ699" s="201" t="s">
        <v>7776</v>
      </c>
      <c r="DIA699" s="201" t="s">
        <v>7777</v>
      </c>
      <c r="DIB699" s="201" t="s">
        <v>7776</v>
      </c>
      <c r="DIC699" s="201" t="s">
        <v>7777</v>
      </c>
      <c r="DID699" s="201" t="s">
        <v>7776</v>
      </c>
      <c r="DIE699" s="201" t="s">
        <v>7777</v>
      </c>
      <c r="DIF699" s="201" t="s">
        <v>7776</v>
      </c>
      <c r="DIG699" s="201" t="s">
        <v>7777</v>
      </c>
      <c r="DIH699" s="201" t="s">
        <v>7776</v>
      </c>
      <c r="DII699" s="201" t="s">
        <v>7777</v>
      </c>
      <c r="DIJ699" s="201" t="s">
        <v>7776</v>
      </c>
      <c r="DIK699" s="201" t="s">
        <v>7777</v>
      </c>
      <c r="DIL699" s="201" t="s">
        <v>7776</v>
      </c>
      <c r="DIM699" s="201" t="s">
        <v>7777</v>
      </c>
      <c r="DIN699" s="201" t="s">
        <v>7776</v>
      </c>
      <c r="DIO699" s="201" t="s">
        <v>7777</v>
      </c>
      <c r="DIP699" s="201" t="s">
        <v>7776</v>
      </c>
      <c r="DIQ699" s="201" t="s">
        <v>7777</v>
      </c>
      <c r="DIR699" s="201" t="s">
        <v>7776</v>
      </c>
      <c r="DIS699" s="201" t="s">
        <v>7777</v>
      </c>
      <c r="DIT699" s="201" t="s">
        <v>7776</v>
      </c>
      <c r="DIU699" s="201" t="s">
        <v>7777</v>
      </c>
      <c r="DIV699" s="201" t="s">
        <v>7776</v>
      </c>
      <c r="DIW699" s="201" t="s">
        <v>7777</v>
      </c>
      <c r="DIX699" s="201" t="s">
        <v>7776</v>
      </c>
      <c r="DIY699" s="201" t="s">
        <v>7777</v>
      </c>
      <c r="DIZ699" s="201" t="s">
        <v>7776</v>
      </c>
      <c r="DJA699" s="201" t="s">
        <v>7777</v>
      </c>
      <c r="DJB699" s="201" t="s">
        <v>7776</v>
      </c>
      <c r="DJC699" s="201" t="s">
        <v>7777</v>
      </c>
      <c r="DJD699" s="201" t="s">
        <v>7776</v>
      </c>
      <c r="DJE699" s="201" t="s">
        <v>7777</v>
      </c>
      <c r="DJF699" s="201" t="s">
        <v>7776</v>
      </c>
      <c r="DJG699" s="201" t="s">
        <v>7777</v>
      </c>
      <c r="DJH699" s="201" t="s">
        <v>7776</v>
      </c>
      <c r="DJI699" s="201" t="s">
        <v>7777</v>
      </c>
      <c r="DJJ699" s="201" t="s">
        <v>7776</v>
      </c>
      <c r="DJK699" s="201" t="s">
        <v>7777</v>
      </c>
      <c r="DJL699" s="201" t="s">
        <v>7776</v>
      </c>
      <c r="DJM699" s="201" t="s">
        <v>7777</v>
      </c>
      <c r="DJN699" s="201" t="s">
        <v>7776</v>
      </c>
      <c r="DJO699" s="201" t="s">
        <v>7777</v>
      </c>
      <c r="DJP699" s="201" t="s">
        <v>7776</v>
      </c>
      <c r="DJQ699" s="201" t="s">
        <v>7777</v>
      </c>
      <c r="DJR699" s="201" t="s">
        <v>7776</v>
      </c>
      <c r="DJS699" s="201" t="s">
        <v>7777</v>
      </c>
      <c r="DJT699" s="201" t="s">
        <v>7776</v>
      </c>
      <c r="DJU699" s="201" t="s">
        <v>7777</v>
      </c>
      <c r="DJV699" s="201" t="s">
        <v>7776</v>
      </c>
      <c r="DJW699" s="201" t="s">
        <v>7777</v>
      </c>
      <c r="DJX699" s="201" t="s">
        <v>7776</v>
      </c>
      <c r="DJY699" s="201" t="s">
        <v>7777</v>
      </c>
      <c r="DJZ699" s="201" t="s">
        <v>7776</v>
      </c>
      <c r="DKA699" s="201" t="s">
        <v>7777</v>
      </c>
      <c r="DKB699" s="201" t="s">
        <v>7776</v>
      </c>
      <c r="DKC699" s="201" t="s">
        <v>7777</v>
      </c>
      <c r="DKD699" s="201" t="s">
        <v>7776</v>
      </c>
      <c r="DKE699" s="201" t="s">
        <v>7777</v>
      </c>
      <c r="DKF699" s="201" t="s">
        <v>7776</v>
      </c>
      <c r="DKG699" s="201" t="s">
        <v>7777</v>
      </c>
      <c r="DKH699" s="201" t="s">
        <v>7776</v>
      </c>
      <c r="DKI699" s="201" t="s">
        <v>7777</v>
      </c>
      <c r="DKJ699" s="201" t="s">
        <v>7776</v>
      </c>
      <c r="DKK699" s="201" t="s">
        <v>7777</v>
      </c>
      <c r="DKL699" s="201" t="s">
        <v>7776</v>
      </c>
      <c r="DKM699" s="201" t="s">
        <v>7777</v>
      </c>
      <c r="DKN699" s="201" t="s">
        <v>7776</v>
      </c>
      <c r="DKO699" s="201" t="s">
        <v>7777</v>
      </c>
      <c r="DKP699" s="201" t="s">
        <v>7776</v>
      </c>
      <c r="DKQ699" s="201" t="s">
        <v>7777</v>
      </c>
      <c r="DKR699" s="201" t="s">
        <v>7776</v>
      </c>
      <c r="DKS699" s="201" t="s">
        <v>7777</v>
      </c>
      <c r="DKT699" s="201" t="s">
        <v>7776</v>
      </c>
      <c r="DKU699" s="201" t="s">
        <v>7777</v>
      </c>
      <c r="DKV699" s="201" t="s">
        <v>7776</v>
      </c>
      <c r="DKW699" s="201" t="s">
        <v>7777</v>
      </c>
      <c r="DKX699" s="201" t="s">
        <v>7776</v>
      </c>
      <c r="DKY699" s="201" t="s">
        <v>7777</v>
      </c>
      <c r="DKZ699" s="201" t="s">
        <v>7776</v>
      </c>
      <c r="DLA699" s="201" t="s">
        <v>7777</v>
      </c>
      <c r="DLB699" s="201" t="s">
        <v>7776</v>
      </c>
      <c r="DLC699" s="201" t="s">
        <v>7777</v>
      </c>
      <c r="DLD699" s="201" t="s">
        <v>7776</v>
      </c>
      <c r="DLE699" s="201" t="s">
        <v>7777</v>
      </c>
      <c r="DLF699" s="201" t="s">
        <v>7776</v>
      </c>
      <c r="DLG699" s="201" t="s">
        <v>7777</v>
      </c>
      <c r="DLH699" s="201" t="s">
        <v>7776</v>
      </c>
      <c r="DLI699" s="201" t="s">
        <v>7777</v>
      </c>
      <c r="DLJ699" s="201" t="s">
        <v>7776</v>
      </c>
      <c r="DLK699" s="201" t="s">
        <v>7777</v>
      </c>
      <c r="DLL699" s="201" t="s">
        <v>7776</v>
      </c>
      <c r="DLM699" s="201" t="s">
        <v>7777</v>
      </c>
      <c r="DLN699" s="201" t="s">
        <v>7776</v>
      </c>
      <c r="DLO699" s="201" t="s">
        <v>7777</v>
      </c>
      <c r="DLP699" s="201" t="s">
        <v>7776</v>
      </c>
      <c r="DLQ699" s="201" t="s">
        <v>7777</v>
      </c>
      <c r="DLR699" s="201" t="s">
        <v>7776</v>
      </c>
      <c r="DLS699" s="201" t="s">
        <v>7777</v>
      </c>
      <c r="DLT699" s="201" t="s">
        <v>7776</v>
      </c>
      <c r="DLU699" s="201" t="s">
        <v>7777</v>
      </c>
      <c r="DLV699" s="201" t="s">
        <v>7776</v>
      </c>
      <c r="DLW699" s="201" t="s">
        <v>7777</v>
      </c>
      <c r="DLX699" s="201" t="s">
        <v>7776</v>
      </c>
      <c r="DLY699" s="201" t="s">
        <v>7777</v>
      </c>
      <c r="DLZ699" s="201" t="s">
        <v>7776</v>
      </c>
      <c r="DMA699" s="201" t="s">
        <v>7777</v>
      </c>
      <c r="DMB699" s="201" t="s">
        <v>7776</v>
      </c>
      <c r="DMC699" s="201" t="s">
        <v>7777</v>
      </c>
      <c r="DMD699" s="201" t="s">
        <v>7776</v>
      </c>
      <c r="DME699" s="201" t="s">
        <v>7777</v>
      </c>
      <c r="DMF699" s="201" t="s">
        <v>7776</v>
      </c>
      <c r="DMG699" s="201" t="s">
        <v>7777</v>
      </c>
      <c r="DMH699" s="201" t="s">
        <v>7776</v>
      </c>
      <c r="DMI699" s="201" t="s">
        <v>7777</v>
      </c>
      <c r="DMJ699" s="201" t="s">
        <v>7776</v>
      </c>
      <c r="DMK699" s="201" t="s">
        <v>7777</v>
      </c>
      <c r="DML699" s="201" t="s">
        <v>7776</v>
      </c>
      <c r="DMM699" s="201" t="s">
        <v>7777</v>
      </c>
      <c r="DMN699" s="201" t="s">
        <v>7776</v>
      </c>
      <c r="DMO699" s="201" t="s">
        <v>7777</v>
      </c>
      <c r="DMP699" s="201" t="s">
        <v>7776</v>
      </c>
      <c r="DMQ699" s="201" t="s">
        <v>7777</v>
      </c>
      <c r="DMR699" s="201" t="s">
        <v>7776</v>
      </c>
      <c r="DMS699" s="201" t="s">
        <v>7777</v>
      </c>
      <c r="DMT699" s="201" t="s">
        <v>7776</v>
      </c>
      <c r="DMU699" s="201" t="s">
        <v>7777</v>
      </c>
      <c r="DMV699" s="201" t="s">
        <v>7776</v>
      </c>
      <c r="DMW699" s="201" t="s">
        <v>7777</v>
      </c>
      <c r="DMX699" s="201" t="s">
        <v>7776</v>
      </c>
      <c r="DMY699" s="201" t="s">
        <v>7777</v>
      </c>
      <c r="DMZ699" s="201" t="s">
        <v>7776</v>
      </c>
      <c r="DNA699" s="201" t="s">
        <v>7777</v>
      </c>
      <c r="DNB699" s="201" t="s">
        <v>7776</v>
      </c>
      <c r="DNC699" s="201" t="s">
        <v>7777</v>
      </c>
      <c r="DND699" s="201" t="s">
        <v>7776</v>
      </c>
      <c r="DNE699" s="201" t="s">
        <v>7777</v>
      </c>
      <c r="DNF699" s="201" t="s">
        <v>7776</v>
      </c>
      <c r="DNG699" s="201" t="s">
        <v>7777</v>
      </c>
      <c r="DNH699" s="201" t="s">
        <v>7776</v>
      </c>
      <c r="DNI699" s="201" t="s">
        <v>7777</v>
      </c>
      <c r="DNJ699" s="201" t="s">
        <v>7776</v>
      </c>
      <c r="DNK699" s="201" t="s">
        <v>7777</v>
      </c>
      <c r="DNL699" s="201" t="s">
        <v>7776</v>
      </c>
      <c r="DNM699" s="201" t="s">
        <v>7777</v>
      </c>
      <c r="DNN699" s="201" t="s">
        <v>7776</v>
      </c>
      <c r="DNO699" s="201" t="s">
        <v>7777</v>
      </c>
      <c r="DNP699" s="201" t="s">
        <v>7776</v>
      </c>
      <c r="DNQ699" s="201" t="s">
        <v>7777</v>
      </c>
      <c r="DNR699" s="201" t="s">
        <v>7776</v>
      </c>
      <c r="DNS699" s="201" t="s">
        <v>7777</v>
      </c>
      <c r="DNT699" s="201" t="s">
        <v>7776</v>
      </c>
      <c r="DNU699" s="201" t="s">
        <v>7777</v>
      </c>
      <c r="DNV699" s="201" t="s">
        <v>7776</v>
      </c>
      <c r="DNW699" s="201" t="s">
        <v>7777</v>
      </c>
      <c r="DNX699" s="201" t="s">
        <v>7776</v>
      </c>
      <c r="DNY699" s="201" t="s">
        <v>7777</v>
      </c>
      <c r="DNZ699" s="201" t="s">
        <v>7776</v>
      </c>
      <c r="DOA699" s="201" t="s">
        <v>7777</v>
      </c>
      <c r="DOB699" s="201" t="s">
        <v>7776</v>
      </c>
      <c r="DOC699" s="201" t="s">
        <v>7777</v>
      </c>
      <c r="DOD699" s="201" t="s">
        <v>7776</v>
      </c>
      <c r="DOE699" s="201" t="s">
        <v>7777</v>
      </c>
      <c r="DOF699" s="201" t="s">
        <v>7776</v>
      </c>
      <c r="DOG699" s="201" t="s">
        <v>7777</v>
      </c>
      <c r="DOH699" s="201" t="s">
        <v>7776</v>
      </c>
      <c r="DOI699" s="201" t="s">
        <v>7777</v>
      </c>
      <c r="DOJ699" s="201" t="s">
        <v>7776</v>
      </c>
      <c r="DOK699" s="201" t="s">
        <v>7777</v>
      </c>
      <c r="DOL699" s="201" t="s">
        <v>7776</v>
      </c>
      <c r="DOM699" s="201" t="s">
        <v>7777</v>
      </c>
      <c r="DON699" s="201" t="s">
        <v>7776</v>
      </c>
      <c r="DOO699" s="201" t="s">
        <v>7777</v>
      </c>
      <c r="DOP699" s="201" t="s">
        <v>7776</v>
      </c>
      <c r="DOQ699" s="201" t="s">
        <v>7777</v>
      </c>
      <c r="DOR699" s="201" t="s">
        <v>7776</v>
      </c>
      <c r="DOS699" s="201" t="s">
        <v>7777</v>
      </c>
      <c r="DOT699" s="201" t="s">
        <v>7776</v>
      </c>
      <c r="DOU699" s="201" t="s">
        <v>7777</v>
      </c>
      <c r="DOV699" s="201" t="s">
        <v>7776</v>
      </c>
      <c r="DOW699" s="201" t="s">
        <v>7777</v>
      </c>
      <c r="DOX699" s="201" t="s">
        <v>7776</v>
      </c>
      <c r="DOY699" s="201" t="s">
        <v>7777</v>
      </c>
      <c r="DOZ699" s="201" t="s">
        <v>7776</v>
      </c>
      <c r="DPA699" s="201" t="s">
        <v>7777</v>
      </c>
      <c r="DPB699" s="201" t="s">
        <v>7776</v>
      </c>
      <c r="DPC699" s="201" t="s">
        <v>7777</v>
      </c>
      <c r="DPD699" s="201" t="s">
        <v>7776</v>
      </c>
      <c r="DPE699" s="201" t="s">
        <v>7777</v>
      </c>
      <c r="DPF699" s="201" t="s">
        <v>7776</v>
      </c>
      <c r="DPG699" s="201" t="s">
        <v>7777</v>
      </c>
      <c r="DPH699" s="201" t="s">
        <v>7776</v>
      </c>
      <c r="DPI699" s="201" t="s">
        <v>7777</v>
      </c>
      <c r="DPJ699" s="201" t="s">
        <v>7776</v>
      </c>
      <c r="DPK699" s="201" t="s">
        <v>7777</v>
      </c>
      <c r="DPL699" s="201" t="s">
        <v>7776</v>
      </c>
      <c r="DPM699" s="201" t="s">
        <v>7777</v>
      </c>
      <c r="DPN699" s="201" t="s">
        <v>7776</v>
      </c>
      <c r="DPO699" s="201" t="s">
        <v>7777</v>
      </c>
      <c r="DPP699" s="201" t="s">
        <v>7776</v>
      </c>
      <c r="DPQ699" s="201" t="s">
        <v>7777</v>
      </c>
      <c r="DPR699" s="201" t="s">
        <v>7776</v>
      </c>
      <c r="DPS699" s="201" t="s">
        <v>7777</v>
      </c>
      <c r="DPT699" s="201" t="s">
        <v>7776</v>
      </c>
      <c r="DPU699" s="201" t="s">
        <v>7777</v>
      </c>
      <c r="DPV699" s="201" t="s">
        <v>7776</v>
      </c>
      <c r="DPW699" s="201" t="s">
        <v>7777</v>
      </c>
      <c r="DPX699" s="201" t="s">
        <v>7776</v>
      </c>
      <c r="DPY699" s="201" t="s">
        <v>7777</v>
      </c>
      <c r="DPZ699" s="201" t="s">
        <v>7776</v>
      </c>
      <c r="DQA699" s="201" t="s">
        <v>7777</v>
      </c>
      <c r="DQB699" s="201" t="s">
        <v>7776</v>
      </c>
      <c r="DQC699" s="201" t="s">
        <v>7777</v>
      </c>
      <c r="DQD699" s="201" t="s">
        <v>7776</v>
      </c>
      <c r="DQE699" s="201" t="s">
        <v>7777</v>
      </c>
      <c r="DQF699" s="201" t="s">
        <v>7776</v>
      </c>
      <c r="DQG699" s="201" t="s">
        <v>7777</v>
      </c>
      <c r="DQH699" s="201" t="s">
        <v>7776</v>
      </c>
      <c r="DQI699" s="201" t="s">
        <v>7777</v>
      </c>
      <c r="DQJ699" s="201" t="s">
        <v>7776</v>
      </c>
      <c r="DQK699" s="201" t="s">
        <v>7777</v>
      </c>
      <c r="DQL699" s="201" t="s">
        <v>7776</v>
      </c>
      <c r="DQM699" s="201" t="s">
        <v>7777</v>
      </c>
      <c r="DQN699" s="201" t="s">
        <v>7776</v>
      </c>
      <c r="DQO699" s="201" t="s">
        <v>7777</v>
      </c>
      <c r="DQP699" s="201" t="s">
        <v>7776</v>
      </c>
      <c r="DQQ699" s="201" t="s">
        <v>7777</v>
      </c>
      <c r="DQR699" s="201" t="s">
        <v>7776</v>
      </c>
      <c r="DQS699" s="201" t="s">
        <v>7777</v>
      </c>
      <c r="DQT699" s="201" t="s">
        <v>7776</v>
      </c>
      <c r="DQU699" s="201" t="s">
        <v>7777</v>
      </c>
      <c r="DQV699" s="201" t="s">
        <v>7776</v>
      </c>
      <c r="DQW699" s="201" t="s">
        <v>7777</v>
      </c>
      <c r="DQX699" s="201" t="s">
        <v>7776</v>
      </c>
      <c r="DQY699" s="201" t="s">
        <v>7777</v>
      </c>
      <c r="DQZ699" s="201" t="s">
        <v>7776</v>
      </c>
      <c r="DRA699" s="201" t="s">
        <v>7777</v>
      </c>
      <c r="DRB699" s="201" t="s">
        <v>7776</v>
      </c>
      <c r="DRC699" s="201" t="s">
        <v>7777</v>
      </c>
      <c r="DRD699" s="201" t="s">
        <v>7776</v>
      </c>
      <c r="DRE699" s="201" t="s">
        <v>7777</v>
      </c>
      <c r="DRF699" s="201" t="s">
        <v>7776</v>
      </c>
      <c r="DRG699" s="201" t="s">
        <v>7777</v>
      </c>
      <c r="DRH699" s="201" t="s">
        <v>7776</v>
      </c>
      <c r="DRI699" s="201" t="s">
        <v>7777</v>
      </c>
      <c r="DRJ699" s="201" t="s">
        <v>7776</v>
      </c>
      <c r="DRK699" s="201" t="s">
        <v>7777</v>
      </c>
      <c r="DRL699" s="201" t="s">
        <v>7776</v>
      </c>
      <c r="DRM699" s="201" t="s">
        <v>7777</v>
      </c>
      <c r="DRN699" s="201" t="s">
        <v>7776</v>
      </c>
      <c r="DRO699" s="201" t="s">
        <v>7777</v>
      </c>
      <c r="DRP699" s="201" t="s">
        <v>7776</v>
      </c>
      <c r="DRQ699" s="201" t="s">
        <v>7777</v>
      </c>
      <c r="DRR699" s="201" t="s">
        <v>7776</v>
      </c>
      <c r="DRS699" s="201" t="s">
        <v>7777</v>
      </c>
      <c r="DRT699" s="201" t="s">
        <v>7776</v>
      </c>
      <c r="DRU699" s="201" t="s">
        <v>7777</v>
      </c>
      <c r="DRV699" s="201" t="s">
        <v>7776</v>
      </c>
      <c r="DRW699" s="201" t="s">
        <v>7777</v>
      </c>
      <c r="DRX699" s="201" t="s">
        <v>7776</v>
      </c>
      <c r="DRY699" s="201" t="s">
        <v>7777</v>
      </c>
      <c r="DRZ699" s="201" t="s">
        <v>7776</v>
      </c>
      <c r="DSA699" s="201" t="s">
        <v>7777</v>
      </c>
      <c r="DSB699" s="201" t="s">
        <v>7776</v>
      </c>
      <c r="DSC699" s="201" t="s">
        <v>7777</v>
      </c>
      <c r="DSD699" s="201" t="s">
        <v>7776</v>
      </c>
      <c r="DSE699" s="201" t="s">
        <v>7777</v>
      </c>
      <c r="DSF699" s="201" t="s">
        <v>7776</v>
      </c>
      <c r="DSG699" s="201" t="s">
        <v>7777</v>
      </c>
      <c r="DSH699" s="201" t="s">
        <v>7776</v>
      </c>
      <c r="DSI699" s="201" t="s">
        <v>7777</v>
      </c>
      <c r="DSJ699" s="201" t="s">
        <v>7776</v>
      </c>
      <c r="DSK699" s="201" t="s">
        <v>7777</v>
      </c>
      <c r="DSL699" s="201" t="s">
        <v>7776</v>
      </c>
      <c r="DSM699" s="201" t="s">
        <v>7777</v>
      </c>
      <c r="DSN699" s="201" t="s">
        <v>7776</v>
      </c>
      <c r="DSO699" s="201" t="s">
        <v>7777</v>
      </c>
      <c r="DSP699" s="201" t="s">
        <v>7776</v>
      </c>
      <c r="DSQ699" s="201" t="s">
        <v>7777</v>
      </c>
      <c r="DSR699" s="201" t="s">
        <v>7776</v>
      </c>
      <c r="DSS699" s="201" t="s">
        <v>7777</v>
      </c>
      <c r="DST699" s="201" t="s">
        <v>7776</v>
      </c>
      <c r="DSU699" s="201" t="s">
        <v>7777</v>
      </c>
      <c r="DSV699" s="201" t="s">
        <v>7776</v>
      </c>
      <c r="DSW699" s="201" t="s">
        <v>7777</v>
      </c>
      <c r="DSX699" s="201" t="s">
        <v>7776</v>
      </c>
      <c r="DSY699" s="201" t="s">
        <v>7777</v>
      </c>
      <c r="DSZ699" s="201" t="s">
        <v>7776</v>
      </c>
      <c r="DTA699" s="201" t="s">
        <v>7777</v>
      </c>
      <c r="DTB699" s="201" t="s">
        <v>7776</v>
      </c>
      <c r="DTC699" s="201" t="s">
        <v>7777</v>
      </c>
      <c r="DTD699" s="201" t="s">
        <v>7776</v>
      </c>
      <c r="DTE699" s="201" t="s">
        <v>7777</v>
      </c>
      <c r="DTF699" s="201" t="s">
        <v>7776</v>
      </c>
      <c r="DTG699" s="201" t="s">
        <v>7777</v>
      </c>
      <c r="DTH699" s="201" t="s">
        <v>7776</v>
      </c>
      <c r="DTI699" s="201" t="s">
        <v>7777</v>
      </c>
      <c r="DTJ699" s="201" t="s">
        <v>7776</v>
      </c>
      <c r="DTK699" s="201" t="s">
        <v>7777</v>
      </c>
      <c r="DTL699" s="201" t="s">
        <v>7776</v>
      </c>
      <c r="DTM699" s="201" t="s">
        <v>7777</v>
      </c>
      <c r="DTN699" s="201" t="s">
        <v>7776</v>
      </c>
      <c r="DTO699" s="201" t="s">
        <v>7777</v>
      </c>
      <c r="DTP699" s="201" t="s">
        <v>7776</v>
      </c>
      <c r="DTQ699" s="201" t="s">
        <v>7777</v>
      </c>
      <c r="DTR699" s="201" t="s">
        <v>7776</v>
      </c>
      <c r="DTS699" s="201" t="s">
        <v>7777</v>
      </c>
      <c r="DTT699" s="201" t="s">
        <v>7776</v>
      </c>
      <c r="DTU699" s="201" t="s">
        <v>7777</v>
      </c>
      <c r="DTV699" s="201" t="s">
        <v>7776</v>
      </c>
      <c r="DTW699" s="201" t="s">
        <v>7777</v>
      </c>
      <c r="DTX699" s="201" t="s">
        <v>7776</v>
      </c>
      <c r="DTY699" s="201" t="s">
        <v>7777</v>
      </c>
      <c r="DTZ699" s="201" t="s">
        <v>7776</v>
      </c>
      <c r="DUA699" s="201" t="s">
        <v>7777</v>
      </c>
      <c r="DUB699" s="201" t="s">
        <v>7776</v>
      </c>
      <c r="DUC699" s="201" t="s">
        <v>7777</v>
      </c>
      <c r="DUD699" s="201" t="s">
        <v>7776</v>
      </c>
      <c r="DUE699" s="201" t="s">
        <v>7777</v>
      </c>
      <c r="DUF699" s="201" t="s">
        <v>7776</v>
      </c>
      <c r="DUG699" s="201" t="s">
        <v>7777</v>
      </c>
      <c r="DUH699" s="201" t="s">
        <v>7776</v>
      </c>
      <c r="DUI699" s="201" t="s">
        <v>7777</v>
      </c>
      <c r="DUJ699" s="201" t="s">
        <v>7776</v>
      </c>
      <c r="DUK699" s="201" t="s">
        <v>7777</v>
      </c>
      <c r="DUL699" s="201" t="s">
        <v>7776</v>
      </c>
      <c r="DUM699" s="201" t="s">
        <v>7777</v>
      </c>
      <c r="DUN699" s="201" t="s">
        <v>7776</v>
      </c>
      <c r="DUO699" s="201" t="s">
        <v>7777</v>
      </c>
      <c r="DUP699" s="201" t="s">
        <v>7776</v>
      </c>
      <c r="DUQ699" s="201" t="s">
        <v>7777</v>
      </c>
      <c r="DUR699" s="201" t="s">
        <v>7776</v>
      </c>
      <c r="DUS699" s="201" t="s">
        <v>7777</v>
      </c>
      <c r="DUT699" s="201" t="s">
        <v>7776</v>
      </c>
      <c r="DUU699" s="201" t="s">
        <v>7777</v>
      </c>
      <c r="DUV699" s="201" t="s">
        <v>7776</v>
      </c>
      <c r="DUW699" s="201" t="s">
        <v>7777</v>
      </c>
      <c r="DUX699" s="201" t="s">
        <v>7776</v>
      </c>
      <c r="DUY699" s="201" t="s">
        <v>7777</v>
      </c>
      <c r="DUZ699" s="201" t="s">
        <v>7776</v>
      </c>
      <c r="DVA699" s="201" t="s">
        <v>7777</v>
      </c>
      <c r="DVB699" s="201" t="s">
        <v>7776</v>
      </c>
      <c r="DVC699" s="201" t="s">
        <v>7777</v>
      </c>
      <c r="DVD699" s="201" t="s">
        <v>7776</v>
      </c>
      <c r="DVE699" s="201" t="s">
        <v>7777</v>
      </c>
      <c r="DVF699" s="201" t="s">
        <v>7776</v>
      </c>
      <c r="DVG699" s="201" t="s">
        <v>7777</v>
      </c>
      <c r="DVH699" s="201" t="s">
        <v>7776</v>
      </c>
      <c r="DVI699" s="201" t="s">
        <v>7777</v>
      </c>
      <c r="DVJ699" s="201" t="s">
        <v>7776</v>
      </c>
      <c r="DVK699" s="201" t="s">
        <v>7777</v>
      </c>
      <c r="DVL699" s="201" t="s">
        <v>7776</v>
      </c>
      <c r="DVM699" s="201" t="s">
        <v>7777</v>
      </c>
      <c r="DVN699" s="201" t="s">
        <v>7776</v>
      </c>
      <c r="DVO699" s="201" t="s">
        <v>7777</v>
      </c>
      <c r="DVP699" s="201" t="s">
        <v>7776</v>
      </c>
      <c r="DVQ699" s="201" t="s">
        <v>7777</v>
      </c>
      <c r="DVR699" s="201" t="s">
        <v>7776</v>
      </c>
      <c r="DVS699" s="201" t="s">
        <v>7777</v>
      </c>
      <c r="DVT699" s="201" t="s">
        <v>7776</v>
      </c>
      <c r="DVU699" s="201" t="s">
        <v>7777</v>
      </c>
      <c r="DVV699" s="201" t="s">
        <v>7776</v>
      </c>
      <c r="DVW699" s="201" t="s">
        <v>7777</v>
      </c>
      <c r="DVX699" s="201" t="s">
        <v>7776</v>
      </c>
      <c r="DVY699" s="201" t="s">
        <v>7777</v>
      </c>
      <c r="DVZ699" s="201" t="s">
        <v>7776</v>
      </c>
      <c r="DWA699" s="201" t="s">
        <v>7777</v>
      </c>
      <c r="DWB699" s="201" t="s">
        <v>7776</v>
      </c>
      <c r="DWC699" s="201" t="s">
        <v>7777</v>
      </c>
      <c r="DWD699" s="201" t="s">
        <v>7776</v>
      </c>
      <c r="DWE699" s="201" t="s">
        <v>7777</v>
      </c>
      <c r="DWF699" s="201" t="s">
        <v>7776</v>
      </c>
      <c r="DWG699" s="201" t="s">
        <v>7777</v>
      </c>
      <c r="DWH699" s="201" t="s">
        <v>7776</v>
      </c>
      <c r="DWI699" s="201" t="s">
        <v>7777</v>
      </c>
      <c r="DWJ699" s="201" t="s">
        <v>7776</v>
      </c>
      <c r="DWK699" s="201" t="s">
        <v>7777</v>
      </c>
      <c r="DWL699" s="201" t="s">
        <v>7776</v>
      </c>
      <c r="DWM699" s="201" t="s">
        <v>7777</v>
      </c>
      <c r="DWN699" s="201" t="s">
        <v>7776</v>
      </c>
      <c r="DWO699" s="201" t="s">
        <v>7777</v>
      </c>
      <c r="DWP699" s="201" t="s">
        <v>7776</v>
      </c>
      <c r="DWQ699" s="201" t="s">
        <v>7777</v>
      </c>
      <c r="DWR699" s="201" t="s">
        <v>7776</v>
      </c>
      <c r="DWS699" s="201" t="s">
        <v>7777</v>
      </c>
      <c r="DWT699" s="201" t="s">
        <v>7776</v>
      </c>
      <c r="DWU699" s="201" t="s">
        <v>7777</v>
      </c>
      <c r="DWV699" s="201" t="s">
        <v>7776</v>
      </c>
      <c r="DWW699" s="201" t="s">
        <v>7777</v>
      </c>
      <c r="DWX699" s="201" t="s">
        <v>7776</v>
      </c>
      <c r="DWY699" s="201" t="s">
        <v>7777</v>
      </c>
      <c r="DWZ699" s="201" t="s">
        <v>7776</v>
      </c>
      <c r="DXA699" s="201" t="s">
        <v>7777</v>
      </c>
      <c r="DXB699" s="201" t="s">
        <v>7776</v>
      </c>
      <c r="DXC699" s="201" t="s">
        <v>7777</v>
      </c>
      <c r="DXD699" s="201" t="s">
        <v>7776</v>
      </c>
      <c r="DXE699" s="201" t="s">
        <v>7777</v>
      </c>
      <c r="DXF699" s="201" t="s">
        <v>7776</v>
      </c>
      <c r="DXG699" s="201" t="s">
        <v>7777</v>
      </c>
      <c r="DXH699" s="201" t="s">
        <v>7776</v>
      </c>
      <c r="DXI699" s="201" t="s">
        <v>7777</v>
      </c>
      <c r="DXJ699" s="201" t="s">
        <v>7776</v>
      </c>
      <c r="DXK699" s="201" t="s">
        <v>7777</v>
      </c>
      <c r="DXL699" s="201" t="s">
        <v>7776</v>
      </c>
      <c r="DXM699" s="201" t="s">
        <v>7777</v>
      </c>
      <c r="DXN699" s="201" t="s">
        <v>7776</v>
      </c>
      <c r="DXO699" s="201" t="s">
        <v>7777</v>
      </c>
      <c r="DXP699" s="201" t="s">
        <v>7776</v>
      </c>
      <c r="DXQ699" s="201" t="s">
        <v>7777</v>
      </c>
      <c r="DXR699" s="201" t="s">
        <v>7776</v>
      </c>
      <c r="DXS699" s="201" t="s">
        <v>7777</v>
      </c>
      <c r="DXT699" s="201" t="s">
        <v>7776</v>
      </c>
      <c r="DXU699" s="201" t="s">
        <v>7777</v>
      </c>
      <c r="DXV699" s="201" t="s">
        <v>7776</v>
      </c>
      <c r="DXW699" s="201" t="s">
        <v>7777</v>
      </c>
      <c r="DXX699" s="201" t="s">
        <v>7776</v>
      </c>
      <c r="DXY699" s="201" t="s">
        <v>7777</v>
      </c>
      <c r="DXZ699" s="201" t="s">
        <v>7776</v>
      </c>
      <c r="DYA699" s="201" t="s">
        <v>7777</v>
      </c>
      <c r="DYB699" s="201" t="s">
        <v>7776</v>
      </c>
      <c r="DYC699" s="201" t="s">
        <v>7777</v>
      </c>
      <c r="DYD699" s="201" t="s">
        <v>7776</v>
      </c>
      <c r="DYE699" s="201" t="s">
        <v>7777</v>
      </c>
      <c r="DYF699" s="201" t="s">
        <v>7776</v>
      </c>
      <c r="DYG699" s="201" t="s">
        <v>7777</v>
      </c>
      <c r="DYH699" s="201" t="s">
        <v>7776</v>
      </c>
      <c r="DYI699" s="201" t="s">
        <v>7777</v>
      </c>
      <c r="DYJ699" s="201" t="s">
        <v>7776</v>
      </c>
      <c r="DYK699" s="201" t="s">
        <v>7777</v>
      </c>
      <c r="DYL699" s="201" t="s">
        <v>7776</v>
      </c>
      <c r="DYM699" s="201" t="s">
        <v>7777</v>
      </c>
      <c r="DYN699" s="201" t="s">
        <v>7776</v>
      </c>
      <c r="DYO699" s="201" t="s">
        <v>7777</v>
      </c>
      <c r="DYP699" s="201" t="s">
        <v>7776</v>
      </c>
      <c r="DYQ699" s="201" t="s">
        <v>7777</v>
      </c>
      <c r="DYR699" s="201" t="s">
        <v>7776</v>
      </c>
      <c r="DYS699" s="201" t="s">
        <v>7777</v>
      </c>
      <c r="DYT699" s="201" t="s">
        <v>7776</v>
      </c>
      <c r="DYU699" s="201" t="s">
        <v>7777</v>
      </c>
      <c r="DYV699" s="201" t="s">
        <v>7776</v>
      </c>
      <c r="DYW699" s="201" t="s">
        <v>7777</v>
      </c>
      <c r="DYX699" s="201" t="s">
        <v>7776</v>
      </c>
      <c r="DYY699" s="201" t="s">
        <v>7777</v>
      </c>
      <c r="DYZ699" s="201" t="s">
        <v>7776</v>
      </c>
      <c r="DZA699" s="201" t="s">
        <v>7777</v>
      </c>
      <c r="DZB699" s="201" t="s">
        <v>7776</v>
      </c>
      <c r="DZC699" s="201" t="s">
        <v>7777</v>
      </c>
      <c r="DZD699" s="201" t="s">
        <v>7776</v>
      </c>
      <c r="DZE699" s="201" t="s">
        <v>7777</v>
      </c>
      <c r="DZF699" s="201" t="s">
        <v>7776</v>
      </c>
      <c r="DZG699" s="201" t="s">
        <v>7777</v>
      </c>
      <c r="DZH699" s="201" t="s">
        <v>7776</v>
      </c>
      <c r="DZI699" s="201" t="s">
        <v>7777</v>
      </c>
      <c r="DZJ699" s="201" t="s">
        <v>7776</v>
      </c>
      <c r="DZK699" s="201" t="s">
        <v>7777</v>
      </c>
      <c r="DZL699" s="201" t="s">
        <v>7776</v>
      </c>
      <c r="DZM699" s="201" t="s">
        <v>7777</v>
      </c>
      <c r="DZN699" s="201" t="s">
        <v>7776</v>
      </c>
      <c r="DZO699" s="201" t="s">
        <v>7777</v>
      </c>
      <c r="DZP699" s="201" t="s">
        <v>7776</v>
      </c>
      <c r="DZQ699" s="201" t="s">
        <v>7777</v>
      </c>
      <c r="DZR699" s="201" t="s">
        <v>7776</v>
      </c>
      <c r="DZS699" s="201" t="s">
        <v>7777</v>
      </c>
      <c r="DZT699" s="201" t="s">
        <v>7776</v>
      </c>
      <c r="DZU699" s="201" t="s">
        <v>7777</v>
      </c>
      <c r="DZV699" s="201" t="s">
        <v>7776</v>
      </c>
      <c r="DZW699" s="201" t="s">
        <v>7777</v>
      </c>
      <c r="DZX699" s="201" t="s">
        <v>7776</v>
      </c>
      <c r="DZY699" s="201" t="s">
        <v>7777</v>
      </c>
      <c r="DZZ699" s="201" t="s">
        <v>7776</v>
      </c>
      <c r="EAA699" s="201" t="s">
        <v>7777</v>
      </c>
      <c r="EAB699" s="201" t="s">
        <v>7776</v>
      </c>
      <c r="EAC699" s="201" t="s">
        <v>7777</v>
      </c>
      <c r="EAD699" s="201" t="s">
        <v>7776</v>
      </c>
      <c r="EAE699" s="201" t="s">
        <v>7777</v>
      </c>
      <c r="EAF699" s="201" t="s">
        <v>7776</v>
      </c>
      <c r="EAG699" s="201" t="s">
        <v>7777</v>
      </c>
      <c r="EAH699" s="201" t="s">
        <v>7776</v>
      </c>
      <c r="EAI699" s="201" t="s">
        <v>7777</v>
      </c>
      <c r="EAJ699" s="201" t="s">
        <v>7776</v>
      </c>
      <c r="EAK699" s="201" t="s">
        <v>7777</v>
      </c>
      <c r="EAL699" s="201" t="s">
        <v>7776</v>
      </c>
      <c r="EAM699" s="201" t="s">
        <v>7777</v>
      </c>
      <c r="EAN699" s="201" t="s">
        <v>7776</v>
      </c>
      <c r="EAO699" s="201" t="s">
        <v>7777</v>
      </c>
      <c r="EAP699" s="201" t="s">
        <v>7776</v>
      </c>
      <c r="EAQ699" s="201" t="s">
        <v>7777</v>
      </c>
      <c r="EAR699" s="201" t="s">
        <v>7776</v>
      </c>
      <c r="EAS699" s="201" t="s">
        <v>7777</v>
      </c>
      <c r="EAT699" s="201" t="s">
        <v>7776</v>
      </c>
      <c r="EAU699" s="201" t="s">
        <v>7777</v>
      </c>
      <c r="EAV699" s="201" t="s">
        <v>7776</v>
      </c>
      <c r="EAW699" s="201" t="s">
        <v>7777</v>
      </c>
      <c r="EAX699" s="201" t="s">
        <v>7776</v>
      </c>
      <c r="EAY699" s="201" t="s">
        <v>7777</v>
      </c>
      <c r="EAZ699" s="201" t="s">
        <v>7776</v>
      </c>
      <c r="EBA699" s="201" t="s">
        <v>7777</v>
      </c>
      <c r="EBB699" s="201" t="s">
        <v>7776</v>
      </c>
      <c r="EBC699" s="201" t="s">
        <v>7777</v>
      </c>
      <c r="EBD699" s="201" t="s">
        <v>7776</v>
      </c>
      <c r="EBE699" s="201" t="s">
        <v>7777</v>
      </c>
      <c r="EBF699" s="201" t="s">
        <v>7776</v>
      </c>
      <c r="EBG699" s="201" t="s">
        <v>7777</v>
      </c>
      <c r="EBH699" s="201" t="s">
        <v>7776</v>
      </c>
      <c r="EBI699" s="201" t="s">
        <v>7777</v>
      </c>
      <c r="EBJ699" s="201" t="s">
        <v>7776</v>
      </c>
      <c r="EBK699" s="201" t="s">
        <v>7777</v>
      </c>
      <c r="EBL699" s="201" t="s">
        <v>7776</v>
      </c>
      <c r="EBM699" s="201" t="s">
        <v>7777</v>
      </c>
      <c r="EBN699" s="201" t="s">
        <v>7776</v>
      </c>
      <c r="EBO699" s="201" t="s">
        <v>7777</v>
      </c>
      <c r="EBP699" s="201" t="s">
        <v>7776</v>
      </c>
      <c r="EBQ699" s="201" t="s">
        <v>7777</v>
      </c>
      <c r="EBR699" s="201" t="s">
        <v>7776</v>
      </c>
      <c r="EBS699" s="201" t="s">
        <v>7777</v>
      </c>
      <c r="EBT699" s="201" t="s">
        <v>7776</v>
      </c>
      <c r="EBU699" s="201" t="s">
        <v>7777</v>
      </c>
      <c r="EBV699" s="201" t="s">
        <v>7776</v>
      </c>
      <c r="EBW699" s="201" t="s">
        <v>7777</v>
      </c>
      <c r="EBX699" s="201" t="s">
        <v>7776</v>
      </c>
      <c r="EBY699" s="201" t="s">
        <v>7777</v>
      </c>
      <c r="EBZ699" s="201" t="s">
        <v>7776</v>
      </c>
      <c r="ECA699" s="201" t="s">
        <v>7777</v>
      </c>
      <c r="ECB699" s="201" t="s">
        <v>7776</v>
      </c>
      <c r="ECC699" s="201" t="s">
        <v>7777</v>
      </c>
      <c r="ECD699" s="201" t="s">
        <v>7776</v>
      </c>
      <c r="ECE699" s="201" t="s">
        <v>7777</v>
      </c>
      <c r="ECF699" s="201" t="s">
        <v>7776</v>
      </c>
      <c r="ECG699" s="201" t="s">
        <v>7777</v>
      </c>
      <c r="ECH699" s="201" t="s">
        <v>7776</v>
      </c>
      <c r="ECI699" s="201" t="s">
        <v>7777</v>
      </c>
      <c r="ECJ699" s="201" t="s">
        <v>7776</v>
      </c>
      <c r="ECK699" s="201" t="s">
        <v>7777</v>
      </c>
      <c r="ECL699" s="201" t="s">
        <v>7776</v>
      </c>
      <c r="ECM699" s="201" t="s">
        <v>7777</v>
      </c>
      <c r="ECN699" s="201" t="s">
        <v>7776</v>
      </c>
      <c r="ECO699" s="201" t="s">
        <v>7777</v>
      </c>
      <c r="ECP699" s="201" t="s">
        <v>7776</v>
      </c>
      <c r="ECQ699" s="201" t="s">
        <v>7777</v>
      </c>
      <c r="ECR699" s="201" t="s">
        <v>7776</v>
      </c>
      <c r="ECS699" s="201" t="s">
        <v>7777</v>
      </c>
      <c r="ECT699" s="201" t="s">
        <v>7776</v>
      </c>
      <c r="ECU699" s="201" t="s">
        <v>7777</v>
      </c>
      <c r="ECV699" s="201" t="s">
        <v>7776</v>
      </c>
      <c r="ECW699" s="201" t="s">
        <v>7777</v>
      </c>
      <c r="ECX699" s="201" t="s">
        <v>7776</v>
      </c>
      <c r="ECY699" s="201" t="s">
        <v>7777</v>
      </c>
      <c r="ECZ699" s="201" t="s">
        <v>7776</v>
      </c>
      <c r="EDA699" s="201" t="s">
        <v>7777</v>
      </c>
      <c r="EDB699" s="201" t="s">
        <v>7776</v>
      </c>
      <c r="EDC699" s="201" t="s">
        <v>7777</v>
      </c>
      <c r="EDD699" s="201" t="s">
        <v>7776</v>
      </c>
      <c r="EDE699" s="201" t="s">
        <v>7777</v>
      </c>
      <c r="EDF699" s="201" t="s">
        <v>7776</v>
      </c>
      <c r="EDG699" s="201" t="s">
        <v>7777</v>
      </c>
      <c r="EDH699" s="201" t="s">
        <v>7776</v>
      </c>
      <c r="EDI699" s="201" t="s">
        <v>7777</v>
      </c>
      <c r="EDJ699" s="201" t="s">
        <v>7776</v>
      </c>
      <c r="EDK699" s="201" t="s">
        <v>7777</v>
      </c>
      <c r="EDL699" s="201" t="s">
        <v>7776</v>
      </c>
      <c r="EDM699" s="201" t="s">
        <v>7777</v>
      </c>
      <c r="EDN699" s="201" t="s">
        <v>7776</v>
      </c>
      <c r="EDO699" s="201" t="s">
        <v>7777</v>
      </c>
      <c r="EDP699" s="201" t="s">
        <v>7776</v>
      </c>
      <c r="EDQ699" s="201" t="s">
        <v>7777</v>
      </c>
      <c r="EDR699" s="201" t="s">
        <v>7776</v>
      </c>
      <c r="EDS699" s="201" t="s">
        <v>7777</v>
      </c>
      <c r="EDT699" s="201" t="s">
        <v>7776</v>
      </c>
      <c r="EDU699" s="201" t="s">
        <v>7777</v>
      </c>
      <c r="EDV699" s="201" t="s">
        <v>7776</v>
      </c>
      <c r="EDW699" s="201" t="s">
        <v>7777</v>
      </c>
      <c r="EDX699" s="201" t="s">
        <v>7776</v>
      </c>
      <c r="EDY699" s="201" t="s">
        <v>7777</v>
      </c>
      <c r="EDZ699" s="201" t="s">
        <v>7776</v>
      </c>
      <c r="EEA699" s="201" t="s">
        <v>7777</v>
      </c>
      <c r="EEB699" s="201" t="s">
        <v>7776</v>
      </c>
      <c r="EEC699" s="201" t="s">
        <v>7777</v>
      </c>
      <c r="EED699" s="201" t="s">
        <v>7776</v>
      </c>
      <c r="EEE699" s="201" t="s">
        <v>7777</v>
      </c>
      <c r="EEF699" s="201" t="s">
        <v>7776</v>
      </c>
      <c r="EEG699" s="201" t="s">
        <v>7777</v>
      </c>
      <c r="EEH699" s="201" t="s">
        <v>7776</v>
      </c>
      <c r="EEI699" s="201" t="s">
        <v>7777</v>
      </c>
      <c r="EEJ699" s="201" t="s">
        <v>7776</v>
      </c>
      <c r="EEK699" s="201" t="s">
        <v>7777</v>
      </c>
      <c r="EEL699" s="201" t="s">
        <v>7776</v>
      </c>
      <c r="EEM699" s="201" t="s">
        <v>7777</v>
      </c>
      <c r="EEN699" s="201" t="s">
        <v>7776</v>
      </c>
      <c r="EEO699" s="201" t="s">
        <v>7777</v>
      </c>
      <c r="EEP699" s="201" t="s">
        <v>7776</v>
      </c>
      <c r="EEQ699" s="201" t="s">
        <v>7777</v>
      </c>
      <c r="EER699" s="201" t="s">
        <v>7776</v>
      </c>
      <c r="EES699" s="201" t="s">
        <v>7777</v>
      </c>
      <c r="EET699" s="201" t="s">
        <v>7776</v>
      </c>
      <c r="EEU699" s="201" t="s">
        <v>7777</v>
      </c>
      <c r="EEV699" s="201" t="s">
        <v>7776</v>
      </c>
      <c r="EEW699" s="201" t="s">
        <v>7777</v>
      </c>
      <c r="EEX699" s="201" t="s">
        <v>7776</v>
      </c>
      <c r="EEY699" s="201" t="s">
        <v>7777</v>
      </c>
      <c r="EEZ699" s="201" t="s">
        <v>7776</v>
      </c>
      <c r="EFA699" s="201" t="s">
        <v>7777</v>
      </c>
      <c r="EFB699" s="201" t="s">
        <v>7776</v>
      </c>
      <c r="EFC699" s="201" t="s">
        <v>7777</v>
      </c>
      <c r="EFD699" s="201" t="s">
        <v>7776</v>
      </c>
      <c r="EFE699" s="201" t="s">
        <v>7777</v>
      </c>
      <c r="EFF699" s="201" t="s">
        <v>7776</v>
      </c>
      <c r="EFG699" s="201" t="s">
        <v>7777</v>
      </c>
      <c r="EFH699" s="201" t="s">
        <v>7776</v>
      </c>
      <c r="EFI699" s="201" t="s">
        <v>7777</v>
      </c>
      <c r="EFJ699" s="201" t="s">
        <v>7776</v>
      </c>
      <c r="EFK699" s="201" t="s">
        <v>7777</v>
      </c>
      <c r="EFL699" s="201" t="s">
        <v>7776</v>
      </c>
      <c r="EFM699" s="201" t="s">
        <v>7777</v>
      </c>
      <c r="EFN699" s="201" t="s">
        <v>7776</v>
      </c>
      <c r="EFO699" s="201" t="s">
        <v>7777</v>
      </c>
      <c r="EFP699" s="201" t="s">
        <v>7776</v>
      </c>
      <c r="EFQ699" s="201" t="s">
        <v>7777</v>
      </c>
      <c r="EFR699" s="201" t="s">
        <v>7776</v>
      </c>
      <c r="EFS699" s="201" t="s">
        <v>7777</v>
      </c>
      <c r="EFT699" s="201" t="s">
        <v>7776</v>
      </c>
      <c r="EFU699" s="201" t="s">
        <v>7777</v>
      </c>
      <c r="EFV699" s="201" t="s">
        <v>7776</v>
      </c>
      <c r="EFW699" s="201" t="s">
        <v>7777</v>
      </c>
      <c r="EFX699" s="201" t="s">
        <v>7776</v>
      </c>
      <c r="EFY699" s="201" t="s">
        <v>7777</v>
      </c>
      <c r="EFZ699" s="201" t="s">
        <v>7776</v>
      </c>
      <c r="EGA699" s="201" t="s">
        <v>7777</v>
      </c>
      <c r="EGB699" s="201" t="s">
        <v>7776</v>
      </c>
      <c r="EGC699" s="201" t="s">
        <v>7777</v>
      </c>
      <c r="EGD699" s="201" t="s">
        <v>7776</v>
      </c>
      <c r="EGE699" s="201" t="s">
        <v>7777</v>
      </c>
      <c r="EGF699" s="201" t="s">
        <v>7776</v>
      </c>
      <c r="EGG699" s="201" t="s">
        <v>7777</v>
      </c>
      <c r="EGH699" s="201" t="s">
        <v>7776</v>
      </c>
      <c r="EGI699" s="201" t="s">
        <v>7777</v>
      </c>
      <c r="EGJ699" s="201" t="s">
        <v>7776</v>
      </c>
      <c r="EGK699" s="201" t="s">
        <v>7777</v>
      </c>
      <c r="EGL699" s="201" t="s">
        <v>7776</v>
      </c>
      <c r="EGM699" s="201" t="s">
        <v>7777</v>
      </c>
      <c r="EGN699" s="201" t="s">
        <v>7776</v>
      </c>
      <c r="EGO699" s="201" t="s">
        <v>7777</v>
      </c>
      <c r="EGP699" s="201" t="s">
        <v>7776</v>
      </c>
      <c r="EGQ699" s="201" t="s">
        <v>7777</v>
      </c>
      <c r="EGR699" s="201" t="s">
        <v>7776</v>
      </c>
      <c r="EGS699" s="201" t="s">
        <v>7777</v>
      </c>
      <c r="EGT699" s="201" t="s">
        <v>7776</v>
      </c>
      <c r="EGU699" s="201" t="s">
        <v>7777</v>
      </c>
      <c r="EGV699" s="201" t="s">
        <v>7776</v>
      </c>
      <c r="EGW699" s="201" t="s">
        <v>7777</v>
      </c>
      <c r="EGX699" s="201" t="s">
        <v>7776</v>
      </c>
      <c r="EGY699" s="201" t="s">
        <v>7777</v>
      </c>
      <c r="EGZ699" s="201" t="s">
        <v>7776</v>
      </c>
      <c r="EHA699" s="201" t="s">
        <v>7777</v>
      </c>
      <c r="EHB699" s="201" t="s">
        <v>7776</v>
      </c>
      <c r="EHC699" s="201" t="s">
        <v>7777</v>
      </c>
      <c r="EHD699" s="201" t="s">
        <v>7776</v>
      </c>
      <c r="EHE699" s="201" t="s">
        <v>7777</v>
      </c>
      <c r="EHF699" s="201" t="s">
        <v>7776</v>
      </c>
      <c r="EHG699" s="201" t="s">
        <v>7777</v>
      </c>
      <c r="EHH699" s="201" t="s">
        <v>7776</v>
      </c>
      <c r="EHI699" s="201" t="s">
        <v>7777</v>
      </c>
      <c r="EHJ699" s="201" t="s">
        <v>7776</v>
      </c>
      <c r="EHK699" s="201" t="s">
        <v>7777</v>
      </c>
      <c r="EHL699" s="201" t="s">
        <v>7776</v>
      </c>
      <c r="EHM699" s="201" t="s">
        <v>7777</v>
      </c>
      <c r="EHN699" s="201" t="s">
        <v>7776</v>
      </c>
      <c r="EHO699" s="201" t="s">
        <v>7777</v>
      </c>
      <c r="EHP699" s="201" t="s">
        <v>7776</v>
      </c>
      <c r="EHQ699" s="201" t="s">
        <v>7777</v>
      </c>
      <c r="EHR699" s="201" t="s">
        <v>7776</v>
      </c>
      <c r="EHS699" s="201" t="s">
        <v>7777</v>
      </c>
      <c r="EHT699" s="201" t="s">
        <v>7776</v>
      </c>
      <c r="EHU699" s="201" t="s">
        <v>7777</v>
      </c>
      <c r="EHV699" s="201" t="s">
        <v>7776</v>
      </c>
      <c r="EHW699" s="201" t="s">
        <v>7777</v>
      </c>
      <c r="EHX699" s="201" t="s">
        <v>7776</v>
      </c>
      <c r="EHY699" s="201" t="s">
        <v>7777</v>
      </c>
      <c r="EHZ699" s="201" t="s">
        <v>7776</v>
      </c>
      <c r="EIA699" s="201" t="s">
        <v>7777</v>
      </c>
      <c r="EIB699" s="201" t="s">
        <v>7776</v>
      </c>
      <c r="EIC699" s="201" t="s">
        <v>7777</v>
      </c>
      <c r="EID699" s="201" t="s">
        <v>7776</v>
      </c>
      <c r="EIE699" s="201" t="s">
        <v>7777</v>
      </c>
      <c r="EIF699" s="201" t="s">
        <v>7776</v>
      </c>
      <c r="EIG699" s="201" t="s">
        <v>7777</v>
      </c>
      <c r="EIH699" s="201" t="s">
        <v>7776</v>
      </c>
      <c r="EII699" s="201" t="s">
        <v>7777</v>
      </c>
      <c r="EIJ699" s="201" t="s">
        <v>7776</v>
      </c>
      <c r="EIK699" s="201" t="s">
        <v>7777</v>
      </c>
      <c r="EIL699" s="201" t="s">
        <v>7776</v>
      </c>
      <c r="EIM699" s="201" t="s">
        <v>7777</v>
      </c>
      <c r="EIN699" s="201" t="s">
        <v>7776</v>
      </c>
      <c r="EIO699" s="201" t="s">
        <v>7777</v>
      </c>
      <c r="EIP699" s="201" t="s">
        <v>7776</v>
      </c>
      <c r="EIQ699" s="201" t="s">
        <v>7777</v>
      </c>
      <c r="EIR699" s="201" t="s">
        <v>7776</v>
      </c>
      <c r="EIS699" s="201" t="s">
        <v>7777</v>
      </c>
      <c r="EIT699" s="201" t="s">
        <v>7776</v>
      </c>
      <c r="EIU699" s="201" t="s">
        <v>7777</v>
      </c>
      <c r="EIV699" s="201" t="s">
        <v>7776</v>
      </c>
      <c r="EIW699" s="201" t="s">
        <v>7777</v>
      </c>
      <c r="EIX699" s="201" t="s">
        <v>7776</v>
      </c>
      <c r="EIY699" s="201" t="s">
        <v>7777</v>
      </c>
      <c r="EIZ699" s="201" t="s">
        <v>7776</v>
      </c>
      <c r="EJA699" s="201" t="s">
        <v>7777</v>
      </c>
      <c r="EJB699" s="201" t="s">
        <v>7776</v>
      </c>
      <c r="EJC699" s="201" t="s">
        <v>7777</v>
      </c>
      <c r="EJD699" s="201" t="s">
        <v>7776</v>
      </c>
      <c r="EJE699" s="201" t="s">
        <v>7777</v>
      </c>
      <c r="EJF699" s="201" t="s">
        <v>7776</v>
      </c>
      <c r="EJG699" s="201" t="s">
        <v>7777</v>
      </c>
      <c r="EJH699" s="201" t="s">
        <v>7776</v>
      </c>
      <c r="EJI699" s="201" t="s">
        <v>7777</v>
      </c>
      <c r="EJJ699" s="201" t="s">
        <v>7776</v>
      </c>
      <c r="EJK699" s="201" t="s">
        <v>7777</v>
      </c>
      <c r="EJL699" s="201" t="s">
        <v>7776</v>
      </c>
      <c r="EJM699" s="201" t="s">
        <v>7777</v>
      </c>
      <c r="EJN699" s="201" t="s">
        <v>7776</v>
      </c>
      <c r="EJO699" s="201" t="s">
        <v>7777</v>
      </c>
      <c r="EJP699" s="201" t="s">
        <v>7776</v>
      </c>
      <c r="EJQ699" s="201" t="s">
        <v>7777</v>
      </c>
      <c r="EJR699" s="201" t="s">
        <v>7776</v>
      </c>
      <c r="EJS699" s="201" t="s">
        <v>7777</v>
      </c>
      <c r="EJT699" s="201" t="s">
        <v>7776</v>
      </c>
      <c r="EJU699" s="201" t="s">
        <v>7777</v>
      </c>
      <c r="EJV699" s="201" t="s">
        <v>7776</v>
      </c>
      <c r="EJW699" s="201" t="s">
        <v>7777</v>
      </c>
      <c r="EJX699" s="201" t="s">
        <v>7776</v>
      </c>
      <c r="EJY699" s="201" t="s">
        <v>7777</v>
      </c>
      <c r="EJZ699" s="201" t="s">
        <v>7776</v>
      </c>
      <c r="EKA699" s="201" t="s">
        <v>7777</v>
      </c>
      <c r="EKB699" s="201" t="s">
        <v>7776</v>
      </c>
      <c r="EKC699" s="201" t="s">
        <v>7777</v>
      </c>
      <c r="EKD699" s="201" t="s">
        <v>7776</v>
      </c>
      <c r="EKE699" s="201" t="s">
        <v>7777</v>
      </c>
      <c r="EKF699" s="201" t="s">
        <v>7776</v>
      </c>
      <c r="EKG699" s="201" t="s">
        <v>7777</v>
      </c>
      <c r="EKH699" s="201" t="s">
        <v>7776</v>
      </c>
      <c r="EKI699" s="201" t="s">
        <v>7777</v>
      </c>
      <c r="EKJ699" s="201" t="s">
        <v>7776</v>
      </c>
      <c r="EKK699" s="201" t="s">
        <v>7777</v>
      </c>
      <c r="EKL699" s="201" t="s">
        <v>7776</v>
      </c>
      <c r="EKM699" s="201" t="s">
        <v>7777</v>
      </c>
      <c r="EKN699" s="201" t="s">
        <v>7776</v>
      </c>
      <c r="EKO699" s="201" t="s">
        <v>7777</v>
      </c>
      <c r="EKP699" s="201" t="s">
        <v>7776</v>
      </c>
      <c r="EKQ699" s="201" t="s">
        <v>7777</v>
      </c>
      <c r="EKR699" s="201" t="s">
        <v>7776</v>
      </c>
      <c r="EKS699" s="201" t="s">
        <v>7777</v>
      </c>
      <c r="EKT699" s="201" t="s">
        <v>7776</v>
      </c>
      <c r="EKU699" s="201" t="s">
        <v>7777</v>
      </c>
      <c r="EKV699" s="201" t="s">
        <v>7776</v>
      </c>
      <c r="EKW699" s="201" t="s">
        <v>7777</v>
      </c>
      <c r="EKX699" s="201" t="s">
        <v>7776</v>
      </c>
      <c r="EKY699" s="201" t="s">
        <v>7777</v>
      </c>
      <c r="EKZ699" s="201" t="s">
        <v>7776</v>
      </c>
      <c r="ELA699" s="201" t="s">
        <v>7777</v>
      </c>
      <c r="ELB699" s="201" t="s">
        <v>7776</v>
      </c>
      <c r="ELC699" s="201" t="s">
        <v>7777</v>
      </c>
      <c r="ELD699" s="201" t="s">
        <v>7776</v>
      </c>
      <c r="ELE699" s="201" t="s">
        <v>7777</v>
      </c>
      <c r="ELF699" s="201" t="s">
        <v>7776</v>
      </c>
      <c r="ELG699" s="201" t="s">
        <v>7777</v>
      </c>
      <c r="ELH699" s="201" t="s">
        <v>7776</v>
      </c>
      <c r="ELI699" s="201" t="s">
        <v>7777</v>
      </c>
      <c r="ELJ699" s="201" t="s">
        <v>7776</v>
      </c>
      <c r="ELK699" s="201" t="s">
        <v>7777</v>
      </c>
      <c r="ELL699" s="201" t="s">
        <v>7776</v>
      </c>
      <c r="ELM699" s="201" t="s">
        <v>7777</v>
      </c>
      <c r="ELN699" s="201" t="s">
        <v>7776</v>
      </c>
      <c r="ELO699" s="201" t="s">
        <v>7777</v>
      </c>
      <c r="ELP699" s="201" t="s">
        <v>7776</v>
      </c>
      <c r="ELQ699" s="201" t="s">
        <v>7777</v>
      </c>
      <c r="ELR699" s="201" t="s">
        <v>7776</v>
      </c>
      <c r="ELS699" s="201" t="s">
        <v>7777</v>
      </c>
      <c r="ELT699" s="201" t="s">
        <v>7776</v>
      </c>
      <c r="ELU699" s="201" t="s">
        <v>7777</v>
      </c>
      <c r="ELV699" s="201" t="s">
        <v>7776</v>
      </c>
      <c r="ELW699" s="201" t="s">
        <v>7777</v>
      </c>
      <c r="ELX699" s="201" t="s">
        <v>7776</v>
      </c>
      <c r="ELY699" s="201" t="s">
        <v>7777</v>
      </c>
      <c r="ELZ699" s="201" t="s">
        <v>7776</v>
      </c>
      <c r="EMA699" s="201" t="s">
        <v>7777</v>
      </c>
      <c r="EMB699" s="201" t="s">
        <v>7776</v>
      </c>
      <c r="EMC699" s="201" t="s">
        <v>7777</v>
      </c>
      <c r="EMD699" s="201" t="s">
        <v>7776</v>
      </c>
      <c r="EME699" s="201" t="s">
        <v>7777</v>
      </c>
      <c r="EMF699" s="201" t="s">
        <v>7776</v>
      </c>
      <c r="EMG699" s="201" t="s">
        <v>7777</v>
      </c>
      <c r="EMH699" s="201" t="s">
        <v>7776</v>
      </c>
      <c r="EMI699" s="201" t="s">
        <v>7777</v>
      </c>
      <c r="EMJ699" s="201" t="s">
        <v>7776</v>
      </c>
      <c r="EMK699" s="201" t="s">
        <v>7777</v>
      </c>
      <c r="EML699" s="201" t="s">
        <v>7776</v>
      </c>
      <c r="EMM699" s="201" t="s">
        <v>7777</v>
      </c>
      <c r="EMN699" s="201" t="s">
        <v>7776</v>
      </c>
      <c r="EMO699" s="201" t="s">
        <v>7777</v>
      </c>
      <c r="EMP699" s="201" t="s">
        <v>7776</v>
      </c>
      <c r="EMQ699" s="201" t="s">
        <v>7777</v>
      </c>
      <c r="EMR699" s="201" t="s">
        <v>7776</v>
      </c>
      <c r="EMS699" s="201" t="s">
        <v>7777</v>
      </c>
      <c r="EMT699" s="201" t="s">
        <v>7776</v>
      </c>
      <c r="EMU699" s="201" t="s">
        <v>7777</v>
      </c>
      <c r="EMV699" s="201" t="s">
        <v>7776</v>
      </c>
      <c r="EMW699" s="201" t="s">
        <v>7777</v>
      </c>
      <c r="EMX699" s="201" t="s">
        <v>7776</v>
      </c>
      <c r="EMY699" s="201" t="s">
        <v>7777</v>
      </c>
      <c r="EMZ699" s="201" t="s">
        <v>7776</v>
      </c>
      <c r="ENA699" s="201" t="s">
        <v>7777</v>
      </c>
      <c r="ENB699" s="201" t="s">
        <v>7776</v>
      </c>
      <c r="ENC699" s="201" t="s">
        <v>7777</v>
      </c>
      <c r="END699" s="201" t="s">
        <v>7776</v>
      </c>
      <c r="ENE699" s="201" t="s">
        <v>7777</v>
      </c>
      <c r="ENF699" s="201" t="s">
        <v>7776</v>
      </c>
      <c r="ENG699" s="201" t="s">
        <v>7777</v>
      </c>
      <c r="ENH699" s="201" t="s">
        <v>7776</v>
      </c>
      <c r="ENI699" s="201" t="s">
        <v>7777</v>
      </c>
      <c r="ENJ699" s="201" t="s">
        <v>7776</v>
      </c>
      <c r="ENK699" s="201" t="s">
        <v>7777</v>
      </c>
      <c r="ENL699" s="201" t="s">
        <v>7776</v>
      </c>
      <c r="ENM699" s="201" t="s">
        <v>7777</v>
      </c>
      <c r="ENN699" s="201" t="s">
        <v>7776</v>
      </c>
      <c r="ENO699" s="201" t="s">
        <v>7777</v>
      </c>
      <c r="ENP699" s="201" t="s">
        <v>7776</v>
      </c>
      <c r="ENQ699" s="201" t="s">
        <v>7777</v>
      </c>
      <c r="ENR699" s="201" t="s">
        <v>7776</v>
      </c>
      <c r="ENS699" s="201" t="s">
        <v>7777</v>
      </c>
      <c r="ENT699" s="201" t="s">
        <v>7776</v>
      </c>
      <c r="ENU699" s="201" t="s">
        <v>7777</v>
      </c>
      <c r="ENV699" s="201" t="s">
        <v>7776</v>
      </c>
      <c r="ENW699" s="201" t="s">
        <v>7777</v>
      </c>
      <c r="ENX699" s="201" t="s">
        <v>7776</v>
      </c>
      <c r="ENY699" s="201" t="s">
        <v>7777</v>
      </c>
      <c r="ENZ699" s="201" t="s">
        <v>7776</v>
      </c>
      <c r="EOA699" s="201" t="s">
        <v>7777</v>
      </c>
      <c r="EOB699" s="201" t="s">
        <v>7776</v>
      </c>
      <c r="EOC699" s="201" t="s">
        <v>7777</v>
      </c>
      <c r="EOD699" s="201" t="s">
        <v>7776</v>
      </c>
      <c r="EOE699" s="201" t="s">
        <v>7777</v>
      </c>
      <c r="EOF699" s="201" t="s">
        <v>7776</v>
      </c>
      <c r="EOG699" s="201" t="s">
        <v>7777</v>
      </c>
      <c r="EOH699" s="201" t="s">
        <v>7776</v>
      </c>
      <c r="EOI699" s="201" t="s">
        <v>7777</v>
      </c>
      <c r="EOJ699" s="201" t="s">
        <v>7776</v>
      </c>
      <c r="EOK699" s="201" t="s">
        <v>7777</v>
      </c>
      <c r="EOL699" s="201" t="s">
        <v>7776</v>
      </c>
      <c r="EOM699" s="201" t="s">
        <v>7777</v>
      </c>
      <c r="EON699" s="201" t="s">
        <v>7776</v>
      </c>
      <c r="EOO699" s="201" t="s">
        <v>7777</v>
      </c>
      <c r="EOP699" s="201" t="s">
        <v>7776</v>
      </c>
      <c r="EOQ699" s="201" t="s">
        <v>7777</v>
      </c>
      <c r="EOR699" s="201" t="s">
        <v>7776</v>
      </c>
      <c r="EOS699" s="201" t="s">
        <v>7777</v>
      </c>
      <c r="EOT699" s="201" t="s">
        <v>7776</v>
      </c>
      <c r="EOU699" s="201" t="s">
        <v>7777</v>
      </c>
      <c r="EOV699" s="201" t="s">
        <v>7776</v>
      </c>
      <c r="EOW699" s="201" t="s">
        <v>7777</v>
      </c>
      <c r="EOX699" s="201" t="s">
        <v>7776</v>
      </c>
      <c r="EOY699" s="201" t="s">
        <v>7777</v>
      </c>
      <c r="EOZ699" s="201" t="s">
        <v>7776</v>
      </c>
      <c r="EPA699" s="201" t="s">
        <v>7777</v>
      </c>
      <c r="EPB699" s="201" t="s">
        <v>7776</v>
      </c>
      <c r="EPC699" s="201" t="s">
        <v>7777</v>
      </c>
      <c r="EPD699" s="201" t="s">
        <v>7776</v>
      </c>
      <c r="EPE699" s="201" t="s">
        <v>7777</v>
      </c>
      <c r="EPF699" s="201" t="s">
        <v>7776</v>
      </c>
      <c r="EPG699" s="201" t="s">
        <v>7777</v>
      </c>
      <c r="EPH699" s="201" t="s">
        <v>7776</v>
      </c>
      <c r="EPI699" s="201" t="s">
        <v>7777</v>
      </c>
      <c r="EPJ699" s="201" t="s">
        <v>7776</v>
      </c>
      <c r="EPK699" s="201" t="s">
        <v>7777</v>
      </c>
      <c r="EPL699" s="201" t="s">
        <v>7776</v>
      </c>
      <c r="EPM699" s="201" t="s">
        <v>7777</v>
      </c>
      <c r="EPN699" s="201" t="s">
        <v>7776</v>
      </c>
      <c r="EPO699" s="201" t="s">
        <v>7777</v>
      </c>
      <c r="EPP699" s="201" t="s">
        <v>7776</v>
      </c>
      <c r="EPQ699" s="201" t="s">
        <v>7777</v>
      </c>
      <c r="EPR699" s="201" t="s">
        <v>7776</v>
      </c>
      <c r="EPS699" s="201" t="s">
        <v>7777</v>
      </c>
      <c r="EPT699" s="201" t="s">
        <v>7776</v>
      </c>
      <c r="EPU699" s="201" t="s">
        <v>7777</v>
      </c>
      <c r="EPV699" s="201" t="s">
        <v>7776</v>
      </c>
      <c r="EPW699" s="201" t="s">
        <v>7777</v>
      </c>
      <c r="EPX699" s="201" t="s">
        <v>7776</v>
      </c>
      <c r="EPY699" s="201" t="s">
        <v>7777</v>
      </c>
      <c r="EPZ699" s="201" t="s">
        <v>7776</v>
      </c>
      <c r="EQA699" s="201" t="s">
        <v>7777</v>
      </c>
      <c r="EQB699" s="201" t="s">
        <v>7776</v>
      </c>
      <c r="EQC699" s="201" t="s">
        <v>7777</v>
      </c>
      <c r="EQD699" s="201" t="s">
        <v>7776</v>
      </c>
      <c r="EQE699" s="201" t="s">
        <v>7777</v>
      </c>
      <c r="EQF699" s="201" t="s">
        <v>7776</v>
      </c>
      <c r="EQG699" s="201" t="s">
        <v>7777</v>
      </c>
      <c r="EQH699" s="201" t="s">
        <v>7776</v>
      </c>
      <c r="EQI699" s="201" t="s">
        <v>7777</v>
      </c>
      <c r="EQJ699" s="201" t="s">
        <v>7776</v>
      </c>
      <c r="EQK699" s="201" t="s">
        <v>7777</v>
      </c>
      <c r="EQL699" s="201" t="s">
        <v>7776</v>
      </c>
      <c r="EQM699" s="201" t="s">
        <v>7777</v>
      </c>
      <c r="EQN699" s="201" t="s">
        <v>7776</v>
      </c>
      <c r="EQO699" s="201" t="s">
        <v>7777</v>
      </c>
      <c r="EQP699" s="201" t="s">
        <v>7776</v>
      </c>
      <c r="EQQ699" s="201" t="s">
        <v>7777</v>
      </c>
      <c r="EQR699" s="201" t="s">
        <v>7776</v>
      </c>
      <c r="EQS699" s="201" t="s">
        <v>7777</v>
      </c>
      <c r="EQT699" s="201" t="s">
        <v>7776</v>
      </c>
      <c r="EQU699" s="201" t="s">
        <v>7777</v>
      </c>
      <c r="EQV699" s="201" t="s">
        <v>7776</v>
      </c>
      <c r="EQW699" s="201" t="s">
        <v>7777</v>
      </c>
      <c r="EQX699" s="201" t="s">
        <v>7776</v>
      </c>
      <c r="EQY699" s="201" t="s">
        <v>7777</v>
      </c>
      <c r="EQZ699" s="201" t="s">
        <v>7776</v>
      </c>
      <c r="ERA699" s="201" t="s">
        <v>7777</v>
      </c>
      <c r="ERB699" s="201" t="s">
        <v>7776</v>
      </c>
      <c r="ERC699" s="201" t="s">
        <v>7777</v>
      </c>
      <c r="ERD699" s="201" t="s">
        <v>7776</v>
      </c>
      <c r="ERE699" s="201" t="s">
        <v>7777</v>
      </c>
      <c r="ERF699" s="201" t="s">
        <v>7776</v>
      </c>
      <c r="ERG699" s="201" t="s">
        <v>7777</v>
      </c>
      <c r="ERH699" s="201" t="s">
        <v>7776</v>
      </c>
      <c r="ERI699" s="201" t="s">
        <v>7777</v>
      </c>
      <c r="ERJ699" s="201" t="s">
        <v>7776</v>
      </c>
      <c r="ERK699" s="201" t="s">
        <v>7777</v>
      </c>
      <c r="ERL699" s="201" t="s">
        <v>7776</v>
      </c>
      <c r="ERM699" s="201" t="s">
        <v>7777</v>
      </c>
      <c r="ERN699" s="201" t="s">
        <v>7776</v>
      </c>
      <c r="ERO699" s="201" t="s">
        <v>7777</v>
      </c>
      <c r="ERP699" s="201" t="s">
        <v>7776</v>
      </c>
      <c r="ERQ699" s="201" t="s">
        <v>7777</v>
      </c>
      <c r="ERR699" s="201" t="s">
        <v>7776</v>
      </c>
      <c r="ERS699" s="201" t="s">
        <v>7777</v>
      </c>
      <c r="ERT699" s="201" t="s">
        <v>7776</v>
      </c>
      <c r="ERU699" s="201" t="s">
        <v>7777</v>
      </c>
      <c r="ERV699" s="201" t="s">
        <v>7776</v>
      </c>
      <c r="ERW699" s="201" t="s">
        <v>7777</v>
      </c>
      <c r="ERX699" s="201" t="s">
        <v>7776</v>
      </c>
      <c r="ERY699" s="201" t="s">
        <v>7777</v>
      </c>
      <c r="ERZ699" s="201" t="s">
        <v>7776</v>
      </c>
      <c r="ESA699" s="201" t="s">
        <v>7777</v>
      </c>
      <c r="ESB699" s="201" t="s">
        <v>7776</v>
      </c>
      <c r="ESC699" s="201" t="s">
        <v>7777</v>
      </c>
      <c r="ESD699" s="201" t="s">
        <v>7776</v>
      </c>
      <c r="ESE699" s="201" t="s">
        <v>7777</v>
      </c>
      <c r="ESF699" s="201" t="s">
        <v>7776</v>
      </c>
      <c r="ESG699" s="201" t="s">
        <v>7777</v>
      </c>
      <c r="ESH699" s="201" t="s">
        <v>7776</v>
      </c>
      <c r="ESI699" s="201" t="s">
        <v>7777</v>
      </c>
      <c r="ESJ699" s="201" t="s">
        <v>7776</v>
      </c>
      <c r="ESK699" s="201" t="s">
        <v>7777</v>
      </c>
      <c r="ESL699" s="201" t="s">
        <v>7776</v>
      </c>
      <c r="ESM699" s="201" t="s">
        <v>7777</v>
      </c>
      <c r="ESN699" s="201" t="s">
        <v>7776</v>
      </c>
      <c r="ESO699" s="201" t="s">
        <v>7777</v>
      </c>
      <c r="ESP699" s="201" t="s">
        <v>7776</v>
      </c>
      <c r="ESQ699" s="201" t="s">
        <v>7777</v>
      </c>
      <c r="ESR699" s="201" t="s">
        <v>7776</v>
      </c>
      <c r="ESS699" s="201" t="s">
        <v>7777</v>
      </c>
      <c r="EST699" s="201" t="s">
        <v>7776</v>
      </c>
      <c r="ESU699" s="201" t="s">
        <v>7777</v>
      </c>
      <c r="ESV699" s="201" t="s">
        <v>7776</v>
      </c>
      <c r="ESW699" s="201" t="s">
        <v>7777</v>
      </c>
      <c r="ESX699" s="201" t="s">
        <v>7776</v>
      </c>
      <c r="ESY699" s="201" t="s">
        <v>7777</v>
      </c>
      <c r="ESZ699" s="201" t="s">
        <v>7776</v>
      </c>
      <c r="ETA699" s="201" t="s">
        <v>7777</v>
      </c>
      <c r="ETB699" s="201" t="s">
        <v>7776</v>
      </c>
      <c r="ETC699" s="201" t="s">
        <v>7777</v>
      </c>
      <c r="ETD699" s="201" t="s">
        <v>7776</v>
      </c>
      <c r="ETE699" s="201" t="s">
        <v>7777</v>
      </c>
      <c r="ETF699" s="201" t="s">
        <v>7776</v>
      </c>
      <c r="ETG699" s="201" t="s">
        <v>7777</v>
      </c>
      <c r="ETH699" s="201" t="s">
        <v>7776</v>
      </c>
      <c r="ETI699" s="201" t="s">
        <v>7777</v>
      </c>
      <c r="ETJ699" s="201" t="s">
        <v>7776</v>
      </c>
      <c r="ETK699" s="201" t="s">
        <v>7777</v>
      </c>
      <c r="ETL699" s="201" t="s">
        <v>7776</v>
      </c>
      <c r="ETM699" s="201" t="s">
        <v>7777</v>
      </c>
      <c r="ETN699" s="201" t="s">
        <v>7776</v>
      </c>
      <c r="ETO699" s="201" t="s">
        <v>7777</v>
      </c>
      <c r="ETP699" s="201" t="s">
        <v>7776</v>
      </c>
      <c r="ETQ699" s="201" t="s">
        <v>7777</v>
      </c>
      <c r="ETR699" s="201" t="s">
        <v>7776</v>
      </c>
      <c r="ETS699" s="201" t="s">
        <v>7777</v>
      </c>
      <c r="ETT699" s="201" t="s">
        <v>7776</v>
      </c>
      <c r="ETU699" s="201" t="s">
        <v>7777</v>
      </c>
      <c r="ETV699" s="201" t="s">
        <v>7776</v>
      </c>
      <c r="ETW699" s="201" t="s">
        <v>7777</v>
      </c>
      <c r="ETX699" s="201" t="s">
        <v>7776</v>
      </c>
      <c r="ETY699" s="201" t="s">
        <v>7777</v>
      </c>
      <c r="ETZ699" s="201" t="s">
        <v>7776</v>
      </c>
      <c r="EUA699" s="201" t="s">
        <v>7777</v>
      </c>
      <c r="EUB699" s="201" t="s">
        <v>7776</v>
      </c>
      <c r="EUC699" s="201" t="s">
        <v>7777</v>
      </c>
      <c r="EUD699" s="201" t="s">
        <v>7776</v>
      </c>
      <c r="EUE699" s="201" t="s">
        <v>7777</v>
      </c>
      <c r="EUF699" s="201" t="s">
        <v>7776</v>
      </c>
      <c r="EUG699" s="201" t="s">
        <v>7777</v>
      </c>
      <c r="EUH699" s="201" t="s">
        <v>7776</v>
      </c>
      <c r="EUI699" s="201" t="s">
        <v>7777</v>
      </c>
      <c r="EUJ699" s="201" t="s">
        <v>7776</v>
      </c>
      <c r="EUK699" s="201" t="s">
        <v>7777</v>
      </c>
      <c r="EUL699" s="201" t="s">
        <v>7776</v>
      </c>
      <c r="EUM699" s="201" t="s">
        <v>7777</v>
      </c>
      <c r="EUN699" s="201" t="s">
        <v>7776</v>
      </c>
      <c r="EUO699" s="201" t="s">
        <v>7777</v>
      </c>
      <c r="EUP699" s="201" t="s">
        <v>7776</v>
      </c>
      <c r="EUQ699" s="201" t="s">
        <v>7777</v>
      </c>
      <c r="EUR699" s="201" t="s">
        <v>7776</v>
      </c>
      <c r="EUS699" s="201" t="s">
        <v>7777</v>
      </c>
      <c r="EUT699" s="201" t="s">
        <v>7776</v>
      </c>
      <c r="EUU699" s="201" t="s">
        <v>7777</v>
      </c>
      <c r="EUV699" s="201" t="s">
        <v>7776</v>
      </c>
      <c r="EUW699" s="201" t="s">
        <v>7777</v>
      </c>
      <c r="EUX699" s="201" t="s">
        <v>7776</v>
      </c>
      <c r="EUY699" s="201" t="s">
        <v>7777</v>
      </c>
      <c r="EUZ699" s="201" t="s">
        <v>7776</v>
      </c>
      <c r="EVA699" s="201" t="s">
        <v>7777</v>
      </c>
      <c r="EVB699" s="201" t="s">
        <v>7776</v>
      </c>
      <c r="EVC699" s="201" t="s">
        <v>7777</v>
      </c>
      <c r="EVD699" s="201" t="s">
        <v>7776</v>
      </c>
      <c r="EVE699" s="201" t="s">
        <v>7777</v>
      </c>
      <c r="EVF699" s="201" t="s">
        <v>7776</v>
      </c>
      <c r="EVG699" s="201" t="s">
        <v>7777</v>
      </c>
      <c r="EVH699" s="201" t="s">
        <v>7776</v>
      </c>
      <c r="EVI699" s="201" t="s">
        <v>7777</v>
      </c>
      <c r="EVJ699" s="201" t="s">
        <v>7776</v>
      </c>
      <c r="EVK699" s="201" t="s">
        <v>7777</v>
      </c>
      <c r="EVL699" s="201" t="s">
        <v>7776</v>
      </c>
      <c r="EVM699" s="201" t="s">
        <v>7777</v>
      </c>
      <c r="EVN699" s="201" t="s">
        <v>7776</v>
      </c>
      <c r="EVO699" s="201" t="s">
        <v>7777</v>
      </c>
      <c r="EVP699" s="201" t="s">
        <v>7776</v>
      </c>
      <c r="EVQ699" s="201" t="s">
        <v>7777</v>
      </c>
      <c r="EVR699" s="201" t="s">
        <v>7776</v>
      </c>
      <c r="EVS699" s="201" t="s">
        <v>7777</v>
      </c>
      <c r="EVT699" s="201" t="s">
        <v>7776</v>
      </c>
      <c r="EVU699" s="201" t="s">
        <v>7777</v>
      </c>
      <c r="EVV699" s="201" t="s">
        <v>7776</v>
      </c>
      <c r="EVW699" s="201" t="s">
        <v>7777</v>
      </c>
      <c r="EVX699" s="201" t="s">
        <v>7776</v>
      </c>
      <c r="EVY699" s="201" t="s">
        <v>7777</v>
      </c>
      <c r="EVZ699" s="201" t="s">
        <v>7776</v>
      </c>
      <c r="EWA699" s="201" t="s">
        <v>7777</v>
      </c>
      <c r="EWB699" s="201" t="s">
        <v>7776</v>
      </c>
      <c r="EWC699" s="201" t="s">
        <v>7777</v>
      </c>
      <c r="EWD699" s="201" t="s">
        <v>7776</v>
      </c>
      <c r="EWE699" s="201" t="s">
        <v>7777</v>
      </c>
      <c r="EWF699" s="201" t="s">
        <v>7776</v>
      </c>
      <c r="EWG699" s="201" t="s">
        <v>7777</v>
      </c>
      <c r="EWH699" s="201" t="s">
        <v>7776</v>
      </c>
      <c r="EWI699" s="201" t="s">
        <v>7777</v>
      </c>
      <c r="EWJ699" s="201" t="s">
        <v>7776</v>
      </c>
      <c r="EWK699" s="201" t="s">
        <v>7777</v>
      </c>
      <c r="EWL699" s="201" t="s">
        <v>7776</v>
      </c>
      <c r="EWM699" s="201" t="s">
        <v>7777</v>
      </c>
      <c r="EWN699" s="201" t="s">
        <v>7776</v>
      </c>
      <c r="EWO699" s="201" t="s">
        <v>7777</v>
      </c>
      <c r="EWP699" s="201" t="s">
        <v>7776</v>
      </c>
      <c r="EWQ699" s="201" t="s">
        <v>7777</v>
      </c>
      <c r="EWR699" s="201" t="s">
        <v>7776</v>
      </c>
      <c r="EWS699" s="201" t="s">
        <v>7777</v>
      </c>
      <c r="EWT699" s="201" t="s">
        <v>7776</v>
      </c>
      <c r="EWU699" s="201" t="s">
        <v>7777</v>
      </c>
      <c r="EWV699" s="201" t="s">
        <v>7776</v>
      </c>
      <c r="EWW699" s="201" t="s">
        <v>7777</v>
      </c>
      <c r="EWX699" s="201" t="s">
        <v>7776</v>
      </c>
      <c r="EWY699" s="201" t="s">
        <v>7777</v>
      </c>
      <c r="EWZ699" s="201" t="s">
        <v>7776</v>
      </c>
      <c r="EXA699" s="201" t="s">
        <v>7777</v>
      </c>
      <c r="EXB699" s="201" t="s">
        <v>7776</v>
      </c>
      <c r="EXC699" s="201" t="s">
        <v>7777</v>
      </c>
      <c r="EXD699" s="201" t="s">
        <v>7776</v>
      </c>
      <c r="EXE699" s="201" t="s">
        <v>7777</v>
      </c>
      <c r="EXF699" s="201" t="s">
        <v>7776</v>
      </c>
      <c r="EXG699" s="201" t="s">
        <v>7777</v>
      </c>
      <c r="EXH699" s="201" t="s">
        <v>7776</v>
      </c>
      <c r="EXI699" s="201" t="s">
        <v>7777</v>
      </c>
      <c r="EXJ699" s="201" t="s">
        <v>7776</v>
      </c>
      <c r="EXK699" s="201" t="s">
        <v>7777</v>
      </c>
      <c r="EXL699" s="201" t="s">
        <v>7776</v>
      </c>
      <c r="EXM699" s="201" t="s">
        <v>7777</v>
      </c>
      <c r="EXN699" s="201" t="s">
        <v>7776</v>
      </c>
      <c r="EXO699" s="201" t="s">
        <v>7777</v>
      </c>
      <c r="EXP699" s="201" t="s">
        <v>7776</v>
      </c>
      <c r="EXQ699" s="201" t="s">
        <v>7777</v>
      </c>
      <c r="EXR699" s="201" t="s">
        <v>7776</v>
      </c>
      <c r="EXS699" s="201" t="s">
        <v>7777</v>
      </c>
      <c r="EXT699" s="201" t="s">
        <v>7776</v>
      </c>
      <c r="EXU699" s="201" t="s">
        <v>7777</v>
      </c>
      <c r="EXV699" s="201" t="s">
        <v>7776</v>
      </c>
      <c r="EXW699" s="201" t="s">
        <v>7777</v>
      </c>
      <c r="EXX699" s="201" t="s">
        <v>7776</v>
      </c>
      <c r="EXY699" s="201" t="s">
        <v>7777</v>
      </c>
      <c r="EXZ699" s="201" t="s">
        <v>7776</v>
      </c>
      <c r="EYA699" s="201" t="s">
        <v>7777</v>
      </c>
      <c r="EYB699" s="201" t="s">
        <v>7776</v>
      </c>
      <c r="EYC699" s="201" t="s">
        <v>7777</v>
      </c>
      <c r="EYD699" s="201" t="s">
        <v>7776</v>
      </c>
      <c r="EYE699" s="201" t="s">
        <v>7777</v>
      </c>
      <c r="EYF699" s="201" t="s">
        <v>7776</v>
      </c>
      <c r="EYG699" s="201" t="s">
        <v>7777</v>
      </c>
      <c r="EYH699" s="201" t="s">
        <v>7776</v>
      </c>
      <c r="EYI699" s="201" t="s">
        <v>7777</v>
      </c>
      <c r="EYJ699" s="201" t="s">
        <v>7776</v>
      </c>
      <c r="EYK699" s="201" t="s">
        <v>7777</v>
      </c>
      <c r="EYL699" s="201" t="s">
        <v>7776</v>
      </c>
      <c r="EYM699" s="201" t="s">
        <v>7777</v>
      </c>
      <c r="EYN699" s="201" t="s">
        <v>7776</v>
      </c>
      <c r="EYO699" s="201" t="s">
        <v>7777</v>
      </c>
      <c r="EYP699" s="201" t="s">
        <v>7776</v>
      </c>
      <c r="EYQ699" s="201" t="s">
        <v>7777</v>
      </c>
      <c r="EYR699" s="201" t="s">
        <v>7776</v>
      </c>
      <c r="EYS699" s="201" t="s">
        <v>7777</v>
      </c>
      <c r="EYT699" s="201" t="s">
        <v>7776</v>
      </c>
      <c r="EYU699" s="201" t="s">
        <v>7777</v>
      </c>
      <c r="EYV699" s="201" t="s">
        <v>7776</v>
      </c>
      <c r="EYW699" s="201" t="s">
        <v>7777</v>
      </c>
      <c r="EYX699" s="201" t="s">
        <v>7776</v>
      </c>
      <c r="EYY699" s="201" t="s">
        <v>7777</v>
      </c>
      <c r="EYZ699" s="201" t="s">
        <v>7776</v>
      </c>
      <c r="EZA699" s="201" t="s">
        <v>7777</v>
      </c>
      <c r="EZB699" s="201" t="s">
        <v>7776</v>
      </c>
      <c r="EZC699" s="201" t="s">
        <v>7777</v>
      </c>
      <c r="EZD699" s="201" t="s">
        <v>7776</v>
      </c>
      <c r="EZE699" s="201" t="s">
        <v>7777</v>
      </c>
      <c r="EZF699" s="201" t="s">
        <v>7776</v>
      </c>
      <c r="EZG699" s="201" t="s">
        <v>7777</v>
      </c>
      <c r="EZH699" s="201" t="s">
        <v>7776</v>
      </c>
      <c r="EZI699" s="201" t="s">
        <v>7777</v>
      </c>
      <c r="EZJ699" s="201" t="s">
        <v>7776</v>
      </c>
      <c r="EZK699" s="201" t="s">
        <v>7777</v>
      </c>
      <c r="EZL699" s="201" t="s">
        <v>7776</v>
      </c>
      <c r="EZM699" s="201" t="s">
        <v>7777</v>
      </c>
      <c r="EZN699" s="201" t="s">
        <v>7776</v>
      </c>
      <c r="EZO699" s="201" t="s">
        <v>7777</v>
      </c>
      <c r="EZP699" s="201" t="s">
        <v>7776</v>
      </c>
      <c r="EZQ699" s="201" t="s">
        <v>7777</v>
      </c>
      <c r="EZR699" s="201" t="s">
        <v>7776</v>
      </c>
      <c r="EZS699" s="201" t="s">
        <v>7777</v>
      </c>
      <c r="EZT699" s="201" t="s">
        <v>7776</v>
      </c>
      <c r="EZU699" s="201" t="s">
        <v>7777</v>
      </c>
      <c r="EZV699" s="201" t="s">
        <v>7776</v>
      </c>
      <c r="EZW699" s="201" t="s">
        <v>7777</v>
      </c>
      <c r="EZX699" s="201" t="s">
        <v>7776</v>
      </c>
      <c r="EZY699" s="201" t="s">
        <v>7777</v>
      </c>
      <c r="EZZ699" s="201" t="s">
        <v>7776</v>
      </c>
      <c r="FAA699" s="201" t="s">
        <v>7777</v>
      </c>
      <c r="FAB699" s="201" t="s">
        <v>7776</v>
      </c>
      <c r="FAC699" s="201" t="s">
        <v>7777</v>
      </c>
      <c r="FAD699" s="201" t="s">
        <v>7776</v>
      </c>
      <c r="FAE699" s="201" t="s">
        <v>7777</v>
      </c>
      <c r="FAF699" s="201" t="s">
        <v>7776</v>
      </c>
      <c r="FAG699" s="201" t="s">
        <v>7777</v>
      </c>
      <c r="FAH699" s="201" t="s">
        <v>7776</v>
      </c>
      <c r="FAI699" s="201" t="s">
        <v>7777</v>
      </c>
      <c r="FAJ699" s="201" t="s">
        <v>7776</v>
      </c>
      <c r="FAK699" s="201" t="s">
        <v>7777</v>
      </c>
      <c r="FAL699" s="201" t="s">
        <v>7776</v>
      </c>
      <c r="FAM699" s="201" t="s">
        <v>7777</v>
      </c>
      <c r="FAN699" s="201" t="s">
        <v>7776</v>
      </c>
      <c r="FAO699" s="201" t="s">
        <v>7777</v>
      </c>
      <c r="FAP699" s="201" t="s">
        <v>7776</v>
      </c>
      <c r="FAQ699" s="201" t="s">
        <v>7777</v>
      </c>
      <c r="FAR699" s="201" t="s">
        <v>7776</v>
      </c>
      <c r="FAS699" s="201" t="s">
        <v>7777</v>
      </c>
      <c r="FAT699" s="201" t="s">
        <v>7776</v>
      </c>
      <c r="FAU699" s="201" t="s">
        <v>7777</v>
      </c>
      <c r="FAV699" s="201" t="s">
        <v>7776</v>
      </c>
      <c r="FAW699" s="201" t="s">
        <v>7777</v>
      </c>
      <c r="FAX699" s="201" t="s">
        <v>7776</v>
      </c>
      <c r="FAY699" s="201" t="s">
        <v>7777</v>
      </c>
      <c r="FAZ699" s="201" t="s">
        <v>7776</v>
      </c>
      <c r="FBA699" s="201" t="s">
        <v>7777</v>
      </c>
      <c r="FBB699" s="201" t="s">
        <v>7776</v>
      </c>
      <c r="FBC699" s="201" t="s">
        <v>7777</v>
      </c>
      <c r="FBD699" s="201" t="s">
        <v>7776</v>
      </c>
      <c r="FBE699" s="201" t="s">
        <v>7777</v>
      </c>
      <c r="FBF699" s="201" t="s">
        <v>7776</v>
      </c>
      <c r="FBG699" s="201" t="s">
        <v>7777</v>
      </c>
      <c r="FBH699" s="201" t="s">
        <v>7776</v>
      </c>
      <c r="FBI699" s="201" t="s">
        <v>7777</v>
      </c>
      <c r="FBJ699" s="201" t="s">
        <v>7776</v>
      </c>
      <c r="FBK699" s="201" t="s">
        <v>7777</v>
      </c>
      <c r="FBL699" s="201" t="s">
        <v>7776</v>
      </c>
      <c r="FBM699" s="201" t="s">
        <v>7777</v>
      </c>
      <c r="FBN699" s="201" t="s">
        <v>7776</v>
      </c>
      <c r="FBO699" s="201" t="s">
        <v>7777</v>
      </c>
      <c r="FBP699" s="201" t="s">
        <v>7776</v>
      </c>
      <c r="FBQ699" s="201" t="s">
        <v>7777</v>
      </c>
      <c r="FBR699" s="201" t="s">
        <v>7776</v>
      </c>
      <c r="FBS699" s="201" t="s">
        <v>7777</v>
      </c>
      <c r="FBT699" s="201" t="s">
        <v>7776</v>
      </c>
      <c r="FBU699" s="201" t="s">
        <v>7777</v>
      </c>
      <c r="FBV699" s="201" t="s">
        <v>7776</v>
      </c>
      <c r="FBW699" s="201" t="s">
        <v>7777</v>
      </c>
      <c r="FBX699" s="201" t="s">
        <v>7776</v>
      </c>
      <c r="FBY699" s="201" t="s">
        <v>7777</v>
      </c>
      <c r="FBZ699" s="201" t="s">
        <v>7776</v>
      </c>
      <c r="FCA699" s="201" t="s">
        <v>7777</v>
      </c>
      <c r="FCB699" s="201" t="s">
        <v>7776</v>
      </c>
      <c r="FCC699" s="201" t="s">
        <v>7777</v>
      </c>
      <c r="FCD699" s="201" t="s">
        <v>7776</v>
      </c>
      <c r="FCE699" s="201" t="s">
        <v>7777</v>
      </c>
      <c r="FCF699" s="201" t="s">
        <v>7776</v>
      </c>
      <c r="FCG699" s="201" t="s">
        <v>7777</v>
      </c>
      <c r="FCH699" s="201" t="s">
        <v>7776</v>
      </c>
      <c r="FCI699" s="201" t="s">
        <v>7777</v>
      </c>
      <c r="FCJ699" s="201" t="s">
        <v>7776</v>
      </c>
      <c r="FCK699" s="201" t="s">
        <v>7777</v>
      </c>
      <c r="FCL699" s="201" t="s">
        <v>7776</v>
      </c>
      <c r="FCM699" s="201" t="s">
        <v>7777</v>
      </c>
      <c r="FCN699" s="201" t="s">
        <v>7776</v>
      </c>
      <c r="FCO699" s="201" t="s">
        <v>7777</v>
      </c>
      <c r="FCP699" s="201" t="s">
        <v>7776</v>
      </c>
      <c r="FCQ699" s="201" t="s">
        <v>7777</v>
      </c>
      <c r="FCR699" s="201" t="s">
        <v>7776</v>
      </c>
      <c r="FCS699" s="201" t="s">
        <v>7777</v>
      </c>
      <c r="FCT699" s="201" t="s">
        <v>7776</v>
      </c>
      <c r="FCU699" s="201" t="s">
        <v>7777</v>
      </c>
      <c r="FCV699" s="201" t="s">
        <v>7776</v>
      </c>
      <c r="FCW699" s="201" t="s">
        <v>7777</v>
      </c>
      <c r="FCX699" s="201" t="s">
        <v>7776</v>
      </c>
      <c r="FCY699" s="201" t="s">
        <v>7777</v>
      </c>
      <c r="FCZ699" s="201" t="s">
        <v>7776</v>
      </c>
      <c r="FDA699" s="201" t="s">
        <v>7777</v>
      </c>
      <c r="FDB699" s="201" t="s">
        <v>7776</v>
      </c>
      <c r="FDC699" s="201" t="s">
        <v>7777</v>
      </c>
      <c r="FDD699" s="201" t="s">
        <v>7776</v>
      </c>
      <c r="FDE699" s="201" t="s">
        <v>7777</v>
      </c>
      <c r="FDF699" s="201" t="s">
        <v>7776</v>
      </c>
      <c r="FDG699" s="201" t="s">
        <v>7777</v>
      </c>
      <c r="FDH699" s="201" t="s">
        <v>7776</v>
      </c>
      <c r="FDI699" s="201" t="s">
        <v>7777</v>
      </c>
      <c r="FDJ699" s="201" t="s">
        <v>7776</v>
      </c>
      <c r="FDK699" s="201" t="s">
        <v>7777</v>
      </c>
      <c r="FDL699" s="201" t="s">
        <v>7776</v>
      </c>
      <c r="FDM699" s="201" t="s">
        <v>7777</v>
      </c>
      <c r="FDN699" s="201" t="s">
        <v>7776</v>
      </c>
      <c r="FDO699" s="201" t="s">
        <v>7777</v>
      </c>
      <c r="FDP699" s="201" t="s">
        <v>7776</v>
      </c>
      <c r="FDQ699" s="201" t="s">
        <v>7777</v>
      </c>
      <c r="FDR699" s="201" t="s">
        <v>7776</v>
      </c>
      <c r="FDS699" s="201" t="s">
        <v>7777</v>
      </c>
      <c r="FDT699" s="201" t="s">
        <v>7776</v>
      </c>
      <c r="FDU699" s="201" t="s">
        <v>7777</v>
      </c>
      <c r="FDV699" s="201" t="s">
        <v>7776</v>
      </c>
      <c r="FDW699" s="201" t="s">
        <v>7777</v>
      </c>
      <c r="FDX699" s="201" t="s">
        <v>7776</v>
      </c>
      <c r="FDY699" s="201" t="s">
        <v>7777</v>
      </c>
      <c r="FDZ699" s="201" t="s">
        <v>7776</v>
      </c>
      <c r="FEA699" s="201" t="s">
        <v>7777</v>
      </c>
      <c r="FEB699" s="201" t="s">
        <v>7776</v>
      </c>
      <c r="FEC699" s="201" t="s">
        <v>7777</v>
      </c>
      <c r="FED699" s="201" t="s">
        <v>7776</v>
      </c>
      <c r="FEE699" s="201" t="s">
        <v>7777</v>
      </c>
      <c r="FEF699" s="201" t="s">
        <v>7776</v>
      </c>
      <c r="FEG699" s="201" t="s">
        <v>7777</v>
      </c>
      <c r="FEH699" s="201" t="s">
        <v>7776</v>
      </c>
      <c r="FEI699" s="201" t="s">
        <v>7777</v>
      </c>
      <c r="FEJ699" s="201" t="s">
        <v>7776</v>
      </c>
      <c r="FEK699" s="201" t="s">
        <v>7777</v>
      </c>
      <c r="FEL699" s="201" t="s">
        <v>7776</v>
      </c>
      <c r="FEM699" s="201" t="s">
        <v>7777</v>
      </c>
      <c r="FEN699" s="201" t="s">
        <v>7776</v>
      </c>
      <c r="FEO699" s="201" t="s">
        <v>7777</v>
      </c>
      <c r="FEP699" s="201" t="s">
        <v>7776</v>
      </c>
      <c r="FEQ699" s="201" t="s">
        <v>7777</v>
      </c>
      <c r="FER699" s="201" t="s">
        <v>7776</v>
      </c>
      <c r="FES699" s="201" t="s">
        <v>7777</v>
      </c>
      <c r="FET699" s="201" t="s">
        <v>7776</v>
      </c>
      <c r="FEU699" s="201" t="s">
        <v>7777</v>
      </c>
      <c r="FEV699" s="201" t="s">
        <v>7776</v>
      </c>
      <c r="FEW699" s="201" t="s">
        <v>7777</v>
      </c>
      <c r="FEX699" s="201" t="s">
        <v>7776</v>
      </c>
      <c r="FEY699" s="201" t="s">
        <v>7777</v>
      </c>
      <c r="FEZ699" s="201" t="s">
        <v>7776</v>
      </c>
      <c r="FFA699" s="201" t="s">
        <v>7777</v>
      </c>
      <c r="FFB699" s="201" t="s">
        <v>7776</v>
      </c>
      <c r="FFC699" s="201" t="s">
        <v>7777</v>
      </c>
      <c r="FFD699" s="201" t="s">
        <v>7776</v>
      </c>
      <c r="FFE699" s="201" t="s">
        <v>7777</v>
      </c>
      <c r="FFF699" s="201" t="s">
        <v>7776</v>
      </c>
      <c r="FFG699" s="201" t="s">
        <v>7777</v>
      </c>
      <c r="FFH699" s="201" t="s">
        <v>7776</v>
      </c>
      <c r="FFI699" s="201" t="s">
        <v>7777</v>
      </c>
      <c r="FFJ699" s="201" t="s">
        <v>7776</v>
      </c>
      <c r="FFK699" s="201" t="s">
        <v>7777</v>
      </c>
      <c r="FFL699" s="201" t="s">
        <v>7776</v>
      </c>
      <c r="FFM699" s="201" t="s">
        <v>7777</v>
      </c>
      <c r="FFN699" s="201" t="s">
        <v>7776</v>
      </c>
      <c r="FFO699" s="201" t="s">
        <v>7777</v>
      </c>
      <c r="FFP699" s="201" t="s">
        <v>7776</v>
      </c>
      <c r="FFQ699" s="201" t="s">
        <v>7777</v>
      </c>
      <c r="FFR699" s="201" t="s">
        <v>7776</v>
      </c>
      <c r="FFS699" s="201" t="s">
        <v>7777</v>
      </c>
      <c r="FFT699" s="201" t="s">
        <v>7776</v>
      </c>
      <c r="FFU699" s="201" t="s">
        <v>7777</v>
      </c>
      <c r="FFV699" s="201" t="s">
        <v>7776</v>
      </c>
      <c r="FFW699" s="201" t="s">
        <v>7777</v>
      </c>
      <c r="FFX699" s="201" t="s">
        <v>7776</v>
      </c>
      <c r="FFY699" s="201" t="s">
        <v>7777</v>
      </c>
      <c r="FFZ699" s="201" t="s">
        <v>7776</v>
      </c>
      <c r="FGA699" s="201" t="s">
        <v>7777</v>
      </c>
      <c r="FGB699" s="201" t="s">
        <v>7776</v>
      </c>
      <c r="FGC699" s="201" t="s">
        <v>7777</v>
      </c>
      <c r="FGD699" s="201" t="s">
        <v>7776</v>
      </c>
      <c r="FGE699" s="201" t="s">
        <v>7777</v>
      </c>
      <c r="FGF699" s="201" t="s">
        <v>7776</v>
      </c>
      <c r="FGG699" s="201" t="s">
        <v>7777</v>
      </c>
      <c r="FGH699" s="201" t="s">
        <v>7776</v>
      </c>
      <c r="FGI699" s="201" t="s">
        <v>7777</v>
      </c>
      <c r="FGJ699" s="201" t="s">
        <v>7776</v>
      </c>
      <c r="FGK699" s="201" t="s">
        <v>7777</v>
      </c>
      <c r="FGL699" s="201" t="s">
        <v>7776</v>
      </c>
      <c r="FGM699" s="201" t="s">
        <v>7777</v>
      </c>
      <c r="FGN699" s="201" t="s">
        <v>7776</v>
      </c>
      <c r="FGO699" s="201" t="s">
        <v>7777</v>
      </c>
      <c r="FGP699" s="201" t="s">
        <v>7776</v>
      </c>
      <c r="FGQ699" s="201" t="s">
        <v>7777</v>
      </c>
      <c r="FGR699" s="201" t="s">
        <v>7776</v>
      </c>
      <c r="FGS699" s="201" t="s">
        <v>7777</v>
      </c>
      <c r="FGT699" s="201" t="s">
        <v>7776</v>
      </c>
      <c r="FGU699" s="201" t="s">
        <v>7777</v>
      </c>
      <c r="FGV699" s="201" t="s">
        <v>7776</v>
      </c>
      <c r="FGW699" s="201" t="s">
        <v>7777</v>
      </c>
      <c r="FGX699" s="201" t="s">
        <v>7776</v>
      </c>
      <c r="FGY699" s="201" t="s">
        <v>7777</v>
      </c>
      <c r="FGZ699" s="201" t="s">
        <v>7776</v>
      </c>
      <c r="FHA699" s="201" t="s">
        <v>7777</v>
      </c>
      <c r="FHB699" s="201" t="s">
        <v>7776</v>
      </c>
      <c r="FHC699" s="201" t="s">
        <v>7777</v>
      </c>
      <c r="FHD699" s="201" t="s">
        <v>7776</v>
      </c>
      <c r="FHE699" s="201" t="s">
        <v>7777</v>
      </c>
      <c r="FHF699" s="201" t="s">
        <v>7776</v>
      </c>
      <c r="FHG699" s="201" t="s">
        <v>7777</v>
      </c>
      <c r="FHH699" s="201" t="s">
        <v>7776</v>
      </c>
      <c r="FHI699" s="201" t="s">
        <v>7777</v>
      </c>
      <c r="FHJ699" s="201" t="s">
        <v>7776</v>
      </c>
      <c r="FHK699" s="201" t="s">
        <v>7777</v>
      </c>
      <c r="FHL699" s="201" t="s">
        <v>7776</v>
      </c>
      <c r="FHM699" s="201" t="s">
        <v>7777</v>
      </c>
      <c r="FHN699" s="201" t="s">
        <v>7776</v>
      </c>
      <c r="FHO699" s="201" t="s">
        <v>7777</v>
      </c>
      <c r="FHP699" s="201" t="s">
        <v>7776</v>
      </c>
      <c r="FHQ699" s="201" t="s">
        <v>7777</v>
      </c>
      <c r="FHR699" s="201" t="s">
        <v>7776</v>
      </c>
      <c r="FHS699" s="201" t="s">
        <v>7777</v>
      </c>
      <c r="FHT699" s="201" t="s">
        <v>7776</v>
      </c>
      <c r="FHU699" s="201" t="s">
        <v>7777</v>
      </c>
      <c r="FHV699" s="201" t="s">
        <v>7776</v>
      </c>
      <c r="FHW699" s="201" t="s">
        <v>7777</v>
      </c>
      <c r="FHX699" s="201" t="s">
        <v>7776</v>
      </c>
      <c r="FHY699" s="201" t="s">
        <v>7777</v>
      </c>
      <c r="FHZ699" s="201" t="s">
        <v>7776</v>
      </c>
      <c r="FIA699" s="201" t="s">
        <v>7777</v>
      </c>
      <c r="FIB699" s="201" t="s">
        <v>7776</v>
      </c>
      <c r="FIC699" s="201" t="s">
        <v>7777</v>
      </c>
      <c r="FID699" s="201" t="s">
        <v>7776</v>
      </c>
      <c r="FIE699" s="201" t="s">
        <v>7777</v>
      </c>
      <c r="FIF699" s="201" t="s">
        <v>7776</v>
      </c>
      <c r="FIG699" s="201" t="s">
        <v>7777</v>
      </c>
      <c r="FIH699" s="201" t="s">
        <v>7776</v>
      </c>
      <c r="FII699" s="201" t="s">
        <v>7777</v>
      </c>
      <c r="FIJ699" s="201" t="s">
        <v>7776</v>
      </c>
      <c r="FIK699" s="201" t="s">
        <v>7777</v>
      </c>
      <c r="FIL699" s="201" t="s">
        <v>7776</v>
      </c>
      <c r="FIM699" s="201" t="s">
        <v>7777</v>
      </c>
      <c r="FIN699" s="201" t="s">
        <v>7776</v>
      </c>
      <c r="FIO699" s="201" t="s">
        <v>7777</v>
      </c>
      <c r="FIP699" s="201" t="s">
        <v>7776</v>
      </c>
      <c r="FIQ699" s="201" t="s">
        <v>7777</v>
      </c>
      <c r="FIR699" s="201" t="s">
        <v>7776</v>
      </c>
      <c r="FIS699" s="201" t="s">
        <v>7777</v>
      </c>
      <c r="FIT699" s="201" t="s">
        <v>7776</v>
      </c>
      <c r="FIU699" s="201" t="s">
        <v>7777</v>
      </c>
      <c r="FIV699" s="201" t="s">
        <v>7776</v>
      </c>
      <c r="FIW699" s="201" t="s">
        <v>7777</v>
      </c>
      <c r="FIX699" s="201" t="s">
        <v>7776</v>
      </c>
      <c r="FIY699" s="201" t="s">
        <v>7777</v>
      </c>
      <c r="FIZ699" s="201" t="s">
        <v>7776</v>
      </c>
      <c r="FJA699" s="201" t="s">
        <v>7777</v>
      </c>
      <c r="FJB699" s="201" t="s">
        <v>7776</v>
      </c>
      <c r="FJC699" s="201" t="s">
        <v>7777</v>
      </c>
      <c r="FJD699" s="201" t="s">
        <v>7776</v>
      </c>
      <c r="FJE699" s="201" t="s">
        <v>7777</v>
      </c>
      <c r="FJF699" s="201" t="s">
        <v>7776</v>
      </c>
      <c r="FJG699" s="201" t="s">
        <v>7777</v>
      </c>
      <c r="FJH699" s="201" t="s">
        <v>7776</v>
      </c>
      <c r="FJI699" s="201" t="s">
        <v>7777</v>
      </c>
      <c r="FJJ699" s="201" t="s">
        <v>7776</v>
      </c>
      <c r="FJK699" s="201" t="s">
        <v>7777</v>
      </c>
      <c r="FJL699" s="201" t="s">
        <v>7776</v>
      </c>
      <c r="FJM699" s="201" t="s">
        <v>7777</v>
      </c>
      <c r="FJN699" s="201" t="s">
        <v>7776</v>
      </c>
      <c r="FJO699" s="201" t="s">
        <v>7777</v>
      </c>
      <c r="FJP699" s="201" t="s">
        <v>7776</v>
      </c>
      <c r="FJQ699" s="201" t="s">
        <v>7777</v>
      </c>
      <c r="FJR699" s="201" t="s">
        <v>7776</v>
      </c>
      <c r="FJS699" s="201" t="s">
        <v>7777</v>
      </c>
      <c r="FJT699" s="201" t="s">
        <v>7776</v>
      </c>
      <c r="FJU699" s="201" t="s">
        <v>7777</v>
      </c>
      <c r="FJV699" s="201" t="s">
        <v>7776</v>
      </c>
      <c r="FJW699" s="201" t="s">
        <v>7777</v>
      </c>
      <c r="FJX699" s="201" t="s">
        <v>7776</v>
      </c>
      <c r="FJY699" s="201" t="s">
        <v>7777</v>
      </c>
      <c r="FJZ699" s="201" t="s">
        <v>7776</v>
      </c>
      <c r="FKA699" s="201" t="s">
        <v>7777</v>
      </c>
      <c r="FKB699" s="201" t="s">
        <v>7776</v>
      </c>
      <c r="FKC699" s="201" t="s">
        <v>7777</v>
      </c>
      <c r="FKD699" s="201" t="s">
        <v>7776</v>
      </c>
      <c r="FKE699" s="201" t="s">
        <v>7777</v>
      </c>
      <c r="FKF699" s="201" t="s">
        <v>7776</v>
      </c>
      <c r="FKG699" s="201" t="s">
        <v>7777</v>
      </c>
      <c r="FKH699" s="201" t="s">
        <v>7776</v>
      </c>
      <c r="FKI699" s="201" t="s">
        <v>7777</v>
      </c>
      <c r="FKJ699" s="201" t="s">
        <v>7776</v>
      </c>
      <c r="FKK699" s="201" t="s">
        <v>7777</v>
      </c>
      <c r="FKL699" s="201" t="s">
        <v>7776</v>
      </c>
      <c r="FKM699" s="201" t="s">
        <v>7777</v>
      </c>
      <c r="FKN699" s="201" t="s">
        <v>7776</v>
      </c>
      <c r="FKO699" s="201" t="s">
        <v>7777</v>
      </c>
      <c r="FKP699" s="201" t="s">
        <v>7776</v>
      </c>
      <c r="FKQ699" s="201" t="s">
        <v>7777</v>
      </c>
      <c r="FKR699" s="201" t="s">
        <v>7776</v>
      </c>
      <c r="FKS699" s="201" t="s">
        <v>7777</v>
      </c>
      <c r="FKT699" s="201" t="s">
        <v>7776</v>
      </c>
      <c r="FKU699" s="201" t="s">
        <v>7777</v>
      </c>
      <c r="FKV699" s="201" t="s">
        <v>7776</v>
      </c>
      <c r="FKW699" s="201" t="s">
        <v>7777</v>
      </c>
      <c r="FKX699" s="201" t="s">
        <v>7776</v>
      </c>
      <c r="FKY699" s="201" t="s">
        <v>7777</v>
      </c>
      <c r="FKZ699" s="201" t="s">
        <v>7776</v>
      </c>
      <c r="FLA699" s="201" t="s">
        <v>7777</v>
      </c>
      <c r="FLB699" s="201" t="s">
        <v>7776</v>
      </c>
      <c r="FLC699" s="201" t="s">
        <v>7777</v>
      </c>
      <c r="FLD699" s="201" t="s">
        <v>7776</v>
      </c>
      <c r="FLE699" s="201" t="s">
        <v>7777</v>
      </c>
      <c r="FLF699" s="201" t="s">
        <v>7776</v>
      </c>
      <c r="FLG699" s="201" t="s">
        <v>7777</v>
      </c>
      <c r="FLH699" s="201" t="s">
        <v>7776</v>
      </c>
      <c r="FLI699" s="201" t="s">
        <v>7777</v>
      </c>
      <c r="FLJ699" s="201" t="s">
        <v>7776</v>
      </c>
      <c r="FLK699" s="201" t="s">
        <v>7777</v>
      </c>
      <c r="FLL699" s="201" t="s">
        <v>7776</v>
      </c>
      <c r="FLM699" s="201" t="s">
        <v>7777</v>
      </c>
      <c r="FLN699" s="201" t="s">
        <v>7776</v>
      </c>
      <c r="FLO699" s="201" t="s">
        <v>7777</v>
      </c>
      <c r="FLP699" s="201" t="s">
        <v>7776</v>
      </c>
      <c r="FLQ699" s="201" t="s">
        <v>7777</v>
      </c>
      <c r="FLR699" s="201" t="s">
        <v>7776</v>
      </c>
      <c r="FLS699" s="201" t="s">
        <v>7777</v>
      </c>
      <c r="FLT699" s="201" t="s">
        <v>7776</v>
      </c>
      <c r="FLU699" s="201" t="s">
        <v>7777</v>
      </c>
      <c r="FLV699" s="201" t="s">
        <v>7776</v>
      </c>
      <c r="FLW699" s="201" t="s">
        <v>7777</v>
      </c>
      <c r="FLX699" s="201" t="s">
        <v>7776</v>
      </c>
      <c r="FLY699" s="201" t="s">
        <v>7777</v>
      </c>
      <c r="FLZ699" s="201" t="s">
        <v>7776</v>
      </c>
      <c r="FMA699" s="201" t="s">
        <v>7777</v>
      </c>
      <c r="FMB699" s="201" t="s">
        <v>7776</v>
      </c>
      <c r="FMC699" s="201" t="s">
        <v>7777</v>
      </c>
      <c r="FMD699" s="201" t="s">
        <v>7776</v>
      </c>
      <c r="FME699" s="201" t="s">
        <v>7777</v>
      </c>
      <c r="FMF699" s="201" t="s">
        <v>7776</v>
      </c>
      <c r="FMG699" s="201" t="s">
        <v>7777</v>
      </c>
      <c r="FMH699" s="201" t="s">
        <v>7776</v>
      </c>
      <c r="FMI699" s="201" t="s">
        <v>7777</v>
      </c>
      <c r="FMJ699" s="201" t="s">
        <v>7776</v>
      </c>
      <c r="FMK699" s="201" t="s">
        <v>7777</v>
      </c>
      <c r="FML699" s="201" t="s">
        <v>7776</v>
      </c>
      <c r="FMM699" s="201" t="s">
        <v>7777</v>
      </c>
      <c r="FMN699" s="201" t="s">
        <v>7776</v>
      </c>
      <c r="FMO699" s="201" t="s">
        <v>7777</v>
      </c>
      <c r="FMP699" s="201" t="s">
        <v>7776</v>
      </c>
      <c r="FMQ699" s="201" t="s">
        <v>7777</v>
      </c>
      <c r="FMR699" s="201" t="s">
        <v>7776</v>
      </c>
      <c r="FMS699" s="201" t="s">
        <v>7777</v>
      </c>
      <c r="FMT699" s="201" t="s">
        <v>7776</v>
      </c>
      <c r="FMU699" s="201" t="s">
        <v>7777</v>
      </c>
      <c r="FMV699" s="201" t="s">
        <v>7776</v>
      </c>
      <c r="FMW699" s="201" t="s">
        <v>7777</v>
      </c>
      <c r="FMX699" s="201" t="s">
        <v>7776</v>
      </c>
      <c r="FMY699" s="201" t="s">
        <v>7777</v>
      </c>
      <c r="FMZ699" s="201" t="s">
        <v>7776</v>
      </c>
      <c r="FNA699" s="201" t="s">
        <v>7777</v>
      </c>
      <c r="FNB699" s="201" t="s">
        <v>7776</v>
      </c>
      <c r="FNC699" s="201" t="s">
        <v>7777</v>
      </c>
      <c r="FND699" s="201" t="s">
        <v>7776</v>
      </c>
      <c r="FNE699" s="201" t="s">
        <v>7777</v>
      </c>
      <c r="FNF699" s="201" t="s">
        <v>7776</v>
      </c>
      <c r="FNG699" s="201" t="s">
        <v>7777</v>
      </c>
      <c r="FNH699" s="201" t="s">
        <v>7776</v>
      </c>
      <c r="FNI699" s="201" t="s">
        <v>7777</v>
      </c>
      <c r="FNJ699" s="201" t="s">
        <v>7776</v>
      </c>
      <c r="FNK699" s="201" t="s">
        <v>7777</v>
      </c>
      <c r="FNL699" s="201" t="s">
        <v>7776</v>
      </c>
      <c r="FNM699" s="201" t="s">
        <v>7777</v>
      </c>
      <c r="FNN699" s="201" t="s">
        <v>7776</v>
      </c>
      <c r="FNO699" s="201" t="s">
        <v>7777</v>
      </c>
      <c r="FNP699" s="201" t="s">
        <v>7776</v>
      </c>
      <c r="FNQ699" s="201" t="s">
        <v>7777</v>
      </c>
      <c r="FNR699" s="201" t="s">
        <v>7776</v>
      </c>
      <c r="FNS699" s="201" t="s">
        <v>7777</v>
      </c>
      <c r="FNT699" s="201" t="s">
        <v>7776</v>
      </c>
      <c r="FNU699" s="201" t="s">
        <v>7777</v>
      </c>
      <c r="FNV699" s="201" t="s">
        <v>7776</v>
      </c>
      <c r="FNW699" s="201" t="s">
        <v>7777</v>
      </c>
      <c r="FNX699" s="201" t="s">
        <v>7776</v>
      </c>
      <c r="FNY699" s="201" t="s">
        <v>7777</v>
      </c>
      <c r="FNZ699" s="201" t="s">
        <v>7776</v>
      </c>
      <c r="FOA699" s="201" t="s">
        <v>7777</v>
      </c>
      <c r="FOB699" s="201" t="s">
        <v>7776</v>
      </c>
      <c r="FOC699" s="201" t="s">
        <v>7777</v>
      </c>
      <c r="FOD699" s="201" t="s">
        <v>7776</v>
      </c>
      <c r="FOE699" s="201" t="s">
        <v>7777</v>
      </c>
      <c r="FOF699" s="201" t="s">
        <v>7776</v>
      </c>
      <c r="FOG699" s="201" t="s">
        <v>7777</v>
      </c>
      <c r="FOH699" s="201" t="s">
        <v>7776</v>
      </c>
      <c r="FOI699" s="201" t="s">
        <v>7777</v>
      </c>
      <c r="FOJ699" s="201" t="s">
        <v>7776</v>
      </c>
      <c r="FOK699" s="201" t="s">
        <v>7777</v>
      </c>
      <c r="FOL699" s="201" t="s">
        <v>7776</v>
      </c>
      <c r="FOM699" s="201" t="s">
        <v>7777</v>
      </c>
      <c r="FON699" s="201" t="s">
        <v>7776</v>
      </c>
      <c r="FOO699" s="201" t="s">
        <v>7777</v>
      </c>
      <c r="FOP699" s="201" t="s">
        <v>7776</v>
      </c>
      <c r="FOQ699" s="201" t="s">
        <v>7777</v>
      </c>
      <c r="FOR699" s="201" t="s">
        <v>7776</v>
      </c>
      <c r="FOS699" s="201" t="s">
        <v>7777</v>
      </c>
      <c r="FOT699" s="201" t="s">
        <v>7776</v>
      </c>
      <c r="FOU699" s="201" t="s">
        <v>7777</v>
      </c>
      <c r="FOV699" s="201" t="s">
        <v>7776</v>
      </c>
      <c r="FOW699" s="201" t="s">
        <v>7777</v>
      </c>
      <c r="FOX699" s="201" t="s">
        <v>7776</v>
      </c>
      <c r="FOY699" s="201" t="s">
        <v>7777</v>
      </c>
      <c r="FOZ699" s="201" t="s">
        <v>7776</v>
      </c>
      <c r="FPA699" s="201" t="s">
        <v>7777</v>
      </c>
      <c r="FPB699" s="201" t="s">
        <v>7776</v>
      </c>
      <c r="FPC699" s="201" t="s">
        <v>7777</v>
      </c>
      <c r="FPD699" s="201" t="s">
        <v>7776</v>
      </c>
      <c r="FPE699" s="201" t="s">
        <v>7777</v>
      </c>
      <c r="FPF699" s="201" t="s">
        <v>7776</v>
      </c>
      <c r="FPG699" s="201" t="s">
        <v>7777</v>
      </c>
      <c r="FPH699" s="201" t="s">
        <v>7776</v>
      </c>
      <c r="FPI699" s="201" t="s">
        <v>7777</v>
      </c>
      <c r="FPJ699" s="201" t="s">
        <v>7776</v>
      </c>
      <c r="FPK699" s="201" t="s">
        <v>7777</v>
      </c>
      <c r="FPL699" s="201" t="s">
        <v>7776</v>
      </c>
      <c r="FPM699" s="201" t="s">
        <v>7777</v>
      </c>
      <c r="FPN699" s="201" t="s">
        <v>7776</v>
      </c>
      <c r="FPO699" s="201" t="s">
        <v>7777</v>
      </c>
      <c r="FPP699" s="201" t="s">
        <v>7776</v>
      </c>
      <c r="FPQ699" s="201" t="s">
        <v>7777</v>
      </c>
      <c r="FPR699" s="201" t="s">
        <v>7776</v>
      </c>
      <c r="FPS699" s="201" t="s">
        <v>7777</v>
      </c>
      <c r="FPT699" s="201" t="s">
        <v>7776</v>
      </c>
      <c r="FPU699" s="201" t="s">
        <v>7777</v>
      </c>
      <c r="FPV699" s="201" t="s">
        <v>7776</v>
      </c>
      <c r="FPW699" s="201" t="s">
        <v>7777</v>
      </c>
      <c r="FPX699" s="201" t="s">
        <v>7776</v>
      </c>
      <c r="FPY699" s="201" t="s">
        <v>7777</v>
      </c>
      <c r="FPZ699" s="201" t="s">
        <v>7776</v>
      </c>
      <c r="FQA699" s="201" t="s">
        <v>7777</v>
      </c>
      <c r="FQB699" s="201" t="s">
        <v>7776</v>
      </c>
      <c r="FQC699" s="201" t="s">
        <v>7777</v>
      </c>
      <c r="FQD699" s="201" t="s">
        <v>7776</v>
      </c>
      <c r="FQE699" s="201" t="s">
        <v>7777</v>
      </c>
      <c r="FQF699" s="201" t="s">
        <v>7776</v>
      </c>
      <c r="FQG699" s="201" t="s">
        <v>7777</v>
      </c>
      <c r="FQH699" s="201" t="s">
        <v>7776</v>
      </c>
      <c r="FQI699" s="201" t="s">
        <v>7777</v>
      </c>
      <c r="FQJ699" s="201" t="s">
        <v>7776</v>
      </c>
      <c r="FQK699" s="201" t="s">
        <v>7777</v>
      </c>
      <c r="FQL699" s="201" t="s">
        <v>7776</v>
      </c>
      <c r="FQM699" s="201" t="s">
        <v>7777</v>
      </c>
      <c r="FQN699" s="201" t="s">
        <v>7776</v>
      </c>
      <c r="FQO699" s="201" t="s">
        <v>7777</v>
      </c>
      <c r="FQP699" s="201" t="s">
        <v>7776</v>
      </c>
      <c r="FQQ699" s="201" t="s">
        <v>7777</v>
      </c>
      <c r="FQR699" s="201" t="s">
        <v>7776</v>
      </c>
      <c r="FQS699" s="201" t="s">
        <v>7777</v>
      </c>
      <c r="FQT699" s="201" t="s">
        <v>7776</v>
      </c>
      <c r="FQU699" s="201" t="s">
        <v>7777</v>
      </c>
      <c r="FQV699" s="201" t="s">
        <v>7776</v>
      </c>
      <c r="FQW699" s="201" t="s">
        <v>7777</v>
      </c>
      <c r="FQX699" s="201" t="s">
        <v>7776</v>
      </c>
      <c r="FQY699" s="201" t="s">
        <v>7777</v>
      </c>
      <c r="FQZ699" s="201" t="s">
        <v>7776</v>
      </c>
      <c r="FRA699" s="201" t="s">
        <v>7777</v>
      </c>
      <c r="FRB699" s="201" t="s">
        <v>7776</v>
      </c>
      <c r="FRC699" s="201" t="s">
        <v>7777</v>
      </c>
      <c r="FRD699" s="201" t="s">
        <v>7776</v>
      </c>
      <c r="FRE699" s="201" t="s">
        <v>7777</v>
      </c>
      <c r="FRF699" s="201" t="s">
        <v>7776</v>
      </c>
      <c r="FRG699" s="201" t="s">
        <v>7777</v>
      </c>
      <c r="FRH699" s="201" t="s">
        <v>7776</v>
      </c>
      <c r="FRI699" s="201" t="s">
        <v>7777</v>
      </c>
      <c r="FRJ699" s="201" t="s">
        <v>7776</v>
      </c>
      <c r="FRK699" s="201" t="s">
        <v>7777</v>
      </c>
      <c r="FRL699" s="201" t="s">
        <v>7776</v>
      </c>
      <c r="FRM699" s="201" t="s">
        <v>7777</v>
      </c>
      <c r="FRN699" s="201" t="s">
        <v>7776</v>
      </c>
      <c r="FRO699" s="201" t="s">
        <v>7777</v>
      </c>
      <c r="FRP699" s="201" t="s">
        <v>7776</v>
      </c>
      <c r="FRQ699" s="201" t="s">
        <v>7777</v>
      </c>
      <c r="FRR699" s="201" t="s">
        <v>7776</v>
      </c>
      <c r="FRS699" s="201" t="s">
        <v>7777</v>
      </c>
      <c r="FRT699" s="201" t="s">
        <v>7776</v>
      </c>
      <c r="FRU699" s="201" t="s">
        <v>7777</v>
      </c>
      <c r="FRV699" s="201" t="s">
        <v>7776</v>
      </c>
      <c r="FRW699" s="201" t="s">
        <v>7777</v>
      </c>
      <c r="FRX699" s="201" t="s">
        <v>7776</v>
      </c>
      <c r="FRY699" s="201" t="s">
        <v>7777</v>
      </c>
      <c r="FRZ699" s="201" t="s">
        <v>7776</v>
      </c>
      <c r="FSA699" s="201" t="s">
        <v>7777</v>
      </c>
      <c r="FSB699" s="201" t="s">
        <v>7776</v>
      </c>
      <c r="FSC699" s="201" t="s">
        <v>7777</v>
      </c>
      <c r="FSD699" s="201" t="s">
        <v>7776</v>
      </c>
      <c r="FSE699" s="201" t="s">
        <v>7777</v>
      </c>
      <c r="FSF699" s="201" t="s">
        <v>7776</v>
      </c>
      <c r="FSG699" s="201" t="s">
        <v>7777</v>
      </c>
      <c r="FSH699" s="201" t="s">
        <v>7776</v>
      </c>
      <c r="FSI699" s="201" t="s">
        <v>7777</v>
      </c>
      <c r="FSJ699" s="201" t="s">
        <v>7776</v>
      </c>
      <c r="FSK699" s="201" t="s">
        <v>7777</v>
      </c>
      <c r="FSL699" s="201" t="s">
        <v>7776</v>
      </c>
      <c r="FSM699" s="201" t="s">
        <v>7777</v>
      </c>
      <c r="FSN699" s="201" t="s">
        <v>7776</v>
      </c>
      <c r="FSO699" s="201" t="s">
        <v>7777</v>
      </c>
      <c r="FSP699" s="201" t="s">
        <v>7776</v>
      </c>
      <c r="FSQ699" s="201" t="s">
        <v>7777</v>
      </c>
      <c r="FSR699" s="201" t="s">
        <v>7776</v>
      </c>
      <c r="FSS699" s="201" t="s">
        <v>7777</v>
      </c>
      <c r="FST699" s="201" t="s">
        <v>7776</v>
      </c>
      <c r="FSU699" s="201" t="s">
        <v>7777</v>
      </c>
      <c r="FSV699" s="201" t="s">
        <v>7776</v>
      </c>
      <c r="FSW699" s="201" t="s">
        <v>7777</v>
      </c>
      <c r="FSX699" s="201" t="s">
        <v>7776</v>
      </c>
      <c r="FSY699" s="201" t="s">
        <v>7777</v>
      </c>
      <c r="FSZ699" s="201" t="s">
        <v>7776</v>
      </c>
      <c r="FTA699" s="201" t="s">
        <v>7777</v>
      </c>
      <c r="FTB699" s="201" t="s">
        <v>7776</v>
      </c>
      <c r="FTC699" s="201" t="s">
        <v>7777</v>
      </c>
      <c r="FTD699" s="201" t="s">
        <v>7776</v>
      </c>
      <c r="FTE699" s="201" t="s">
        <v>7777</v>
      </c>
      <c r="FTF699" s="201" t="s">
        <v>7776</v>
      </c>
      <c r="FTG699" s="201" t="s">
        <v>7777</v>
      </c>
      <c r="FTH699" s="201" t="s">
        <v>7776</v>
      </c>
      <c r="FTI699" s="201" t="s">
        <v>7777</v>
      </c>
      <c r="FTJ699" s="201" t="s">
        <v>7776</v>
      </c>
      <c r="FTK699" s="201" t="s">
        <v>7777</v>
      </c>
      <c r="FTL699" s="201" t="s">
        <v>7776</v>
      </c>
      <c r="FTM699" s="201" t="s">
        <v>7777</v>
      </c>
      <c r="FTN699" s="201" t="s">
        <v>7776</v>
      </c>
      <c r="FTO699" s="201" t="s">
        <v>7777</v>
      </c>
      <c r="FTP699" s="201" t="s">
        <v>7776</v>
      </c>
      <c r="FTQ699" s="201" t="s">
        <v>7777</v>
      </c>
      <c r="FTR699" s="201" t="s">
        <v>7776</v>
      </c>
      <c r="FTS699" s="201" t="s">
        <v>7777</v>
      </c>
      <c r="FTT699" s="201" t="s">
        <v>7776</v>
      </c>
      <c r="FTU699" s="201" t="s">
        <v>7777</v>
      </c>
      <c r="FTV699" s="201" t="s">
        <v>7776</v>
      </c>
      <c r="FTW699" s="201" t="s">
        <v>7777</v>
      </c>
      <c r="FTX699" s="201" t="s">
        <v>7776</v>
      </c>
      <c r="FTY699" s="201" t="s">
        <v>7777</v>
      </c>
      <c r="FTZ699" s="201" t="s">
        <v>7776</v>
      </c>
      <c r="FUA699" s="201" t="s">
        <v>7777</v>
      </c>
      <c r="FUB699" s="201" t="s">
        <v>7776</v>
      </c>
      <c r="FUC699" s="201" t="s">
        <v>7777</v>
      </c>
      <c r="FUD699" s="201" t="s">
        <v>7776</v>
      </c>
      <c r="FUE699" s="201" t="s">
        <v>7777</v>
      </c>
      <c r="FUF699" s="201" t="s">
        <v>7776</v>
      </c>
      <c r="FUG699" s="201" t="s">
        <v>7777</v>
      </c>
      <c r="FUH699" s="201" t="s">
        <v>7776</v>
      </c>
      <c r="FUI699" s="201" t="s">
        <v>7777</v>
      </c>
      <c r="FUJ699" s="201" t="s">
        <v>7776</v>
      </c>
      <c r="FUK699" s="201" t="s">
        <v>7777</v>
      </c>
      <c r="FUL699" s="201" t="s">
        <v>7776</v>
      </c>
      <c r="FUM699" s="201" t="s">
        <v>7777</v>
      </c>
      <c r="FUN699" s="201" t="s">
        <v>7776</v>
      </c>
      <c r="FUO699" s="201" t="s">
        <v>7777</v>
      </c>
      <c r="FUP699" s="201" t="s">
        <v>7776</v>
      </c>
      <c r="FUQ699" s="201" t="s">
        <v>7777</v>
      </c>
      <c r="FUR699" s="201" t="s">
        <v>7776</v>
      </c>
      <c r="FUS699" s="201" t="s">
        <v>7777</v>
      </c>
      <c r="FUT699" s="201" t="s">
        <v>7776</v>
      </c>
      <c r="FUU699" s="201" t="s">
        <v>7777</v>
      </c>
      <c r="FUV699" s="201" t="s">
        <v>7776</v>
      </c>
      <c r="FUW699" s="201" t="s">
        <v>7777</v>
      </c>
      <c r="FUX699" s="201" t="s">
        <v>7776</v>
      </c>
      <c r="FUY699" s="201" t="s">
        <v>7777</v>
      </c>
      <c r="FUZ699" s="201" t="s">
        <v>7776</v>
      </c>
      <c r="FVA699" s="201" t="s">
        <v>7777</v>
      </c>
      <c r="FVB699" s="201" t="s">
        <v>7776</v>
      </c>
      <c r="FVC699" s="201" t="s">
        <v>7777</v>
      </c>
      <c r="FVD699" s="201" t="s">
        <v>7776</v>
      </c>
      <c r="FVE699" s="201" t="s">
        <v>7777</v>
      </c>
      <c r="FVF699" s="201" t="s">
        <v>7776</v>
      </c>
      <c r="FVG699" s="201" t="s">
        <v>7777</v>
      </c>
      <c r="FVH699" s="201" t="s">
        <v>7776</v>
      </c>
      <c r="FVI699" s="201" t="s">
        <v>7777</v>
      </c>
      <c r="FVJ699" s="201" t="s">
        <v>7776</v>
      </c>
      <c r="FVK699" s="201" t="s">
        <v>7777</v>
      </c>
      <c r="FVL699" s="201" t="s">
        <v>7776</v>
      </c>
      <c r="FVM699" s="201" t="s">
        <v>7777</v>
      </c>
      <c r="FVN699" s="201" t="s">
        <v>7776</v>
      </c>
      <c r="FVO699" s="201" t="s">
        <v>7777</v>
      </c>
      <c r="FVP699" s="201" t="s">
        <v>7776</v>
      </c>
      <c r="FVQ699" s="201" t="s">
        <v>7777</v>
      </c>
      <c r="FVR699" s="201" t="s">
        <v>7776</v>
      </c>
      <c r="FVS699" s="201" t="s">
        <v>7777</v>
      </c>
      <c r="FVT699" s="201" t="s">
        <v>7776</v>
      </c>
      <c r="FVU699" s="201" t="s">
        <v>7777</v>
      </c>
      <c r="FVV699" s="201" t="s">
        <v>7776</v>
      </c>
      <c r="FVW699" s="201" t="s">
        <v>7777</v>
      </c>
      <c r="FVX699" s="201" t="s">
        <v>7776</v>
      </c>
      <c r="FVY699" s="201" t="s">
        <v>7777</v>
      </c>
      <c r="FVZ699" s="201" t="s">
        <v>7776</v>
      </c>
      <c r="FWA699" s="201" t="s">
        <v>7777</v>
      </c>
      <c r="FWB699" s="201" t="s">
        <v>7776</v>
      </c>
      <c r="FWC699" s="201" t="s">
        <v>7777</v>
      </c>
      <c r="FWD699" s="201" t="s">
        <v>7776</v>
      </c>
      <c r="FWE699" s="201" t="s">
        <v>7777</v>
      </c>
      <c r="FWF699" s="201" t="s">
        <v>7776</v>
      </c>
      <c r="FWG699" s="201" t="s">
        <v>7777</v>
      </c>
      <c r="FWH699" s="201" t="s">
        <v>7776</v>
      </c>
      <c r="FWI699" s="201" t="s">
        <v>7777</v>
      </c>
      <c r="FWJ699" s="201" t="s">
        <v>7776</v>
      </c>
      <c r="FWK699" s="201" t="s">
        <v>7777</v>
      </c>
      <c r="FWL699" s="201" t="s">
        <v>7776</v>
      </c>
      <c r="FWM699" s="201" t="s">
        <v>7777</v>
      </c>
      <c r="FWN699" s="201" t="s">
        <v>7776</v>
      </c>
      <c r="FWO699" s="201" t="s">
        <v>7777</v>
      </c>
      <c r="FWP699" s="201" t="s">
        <v>7776</v>
      </c>
      <c r="FWQ699" s="201" t="s">
        <v>7777</v>
      </c>
      <c r="FWR699" s="201" t="s">
        <v>7776</v>
      </c>
      <c r="FWS699" s="201" t="s">
        <v>7777</v>
      </c>
      <c r="FWT699" s="201" t="s">
        <v>7776</v>
      </c>
      <c r="FWU699" s="201" t="s">
        <v>7777</v>
      </c>
      <c r="FWV699" s="201" t="s">
        <v>7776</v>
      </c>
      <c r="FWW699" s="201" t="s">
        <v>7777</v>
      </c>
      <c r="FWX699" s="201" t="s">
        <v>7776</v>
      </c>
      <c r="FWY699" s="201" t="s">
        <v>7777</v>
      </c>
      <c r="FWZ699" s="201" t="s">
        <v>7776</v>
      </c>
      <c r="FXA699" s="201" t="s">
        <v>7777</v>
      </c>
      <c r="FXB699" s="201" t="s">
        <v>7776</v>
      </c>
      <c r="FXC699" s="201" t="s">
        <v>7777</v>
      </c>
      <c r="FXD699" s="201" t="s">
        <v>7776</v>
      </c>
      <c r="FXE699" s="201" t="s">
        <v>7777</v>
      </c>
      <c r="FXF699" s="201" t="s">
        <v>7776</v>
      </c>
      <c r="FXG699" s="201" t="s">
        <v>7777</v>
      </c>
      <c r="FXH699" s="201" t="s">
        <v>7776</v>
      </c>
      <c r="FXI699" s="201" t="s">
        <v>7777</v>
      </c>
      <c r="FXJ699" s="201" t="s">
        <v>7776</v>
      </c>
      <c r="FXK699" s="201" t="s">
        <v>7777</v>
      </c>
      <c r="FXL699" s="201" t="s">
        <v>7776</v>
      </c>
      <c r="FXM699" s="201" t="s">
        <v>7777</v>
      </c>
      <c r="FXN699" s="201" t="s">
        <v>7776</v>
      </c>
      <c r="FXO699" s="201" t="s">
        <v>7777</v>
      </c>
      <c r="FXP699" s="201" t="s">
        <v>7776</v>
      </c>
      <c r="FXQ699" s="201" t="s">
        <v>7777</v>
      </c>
      <c r="FXR699" s="201" t="s">
        <v>7776</v>
      </c>
      <c r="FXS699" s="201" t="s">
        <v>7777</v>
      </c>
      <c r="FXT699" s="201" t="s">
        <v>7776</v>
      </c>
      <c r="FXU699" s="201" t="s">
        <v>7777</v>
      </c>
      <c r="FXV699" s="201" t="s">
        <v>7776</v>
      </c>
      <c r="FXW699" s="201" t="s">
        <v>7777</v>
      </c>
      <c r="FXX699" s="201" t="s">
        <v>7776</v>
      </c>
      <c r="FXY699" s="201" t="s">
        <v>7777</v>
      </c>
      <c r="FXZ699" s="201" t="s">
        <v>7776</v>
      </c>
      <c r="FYA699" s="201" t="s">
        <v>7777</v>
      </c>
      <c r="FYB699" s="201" t="s">
        <v>7776</v>
      </c>
      <c r="FYC699" s="201" t="s">
        <v>7777</v>
      </c>
      <c r="FYD699" s="201" t="s">
        <v>7776</v>
      </c>
      <c r="FYE699" s="201" t="s">
        <v>7777</v>
      </c>
      <c r="FYF699" s="201" t="s">
        <v>7776</v>
      </c>
      <c r="FYG699" s="201" t="s">
        <v>7777</v>
      </c>
      <c r="FYH699" s="201" t="s">
        <v>7776</v>
      </c>
      <c r="FYI699" s="201" t="s">
        <v>7777</v>
      </c>
      <c r="FYJ699" s="201" t="s">
        <v>7776</v>
      </c>
      <c r="FYK699" s="201" t="s">
        <v>7777</v>
      </c>
      <c r="FYL699" s="201" t="s">
        <v>7776</v>
      </c>
      <c r="FYM699" s="201" t="s">
        <v>7777</v>
      </c>
      <c r="FYN699" s="201" t="s">
        <v>7776</v>
      </c>
      <c r="FYO699" s="201" t="s">
        <v>7777</v>
      </c>
      <c r="FYP699" s="201" t="s">
        <v>7776</v>
      </c>
      <c r="FYQ699" s="201" t="s">
        <v>7777</v>
      </c>
      <c r="FYR699" s="201" t="s">
        <v>7776</v>
      </c>
      <c r="FYS699" s="201" t="s">
        <v>7777</v>
      </c>
      <c r="FYT699" s="201" t="s">
        <v>7776</v>
      </c>
      <c r="FYU699" s="201" t="s">
        <v>7777</v>
      </c>
      <c r="FYV699" s="201" t="s">
        <v>7776</v>
      </c>
      <c r="FYW699" s="201" t="s">
        <v>7777</v>
      </c>
      <c r="FYX699" s="201" t="s">
        <v>7776</v>
      </c>
      <c r="FYY699" s="201" t="s">
        <v>7777</v>
      </c>
      <c r="FYZ699" s="201" t="s">
        <v>7776</v>
      </c>
      <c r="FZA699" s="201" t="s">
        <v>7777</v>
      </c>
      <c r="FZB699" s="201" t="s">
        <v>7776</v>
      </c>
      <c r="FZC699" s="201" t="s">
        <v>7777</v>
      </c>
      <c r="FZD699" s="201" t="s">
        <v>7776</v>
      </c>
      <c r="FZE699" s="201" t="s">
        <v>7777</v>
      </c>
      <c r="FZF699" s="201" t="s">
        <v>7776</v>
      </c>
      <c r="FZG699" s="201" t="s">
        <v>7777</v>
      </c>
      <c r="FZH699" s="201" t="s">
        <v>7776</v>
      </c>
      <c r="FZI699" s="201" t="s">
        <v>7777</v>
      </c>
      <c r="FZJ699" s="201" t="s">
        <v>7776</v>
      </c>
      <c r="FZK699" s="201" t="s">
        <v>7777</v>
      </c>
      <c r="FZL699" s="201" t="s">
        <v>7776</v>
      </c>
      <c r="FZM699" s="201" t="s">
        <v>7777</v>
      </c>
      <c r="FZN699" s="201" t="s">
        <v>7776</v>
      </c>
      <c r="FZO699" s="201" t="s">
        <v>7777</v>
      </c>
      <c r="FZP699" s="201" t="s">
        <v>7776</v>
      </c>
      <c r="FZQ699" s="201" t="s">
        <v>7777</v>
      </c>
      <c r="FZR699" s="201" t="s">
        <v>7776</v>
      </c>
      <c r="FZS699" s="201" t="s">
        <v>7777</v>
      </c>
      <c r="FZT699" s="201" t="s">
        <v>7776</v>
      </c>
      <c r="FZU699" s="201" t="s">
        <v>7777</v>
      </c>
      <c r="FZV699" s="201" t="s">
        <v>7776</v>
      </c>
      <c r="FZW699" s="201" t="s">
        <v>7777</v>
      </c>
      <c r="FZX699" s="201" t="s">
        <v>7776</v>
      </c>
      <c r="FZY699" s="201" t="s">
        <v>7777</v>
      </c>
      <c r="FZZ699" s="201" t="s">
        <v>7776</v>
      </c>
      <c r="GAA699" s="201" t="s">
        <v>7777</v>
      </c>
      <c r="GAB699" s="201" t="s">
        <v>7776</v>
      </c>
      <c r="GAC699" s="201" t="s">
        <v>7777</v>
      </c>
      <c r="GAD699" s="201" t="s">
        <v>7776</v>
      </c>
      <c r="GAE699" s="201" t="s">
        <v>7777</v>
      </c>
      <c r="GAF699" s="201" t="s">
        <v>7776</v>
      </c>
      <c r="GAG699" s="201" t="s">
        <v>7777</v>
      </c>
      <c r="GAH699" s="201" t="s">
        <v>7776</v>
      </c>
      <c r="GAI699" s="201" t="s">
        <v>7777</v>
      </c>
      <c r="GAJ699" s="201" t="s">
        <v>7776</v>
      </c>
      <c r="GAK699" s="201" t="s">
        <v>7777</v>
      </c>
      <c r="GAL699" s="201" t="s">
        <v>7776</v>
      </c>
      <c r="GAM699" s="201" t="s">
        <v>7777</v>
      </c>
      <c r="GAN699" s="201" t="s">
        <v>7776</v>
      </c>
      <c r="GAO699" s="201" t="s">
        <v>7777</v>
      </c>
      <c r="GAP699" s="201" t="s">
        <v>7776</v>
      </c>
      <c r="GAQ699" s="201" t="s">
        <v>7777</v>
      </c>
      <c r="GAR699" s="201" t="s">
        <v>7776</v>
      </c>
      <c r="GAS699" s="201" t="s">
        <v>7777</v>
      </c>
      <c r="GAT699" s="201" t="s">
        <v>7776</v>
      </c>
      <c r="GAU699" s="201" t="s">
        <v>7777</v>
      </c>
      <c r="GAV699" s="201" t="s">
        <v>7776</v>
      </c>
      <c r="GAW699" s="201" t="s">
        <v>7777</v>
      </c>
      <c r="GAX699" s="201" t="s">
        <v>7776</v>
      </c>
      <c r="GAY699" s="201" t="s">
        <v>7777</v>
      </c>
      <c r="GAZ699" s="201" t="s">
        <v>7776</v>
      </c>
      <c r="GBA699" s="201" t="s">
        <v>7777</v>
      </c>
      <c r="GBB699" s="201" t="s">
        <v>7776</v>
      </c>
      <c r="GBC699" s="201" t="s">
        <v>7777</v>
      </c>
      <c r="GBD699" s="201" t="s">
        <v>7776</v>
      </c>
      <c r="GBE699" s="201" t="s">
        <v>7777</v>
      </c>
      <c r="GBF699" s="201" t="s">
        <v>7776</v>
      </c>
      <c r="GBG699" s="201" t="s">
        <v>7777</v>
      </c>
      <c r="GBH699" s="201" t="s">
        <v>7776</v>
      </c>
      <c r="GBI699" s="201" t="s">
        <v>7777</v>
      </c>
      <c r="GBJ699" s="201" t="s">
        <v>7776</v>
      </c>
      <c r="GBK699" s="201" t="s">
        <v>7777</v>
      </c>
      <c r="GBL699" s="201" t="s">
        <v>7776</v>
      </c>
      <c r="GBM699" s="201" t="s">
        <v>7777</v>
      </c>
      <c r="GBN699" s="201" t="s">
        <v>7776</v>
      </c>
      <c r="GBO699" s="201" t="s">
        <v>7777</v>
      </c>
      <c r="GBP699" s="201" t="s">
        <v>7776</v>
      </c>
      <c r="GBQ699" s="201" t="s">
        <v>7777</v>
      </c>
      <c r="GBR699" s="201" t="s">
        <v>7776</v>
      </c>
      <c r="GBS699" s="201" t="s">
        <v>7777</v>
      </c>
      <c r="GBT699" s="201" t="s">
        <v>7776</v>
      </c>
      <c r="GBU699" s="201" t="s">
        <v>7777</v>
      </c>
      <c r="GBV699" s="201" t="s">
        <v>7776</v>
      </c>
      <c r="GBW699" s="201" t="s">
        <v>7777</v>
      </c>
      <c r="GBX699" s="201" t="s">
        <v>7776</v>
      </c>
      <c r="GBY699" s="201" t="s">
        <v>7777</v>
      </c>
      <c r="GBZ699" s="201" t="s">
        <v>7776</v>
      </c>
      <c r="GCA699" s="201" t="s">
        <v>7777</v>
      </c>
      <c r="GCB699" s="201" t="s">
        <v>7776</v>
      </c>
      <c r="GCC699" s="201" t="s">
        <v>7777</v>
      </c>
      <c r="GCD699" s="201" t="s">
        <v>7776</v>
      </c>
      <c r="GCE699" s="201" t="s">
        <v>7777</v>
      </c>
      <c r="GCF699" s="201" t="s">
        <v>7776</v>
      </c>
      <c r="GCG699" s="201" t="s">
        <v>7777</v>
      </c>
      <c r="GCH699" s="201" t="s">
        <v>7776</v>
      </c>
      <c r="GCI699" s="201" t="s">
        <v>7777</v>
      </c>
      <c r="GCJ699" s="201" t="s">
        <v>7776</v>
      </c>
      <c r="GCK699" s="201" t="s">
        <v>7777</v>
      </c>
      <c r="GCL699" s="201" t="s">
        <v>7776</v>
      </c>
      <c r="GCM699" s="201" t="s">
        <v>7777</v>
      </c>
      <c r="GCN699" s="201" t="s">
        <v>7776</v>
      </c>
      <c r="GCO699" s="201" t="s">
        <v>7777</v>
      </c>
      <c r="GCP699" s="201" t="s">
        <v>7776</v>
      </c>
      <c r="GCQ699" s="201" t="s">
        <v>7777</v>
      </c>
      <c r="GCR699" s="201" t="s">
        <v>7776</v>
      </c>
      <c r="GCS699" s="201" t="s">
        <v>7777</v>
      </c>
      <c r="GCT699" s="201" t="s">
        <v>7776</v>
      </c>
      <c r="GCU699" s="201" t="s">
        <v>7777</v>
      </c>
      <c r="GCV699" s="201" t="s">
        <v>7776</v>
      </c>
      <c r="GCW699" s="201" t="s">
        <v>7777</v>
      </c>
      <c r="GCX699" s="201" t="s">
        <v>7776</v>
      </c>
      <c r="GCY699" s="201" t="s">
        <v>7777</v>
      </c>
      <c r="GCZ699" s="201" t="s">
        <v>7776</v>
      </c>
      <c r="GDA699" s="201" t="s">
        <v>7777</v>
      </c>
      <c r="GDB699" s="201" t="s">
        <v>7776</v>
      </c>
      <c r="GDC699" s="201" t="s">
        <v>7777</v>
      </c>
      <c r="GDD699" s="201" t="s">
        <v>7776</v>
      </c>
      <c r="GDE699" s="201" t="s">
        <v>7777</v>
      </c>
      <c r="GDF699" s="201" t="s">
        <v>7776</v>
      </c>
      <c r="GDG699" s="201" t="s">
        <v>7777</v>
      </c>
      <c r="GDH699" s="201" t="s">
        <v>7776</v>
      </c>
      <c r="GDI699" s="201" t="s">
        <v>7777</v>
      </c>
      <c r="GDJ699" s="201" t="s">
        <v>7776</v>
      </c>
      <c r="GDK699" s="201" t="s">
        <v>7777</v>
      </c>
      <c r="GDL699" s="201" t="s">
        <v>7776</v>
      </c>
      <c r="GDM699" s="201" t="s">
        <v>7777</v>
      </c>
      <c r="GDN699" s="201" t="s">
        <v>7776</v>
      </c>
      <c r="GDO699" s="201" t="s">
        <v>7777</v>
      </c>
      <c r="GDP699" s="201" t="s">
        <v>7776</v>
      </c>
      <c r="GDQ699" s="201" t="s">
        <v>7777</v>
      </c>
      <c r="GDR699" s="201" t="s">
        <v>7776</v>
      </c>
      <c r="GDS699" s="201" t="s">
        <v>7777</v>
      </c>
      <c r="GDT699" s="201" t="s">
        <v>7776</v>
      </c>
      <c r="GDU699" s="201" t="s">
        <v>7777</v>
      </c>
      <c r="GDV699" s="201" t="s">
        <v>7776</v>
      </c>
      <c r="GDW699" s="201" t="s">
        <v>7777</v>
      </c>
      <c r="GDX699" s="201" t="s">
        <v>7776</v>
      </c>
      <c r="GDY699" s="201" t="s">
        <v>7777</v>
      </c>
      <c r="GDZ699" s="201" t="s">
        <v>7776</v>
      </c>
      <c r="GEA699" s="201" t="s">
        <v>7777</v>
      </c>
      <c r="GEB699" s="201" t="s">
        <v>7776</v>
      </c>
      <c r="GEC699" s="201" t="s">
        <v>7777</v>
      </c>
      <c r="GED699" s="201" t="s">
        <v>7776</v>
      </c>
      <c r="GEE699" s="201" t="s">
        <v>7777</v>
      </c>
      <c r="GEF699" s="201" t="s">
        <v>7776</v>
      </c>
      <c r="GEG699" s="201" t="s">
        <v>7777</v>
      </c>
      <c r="GEH699" s="201" t="s">
        <v>7776</v>
      </c>
      <c r="GEI699" s="201" t="s">
        <v>7777</v>
      </c>
      <c r="GEJ699" s="201" t="s">
        <v>7776</v>
      </c>
      <c r="GEK699" s="201" t="s">
        <v>7777</v>
      </c>
      <c r="GEL699" s="201" t="s">
        <v>7776</v>
      </c>
      <c r="GEM699" s="201" t="s">
        <v>7777</v>
      </c>
      <c r="GEN699" s="201" t="s">
        <v>7776</v>
      </c>
      <c r="GEO699" s="201" t="s">
        <v>7777</v>
      </c>
      <c r="GEP699" s="201" t="s">
        <v>7776</v>
      </c>
      <c r="GEQ699" s="201" t="s">
        <v>7777</v>
      </c>
      <c r="GER699" s="201" t="s">
        <v>7776</v>
      </c>
      <c r="GES699" s="201" t="s">
        <v>7777</v>
      </c>
      <c r="GET699" s="201" t="s">
        <v>7776</v>
      </c>
      <c r="GEU699" s="201" t="s">
        <v>7777</v>
      </c>
      <c r="GEV699" s="201" t="s">
        <v>7776</v>
      </c>
      <c r="GEW699" s="201" t="s">
        <v>7777</v>
      </c>
      <c r="GEX699" s="201" t="s">
        <v>7776</v>
      </c>
      <c r="GEY699" s="201" t="s">
        <v>7777</v>
      </c>
      <c r="GEZ699" s="201" t="s">
        <v>7776</v>
      </c>
      <c r="GFA699" s="201" t="s">
        <v>7777</v>
      </c>
      <c r="GFB699" s="201" t="s">
        <v>7776</v>
      </c>
      <c r="GFC699" s="201" t="s">
        <v>7777</v>
      </c>
      <c r="GFD699" s="201" t="s">
        <v>7776</v>
      </c>
      <c r="GFE699" s="201" t="s">
        <v>7777</v>
      </c>
      <c r="GFF699" s="201" t="s">
        <v>7776</v>
      </c>
      <c r="GFG699" s="201" t="s">
        <v>7777</v>
      </c>
      <c r="GFH699" s="201" t="s">
        <v>7776</v>
      </c>
      <c r="GFI699" s="201" t="s">
        <v>7777</v>
      </c>
      <c r="GFJ699" s="201" t="s">
        <v>7776</v>
      </c>
      <c r="GFK699" s="201" t="s">
        <v>7777</v>
      </c>
      <c r="GFL699" s="201" t="s">
        <v>7776</v>
      </c>
      <c r="GFM699" s="201" t="s">
        <v>7777</v>
      </c>
      <c r="GFN699" s="201" t="s">
        <v>7776</v>
      </c>
      <c r="GFO699" s="201" t="s">
        <v>7777</v>
      </c>
      <c r="GFP699" s="201" t="s">
        <v>7776</v>
      </c>
      <c r="GFQ699" s="201" t="s">
        <v>7777</v>
      </c>
      <c r="GFR699" s="201" t="s">
        <v>7776</v>
      </c>
      <c r="GFS699" s="201" t="s">
        <v>7777</v>
      </c>
      <c r="GFT699" s="201" t="s">
        <v>7776</v>
      </c>
      <c r="GFU699" s="201" t="s">
        <v>7777</v>
      </c>
      <c r="GFV699" s="201" t="s">
        <v>7776</v>
      </c>
      <c r="GFW699" s="201" t="s">
        <v>7777</v>
      </c>
      <c r="GFX699" s="201" t="s">
        <v>7776</v>
      </c>
      <c r="GFY699" s="201" t="s">
        <v>7777</v>
      </c>
      <c r="GFZ699" s="201" t="s">
        <v>7776</v>
      </c>
      <c r="GGA699" s="201" t="s">
        <v>7777</v>
      </c>
      <c r="GGB699" s="201" t="s">
        <v>7776</v>
      </c>
      <c r="GGC699" s="201" t="s">
        <v>7777</v>
      </c>
      <c r="GGD699" s="201" t="s">
        <v>7776</v>
      </c>
      <c r="GGE699" s="201" t="s">
        <v>7777</v>
      </c>
      <c r="GGF699" s="201" t="s">
        <v>7776</v>
      </c>
      <c r="GGG699" s="201" t="s">
        <v>7777</v>
      </c>
      <c r="GGH699" s="201" t="s">
        <v>7776</v>
      </c>
      <c r="GGI699" s="201" t="s">
        <v>7777</v>
      </c>
      <c r="GGJ699" s="201" t="s">
        <v>7776</v>
      </c>
      <c r="GGK699" s="201" t="s">
        <v>7777</v>
      </c>
      <c r="GGL699" s="201" t="s">
        <v>7776</v>
      </c>
      <c r="GGM699" s="201" t="s">
        <v>7777</v>
      </c>
      <c r="GGN699" s="201" t="s">
        <v>7776</v>
      </c>
      <c r="GGO699" s="201" t="s">
        <v>7777</v>
      </c>
      <c r="GGP699" s="201" t="s">
        <v>7776</v>
      </c>
      <c r="GGQ699" s="201" t="s">
        <v>7777</v>
      </c>
      <c r="GGR699" s="201" t="s">
        <v>7776</v>
      </c>
      <c r="GGS699" s="201" t="s">
        <v>7777</v>
      </c>
      <c r="GGT699" s="201" t="s">
        <v>7776</v>
      </c>
      <c r="GGU699" s="201" t="s">
        <v>7777</v>
      </c>
      <c r="GGV699" s="201" t="s">
        <v>7776</v>
      </c>
      <c r="GGW699" s="201" t="s">
        <v>7777</v>
      </c>
      <c r="GGX699" s="201" t="s">
        <v>7776</v>
      </c>
      <c r="GGY699" s="201" t="s">
        <v>7777</v>
      </c>
      <c r="GGZ699" s="201" t="s">
        <v>7776</v>
      </c>
      <c r="GHA699" s="201" t="s">
        <v>7777</v>
      </c>
      <c r="GHB699" s="201" t="s">
        <v>7776</v>
      </c>
      <c r="GHC699" s="201" t="s">
        <v>7777</v>
      </c>
      <c r="GHD699" s="201" t="s">
        <v>7776</v>
      </c>
      <c r="GHE699" s="201" t="s">
        <v>7777</v>
      </c>
      <c r="GHF699" s="201" t="s">
        <v>7776</v>
      </c>
      <c r="GHG699" s="201" t="s">
        <v>7777</v>
      </c>
      <c r="GHH699" s="201" t="s">
        <v>7776</v>
      </c>
      <c r="GHI699" s="201" t="s">
        <v>7777</v>
      </c>
      <c r="GHJ699" s="201" t="s">
        <v>7776</v>
      </c>
      <c r="GHK699" s="201" t="s">
        <v>7777</v>
      </c>
      <c r="GHL699" s="201" t="s">
        <v>7776</v>
      </c>
      <c r="GHM699" s="201" t="s">
        <v>7777</v>
      </c>
      <c r="GHN699" s="201" t="s">
        <v>7776</v>
      </c>
      <c r="GHO699" s="201" t="s">
        <v>7777</v>
      </c>
      <c r="GHP699" s="201" t="s">
        <v>7776</v>
      </c>
      <c r="GHQ699" s="201" t="s">
        <v>7777</v>
      </c>
      <c r="GHR699" s="201" t="s">
        <v>7776</v>
      </c>
      <c r="GHS699" s="201" t="s">
        <v>7777</v>
      </c>
      <c r="GHT699" s="201" t="s">
        <v>7776</v>
      </c>
      <c r="GHU699" s="201" t="s">
        <v>7777</v>
      </c>
      <c r="GHV699" s="201" t="s">
        <v>7776</v>
      </c>
      <c r="GHW699" s="201" t="s">
        <v>7777</v>
      </c>
      <c r="GHX699" s="201" t="s">
        <v>7776</v>
      </c>
      <c r="GHY699" s="201" t="s">
        <v>7777</v>
      </c>
      <c r="GHZ699" s="201" t="s">
        <v>7776</v>
      </c>
      <c r="GIA699" s="201" t="s">
        <v>7777</v>
      </c>
      <c r="GIB699" s="201" t="s">
        <v>7776</v>
      </c>
      <c r="GIC699" s="201" t="s">
        <v>7777</v>
      </c>
      <c r="GID699" s="201" t="s">
        <v>7776</v>
      </c>
      <c r="GIE699" s="201" t="s">
        <v>7777</v>
      </c>
      <c r="GIF699" s="201" t="s">
        <v>7776</v>
      </c>
      <c r="GIG699" s="201" t="s">
        <v>7777</v>
      </c>
      <c r="GIH699" s="201" t="s">
        <v>7776</v>
      </c>
      <c r="GII699" s="201" t="s">
        <v>7777</v>
      </c>
      <c r="GIJ699" s="201" t="s">
        <v>7776</v>
      </c>
      <c r="GIK699" s="201" t="s">
        <v>7777</v>
      </c>
      <c r="GIL699" s="201" t="s">
        <v>7776</v>
      </c>
      <c r="GIM699" s="201" t="s">
        <v>7777</v>
      </c>
      <c r="GIN699" s="201" t="s">
        <v>7776</v>
      </c>
      <c r="GIO699" s="201" t="s">
        <v>7777</v>
      </c>
      <c r="GIP699" s="201" t="s">
        <v>7776</v>
      </c>
      <c r="GIQ699" s="201" t="s">
        <v>7777</v>
      </c>
      <c r="GIR699" s="201" t="s">
        <v>7776</v>
      </c>
      <c r="GIS699" s="201" t="s">
        <v>7777</v>
      </c>
      <c r="GIT699" s="201" t="s">
        <v>7776</v>
      </c>
      <c r="GIU699" s="201" t="s">
        <v>7777</v>
      </c>
      <c r="GIV699" s="201" t="s">
        <v>7776</v>
      </c>
      <c r="GIW699" s="201" t="s">
        <v>7777</v>
      </c>
      <c r="GIX699" s="201" t="s">
        <v>7776</v>
      </c>
      <c r="GIY699" s="201" t="s">
        <v>7777</v>
      </c>
      <c r="GIZ699" s="201" t="s">
        <v>7776</v>
      </c>
      <c r="GJA699" s="201" t="s">
        <v>7777</v>
      </c>
      <c r="GJB699" s="201" t="s">
        <v>7776</v>
      </c>
      <c r="GJC699" s="201" t="s">
        <v>7777</v>
      </c>
      <c r="GJD699" s="201" t="s">
        <v>7776</v>
      </c>
      <c r="GJE699" s="201" t="s">
        <v>7777</v>
      </c>
      <c r="GJF699" s="201" t="s">
        <v>7776</v>
      </c>
      <c r="GJG699" s="201" t="s">
        <v>7777</v>
      </c>
      <c r="GJH699" s="201" t="s">
        <v>7776</v>
      </c>
      <c r="GJI699" s="201" t="s">
        <v>7777</v>
      </c>
      <c r="GJJ699" s="201" t="s">
        <v>7776</v>
      </c>
      <c r="GJK699" s="201" t="s">
        <v>7777</v>
      </c>
      <c r="GJL699" s="201" t="s">
        <v>7776</v>
      </c>
      <c r="GJM699" s="201" t="s">
        <v>7777</v>
      </c>
      <c r="GJN699" s="201" t="s">
        <v>7776</v>
      </c>
      <c r="GJO699" s="201" t="s">
        <v>7777</v>
      </c>
      <c r="GJP699" s="201" t="s">
        <v>7776</v>
      </c>
      <c r="GJQ699" s="201" t="s">
        <v>7777</v>
      </c>
      <c r="GJR699" s="201" t="s">
        <v>7776</v>
      </c>
      <c r="GJS699" s="201" t="s">
        <v>7777</v>
      </c>
      <c r="GJT699" s="201" t="s">
        <v>7776</v>
      </c>
      <c r="GJU699" s="201" t="s">
        <v>7777</v>
      </c>
      <c r="GJV699" s="201" t="s">
        <v>7776</v>
      </c>
      <c r="GJW699" s="201" t="s">
        <v>7777</v>
      </c>
      <c r="GJX699" s="201" t="s">
        <v>7776</v>
      </c>
      <c r="GJY699" s="201" t="s">
        <v>7777</v>
      </c>
      <c r="GJZ699" s="201" t="s">
        <v>7776</v>
      </c>
      <c r="GKA699" s="201" t="s">
        <v>7777</v>
      </c>
      <c r="GKB699" s="201" t="s">
        <v>7776</v>
      </c>
      <c r="GKC699" s="201" t="s">
        <v>7777</v>
      </c>
      <c r="GKD699" s="201" t="s">
        <v>7776</v>
      </c>
      <c r="GKE699" s="201" t="s">
        <v>7777</v>
      </c>
      <c r="GKF699" s="201" t="s">
        <v>7776</v>
      </c>
      <c r="GKG699" s="201" t="s">
        <v>7777</v>
      </c>
      <c r="GKH699" s="201" t="s">
        <v>7776</v>
      </c>
      <c r="GKI699" s="201" t="s">
        <v>7777</v>
      </c>
      <c r="GKJ699" s="201" t="s">
        <v>7776</v>
      </c>
      <c r="GKK699" s="201" t="s">
        <v>7777</v>
      </c>
      <c r="GKL699" s="201" t="s">
        <v>7776</v>
      </c>
      <c r="GKM699" s="201" t="s">
        <v>7777</v>
      </c>
      <c r="GKN699" s="201" t="s">
        <v>7776</v>
      </c>
      <c r="GKO699" s="201" t="s">
        <v>7777</v>
      </c>
      <c r="GKP699" s="201" t="s">
        <v>7776</v>
      </c>
      <c r="GKQ699" s="201" t="s">
        <v>7777</v>
      </c>
      <c r="GKR699" s="201" t="s">
        <v>7776</v>
      </c>
      <c r="GKS699" s="201" t="s">
        <v>7777</v>
      </c>
      <c r="GKT699" s="201" t="s">
        <v>7776</v>
      </c>
      <c r="GKU699" s="201" t="s">
        <v>7777</v>
      </c>
      <c r="GKV699" s="201" t="s">
        <v>7776</v>
      </c>
      <c r="GKW699" s="201" t="s">
        <v>7777</v>
      </c>
      <c r="GKX699" s="201" t="s">
        <v>7776</v>
      </c>
      <c r="GKY699" s="201" t="s">
        <v>7777</v>
      </c>
      <c r="GKZ699" s="201" t="s">
        <v>7776</v>
      </c>
      <c r="GLA699" s="201" t="s">
        <v>7777</v>
      </c>
      <c r="GLB699" s="201" t="s">
        <v>7776</v>
      </c>
      <c r="GLC699" s="201" t="s">
        <v>7777</v>
      </c>
      <c r="GLD699" s="201" t="s">
        <v>7776</v>
      </c>
      <c r="GLE699" s="201" t="s">
        <v>7777</v>
      </c>
      <c r="GLF699" s="201" t="s">
        <v>7776</v>
      </c>
      <c r="GLG699" s="201" t="s">
        <v>7777</v>
      </c>
      <c r="GLH699" s="201" t="s">
        <v>7776</v>
      </c>
      <c r="GLI699" s="201" t="s">
        <v>7777</v>
      </c>
      <c r="GLJ699" s="201" t="s">
        <v>7776</v>
      </c>
      <c r="GLK699" s="201" t="s">
        <v>7777</v>
      </c>
      <c r="GLL699" s="201" t="s">
        <v>7776</v>
      </c>
      <c r="GLM699" s="201" t="s">
        <v>7777</v>
      </c>
      <c r="GLN699" s="201" t="s">
        <v>7776</v>
      </c>
      <c r="GLO699" s="201" t="s">
        <v>7777</v>
      </c>
      <c r="GLP699" s="201" t="s">
        <v>7776</v>
      </c>
      <c r="GLQ699" s="201" t="s">
        <v>7777</v>
      </c>
      <c r="GLR699" s="201" t="s">
        <v>7776</v>
      </c>
      <c r="GLS699" s="201" t="s">
        <v>7777</v>
      </c>
      <c r="GLT699" s="201" t="s">
        <v>7776</v>
      </c>
      <c r="GLU699" s="201" t="s">
        <v>7777</v>
      </c>
      <c r="GLV699" s="201" t="s">
        <v>7776</v>
      </c>
      <c r="GLW699" s="201" t="s">
        <v>7777</v>
      </c>
      <c r="GLX699" s="201" t="s">
        <v>7776</v>
      </c>
      <c r="GLY699" s="201" t="s">
        <v>7777</v>
      </c>
      <c r="GLZ699" s="201" t="s">
        <v>7776</v>
      </c>
      <c r="GMA699" s="201" t="s">
        <v>7777</v>
      </c>
      <c r="GMB699" s="201" t="s">
        <v>7776</v>
      </c>
      <c r="GMC699" s="201" t="s">
        <v>7777</v>
      </c>
      <c r="GMD699" s="201" t="s">
        <v>7776</v>
      </c>
      <c r="GME699" s="201" t="s">
        <v>7777</v>
      </c>
      <c r="GMF699" s="201" t="s">
        <v>7776</v>
      </c>
      <c r="GMG699" s="201" t="s">
        <v>7777</v>
      </c>
      <c r="GMH699" s="201" t="s">
        <v>7776</v>
      </c>
      <c r="GMI699" s="201" t="s">
        <v>7777</v>
      </c>
      <c r="GMJ699" s="201" t="s">
        <v>7776</v>
      </c>
      <c r="GMK699" s="201" t="s">
        <v>7777</v>
      </c>
      <c r="GML699" s="201" t="s">
        <v>7776</v>
      </c>
      <c r="GMM699" s="201" t="s">
        <v>7777</v>
      </c>
      <c r="GMN699" s="201" t="s">
        <v>7776</v>
      </c>
      <c r="GMO699" s="201" t="s">
        <v>7777</v>
      </c>
      <c r="GMP699" s="201" t="s">
        <v>7776</v>
      </c>
      <c r="GMQ699" s="201" t="s">
        <v>7777</v>
      </c>
      <c r="GMR699" s="201" t="s">
        <v>7776</v>
      </c>
      <c r="GMS699" s="201" t="s">
        <v>7777</v>
      </c>
      <c r="GMT699" s="201" t="s">
        <v>7776</v>
      </c>
      <c r="GMU699" s="201" t="s">
        <v>7777</v>
      </c>
      <c r="GMV699" s="201" t="s">
        <v>7776</v>
      </c>
      <c r="GMW699" s="201" t="s">
        <v>7777</v>
      </c>
      <c r="GMX699" s="201" t="s">
        <v>7776</v>
      </c>
      <c r="GMY699" s="201" t="s">
        <v>7777</v>
      </c>
      <c r="GMZ699" s="201" t="s">
        <v>7776</v>
      </c>
      <c r="GNA699" s="201" t="s">
        <v>7777</v>
      </c>
      <c r="GNB699" s="201" t="s">
        <v>7776</v>
      </c>
      <c r="GNC699" s="201" t="s">
        <v>7777</v>
      </c>
      <c r="GND699" s="201" t="s">
        <v>7776</v>
      </c>
      <c r="GNE699" s="201" t="s">
        <v>7777</v>
      </c>
      <c r="GNF699" s="201" t="s">
        <v>7776</v>
      </c>
      <c r="GNG699" s="201" t="s">
        <v>7777</v>
      </c>
      <c r="GNH699" s="201" t="s">
        <v>7776</v>
      </c>
      <c r="GNI699" s="201" t="s">
        <v>7777</v>
      </c>
      <c r="GNJ699" s="201" t="s">
        <v>7776</v>
      </c>
      <c r="GNK699" s="201" t="s">
        <v>7777</v>
      </c>
      <c r="GNL699" s="201" t="s">
        <v>7776</v>
      </c>
      <c r="GNM699" s="201" t="s">
        <v>7777</v>
      </c>
      <c r="GNN699" s="201" t="s">
        <v>7776</v>
      </c>
      <c r="GNO699" s="201" t="s">
        <v>7777</v>
      </c>
      <c r="GNP699" s="201" t="s">
        <v>7776</v>
      </c>
      <c r="GNQ699" s="201" t="s">
        <v>7777</v>
      </c>
      <c r="GNR699" s="201" t="s">
        <v>7776</v>
      </c>
      <c r="GNS699" s="201" t="s">
        <v>7777</v>
      </c>
      <c r="GNT699" s="201" t="s">
        <v>7776</v>
      </c>
      <c r="GNU699" s="201" t="s">
        <v>7777</v>
      </c>
      <c r="GNV699" s="201" t="s">
        <v>7776</v>
      </c>
      <c r="GNW699" s="201" t="s">
        <v>7777</v>
      </c>
      <c r="GNX699" s="201" t="s">
        <v>7776</v>
      </c>
      <c r="GNY699" s="201" t="s">
        <v>7777</v>
      </c>
      <c r="GNZ699" s="201" t="s">
        <v>7776</v>
      </c>
      <c r="GOA699" s="201" t="s">
        <v>7777</v>
      </c>
      <c r="GOB699" s="201" t="s">
        <v>7776</v>
      </c>
      <c r="GOC699" s="201" t="s">
        <v>7777</v>
      </c>
      <c r="GOD699" s="201" t="s">
        <v>7776</v>
      </c>
      <c r="GOE699" s="201" t="s">
        <v>7777</v>
      </c>
      <c r="GOF699" s="201" t="s">
        <v>7776</v>
      </c>
      <c r="GOG699" s="201" t="s">
        <v>7777</v>
      </c>
      <c r="GOH699" s="201" t="s">
        <v>7776</v>
      </c>
      <c r="GOI699" s="201" t="s">
        <v>7777</v>
      </c>
      <c r="GOJ699" s="201" t="s">
        <v>7776</v>
      </c>
      <c r="GOK699" s="201" t="s">
        <v>7777</v>
      </c>
      <c r="GOL699" s="201" t="s">
        <v>7776</v>
      </c>
      <c r="GOM699" s="201" t="s">
        <v>7777</v>
      </c>
      <c r="GON699" s="201" t="s">
        <v>7776</v>
      </c>
      <c r="GOO699" s="201" t="s">
        <v>7777</v>
      </c>
      <c r="GOP699" s="201" t="s">
        <v>7776</v>
      </c>
      <c r="GOQ699" s="201" t="s">
        <v>7777</v>
      </c>
      <c r="GOR699" s="201" t="s">
        <v>7776</v>
      </c>
      <c r="GOS699" s="201" t="s">
        <v>7777</v>
      </c>
      <c r="GOT699" s="201" t="s">
        <v>7776</v>
      </c>
      <c r="GOU699" s="201" t="s">
        <v>7777</v>
      </c>
      <c r="GOV699" s="201" t="s">
        <v>7776</v>
      </c>
      <c r="GOW699" s="201" t="s">
        <v>7777</v>
      </c>
      <c r="GOX699" s="201" t="s">
        <v>7776</v>
      </c>
      <c r="GOY699" s="201" t="s">
        <v>7777</v>
      </c>
      <c r="GOZ699" s="201" t="s">
        <v>7776</v>
      </c>
      <c r="GPA699" s="201" t="s">
        <v>7777</v>
      </c>
      <c r="GPB699" s="201" t="s">
        <v>7776</v>
      </c>
      <c r="GPC699" s="201" t="s">
        <v>7777</v>
      </c>
      <c r="GPD699" s="201" t="s">
        <v>7776</v>
      </c>
      <c r="GPE699" s="201" t="s">
        <v>7777</v>
      </c>
      <c r="GPF699" s="201" t="s">
        <v>7776</v>
      </c>
      <c r="GPG699" s="201" t="s">
        <v>7777</v>
      </c>
      <c r="GPH699" s="201" t="s">
        <v>7776</v>
      </c>
      <c r="GPI699" s="201" t="s">
        <v>7777</v>
      </c>
      <c r="GPJ699" s="201" t="s">
        <v>7776</v>
      </c>
      <c r="GPK699" s="201" t="s">
        <v>7777</v>
      </c>
      <c r="GPL699" s="201" t="s">
        <v>7776</v>
      </c>
      <c r="GPM699" s="201" t="s">
        <v>7777</v>
      </c>
      <c r="GPN699" s="201" t="s">
        <v>7776</v>
      </c>
      <c r="GPO699" s="201" t="s">
        <v>7777</v>
      </c>
      <c r="GPP699" s="201" t="s">
        <v>7776</v>
      </c>
      <c r="GPQ699" s="201" t="s">
        <v>7777</v>
      </c>
      <c r="GPR699" s="201" t="s">
        <v>7776</v>
      </c>
      <c r="GPS699" s="201" t="s">
        <v>7777</v>
      </c>
      <c r="GPT699" s="201" t="s">
        <v>7776</v>
      </c>
      <c r="GPU699" s="201" t="s">
        <v>7777</v>
      </c>
      <c r="GPV699" s="201" t="s">
        <v>7776</v>
      </c>
      <c r="GPW699" s="201" t="s">
        <v>7777</v>
      </c>
      <c r="GPX699" s="201" t="s">
        <v>7776</v>
      </c>
      <c r="GPY699" s="201" t="s">
        <v>7777</v>
      </c>
      <c r="GPZ699" s="201" t="s">
        <v>7776</v>
      </c>
      <c r="GQA699" s="201" t="s">
        <v>7777</v>
      </c>
      <c r="GQB699" s="201" t="s">
        <v>7776</v>
      </c>
      <c r="GQC699" s="201" t="s">
        <v>7777</v>
      </c>
      <c r="GQD699" s="201" t="s">
        <v>7776</v>
      </c>
      <c r="GQE699" s="201" t="s">
        <v>7777</v>
      </c>
      <c r="GQF699" s="201" t="s">
        <v>7776</v>
      </c>
      <c r="GQG699" s="201" t="s">
        <v>7777</v>
      </c>
      <c r="GQH699" s="201" t="s">
        <v>7776</v>
      </c>
      <c r="GQI699" s="201" t="s">
        <v>7777</v>
      </c>
      <c r="GQJ699" s="201" t="s">
        <v>7776</v>
      </c>
      <c r="GQK699" s="201" t="s">
        <v>7777</v>
      </c>
      <c r="GQL699" s="201" t="s">
        <v>7776</v>
      </c>
      <c r="GQM699" s="201" t="s">
        <v>7777</v>
      </c>
      <c r="GQN699" s="201" t="s">
        <v>7776</v>
      </c>
      <c r="GQO699" s="201" t="s">
        <v>7777</v>
      </c>
      <c r="GQP699" s="201" t="s">
        <v>7776</v>
      </c>
      <c r="GQQ699" s="201" t="s">
        <v>7777</v>
      </c>
      <c r="GQR699" s="201" t="s">
        <v>7776</v>
      </c>
      <c r="GQS699" s="201" t="s">
        <v>7777</v>
      </c>
      <c r="GQT699" s="201" t="s">
        <v>7776</v>
      </c>
      <c r="GQU699" s="201" t="s">
        <v>7777</v>
      </c>
      <c r="GQV699" s="201" t="s">
        <v>7776</v>
      </c>
      <c r="GQW699" s="201" t="s">
        <v>7777</v>
      </c>
      <c r="GQX699" s="201" t="s">
        <v>7776</v>
      </c>
      <c r="GQY699" s="201" t="s">
        <v>7777</v>
      </c>
      <c r="GQZ699" s="201" t="s">
        <v>7776</v>
      </c>
      <c r="GRA699" s="201" t="s">
        <v>7777</v>
      </c>
      <c r="GRB699" s="201" t="s">
        <v>7776</v>
      </c>
      <c r="GRC699" s="201" t="s">
        <v>7777</v>
      </c>
      <c r="GRD699" s="201" t="s">
        <v>7776</v>
      </c>
      <c r="GRE699" s="201" t="s">
        <v>7777</v>
      </c>
      <c r="GRF699" s="201" t="s">
        <v>7776</v>
      </c>
      <c r="GRG699" s="201" t="s">
        <v>7777</v>
      </c>
      <c r="GRH699" s="201" t="s">
        <v>7776</v>
      </c>
      <c r="GRI699" s="201" t="s">
        <v>7777</v>
      </c>
      <c r="GRJ699" s="201" t="s">
        <v>7776</v>
      </c>
      <c r="GRK699" s="201" t="s">
        <v>7777</v>
      </c>
      <c r="GRL699" s="201" t="s">
        <v>7776</v>
      </c>
      <c r="GRM699" s="201" t="s">
        <v>7777</v>
      </c>
      <c r="GRN699" s="201" t="s">
        <v>7776</v>
      </c>
      <c r="GRO699" s="201" t="s">
        <v>7777</v>
      </c>
      <c r="GRP699" s="201" t="s">
        <v>7776</v>
      </c>
      <c r="GRQ699" s="201" t="s">
        <v>7777</v>
      </c>
      <c r="GRR699" s="201" t="s">
        <v>7776</v>
      </c>
      <c r="GRS699" s="201" t="s">
        <v>7777</v>
      </c>
      <c r="GRT699" s="201" t="s">
        <v>7776</v>
      </c>
      <c r="GRU699" s="201" t="s">
        <v>7777</v>
      </c>
      <c r="GRV699" s="201" t="s">
        <v>7776</v>
      </c>
      <c r="GRW699" s="201" t="s">
        <v>7777</v>
      </c>
      <c r="GRX699" s="201" t="s">
        <v>7776</v>
      </c>
      <c r="GRY699" s="201" t="s">
        <v>7777</v>
      </c>
      <c r="GRZ699" s="201" t="s">
        <v>7776</v>
      </c>
      <c r="GSA699" s="201" t="s">
        <v>7777</v>
      </c>
      <c r="GSB699" s="201" t="s">
        <v>7776</v>
      </c>
      <c r="GSC699" s="201" t="s">
        <v>7777</v>
      </c>
      <c r="GSD699" s="201" t="s">
        <v>7776</v>
      </c>
      <c r="GSE699" s="201" t="s">
        <v>7777</v>
      </c>
      <c r="GSF699" s="201" t="s">
        <v>7776</v>
      </c>
      <c r="GSG699" s="201" t="s">
        <v>7777</v>
      </c>
      <c r="GSH699" s="201" t="s">
        <v>7776</v>
      </c>
      <c r="GSI699" s="201" t="s">
        <v>7777</v>
      </c>
      <c r="GSJ699" s="201" t="s">
        <v>7776</v>
      </c>
      <c r="GSK699" s="201" t="s">
        <v>7777</v>
      </c>
      <c r="GSL699" s="201" t="s">
        <v>7776</v>
      </c>
      <c r="GSM699" s="201" t="s">
        <v>7777</v>
      </c>
      <c r="GSN699" s="201" t="s">
        <v>7776</v>
      </c>
      <c r="GSO699" s="201" t="s">
        <v>7777</v>
      </c>
      <c r="GSP699" s="201" t="s">
        <v>7776</v>
      </c>
      <c r="GSQ699" s="201" t="s">
        <v>7777</v>
      </c>
      <c r="GSR699" s="201" t="s">
        <v>7776</v>
      </c>
      <c r="GSS699" s="201" t="s">
        <v>7777</v>
      </c>
      <c r="GST699" s="201" t="s">
        <v>7776</v>
      </c>
      <c r="GSU699" s="201" t="s">
        <v>7777</v>
      </c>
      <c r="GSV699" s="201" t="s">
        <v>7776</v>
      </c>
      <c r="GSW699" s="201" t="s">
        <v>7777</v>
      </c>
      <c r="GSX699" s="201" t="s">
        <v>7776</v>
      </c>
      <c r="GSY699" s="201" t="s">
        <v>7777</v>
      </c>
      <c r="GSZ699" s="201" t="s">
        <v>7776</v>
      </c>
      <c r="GTA699" s="201" t="s">
        <v>7777</v>
      </c>
      <c r="GTB699" s="201" t="s">
        <v>7776</v>
      </c>
      <c r="GTC699" s="201" t="s">
        <v>7777</v>
      </c>
      <c r="GTD699" s="201" t="s">
        <v>7776</v>
      </c>
      <c r="GTE699" s="201" t="s">
        <v>7777</v>
      </c>
      <c r="GTF699" s="201" t="s">
        <v>7776</v>
      </c>
      <c r="GTG699" s="201" t="s">
        <v>7777</v>
      </c>
      <c r="GTH699" s="201" t="s">
        <v>7776</v>
      </c>
      <c r="GTI699" s="201" t="s">
        <v>7777</v>
      </c>
      <c r="GTJ699" s="201" t="s">
        <v>7776</v>
      </c>
      <c r="GTK699" s="201" t="s">
        <v>7777</v>
      </c>
      <c r="GTL699" s="201" t="s">
        <v>7776</v>
      </c>
      <c r="GTM699" s="201" t="s">
        <v>7777</v>
      </c>
      <c r="GTN699" s="201" t="s">
        <v>7776</v>
      </c>
      <c r="GTO699" s="201" t="s">
        <v>7777</v>
      </c>
      <c r="GTP699" s="201" t="s">
        <v>7776</v>
      </c>
      <c r="GTQ699" s="201" t="s">
        <v>7777</v>
      </c>
      <c r="GTR699" s="201" t="s">
        <v>7776</v>
      </c>
      <c r="GTS699" s="201" t="s">
        <v>7777</v>
      </c>
      <c r="GTT699" s="201" t="s">
        <v>7776</v>
      </c>
      <c r="GTU699" s="201" t="s">
        <v>7777</v>
      </c>
      <c r="GTV699" s="201" t="s">
        <v>7776</v>
      </c>
      <c r="GTW699" s="201" t="s">
        <v>7777</v>
      </c>
      <c r="GTX699" s="201" t="s">
        <v>7776</v>
      </c>
      <c r="GTY699" s="201" t="s">
        <v>7777</v>
      </c>
      <c r="GTZ699" s="201" t="s">
        <v>7776</v>
      </c>
      <c r="GUA699" s="201" t="s">
        <v>7777</v>
      </c>
      <c r="GUB699" s="201" t="s">
        <v>7776</v>
      </c>
      <c r="GUC699" s="201" t="s">
        <v>7777</v>
      </c>
      <c r="GUD699" s="201" t="s">
        <v>7776</v>
      </c>
      <c r="GUE699" s="201" t="s">
        <v>7777</v>
      </c>
      <c r="GUF699" s="201" t="s">
        <v>7776</v>
      </c>
      <c r="GUG699" s="201" t="s">
        <v>7777</v>
      </c>
      <c r="GUH699" s="201" t="s">
        <v>7776</v>
      </c>
      <c r="GUI699" s="201" t="s">
        <v>7777</v>
      </c>
      <c r="GUJ699" s="201" t="s">
        <v>7776</v>
      </c>
      <c r="GUK699" s="201" t="s">
        <v>7777</v>
      </c>
      <c r="GUL699" s="201" t="s">
        <v>7776</v>
      </c>
      <c r="GUM699" s="201" t="s">
        <v>7777</v>
      </c>
      <c r="GUN699" s="201" t="s">
        <v>7776</v>
      </c>
      <c r="GUO699" s="201" t="s">
        <v>7777</v>
      </c>
      <c r="GUP699" s="201" t="s">
        <v>7776</v>
      </c>
      <c r="GUQ699" s="201" t="s">
        <v>7777</v>
      </c>
      <c r="GUR699" s="201" t="s">
        <v>7776</v>
      </c>
      <c r="GUS699" s="201" t="s">
        <v>7777</v>
      </c>
      <c r="GUT699" s="201" t="s">
        <v>7776</v>
      </c>
      <c r="GUU699" s="201" t="s">
        <v>7777</v>
      </c>
      <c r="GUV699" s="201" t="s">
        <v>7776</v>
      </c>
      <c r="GUW699" s="201" t="s">
        <v>7777</v>
      </c>
      <c r="GUX699" s="201" t="s">
        <v>7776</v>
      </c>
      <c r="GUY699" s="201" t="s">
        <v>7777</v>
      </c>
      <c r="GUZ699" s="201" t="s">
        <v>7776</v>
      </c>
      <c r="GVA699" s="201" t="s">
        <v>7777</v>
      </c>
      <c r="GVB699" s="201" t="s">
        <v>7776</v>
      </c>
      <c r="GVC699" s="201" t="s">
        <v>7777</v>
      </c>
      <c r="GVD699" s="201" t="s">
        <v>7776</v>
      </c>
      <c r="GVE699" s="201" t="s">
        <v>7777</v>
      </c>
      <c r="GVF699" s="201" t="s">
        <v>7776</v>
      </c>
      <c r="GVG699" s="201" t="s">
        <v>7777</v>
      </c>
      <c r="GVH699" s="201" t="s">
        <v>7776</v>
      </c>
      <c r="GVI699" s="201" t="s">
        <v>7777</v>
      </c>
      <c r="GVJ699" s="201" t="s">
        <v>7776</v>
      </c>
      <c r="GVK699" s="201" t="s">
        <v>7777</v>
      </c>
      <c r="GVL699" s="201" t="s">
        <v>7776</v>
      </c>
      <c r="GVM699" s="201" t="s">
        <v>7777</v>
      </c>
      <c r="GVN699" s="201" t="s">
        <v>7776</v>
      </c>
      <c r="GVO699" s="201" t="s">
        <v>7777</v>
      </c>
      <c r="GVP699" s="201" t="s">
        <v>7776</v>
      </c>
      <c r="GVQ699" s="201" t="s">
        <v>7777</v>
      </c>
      <c r="GVR699" s="201" t="s">
        <v>7776</v>
      </c>
      <c r="GVS699" s="201" t="s">
        <v>7777</v>
      </c>
      <c r="GVT699" s="201" t="s">
        <v>7776</v>
      </c>
      <c r="GVU699" s="201" t="s">
        <v>7777</v>
      </c>
      <c r="GVV699" s="201" t="s">
        <v>7776</v>
      </c>
      <c r="GVW699" s="201" t="s">
        <v>7777</v>
      </c>
      <c r="GVX699" s="201" t="s">
        <v>7776</v>
      </c>
      <c r="GVY699" s="201" t="s">
        <v>7777</v>
      </c>
      <c r="GVZ699" s="201" t="s">
        <v>7776</v>
      </c>
      <c r="GWA699" s="201" t="s">
        <v>7777</v>
      </c>
      <c r="GWB699" s="201" t="s">
        <v>7776</v>
      </c>
      <c r="GWC699" s="201" t="s">
        <v>7777</v>
      </c>
      <c r="GWD699" s="201" t="s">
        <v>7776</v>
      </c>
      <c r="GWE699" s="201" t="s">
        <v>7777</v>
      </c>
      <c r="GWF699" s="201" t="s">
        <v>7776</v>
      </c>
      <c r="GWG699" s="201" t="s">
        <v>7777</v>
      </c>
      <c r="GWH699" s="201" t="s">
        <v>7776</v>
      </c>
      <c r="GWI699" s="201" t="s">
        <v>7777</v>
      </c>
      <c r="GWJ699" s="201" t="s">
        <v>7776</v>
      </c>
      <c r="GWK699" s="201" t="s">
        <v>7777</v>
      </c>
      <c r="GWL699" s="201" t="s">
        <v>7776</v>
      </c>
      <c r="GWM699" s="201" t="s">
        <v>7777</v>
      </c>
      <c r="GWN699" s="201" t="s">
        <v>7776</v>
      </c>
      <c r="GWO699" s="201" t="s">
        <v>7777</v>
      </c>
      <c r="GWP699" s="201" t="s">
        <v>7776</v>
      </c>
      <c r="GWQ699" s="201" t="s">
        <v>7777</v>
      </c>
      <c r="GWR699" s="201" t="s">
        <v>7776</v>
      </c>
      <c r="GWS699" s="201" t="s">
        <v>7777</v>
      </c>
      <c r="GWT699" s="201" t="s">
        <v>7776</v>
      </c>
      <c r="GWU699" s="201" t="s">
        <v>7777</v>
      </c>
      <c r="GWV699" s="201" t="s">
        <v>7776</v>
      </c>
      <c r="GWW699" s="201" t="s">
        <v>7777</v>
      </c>
      <c r="GWX699" s="201" t="s">
        <v>7776</v>
      </c>
      <c r="GWY699" s="201" t="s">
        <v>7777</v>
      </c>
      <c r="GWZ699" s="201" t="s">
        <v>7776</v>
      </c>
      <c r="GXA699" s="201" t="s">
        <v>7777</v>
      </c>
      <c r="GXB699" s="201" t="s">
        <v>7776</v>
      </c>
      <c r="GXC699" s="201" t="s">
        <v>7777</v>
      </c>
      <c r="GXD699" s="201" t="s">
        <v>7776</v>
      </c>
      <c r="GXE699" s="201" t="s">
        <v>7777</v>
      </c>
      <c r="GXF699" s="201" t="s">
        <v>7776</v>
      </c>
      <c r="GXG699" s="201" t="s">
        <v>7777</v>
      </c>
      <c r="GXH699" s="201" t="s">
        <v>7776</v>
      </c>
      <c r="GXI699" s="201" t="s">
        <v>7777</v>
      </c>
      <c r="GXJ699" s="201" t="s">
        <v>7776</v>
      </c>
      <c r="GXK699" s="201" t="s">
        <v>7777</v>
      </c>
      <c r="GXL699" s="201" t="s">
        <v>7776</v>
      </c>
      <c r="GXM699" s="201" t="s">
        <v>7777</v>
      </c>
      <c r="GXN699" s="201" t="s">
        <v>7776</v>
      </c>
      <c r="GXO699" s="201" t="s">
        <v>7777</v>
      </c>
      <c r="GXP699" s="201" t="s">
        <v>7776</v>
      </c>
      <c r="GXQ699" s="201" t="s">
        <v>7777</v>
      </c>
      <c r="GXR699" s="201" t="s">
        <v>7776</v>
      </c>
      <c r="GXS699" s="201" t="s">
        <v>7777</v>
      </c>
      <c r="GXT699" s="201" t="s">
        <v>7776</v>
      </c>
      <c r="GXU699" s="201" t="s">
        <v>7777</v>
      </c>
      <c r="GXV699" s="201" t="s">
        <v>7776</v>
      </c>
      <c r="GXW699" s="201" t="s">
        <v>7777</v>
      </c>
      <c r="GXX699" s="201" t="s">
        <v>7776</v>
      </c>
      <c r="GXY699" s="201" t="s">
        <v>7777</v>
      </c>
      <c r="GXZ699" s="201" t="s">
        <v>7776</v>
      </c>
      <c r="GYA699" s="201" t="s">
        <v>7777</v>
      </c>
      <c r="GYB699" s="201" t="s">
        <v>7776</v>
      </c>
      <c r="GYC699" s="201" t="s">
        <v>7777</v>
      </c>
      <c r="GYD699" s="201" t="s">
        <v>7776</v>
      </c>
      <c r="GYE699" s="201" t="s">
        <v>7777</v>
      </c>
      <c r="GYF699" s="201" t="s">
        <v>7776</v>
      </c>
      <c r="GYG699" s="201" t="s">
        <v>7777</v>
      </c>
      <c r="GYH699" s="201" t="s">
        <v>7776</v>
      </c>
      <c r="GYI699" s="201" t="s">
        <v>7777</v>
      </c>
      <c r="GYJ699" s="201" t="s">
        <v>7776</v>
      </c>
      <c r="GYK699" s="201" t="s">
        <v>7777</v>
      </c>
      <c r="GYL699" s="201" t="s">
        <v>7776</v>
      </c>
      <c r="GYM699" s="201" t="s">
        <v>7777</v>
      </c>
      <c r="GYN699" s="201" t="s">
        <v>7776</v>
      </c>
      <c r="GYO699" s="201" t="s">
        <v>7777</v>
      </c>
      <c r="GYP699" s="201" t="s">
        <v>7776</v>
      </c>
      <c r="GYQ699" s="201" t="s">
        <v>7777</v>
      </c>
      <c r="GYR699" s="201" t="s">
        <v>7776</v>
      </c>
      <c r="GYS699" s="201" t="s">
        <v>7777</v>
      </c>
      <c r="GYT699" s="201" t="s">
        <v>7776</v>
      </c>
      <c r="GYU699" s="201" t="s">
        <v>7777</v>
      </c>
      <c r="GYV699" s="201" t="s">
        <v>7776</v>
      </c>
      <c r="GYW699" s="201" t="s">
        <v>7777</v>
      </c>
      <c r="GYX699" s="201" t="s">
        <v>7776</v>
      </c>
      <c r="GYY699" s="201" t="s">
        <v>7777</v>
      </c>
      <c r="GYZ699" s="201" t="s">
        <v>7776</v>
      </c>
      <c r="GZA699" s="201" t="s">
        <v>7777</v>
      </c>
      <c r="GZB699" s="201" t="s">
        <v>7776</v>
      </c>
      <c r="GZC699" s="201" t="s">
        <v>7777</v>
      </c>
      <c r="GZD699" s="201" t="s">
        <v>7776</v>
      </c>
      <c r="GZE699" s="201" t="s">
        <v>7777</v>
      </c>
      <c r="GZF699" s="201" t="s">
        <v>7776</v>
      </c>
      <c r="GZG699" s="201" t="s">
        <v>7777</v>
      </c>
      <c r="GZH699" s="201" t="s">
        <v>7776</v>
      </c>
      <c r="GZI699" s="201" t="s">
        <v>7777</v>
      </c>
      <c r="GZJ699" s="201" t="s">
        <v>7776</v>
      </c>
      <c r="GZK699" s="201" t="s">
        <v>7777</v>
      </c>
      <c r="GZL699" s="201" t="s">
        <v>7776</v>
      </c>
      <c r="GZM699" s="201" t="s">
        <v>7777</v>
      </c>
      <c r="GZN699" s="201" t="s">
        <v>7776</v>
      </c>
      <c r="GZO699" s="201" t="s">
        <v>7777</v>
      </c>
      <c r="GZP699" s="201" t="s">
        <v>7776</v>
      </c>
      <c r="GZQ699" s="201" t="s">
        <v>7777</v>
      </c>
      <c r="GZR699" s="201" t="s">
        <v>7776</v>
      </c>
      <c r="GZS699" s="201" t="s">
        <v>7777</v>
      </c>
      <c r="GZT699" s="201" t="s">
        <v>7776</v>
      </c>
      <c r="GZU699" s="201" t="s">
        <v>7777</v>
      </c>
      <c r="GZV699" s="201" t="s">
        <v>7776</v>
      </c>
      <c r="GZW699" s="201" t="s">
        <v>7777</v>
      </c>
      <c r="GZX699" s="201" t="s">
        <v>7776</v>
      </c>
      <c r="GZY699" s="201" t="s">
        <v>7777</v>
      </c>
      <c r="GZZ699" s="201" t="s">
        <v>7776</v>
      </c>
      <c r="HAA699" s="201" t="s">
        <v>7777</v>
      </c>
      <c r="HAB699" s="201" t="s">
        <v>7776</v>
      </c>
      <c r="HAC699" s="201" t="s">
        <v>7777</v>
      </c>
      <c r="HAD699" s="201" t="s">
        <v>7776</v>
      </c>
      <c r="HAE699" s="201" t="s">
        <v>7777</v>
      </c>
      <c r="HAF699" s="201" t="s">
        <v>7776</v>
      </c>
      <c r="HAG699" s="201" t="s">
        <v>7777</v>
      </c>
      <c r="HAH699" s="201" t="s">
        <v>7776</v>
      </c>
      <c r="HAI699" s="201" t="s">
        <v>7777</v>
      </c>
      <c r="HAJ699" s="201" t="s">
        <v>7776</v>
      </c>
      <c r="HAK699" s="201" t="s">
        <v>7777</v>
      </c>
      <c r="HAL699" s="201" t="s">
        <v>7776</v>
      </c>
      <c r="HAM699" s="201" t="s">
        <v>7777</v>
      </c>
      <c r="HAN699" s="201" t="s">
        <v>7776</v>
      </c>
      <c r="HAO699" s="201" t="s">
        <v>7777</v>
      </c>
      <c r="HAP699" s="201" t="s">
        <v>7776</v>
      </c>
      <c r="HAQ699" s="201" t="s">
        <v>7777</v>
      </c>
      <c r="HAR699" s="201" t="s">
        <v>7776</v>
      </c>
      <c r="HAS699" s="201" t="s">
        <v>7777</v>
      </c>
      <c r="HAT699" s="201" t="s">
        <v>7776</v>
      </c>
      <c r="HAU699" s="201" t="s">
        <v>7777</v>
      </c>
      <c r="HAV699" s="201" t="s">
        <v>7776</v>
      </c>
      <c r="HAW699" s="201" t="s">
        <v>7777</v>
      </c>
      <c r="HAX699" s="201" t="s">
        <v>7776</v>
      </c>
      <c r="HAY699" s="201" t="s">
        <v>7777</v>
      </c>
      <c r="HAZ699" s="201" t="s">
        <v>7776</v>
      </c>
      <c r="HBA699" s="201" t="s">
        <v>7777</v>
      </c>
      <c r="HBB699" s="201" t="s">
        <v>7776</v>
      </c>
      <c r="HBC699" s="201" t="s">
        <v>7777</v>
      </c>
      <c r="HBD699" s="201" t="s">
        <v>7776</v>
      </c>
      <c r="HBE699" s="201" t="s">
        <v>7777</v>
      </c>
      <c r="HBF699" s="201" t="s">
        <v>7776</v>
      </c>
      <c r="HBG699" s="201" t="s">
        <v>7777</v>
      </c>
      <c r="HBH699" s="201" t="s">
        <v>7776</v>
      </c>
      <c r="HBI699" s="201" t="s">
        <v>7777</v>
      </c>
      <c r="HBJ699" s="201" t="s">
        <v>7776</v>
      </c>
      <c r="HBK699" s="201" t="s">
        <v>7777</v>
      </c>
      <c r="HBL699" s="201" t="s">
        <v>7776</v>
      </c>
      <c r="HBM699" s="201" t="s">
        <v>7777</v>
      </c>
      <c r="HBN699" s="201" t="s">
        <v>7776</v>
      </c>
      <c r="HBO699" s="201" t="s">
        <v>7777</v>
      </c>
      <c r="HBP699" s="201" t="s">
        <v>7776</v>
      </c>
      <c r="HBQ699" s="201" t="s">
        <v>7777</v>
      </c>
      <c r="HBR699" s="201" t="s">
        <v>7776</v>
      </c>
      <c r="HBS699" s="201" t="s">
        <v>7777</v>
      </c>
      <c r="HBT699" s="201" t="s">
        <v>7776</v>
      </c>
      <c r="HBU699" s="201" t="s">
        <v>7777</v>
      </c>
      <c r="HBV699" s="201" t="s">
        <v>7776</v>
      </c>
      <c r="HBW699" s="201" t="s">
        <v>7777</v>
      </c>
      <c r="HBX699" s="201" t="s">
        <v>7776</v>
      </c>
      <c r="HBY699" s="201" t="s">
        <v>7777</v>
      </c>
      <c r="HBZ699" s="201" t="s">
        <v>7776</v>
      </c>
      <c r="HCA699" s="201" t="s">
        <v>7777</v>
      </c>
      <c r="HCB699" s="201" t="s">
        <v>7776</v>
      </c>
      <c r="HCC699" s="201" t="s">
        <v>7777</v>
      </c>
      <c r="HCD699" s="201" t="s">
        <v>7776</v>
      </c>
      <c r="HCE699" s="201" t="s">
        <v>7777</v>
      </c>
      <c r="HCF699" s="201" t="s">
        <v>7776</v>
      </c>
      <c r="HCG699" s="201" t="s">
        <v>7777</v>
      </c>
      <c r="HCH699" s="201" t="s">
        <v>7776</v>
      </c>
      <c r="HCI699" s="201" t="s">
        <v>7777</v>
      </c>
      <c r="HCJ699" s="201" t="s">
        <v>7776</v>
      </c>
      <c r="HCK699" s="201" t="s">
        <v>7777</v>
      </c>
      <c r="HCL699" s="201" t="s">
        <v>7776</v>
      </c>
      <c r="HCM699" s="201" t="s">
        <v>7777</v>
      </c>
      <c r="HCN699" s="201" t="s">
        <v>7776</v>
      </c>
      <c r="HCO699" s="201" t="s">
        <v>7777</v>
      </c>
      <c r="HCP699" s="201" t="s">
        <v>7776</v>
      </c>
      <c r="HCQ699" s="201" t="s">
        <v>7777</v>
      </c>
      <c r="HCR699" s="201" t="s">
        <v>7776</v>
      </c>
      <c r="HCS699" s="201" t="s">
        <v>7777</v>
      </c>
      <c r="HCT699" s="201" t="s">
        <v>7776</v>
      </c>
      <c r="HCU699" s="201" t="s">
        <v>7777</v>
      </c>
      <c r="HCV699" s="201" t="s">
        <v>7776</v>
      </c>
      <c r="HCW699" s="201" t="s">
        <v>7777</v>
      </c>
      <c r="HCX699" s="201" t="s">
        <v>7776</v>
      </c>
      <c r="HCY699" s="201" t="s">
        <v>7777</v>
      </c>
      <c r="HCZ699" s="201" t="s">
        <v>7776</v>
      </c>
      <c r="HDA699" s="201" t="s">
        <v>7777</v>
      </c>
      <c r="HDB699" s="201" t="s">
        <v>7776</v>
      </c>
      <c r="HDC699" s="201" t="s">
        <v>7777</v>
      </c>
      <c r="HDD699" s="201" t="s">
        <v>7776</v>
      </c>
      <c r="HDE699" s="201" t="s">
        <v>7777</v>
      </c>
      <c r="HDF699" s="201" t="s">
        <v>7776</v>
      </c>
      <c r="HDG699" s="201" t="s">
        <v>7777</v>
      </c>
      <c r="HDH699" s="201" t="s">
        <v>7776</v>
      </c>
      <c r="HDI699" s="201" t="s">
        <v>7777</v>
      </c>
      <c r="HDJ699" s="201" t="s">
        <v>7776</v>
      </c>
      <c r="HDK699" s="201" t="s">
        <v>7777</v>
      </c>
      <c r="HDL699" s="201" t="s">
        <v>7776</v>
      </c>
      <c r="HDM699" s="201" t="s">
        <v>7777</v>
      </c>
      <c r="HDN699" s="201" t="s">
        <v>7776</v>
      </c>
      <c r="HDO699" s="201" t="s">
        <v>7777</v>
      </c>
      <c r="HDP699" s="201" t="s">
        <v>7776</v>
      </c>
      <c r="HDQ699" s="201" t="s">
        <v>7777</v>
      </c>
      <c r="HDR699" s="201" t="s">
        <v>7776</v>
      </c>
      <c r="HDS699" s="201" t="s">
        <v>7777</v>
      </c>
      <c r="HDT699" s="201" t="s">
        <v>7776</v>
      </c>
      <c r="HDU699" s="201" t="s">
        <v>7777</v>
      </c>
      <c r="HDV699" s="201" t="s">
        <v>7776</v>
      </c>
      <c r="HDW699" s="201" t="s">
        <v>7777</v>
      </c>
      <c r="HDX699" s="201" t="s">
        <v>7776</v>
      </c>
      <c r="HDY699" s="201" t="s">
        <v>7777</v>
      </c>
      <c r="HDZ699" s="201" t="s">
        <v>7776</v>
      </c>
      <c r="HEA699" s="201" t="s">
        <v>7777</v>
      </c>
      <c r="HEB699" s="201" t="s">
        <v>7776</v>
      </c>
      <c r="HEC699" s="201" t="s">
        <v>7777</v>
      </c>
      <c r="HED699" s="201" t="s">
        <v>7776</v>
      </c>
      <c r="HEE699" s="201" t="s">
        <v>7777</v>
      </c>
      <c r="HEF699" s="201" t="s">
        <v>7776</v>
      </c>
      <c r="HEG699" s="201" t="s">
        <v>7777</v>
      </c>
      <c r="HEH699" s="201" t="s">
        <v>7776</v>
      </c>
      <c r="HEI699" s="201" t="s">
        <v>7777</v>
      </c>
      <c r="HEJ699" s="201" t="s">
        <v>7776</v>
      </c>
      <c r="HEK699" s="201" t="s">
        <v>7777</v>
      </c>
      <c r="HEL699" s="201" t="s">
        <v>7776</v>
      </c>
      <c r="HEM699" s="201" t="s">
        <v>7777</v>
      </c>
      <c r="HEN699" s="201" t="s">
        <v>7776</v>
      </c>
      <c r="HEO699" s="201" t="s">
        <v>7777</v>
      </c>
      <c r="HEP699" s="201" t="s">
        <v>7776</v>
      </c>
      <c r="HEQ699" s="201" t="s">
        <v>7777</v>
      </c>
      <c r="HER699" s="201" t="s">
        <v>7776</v>
      </c>
      <c r="HES699" s="201" t="s">
        <v>7777</v>
      </c>
      <c r="HET699" s="201" t="s">
        <v>7776</v>
      </c>
      <c r="HEU699" s="201" t="s">
        <v>7777</v>
      </c>
      <c r="HEV699" s="201" t="s">
        <v>7776</v>
      </c>
      <c r="HEW699" s="201" t="s">
        <v>7777</v>
      </c>
      <c r="HEX699" s="201" t="s">
        <v>7776</v>
      </c>
      <c r="HEY699" s="201" t="s">
        <v>7777</v>
      </c>
      <c r="HEZ699" s="201" t="s">
        <v>7776</v>
      </c>
      <c r="HFA699" s="201" t="s">
        <v>7777</v>
      </c>
      <c r="HFB699" s="201" t="s">
        <v>7776</v>
      </c>
      <c r="HFC699" s="201" t="s">
        <v>7777</v>
      </c>
      <c r="HFD699" s="201" t="s">
        <v>7776</v>
      </c>
      <c r="HFE699" s="201" t="s">
        <v>7777</v>
      </c>
      <c r="HFF699" s="201" t="s">
        <v>7776</v>
      </c>
      <c r="HFG699" s="201" t="s">
        <v>7777</v>
      </c>
      <c r="HFH699" s="201" t="s">
        <v>7776</v>
      </c>
      <c r="HFI699" s="201" t="s">
        <v>7777</v>
      </c>
      <c r="HFJ699" s="201" t="s">
        <v>7776</v>
      </c>
      <c r="HFK699" s="201" t="s">
        <v>7777</v>
      </c>
      <c r="HFL699" s="201" t="s">
        <v>7776</v>
      </c>
      <c r="HFM699" s="201" t="s">
        <v>7777</v>
      </c>
      <c r="HFN699" s="201" t="s">
        <v>7776</v>
      </c>
      <c r="HFO699" s="201" t="s">
        <v>7777</v>
      </c>
      <c r="HFP699" s="201" t="s">
        <v>7776</v>
      </c>
      <c r="HFQ699" s="201" t="s">
        <v>7777</v>
      </c>
      <c r="HFR699" s="201" t="s">
        <v>7776</v>
      </c>
      <c r="HFS699" s="201" t="s">
        <v>7777</v>
      </c>
      <c r="HFT699" s="201" t="s">
        <v>7776</v>
      </c>
      <c r="HFU699" s="201" t="s">
        <v>7777</v>
      </c>
      <c r="HFV699" s="201" t="s">
        <v>7776</v>
      </c>
      <c r="HFW699" s="201" t="s">
        <v>7777</v>
      </c>
      <c r="HFX699" s="201" t="s">
        <v>7776</v>
      </c>
      <c r="HFY699" s="201" t="s">
        <v>7777</v>
      </c>
      <c r="HFZ699" s="201" t="s">
        <v>7776</v>
      </c>
      <c r="HGA699" s="201" t="s">
        <v>7777</v>
      </c>
      <c r="HGB699" s="201" t="s">
        <v>7776</v>
      </c>
      <c r="HGC699" s="201" t="s">
        <v>7777</v>
      </c>
      <c r="HGD699" s="201" t="s">
        <v>7776</v>
      </c>
      <c r="HGE699" s="201" t="s">
        <v>7777</v>
      </c>
      <c r="HGF699" s="201" t="s">
        <v>7776</v>
      </c>
      <c r="HGG699" s="201" t="s">
        <v>7777</v>
      </c>
      <c r="HGH699" s="201" t="s">
        <v>7776</v>
      </c>
      <c r="HGI699" s="201" t="s">
        <v>7777</v>
      </c>
      <c r="HGJ699" s="201" t="s">
        <v>7776</v>
      </c>
      <c r="HGK699" s="201" t="s">
        <v>7777</v>
      </c>
      <c r="HGL699" s="201" t="s">
        <v>7776</v>
      </c>
      <c r="HGM699" s="201" t="s">
        <v>7777</v>
      </c>
      <c r="HGN699" s="201" t="s">
        <v>7776</v>
      </c>
      <c r="HGO699" s="201" t="s">
        <v>7777</v>
      </c>
      <c r="HGP699" s="201" t="s">
        <v>7776</v>
      </c>
      <c r="HGQ699" s="201" t="s">
        <v>7777</v>
      </c>
      <c r="HGR699" s="201" t="s">
        <v>7776</v>
      </c>
      <c r="HGS699" s="201" t="s">
        <v>7777</v>
      </c>
      <c r="HGT699" s="201" t="s">
        <v>7776</v>
      </c>
      <c r="HGU699" s="201" t="s">
        <v>7777</v>
      </c>
      <c r="HGV699" s="201" t="s">
        <v>7776</v>
      </c>
      <c r="HGW699" s="201" t="s">
        <v>7777</v>
      </c>
      <c r="HGX699" s="201" t="s">
        <v>7776</v>
      </c>
      <c r="HGY699" s="201" t="s">
        <v>7777</v>
      </c>
      <c r="HGZ699" s="201" t="s">
        <v>7776</v>
      </c>
      <c r="HHA699" s="201" t="s">
        <v>7777</v>
      </c>
      <c r="HHB699" s="201" t="s">
        <v>7776</v>
      </c>
      <c r="HHC699" s="201" t="s">
        <v>7777</v>
      </c>
      <c r="HHD699" s="201" t="s">
        <v>7776</v>
      </c>
      <c r="HHE699" s="201" t="s">
        <v>7777</v>
      </c>
      <c r="HHF699" s="201" t="s">
        <v>7776</v>
      </c>
      <c r="HHG699" s="201" t="s">
        <v>7777</v>
      </c>
      <c r="HHH699" s="201" t="s">
        <v>7776</v>
      </c>
      <c r="HHI699" s="201" t="s">
        <v>7777</v>
      </c>
      <c r="HHJ699" s="201" t="s">
        <v>7776</v>
      </c>
      <c r="HHK699" s="201" t="s">
        <v>7777</v>
      </c>
      <c r="HHL699" s="201" t="s">
        <v>7776</v>
      </c>
      <c r="HHM699" s="201" t="s">
        <v>7777</v>
      </c>
      <c r="HHN699" s="201" t="s">
        <v>7776</v>
      </c>
      <c r="HHO699" s="201" t="s">
        <v>7777</v>
      </c>
      <c r="HHP699" s="201" t="s">
        <v>7776</v>
      </c>
      <c r="HHQ699" s="201" t="s">
        <v>7777</v>
      </c>
      <c r="HHR699" s="201" t="s">
        <v>7776</v>
      </c>
      <c r="HHS699" s="201" t="s">
        <v>7777</v>
      </c>
      <c r="HHT699" s="201" t="s">
        <v>7776</v>
      </c>
      <c r="HHU699" s="201" t="s">
        <v>7777</v>
      </c>
      <c r="HHV699" s="201" t="s">
        <v>7776</v>
      </c>
      <c r="HHW699" s="201" t="s">
        <v>7777</v>
      </c>
      <c r="HHX699" s="201" t="s">
        <v>7776</v>
      </c>
      <c r="HHY699" s="201" t="s">
        <v>7777</v>
      </c>
      <c r="HHZ699" s="201" t="s">
        <v>7776</v>
      </c>
      <c r="HIA699" s="201" t="s">
        <v>7777</v>
      </c>
      <c r="HIB699" s="201" t="s">
        <v>7776</v>
      </c>
      <c r="HIC699" s="201" t="s">
        <v>7777</v>
      </c>
      <c r="HID699" s="201" t="s">
        <v>7776</v>
      </c>
      <c r="HIE699" s="201" t="s">
        <v>7777</v>
      </c>
      <c r="HIF699" s="201" t="s">
        <v>7776</v>
      </c>
      <c r="HIG699" s="201" t="s">
        <v>7777</v>
      </c>
      <c r="HIH699" s="201" t="s">
        <v>7776</v>
      </c>
      <c r="HII699" s="201" t="s">
        <v>7777</v>
      </c>
      <c r="HIJ699" s="201" t="s">
        <v>7776</v>
      </c>
      <c r="HIK699" s="201" t="s">
        <v>7777</v>
      </c>
      <c r="HIL699" s="201" t="s">
        <v>7776</v>
      </c>
      <c r="HIM699" s="201" t="s">
        <v>7777</v>
      </c>
      <c r="HIN699" s="201" t="s">
        <v>7776</v>
      </c>
      <c r="HIO699" s="201" t="s">
        <v>7777</v>
      </c>
      <c r="HIP699" s="201" t="s">
        <v>7776</v>
      </c>
      <c r="HIQ699" s="201" t="s">
        <v>7777</v>
      </c>
      <c r="HIR699" s="201" t="s">
        <v>7776</v>
      </c>
      <c r="HIS699" s="201" t="s">
        <v>7777</v>
      </c>
      <c r="HIT699" s="201" t="s">
        <v>7776</v>
      </c>
      <c r="HIU699" s="201" t="s">
        <v>7777</v>
      </c>
      <c r="HIV699" s="201" t="s">
        <v>7776</v>
      </c>
      <c r="HIW699" s="201" t="s">
        <v>7777</v>
      </c>
      <c r="HIX699" s="201" t="s">
        <v>7776</v>
      </c>
      <c r="HIY699" s="201" t="s">
        <v>7777</v>
      </c>
      <c r="HIZ699" s="201" t="s">
        <v>7776</v>
      </c>
      <c r="HJA699" s="201" t="s">
        <v>7777</v>
      </c>
      <c r="HJB699" s="201" t="s">
        <v>7776</v>
      </c>
      <c r="HJC699" s="201" t="s">
        <v>7777</v>
      </c>
      <c r="HJD699" s="201" t="s">
        <v>7776</v>
      </c>
      <c r="HJE699" s="201" t="s">
        <v>7777</v>
      </c>
      <c r="HJF699" s="201" t="s">
        <v>7776</v>
      </c>
      <c r="HJG699" s="201" t="s">
        <v>7777</v>
      </c>
      <c r="HJH699" s="201" t="s">
        <v>7776</v>
      </c>
      <c r="HJI699" s="201" t="s">
        <v>7777</v>
      </c>
      <c r="HJJ699" s="201" t="s">
        <v>7776</v>
      </c>
      <c r="HJK699" s="201" t="s">
        <v>7777</v>
      </c>
      <c r="HJL699" s="201" t="s">
        <v>7776</v>
      </c>
      <c r="HJM699" s="201" t="s">
        <v>7777</v>
      </c>
      <c r="HJN699" s="201" t="s">
        <v>7776</v>
      </c>
      <c r="HJO699" s="201" t="s">
        <v>7777</v>
      </c>
      <c r="HJP699" s="201" t="s">
        <v>7776</v>
      </c>
      <c r="HJQ699" s="201" t="s">
        <v>7777</v>
      </c>
      <c r="HJR699" s="201" t="s">
        <v>7776</v>
      </c>
      <c r="HJS699" s="201" t="s">
        <v>7777</v>
      </c>
      <c r="HJT699" s="201" t="s">
        <v>7776</v>
      </c>
      <c r="HJU699" s="201" t="s">
        <v>7777</v>
      </c>
      <c r="HJV699" s="201" t="s">
        <v>7776</v>
      </c>
      <c r="HJW699" s="201" t="s">
        <v>7777</v>
      </c>
      <c r="HJX699" s="201" t="s">
        <v>7776</v>
      </c>
      <c r="HJY699" s="201" t="s">
        <v>7777</v>
      </c>
      <c r="HJZ699" s="201" t="s">
        <v>7776</v>
      </c>
      <c r="HKA699" s="201" t="s">
        <v>7777</v>
      </c>
      <c r="HKB699" s="201" t="s">
        <v>7776</v>
      </c>
      <c r="HKC699" s="201" t="s">
        <v>7777</v>
      </c>
      <c r="HKD699" s="201" t="s">
        <v>7776</v>
      </c>
      <c r="HKE699" s="201" t="s">
        <v>7777</v>
      </c>
      <c r="HKF699" s="201" t="s">
        <v>7776</v>
      </c>
      <c r="HKG699" s="201" t="s">
        <v>7777</v>
      </c>
      <c r="HKH699" s="201" t="s">
        <v>7776</v>
      </c>
      <c r="HKI699" s="201" t="s">
        <v>7777</v>
      </c>
      <c r="HKJ699" s="201" t="s">
        <v>7776</v>
      </c>
      <c r="HKK699" s="201" t="s">
        <v>7777</v>
      </c>
      <c r="HKL699" s="201" t="s">
        <v>7776</v>
      </c>
      <c r="HKM699" s="201" t="s">
        <v>7777</v>
      </c>
      <c r="HKN699" s="201" t="s">
        <v>7776</v>
      </c>
      <c r="HKO699" s="201" t="s">
        <v>7777</v>
      </c>
      <c r="HKP699" s="201" t="s">
        <v>7776</v>
      </c>
      <c r="HKQ699" s="201" t="s">
        <v>7777</v>
      </c>
      <c r="HKR699" s="201" t="s">
        <v>7776</v>
      </c>
      <c r="HKS699" s="201" t="s">
        <v>7777</v>
      </c>
      <c r="HKT699" s="201" t="s">
        <v>7776</v>
      </c>
      <c r="HKU699" s="201" t="s">
        <v>7777</v>
      </c>
      <c r="HKV699" s="201" t="s">
        <v>7776</v>
      </c>
      <c r="HKW699" s="201" t="s">
        <v>7777</v>
      </c>
      <c r="HKX699" s="201" t="s">
        <v>7776</v>
      </c>
      <c r="HKY699" s="201" t="s">
        <v>7777</v>
      </c>
      <c r="HKZ699" s="201" t="s">
        <v>7776</v>
      </c>
      <c r="HLA699" s="201" t="s">
        <v>7777</v>
      </c>
      <c r="HLB699" s="201" t="s">
        <v>7776</v>
      </c>
      <c r="HLC699" s="201" t="s">
        <v>7777</v>
      </c>
      <c r="HLD699" s="201" t="s">
        <v>7776</v>
      </c>
      <c r="HLE699" s="201" t="s">
        <v>7777</v>
      </c>
      <c r="HLF699" s="201" t="s">
        <v>7776</v>
      </c>
      <c r="HLG699" s="201" t="s">
        <v>7777</v>
      </c>
      <c r="HLH699" s="201" t="s">
        <v>7776</v>
      </c>
      <c r="HLI699" s="201" t="s">
        <v>7777</v>
      </c>
      <c r="HLJ699" s="201" t="s">
        <v>7776</v>
      </c>
      <c r="HLK699" s="201" t="s">
        <v>7777</v>
      </c>
      <c r="HLL699" s="201" t="s">
        <v>7776</v>
      </c>
      <c r="HLM699" s="201" t="s">
        <v>7777</v>
      </c>
      <c r="HLN699" s="201" t="s">
        <v>7776</v>
      </c>
      <c r="HLO699" s="201" t="s">
        <v>7777</v>
      </c>
      <c r="HLP699" s="201" t="s">
        <v>7776</v>
      </c>
      <c r="HLQ699" s="201" t="s">
        <v>7777</v>
      </c>
      <c r="HLR699" s="201" t="s">
        <v>7776</v>
      </c>
      <c r="HLS699" s="201" t="s">
        <v>7777</v>
      </c>
      <c r="HLT699" s="201" t="s">
        <v>7776</v>
      </c>
      <c r="HLU699" s="201" t="s">
        <v>7777</v>
      </c>
      <c r="HLV699" s="201" t="s">
        <v>7776</v>
      </c>
      <c r="HLW699" s="201" t="s">
        <v>7777</v>
      </c>
      <c r="HLX699" s="201" t="s">
        <v>7776</v>
      </c>
      <c r="HLY699" s="201" t="s">
        <v>7777</v>
      </c>
      <c r="HLZ699" s="201" t="s">
        <v>7776</v>
      </c>
      <c r="HMA699" s="201" t="s">
        <v>7777</v>
      </c>
      <c r="HMB699" s="201" t="s">
        <v>7776</v>
      </c>
      <c r="HMC699" s="201" t="s">
        <v>7777</v>
      </c>
      <c r="HMD699" s="201" t="s">
        <v>7776</v>
      </c>
      <c r="HME699" s="201" t="s">
        <v>7777</v>
      </c>
      <c r="HMF699" s="201" t="s">
        <v>7776</v>
      </c>
      <c r="HMG699" s="201" t="s">
        <v>7777</v>
      </c>
      <c r="HMH699" s="201" t="s">
        <v>7776</v>
      </c>
      <c r="HMI699" s="201" t="s">
        <v>7777</v>
      </c>
      <c r="HMJ699" s="201" t="s">
        <v>7776</v>
      </c>
      <c r="HMK699" s="201" t="s">
        <v>7777</v>
      </c>
      <c r="HML699" s="201" t="s">
        <v>7776</v>
      </c>
      <c r="HMM699" s="201" t="s">
        <v>7777</v>
      </c>
      <c r="HMN699" s="201" t="s">
        <v>7776</v>
      </c>
      <c r="HMO699" s="201" t="s">
        <v>7777</v>
      </c>
      <c r="HMP699" s="201" t="s">
        <v>7776</v>
      </c>
      <c r="HMQ699" s="201" t="s">
        <v>7777</v>
      </c>
      <c r="HMR699" s="201" t="s">
        <v>7776</v>
      </c>
      <c r="HMS699" s="201" t="s">
        <v>7777</v>
      </c>
      <c r="HMT699" s="201" t="s">
        <v>7776</v>
      </c>
      <c r="HMU699" s="201" t="s">
        <v>7777</v>
      </c>
      <c r="HMV699" s="201" t="s">
        <v>7776</v>
      </c>
      <c r="HMW699" s="201" t="s">
        <v>7777</v>
      </c>
      <c r="HMX699" s="201" t="s">
        <v>7776</v>
      </c>
      <c r="HMY699" s="201" t="s">
        <v>7777</v>
      </c>
      <c r="HMZ699" s="201" t="s">
        <v>7776</v>
      </c>
      <c r="HNA699" s="201" t="s">
        <v>7777</v>
      </c>
      <c r="HNB699" s="201" t="s">
        <v>7776</v>
      </c>
      <c r="HNC699" s="201" t="s">
        <v>7777</v>
      </c>
      <c r="HND699" s="201" t="s">
        <v>7776</v>
      </c>
      <c r="HNE699" s="201" t="s">
        <v>7777</v>
      </c>
      <c r="HNF699" s="201" t="s">
        <v>7776</v>
      </c>
      <c r="HNG699" s="201" t="s">
        <v>7777</v>
      </c>
      <c r="HNH699" s="201" t="s">
        <v>7776</v>
      </c>
      <c r="HNI699" s="201" t="s">
        <v>7777</v>
      </c>
      <c r="HNJ699" s="201" t="s">
        <v>7776</v>
      </c>
      <c r="HNK699" s="201" t="s">
        <v>7777</v>
      </c>
      <c r="HNL699" s="201" t="s">
        <v>7776</v>
      </c>
      <c r="HNM699" s="201" t="s">
        <v>7777</v>
      </c>
      <c r="HNN699" s="201" t="s">
        <v>7776</v>
      </c>
      <c r="HNO699" s="201" t="s">
        <v>7777</v>
      </c>
      <c r="HNP699" s="201" t="s">
        <v>7776</v>
      </c>
      <c r="HNQ699" s="201" t="s">
        <v>7777</v>
      </c>
      <c r="HNR699" s="201" t="s">
        <v>7776</v>
      </c>
      <c r="HNS699" s="201" t="s">
        <v>7777</v>
      </c>
      <c r="HNT699" s="201" t="s">
        <v>7776</v>
      </c>
      <c r="HNU699" s="201" t="s">
        <v>7777</v>
      </c>
      <c r="HNV699" s="201" t="s">
        <v>7776</v>
      </c>
      <c r="HNW699" s="201" t="s">
        <v>7777</v>
      </c>
      <c r="HNX699" s="201" t="s">
        <v>7776</v>
      </c>
      <c r="HNY699" s="201" t="s">
        <v>7777</v>
      </c>
      <c r="HNZ699" s="201" t="s">
        <v>7776</v>
      </c>
      <c r="HOA699" s="201" t="s">
        <v>7777</v>
      </c>
      <c r="HOB699" s="201" t="s">
        <v>7776</v>
      </c>
      <c r="HOC699" s="201" t="s">
        <v>7777</v>
      </c>
      <c r="HOD699" s="201" t="s">
        <v>7776</v>
      </c>
      <c r="HOE699" s="201" t="s">
        <v>7777</v>
      </c>
      <c r="HOF699" s="201" t="s">
        <v>7776</v>
      </c>
      <c r="HOG699" s="201" t="s">
        <v>7777</v>
      </c>
      <c r="HOH699" s="201" t="s">
        <v>7776</v>
      </c>
      <c r="HOI699" s="201" t="s">
        <v>7777</v>
      </c>
      <c r="HOJ699" s="201" t="s">
        <v>7776</v>
      </c>
      <c r="HOK699" s="201" t="s">
        <v>7777</v>
      </c>
      <c r="HOL699" s="201" t="s">
        <v>7776</v>
      </c>
      <c r="HOM699" s="201" t="s">
        <v>7777</v>
      </c>
      <c r="HON699" s="201" t="s">
        <v>7776</v>
      </c>
      <c r="HOO699" s="201" t="s">
        <v>7777</v>
      </c>
      <c r="HOP699" s="201" t="s">
        <v>7776</v>
      </c>
      <c r="HOQ699" s="201" t="s">
        <v>7777</v>
      </c>
      <c r="HOR699" s="201" t="s">
        <v>7776</v>
      </c>
      <c r="HOS699" s="201" t="s">
        <v>7777</v>
      </c>
      <c r="HOT699" s="201" t="s">
        <v>7776</v>
      </c>
      <c r="HOU699" s="201" t="s">
        <v>7777</v>
      </c>
      <c r="HOV699" s="201" t="s">
        <v>7776</v>
      </c>
      <c r="HOW699" s="201" t="s">
        <v>7777</v>
      </c>
      <c r="HOX699" s="201" t="s">
        <v>7776</v>
      </c>
      <c r="HOY699" s="201" t="s">
        <v>7777</v>
      </c>
      <c r="HOZ699" s="201" t="s">
        <v>7776</v>
      </c>
      <c r="HPA699" s="201" t="s">
        <v>7777</v>
      </c>
      <c r="HPB699" s="201" t="s">
        <v>7776</v>
      </c>
      <c r="HPC699" s="201" t="s">
        <v>7777</v>
      </c>
      <c r="HPD699" s="201" t="s">
        <v>7776</v>
      </c>
      <c r="HPE699" s="201" t="s">
        <v>7777</v>
      </c>
      <c r="HPF699" s="201" t="s">
        <v>7776</v>
      </c>
      <c r="HPG699" s="201" t="s">
        <v>7777</v>
      </c>
      <c r="HPH699" s="201" t="s">
        <v>7776</v>
      </c>
      <c r="HPI699" s="201" t="s">
        <v>7777</v>
      </c>
      <c r="HPJ699" s="201" t="s">
        <v>7776</v>
      </c>
      <c r="HPK699" s="201" t="s">
        <v>7777</v>
      </c>
      <c r="HPL699" s="201" t="s">
        <v>7776</v>
      </c>
      <c r="HPM699" s="201" t="s">
        <v>7777</v>
      </c>
      <c r="HPN699" s="201" t="s">
        <v>7776</v>
      </c>
      <c r="HPO699" s="201" t="s">
        <v>7777</v>
      </c>
      <c r="HPP699" s="201" t="s">
        <v>7776</v>
      </c>
      <c r="HPQ699" s="201" t="s">
        <v>7777</v>
      </c>
      <c r="HPR699" s="201" t="s">
        <v>7776</v>
      </c>
      <c r="HPS699" s="201" t="s">
        <v>7777</v>
      </c>
      <c r="HPT699" s="201" t="s">
        <v>7776</v>
      </c>
      <c r="HPU699" s="201" t="s">
        <v>7777</v>
      </c>
      <c r="HPV699" s="201" t="s">
        <v>7776</v>
      </c>
      <c r="HPW699" s="201" t="s">
        <v>7777</v>
      </c>
      <c r="HPX699" s="201" t="s">
        <v>7776</v>
      </c>
      <c r="HPY699" s="201" t="s">
        <v>7777</v>
      </c>
      <c r="HPZ699" s="201" t="s">
        <v>7776</v>
      </c>
      <c r="HQA699" s="201" t="s">
        <v>7777</v>
      </c>
      <c r="HQB699" s="201" t="s">
        <v>7776</v>
      </c>
      <c r="HQC699" s="201" t="s">
        <v>7777</v>
      </c>
      <c r="HQD699" s="201" t="s">
        <v>7776</v>
      </c>
      <c r="HQE699" s="201" t="s">
        <v>7777</v>
      </c>
      <c r="HQF699" s="201" t="s">
        <v>7776</v>
      </c>
      <c r="HQG699" s="201" t="s">
        <v>7777</v>
      </c>
      <c r="HQH699" s="201" t="s">
        <v>7776</v>
      </c>
      <c r="HQI699" s="201" t="s">
        <v>7777</v>
      </c>
      <c r="HQJ699" s="201" t="s">
        <v>7776</v>
      </c>
      <c r="HQK699" s="201" t="s">
        <v>7777</v>
      </c>
      <c r="HQL699" s="201" t="s">
        <v>7776</v>
      </c>
      <c r="HQM699" s="201" t="s">
        <v>7777</v>
      </c>
      <c r="HQN699" s="201" t="s">
        <v>7776</v>
      </c>
      <c r="HQO699" s="201" t="s">
        <v>7777</v>
      </c>
      <c r="HQP699" s="201" t="s">
        <v>7776</v>
      </c>
      <c r="HQQ699" s="201" t="s">
        <v>7777</v>
      </c>
      <c r="HQR699" s="201" t="s">
        <v>7776</v>
      </c>
      <c r="HQS699" s="201" t="s">
        <v>7777</v>
      </c>
      <c r="HQT699" s="201" t="s">
        <v>7776</v>
      </c>
      <c r="HQU699" s="201" t="s">
        <v>7777</v>
      </c>
      <c r="HQV699" s="201" t="s">
        <v>7776</v>
      </c>
      <c r="HQW699" s="201" t="s">
        <v>7777</v>
      </c>
      <c r="HQX699" s="201" t="s">
        <v>7776</v>
      </c>
      <c r="HQY699" s="201" t="s">
        <v>7777</v>
      </c>
      <c r="HQZ699" s="201" t="s">
        <v>7776</v>
      </c>
      <c r="HRA699" s="201" t="s">
        <v>7777</v>
      </c>
      <c r="HRB699" s="201" t="s">
        <v>7776</v>
      </c>
      <c r="HRC699" s="201" t="s">
        <v>7777</v>
      </c>
      <c r="HRD699" s="201" t="s">
        <v>7776</v>
      </c>
      <c r="HRE699" s="201" t="s">
        <v>7777</v>
      </c>
      <c r="HRF699" s="201" t="s">
        <v>7776</v>
      </c>
      <c r="HRG699" s="201" t="s">
        <v>7777</v>
      </c>
      <c r="HRH699" s="201" t="s">
        <v>7776</v>
      </c>
      <c r="HRI699" s="201" t="s">
        <v>7777</v>
      </c>
      <c r="HRJ699" s="201" t="s">
        <v>7776</v>
      </c>
      <c r="HRK699" s="201" t="s">
        <v>7777</v>
      </c>
      <c r="HRL699" s="201" t="s">
        <v>7776</v>
      </c>
      <c r="HRM699" s="201" t="s">
        <v>7777</v>
      </c>
      <c r="HRN699" s="201" t="s">
        <v>7776</v>
      </c>
      <c r="HRO699" s="201" t="s">
        <v>7777</v>
      </c>
      <c r="HRP699" s="201" t="s">
        <v>7776</v>
      </c>
      <c r="HRQ699" s="201" t="s">
        <v>7777</v>
      </c>
      <c r="HRR699" s="201" t="s">
        <v>7776</v>
      </c>
      <c r="HRS699" s="201" t="s">
        <v>7777</v>
      </c>
      <c r="HRT699" s="201" t="s">
        <v>7776</v>
      </c>
      <c r="HRU699" s="201" t="s">
        <v>7777</v>
      </c>
      <c r="HRV699" s="201" t="s">
        <v>7776</v>
      </c>
      <c r="HRW699" s="201" t="s">
        <v>7777</v>
      </c>
      <c r="HRX699" s="201" t="s">
        <v>7776</v>
      </c>
      <c r="HRY699" s="201" t="s">
        <v>7777</v>
      </c>
      <c r="HRZ699" s="201" t="s">
        <v>7776</v>
      </c>
      <c r="HSA699" s="201" t="s">
        <v>7777</v>
      </c>
      <c r="HSB699" s="201" t="s">
        <v>7776</v>
      </c>
      <c r="HSC699" s="201" t="s">
        <v>7777</v>
      </c>
      <c r="HSD699" s="201" t="s">
        <v>7776</v>
      </c>
      <c r="HSE699" s="201" t="s">
        <v>7777</v>
      </c>
      <c r="HSF699" s="201" t="s">
        <v>7776</v>
      </c>
      <c r="HSG699" s="201" t="s">
        <v>7777</v>
      </c>
      <c r="HSH699" s="201" t="s">
        <v>7776</v>
      </c>
      <c r="HSI699" s="201" t="s">
        <v>7777</v>
      </c>
      <c r="HSJ699" s="201" t="s">
        <v>7776</v>
      </c>
      <c r="HSK699" s="201" t="s">
        <v>7777</v>
      </c>
      <c r="HSL699" s="201" t="s">
        <v>7776</v>
      </c>
      <c r="HSM699" s="201" t="s">
        <v>7777</v>
      </c>
      <c r="HSN699" s="201" t="s">
        <v>7776</v>
      </c>
      <c r="HSO699" s="201" t="s">
        <v>7777</v>
      </c>
      <c r="HSP699" s="201" t="s">
        <v>7776</v>
      </c>
      <c r="HSQ699" s="201" t="s">
        <v>7777</v>
      </c>
      <c r="HSR699" s="201" t="s">
        <v>7776</v>
      </c>
      <c r="HSS699" s="201" t="s">
        <v>7777</v>
      </c>
      <c r="HST699" s="201" t="s">
        <v>7776</v>
      </c>
      <c r="HSU699" s="201" t="s">
        <v>7777</v>
      </c>
      <c r="HSV699" s="201" t="s">
        <v>7776</v>
      </c>
      <c r="HSW699" s="201" t="s">
        <v>7777</v>
      </c>
      <c r="HSX699" s="201" t="s">
        <v>7776</v>
      </c>
      <c r="HSY699" s="201" t="s">
        <v>7777</v>
      </c>
      <c r="HSZ699" s="201" t="s">
        <v>7776</v>
      </c>
      <c r="HTA699" s="201" t="s">
        <v>7777</v>
      </c>
      <c r="HTB699" s="201" t="s">
        <v>7776</v>
      </c>
      <c r="HTC699" s="201" t="s">
        <v>7777</v>
      </c>
      <c r="HTD699" s="201" t="s">
        <v>7776</v>
      </c>
      <c r="HTE699" s="201" t="s">
        <v>7777</v>
      </c>
      <c r="HTF699" s="201" t="s">
        <v>7776</v>
      </c>
      <c r="HTG699" s="201" t="s">
        <v>7777</v>
      </c>
      <c r="HTH699" s="201" t="s">
        <v>7776</v>
      </c>
      <c r="HTI699" s="201" t="s">
        <v>7777</v>
      </c>
      <c r="HTJ699" s="201" t="s">
        <v>7776</v>
      </c>
      <c r="HTK699" s="201" t="s">
        <v>7777</v>
      </c>
      <c r="HTL699" s="201" t="s">
        <v>7776</v>
      </c>
      <c r="HTM699" s="201" t="s">
        <v>7777</v>
      </c>
      <c r="HTN699" s="201" t="s">
        <v>7776</v>
      </c>
      <c r="HTO699" s="201" t="s">
        <v>7777</v>
      </c>
      <c r="HTP699" s="201" t="s">
        <v>7776</v>
      </c>
      <c r="HTQ699" s="201" t="s">
        <v>7777</v>
      </c>
      <c r="HTR699" s="201" t="s">
        <v>7776</v>
      </c>
      <c r="HTS699" s="201" t="s">
        <v>7777</v>
      </c>
      <c r="HTT699" s="201" t="s">
        <v>7776</v>
      </c>
      <c r="HTU699" s="201" t="s">
        <v>7777</v>
      </c>
      <c r="HTV699" s="201" t="s">
        <v>7776</v>
      </c>
      <c r="HTW699" s="201" t="s">
        <v>7777</v>
      </c>
      <c r="HTX699" s="201" t="s">
        <v>7776</v>
      </c>
      <c r="HTY699" s="201" t="s">
        <v>7777</v>
      </c>
      <c r="HTZ699" s="201" t="s">
        <v>7776</v>
      </c>
      <c r="HUA699" s="201" t="s">
        <v>7777</v>
      </c>
      <c r="HUB699" s="201" t="s">
        <v>7776</v>
      </c>
      <c r="HUC699" s="201" t="s">
        <v>7777</v>
      </c>
      <c r="HUD699" s="201" t="s">
        <v>7776</v>
      </c>
      <c r="HUE699" s="201" t="s">
        <v>7777</v>
      </c>
      <c r="HUF699" s="201" t="s">
        <v>7776</v>
      </c>
      <c r="HUG699" s="201" t="s">
        <v>7777</v>
      </c>
      <c r="HUH699" s="201" t="s">
        <v>7776</v>
      </c>
      <c r="HUI699" s="201" t="s">
        <v>7777</v>
      </c>
      <c r="HUJ699" s="201" t="s">
        <v>7776</v>
      </c>
      <c r="HUK699" s="201" t="s">
        <v>7777</v>
      </c>
      <c r="HUL699" s="201" t="s">
        <v>7776</v>
      </c>
      <c r="HUM699" s="201" t="s">
        <v>7777</v>
      </c>
      <c r="HUN699" s="201" t="s">
        <v>7776</v>
      </c>
      <c r="HUO699" s="201" t="s">
        <v>7777</v>
      </c>
      <c r="HUP699" s="201" t="s">
        <v>7776</v>
      </c>
      <c r="HUQ699" s="201" t="s">
        <v>7777</v>
      </c>
      <c r="HUR699" s="201" t="s">
        <v>7776</v>
      </c>
      <c r="HUS699" s="201" t="s">
        <v>7777</v>
      </c>
      <c r="HUT699" s="201" t="s">
        <v>7776</v>
      </c>
      <c r="HUU699" s="201" t="s">
        <v>7777</v>
      </c>
      <c r="HUV699" s="201" t="s">
        <v>7776</v>
      </c>
      <c r="HUW699" s="201" t="s">
        <v>7777</v>
      </c>
      <c r="HUX699" s="201" t="s">
        <v>7776</v>
      </c>
      <c r="HUY699" s="201" t="s">
        <v>7777</v>
      </c>
      <c r="HUZ699" s="201" t="s">
        <v>7776</v>
      </c>
      <c r="HVA699" s="201" t="s">
        <v>7777</v>
      </c>
      <c r="HVB699" s="201" t="s">
        <v>7776</v>
      </c>
      <c r="HVC699" s="201" t="s">
        <v>7777</v>
      </c>
      <c r="HVD699" s="201" t="s">
        <v>7776</v>
      </c>
      <c r="HVE699" s="201" t="s">
        <v>7777</v>
      </c>
      <c r="HVF699" s="201" t="s">
        <v>7776</v>
      </c>
      <c r="HVG699" s="201" t="s">
        <v>7777</v>
      </c>
      <c r="HVH699" s="201" t="s">
        <v>7776</v>
      </c>
      <c r="HVI699" s="201" t="s">
        <v>7777</v>
      </c>
      <c r="HVJ699" s="201" t="s">
        <v>7776</v>
      </c>
      <c r="HVK699" s="201" t="s">
        <v>7777</v>
      </c>
      <c r="HVL699" s="201" t="s">
        <v>7776</v>
      </c>
      <c r="HVM699" s="201" t="s">
        <v>7777</v>
      </c>
      <c r="HVN699" s="201" t="s">
        <v>7776</v>
      </c>
      <c r="HVO699" s="201" t="s">
        <v>7777</v>
      </c>
      <c r="HVP699" s="201" t="s">
        <v>7776</v>
      </c>
      <c r="HVQ699" s="201" t="s">
        <v>7777</v>
      </c>
      <c r="HVR699" s="201" t="s">
        <v>7776</v>
      </c>
      <c r="HVS699" s="201" t="s">
        <v>7777</v>
      </c>
      <c r="HVT699" s="201" t="s">
        <v>7776</v>
      </c>
      <c r="HVU699" s="201" t="s">
        <v>7777</v>
      </c>
      <c r="HVV699" s="201" t="s">
        <v>7776</v>
      </c>
      <c r="HVW699" s="201" t="s">
        <v>7777</v>
      </c>
      <c r="HVX699" s="201" t="s">
        <v>7776</v>
      </c>
      <c r="HVY699" s="201" t="s">
        <v>7777</v>
      </c>
      <c r="HVZ699" s="201" t="s">
        <v>7776</v>
      </c>
      <c r="HWA699" s="201" t="s">
        <v>7777</v>
      </c>
      <c r="HWB699" s="201" t="s">
        <v>7776</v>
      </c>
      <c r="HWC699" s="201" t="s">
        <v>7777</v>
      </c>
      <c r="HWD699" s="201" t="s">
        <v>7776</v>
      </c>
      <c r="HWE699" s="201" t="s">
        <v>7777</v>
      </c>
      <c r="HWF699" s="201" t="s">
        <v>7776</v>
      </c>
      <c r="HWG699" s="201" t="s">
        <v>7777</v>
      </c>
      <c r="HWH699" s="201" t="s">
        <v>7776</v>
      </c>
      <c r="HWI699" s="201" t="s">
        <v>7777</v>
      </c>
      <c r="HWJ699" s="201" t="s">
        <v>7776</v>
      </c>
      <c r="HWK699" s="201" t="s">
        <v>7777</v>
      </c>
      <c r="HWL699" s="201" t="s">
        <v>7776</v>
      </c>
      <c r="HWM699" s="201" t="s">
        <v>7777</v>
      </c>
      <c r="HWN699" s="201" t="s">
        <v>7776</v>
      </c>
      <c r="HWO699" s="201" t="s">
        <v>7777</v>
      </c>
      <c r="HWP699" s="201" t="s">
        <v>7776</v>
      </c>
      <c r="HWQ699" s="201" t="s">
        <v>7777</v>
      </c>
      <c r="HWR699" s="201" t="s">
        <v>7776</v>
      </c>
      <c r="HWS699" s="201" t="s">
        <v>7777</v>
      </c>
      <c r="HWT699" s="201" t="s">
        <v>7776</v>
      </c>
      <c r="HWU699" s="201" t="s">
        <v>7777</v>
      </c>
      <c r="HWV699" s="201" t="s">
        <v>7776</v>
      </c>
      <c r="HWW699" s="201" t="s">
        <v>7777</v>
      </c>
      <c r="HWX699" s="201" t="s">
        <v>7776</v>
      </c>
      <c r="HWY699" s="201" t="s">
        <v>7777</v>
      </c>
      <c r="HWZ699" s="201" t="s">
        <v>7776</v>
      </c>
      <c r="HXA699" s="201" t="s">
        <v>7777</v>
      </c>
      <c r="HXB699" s="201" t="s">
        <v>7776</v>
      </c>
      <c r="HXC699" s="201" t="s">
        <v>7777</v>
      </c>
      <c r="HXD699" s="201" t="s">
        <v>7776</v>
      </c>
      <c r="HXE699" s="201" t="s">
        <v>7777</v>
      </c>
      <c r="HXF699" s="201" t="s">
        <v>7776</v>
      </c>
      <c r="HXG699" s="201" t="s">
        <v>7777</v>
      </c>
      <c r="HXH699" s="201" t="s">
        <v>7776</v>
      </c>
      <c r="HXI699" s="201" t="s">
        <v>7777</v>
      </c>
      <c r="HXJ699" s="201" t="s">
        <v>7776</v>
      </c>
      <c r="HXK699" s="201" t="s">
        <v>7777</v>
      </c>
      <c r="HXL699" s="201" t="s">
        <v>7776</v>
      </c>
      <c r="HXM699" s="201" t="s">
        <v>7777</v>
      </c>
      <c r="HXN699" s="201" t="s">
        <v>7776</v>
      </c>
      <c r="HXO699" s="201" t="s">
        <v>7777</v>
      </c>
      <c r="HXP699" s="201" t="s">
        <v>7776</v>
      </c>
      <c r="HXQ699" s="201" t="s">
        <v>7777</v>
      </c>
      <c r="HXR699" s="201" t="s">
        <v>7776</v>
      </c>
      <c r="HXS699" s="201" t="s">
        <v>7777</v>
      </c>
      <c r="HXT699" s="201" t="s">
        <v>7776</v>
      </c>
      <c r="HXU699" s="201" t="s">
        <v>7777</v>
      </c>
      <c r="HXV699" s="201" t="s">
        <v>7776</v>
      </c>
      <c r="HXW699" s="201" t="s">
        <v>7777</v>
      </c>
      <c r="HXX699" s="201" t="s">
        <v>7776</v>
      </c>
      <c r="HXY699" s="201" t="s">
        <v>7777</v>
      </c>
      <c r="HXZ699" s="201" t="s">
        <v>7776</v>
      </c>
      <c r="HYA699" s="201" t="s">
        <v>7777</v>
      </c>
      <c r="HYB699" s="201" t="s">
        <v>7776</v>
      </c>
      <c r="HYC699" s="201" t="s">
        <v>7777</v>
      </c>
      <c r="HYD699" s="201" t="s">
        <v>7776</v>
      </c>
      <c r="HYE699" s="201" t="s">
        <v>7777</v>
      </c>
      <c r="HYF699" s="201" t="s">
        <v>7776</v>
      </c>
      <c r="HYG699" s="201" t="s">
        <v>7777</v>
      </c>
      <c r="HYH699" s="201" t="s">
        <v>7776</v>
      </c>
      <c r="HYI699" s="201" t="s">
        <v>7777</v>
      </c>
      <c r="HYJ699" s="201" t="s">
        <v>7776</v>
      </c>
      <c r="HYK699" s="201" t="s">
        <v>7777</v>
      </c>
      <c r="HYL699" s="201" t="s">
        <v>7776</v>
      </c>
      <c r="HYM699" s="201" t="s">
        <v>7777</v>
      </c>
      <c r="HYN699" s="201" t="s">
        <v>7776</v>
      </c>
      <c r="HYO699" s="201" t="s">
        <v>7777</v>
      </c>
      <c r="HYP699" s="201" t="s">
        <v>7776</v>
      </c>
      <c r="HYQ699" s="201" t="s">
        <v>7777</v>
      </c>
      <c r="HYR699" s="201" t="s">
        <v>7776</v>
      </c>
      <c r="HYS699" s="201" t="s">
        <v>7777</v>
      </c>
      <c r="HYT699" s="201" t="s">
        <v>7776</v>
      </c>
      <c r="HYU699" s="201" t="s">
        <v>7777</v>
      </c>
      <c r="HYV699" s="201" t="s">
        <v>7776</v>
      </c>
      <c r="HYW699" s="201" t="s">
        <v>7777</v>
      </c>
      <c r="HYX699" s="201" t="s">
        <v>7776</v>
      </c>
      <c r="HYY699" s="201" t="s">
        <v>7777</v>
      </c>
      <c r="HYZ699" s="201" t="s">
        <v>7776</v>
      </c>
      <c r="HZA699" s="201" t="s">
        <v>7777</v>
      </c>
      <c r="HZB699" s="201" t="s">
        <v>7776</v>
      </c>
      <c r="HZC699" s="201" t="s">
        <v>7777</v>
      </c>
      <c r="HZD699" s="201" t="s">
        <v>7776</v>
      </c>
      <c r="HZE699" s="201" t="s">
        <v>7777</v>
      </c>
      <c r="HZF699" s="201" t="s">
        <v>7776</v>
      </c>
      <c r="HZG699" s="201" t="s">
        <v>7777</v>
      </c>
      <c r="HZH699" s="201" t="s">
        <v>7776</v>
      </c>
      <c r="HZI699" s="201" t="s">
        <v>7777</v>
      </c>
      <c r="HZJ699" s="201" t="s">
        <v>7776</v>
      </c>
      <c r="HZK699" s="201" t="s">
        <v>7777</v>
      </c>
      <c r="HZL699" s="201" t="s">
        <v>7776</v>
      </c>
      <c r="HZM699" s="201" t="s">
        <v>7777</v>
      </c>
      <c r="HZN699" s="201" t="s">
        <v>7776</v>
      </c>
      <c r="HZO699" s="201" t="s">
        <v>7777</v>
      </c>
      <c r="HZP699" s="201" t="s">
        <v>7776</v>
      </c>
      <c r="HZQ699" s="201" t="s">
        <v>7777</v>
      </c>
      <c r="HZR699" s="201" t="s">
        <v>7776</v>
      </c>
      <c r="HZS699" s="201" t="s">
        <v>7777</v>
      </c>
      <c r="HZT699" s="201" t="s">
        <v>7776</v>
      </c>
      <c r="HZU699" s="201" t="s">
        <v>7777</v>
      </c>
      <c r="HZV699" s="201" t="s">
        <v>7776</v>
      </c>
      <c r="HZW699" s="201" t="s">
        <v>7777</v>
      </c>
      <c r="HZX699" s="201" t="s">
        <v>7776</v>
      </c>
      <c r="HZY699" s="201" t="s">
        <v>7777</v>
      </c>
      <c r="HZZ699" s="201" t="s">
        <v>7776</v>
      </c>
      <c r="IAA699" s="201" t="s">
        <v>7777</v>
      </c>
      <c r="IAB699" s="201" t="s">
        <v>7776</v>
      </c>
      <c r="IAC699" s="201" t="s">
        <v>7777</v>
      </c>
      <c r="IAD699" s="201" t="s">
        <v>7776</v>
      </c>
      <c r="IAE699" s="201" t="s">
        <v>7777</v>
      </c>
      <c r="IAF699" s="201" t="s">
        <v>7776</v>
      </c>
      <c r="IAG699" s="201" t="s">
        <v>7777</v>
      </c>
      <c r="IAH699" s="201" t="s">
        <v>7776</v>
      </c>
      <c r="IAI699" s="201" t="s">
        <v>7777</v>
      </c>
      <c r="IAJ699" s="201" t="s">
        <v>7776</v>
      </c>
      <c r="IAK699" s="201" t="s">
        <v>7777</v>
      </c>
      <c r="IAL699" s="201" t="s">
        <v>7776</v>
      </c>
      <c r="IAM699" s="201" t="s">
        <v>7777</v>
      </c>
      <c r="IAN699" s="201" t="s">
        <v>7776</v>
      </c>
      <c r="IAO699" s="201" t="s">
        <v>7777</v>
      </c>
      <c r="IAP699" s="201" t="s">
        <v>7776</v>
      </c>
      <c r="IAQ699" s="201" t="s">
        <v>7777</v>
      </c>
      <c r="IAR699" s="201" t="s">
        <v>7776</v>
      </c>
      <c r="IAS699" s="201" t="s">
        <v>7777</v>
      </c>
      <c r="IAT699" s="201" t="s">
        <v>7776</v>
      </c>
      <c r="IAU699" s="201" t="s">
        <v>7777</v>
      </c>
      <c r="IAV699" s="201" t="s">
        <v>7776</v>
      </c>
      <c r="IAW699" s="201" t="s">
        <v>7777</v>
      </c>
      <c r="IAX699" s="201" t="s">
        <v>7776</v>
      </c>
      <c r="IAY699" s="201" t="s">
        <v>7777</v>
      </c>
      <c r="IAZ699" s="201" t="s">
        <v>7776</v>
      </c>
      <c r="IBA699" s="201" t="s">
        <v>7777</v>
      </c>
      <c r="IBB699" s="201" t="s">
        <v>7776</v>
      </c>
      <c r="IBC699" s="201" t="s">
        <v>7777</v>
      </c>
      <c r="IBD699" s="201" t="s">
        <v>7776</v>
      </c>
      <c r="IBE699" s="201" t="s">
        <v>7777</v>
      </c>
      <c r="IBF699" s="201" t="s">
        <v>7776</v>
      </c>
      <c r="IBG699" s="201" t="s">
        <v>7777</v>
      </c>
      <c r="IBH699" s="201" t="s">
        <v>7776</v>
      </c>
      <c r="IBI699" s="201" t="s">
        <v>7777</v>
      </c>
      <c r="IBJ699" s="201" t="s">
        <v>7776</v>
      </c>
      <c r="IBK699" s="201" t="s">
        <v>7777</v>
      </c>
      <c r="IBL699" s="201" t="s">
        <v>7776</v>
      </c>
      <c r="IBM699" s="201" t="s">
        <v>7777</v>
      </c>
      <c r="IBN699" s="201" t="s">
        <v>7776</v>
      </c>
      <c r="IBO699" s="201" t="s">
        <v>7777</v>
      </c>
      <c r="IBP699" s="201" t="s">
        <v>7776</v>
      </c>
      <c r="IBQ699" s="201" t="s">
        <v>7777</v>
      </c>
      <c r="IBR699" s="201" t="s">
        <v>7776</v>
      </c>
      <c r="IBS699" s="201" t="s">
        <v>7777</v>
      </c>
      <c r="IBT699" s="201" t="s">
        <v>7776</v>
      </c>
      <c r="IBU699" s="201" t="s">
        <v>7777</v>
      </c>
      <c r="IBV699" s="201" t="s">
        <v>7776</v>
      </c>
      <c r="IBW699" s="201" t="s">
        <v>7777</v>
      </c>
      <c r="IBX699" s="201" t="s">
        <v>7776</v>
      </c>
      <c r="IBY699" s="201" t="s">
        <v>7777</v>
      </c>
      <c r="IBZ699" s="201" t="s">
        <v>7776</v>
      </c>
      <c r="ICA699" s="201" t="s">
        <v>7777</v>
      </c>
      <c r="ICB699" s="201" t="s">
        <v>7776</v>
      </c>
      <c r="ICC699" s="201" t="s">
        <v>7777</v>
      </c>
      <c r="ICD699" s="201" t="s">
        <v>7776</v>
      </c>
      <c r="ICE699" s="201" t="s">
        <v>7777</v>
      </c>
      <c r="ICF699" s="201" t="s">
        <v>7776</v>
      </c>
      <c r="ICG699" s="201" t="s">
        <v>7777</v>
      </c>
      <c r="ICH699" s="201" t="s">
        <v>7776</v>
      </c>
      <c r="ICI699" s="201" t="s">
        <v>7777</v>
      </c>
      <c r="ICJ699" s="201" t="s">
        <v>7776</v>
      </c>
      <c r="ICK699" s="201" t="s">
        <v>7777</v>
      </c>
      <c r="ICL699" s="201" t="s">
        <v>7776</v>
      </c>
      <c r="ICM699" s="201" t="s">
        <v>7777</v>
      </c>
      <c r="ICN699" s="201" t="s">
        <v>7776</v>
      </c>
      <c r="ICO699" s="201" t="s">
        <v>7777</v>
      </c>
      <c r="ICP699" s="201" t="s">
        <v>7776</v>
      </c>
      <c r="ICQ699" s="201" t="s">
        <v>7777</v>
      </c>
      <c r="ICR699" s="201" t="s">
        <v>7776</v>
      </c>
      <c r="ICS699" s="201" t="s">
        <v>7777</v>
      </c>
      <c r="ICT699" s="201" t="s">
        <v>7776</v>
      </c>
      <c r="ICU699" s="201" t="s">
        <v>7777</v>
      </c>
      <c r="ICV699" s="201" t="s">
        <v>7776</v>
      </c>
      <c r="ICW699" s="201" t="s">
        <v>7777</v>
      </c>
      <c r="ICX699" s="201" t="s">
        <v>7776</v>
      </c>
      <c r="ICY699" s="201" t="s">
        <v>7777</v>
      </c>
      <c r="ICZ699" s="201" t="s">
        <v>7776</v>
      </c>
      <c r="IDA699" s="201" t="s">
        <v>7777</v>
      </c>
      <c r="IDB699" s="201" t="s">
        <v>7776</v>
      </c>
      <c r="IDC699" s="201" t="s">
        <v>7777</v>
      </c>
      <c r="IDD699" s="201" t="s">
        <v>7776</v>
      </c>
      <c r="IDE699" s="201" t="s">
        <v>7777</v>
      </c>
      <c r="IDF699" s="201" t="s">
        <v>7776</v>
      </c>
      <c r="IDG699" s="201" t="s">
        <v>7777</v>
      </c>
      <c r="IDH699" s="201" t="s">
        <v>7776</v>
      </c>
      <c r="IDI699" s="201" t="s">
        <v>7777</v>
      </c>
      <c r="IDJ699" s="201" t="s">
        <v>7776</v>
      </c>
      <c r="IDK699" s="201" t="s">
        <v>7777</v>
      </c>
      <c r="IDL699" s="201" t="s">
        <v>7776</v>
      </c>
      <c r="IDM699" s="201" t="s">
        <v>7777</v>
      </c>
      <c r="IDN699" s="201" t="s">
        <v>7776</v>
      </c>
      <c r="IDO699" s="201" t="s">
        <v>7777</v>
      </c>
      <c r="IDP699" s="201" t="s">
        <v>7776</v>
      </c>
      <c r="IDQ699" s="201" t="s">
        <v>7777</v>
      </c>
      <c r="IDR699" s="201" t="s">
        <v>7776</v>
      </c>
      <c r="IDS699" s="201" t="s">
        <v>7777</v>
      </c>
      <c r="IDT699" s="201" t="s">
        <v>7776</v>
      </c>
      <c r="IDU699" s="201" t="s">
        <v>7777</v>
      </c>
      <c r="IDV699" s="201" t="s">
        <v>7776</v>
      </c>
      <c r="IDW699" s="201" t="s">
        <v>7777</v>
      </c>
      <c r="IDX699" s="201" t="s">
        <v>7776</v>
      </c>
      <c r="IDY699" s="201" t="s">
        <v>7777</v>
      </c>
      <c r="IDZ699" s="201" t="s">
        <v>7776</v>
      </c>
      <c r="IEA699" s="201" t="s">
        <v>7777</v>
      </c>
      <c r="IEB699" s="201" t="s">
        <v>7776</v>
      </c>
      <c r="IEC699" s="201" t="s">
        <v>7777</v>
      </c>
      <c r="IED699" s="201" t="s">
        <v>7776</v>
      </c>
      <c r="IEE699" s="201" t="s">
        <v>7777</v>
      </c>
      <c r="IEF699" s="201" t="s">
        <v>7776</v>
      </c>
      <c r="IEG699" s="201" t="s">
        <v>7777</v>
      </c>
      <c r="IEH699" s="201" t="s">
        <v>7776</v>
      </c>
      <c r="IEI699" s="201" t="s">
        <v>7777</v>
      </c>
      <c r="IEJ699" s="201" t="s">
        <v>7776</v>
      </c>
      <c r="IEK699" s="201" t="s">
        <v>7777</v>
      </c>
      <c r="IEL699" s="201" t="s">
        <v>7776</v>
      </c>
      <c r="IEM699" s="201" t="s">
        <v>7777</v>
      </c>
      <c r="IEN699" s="201" t="s">
        <v>7776</v>
      </c>
      <c r="IEO699" s="201" t="s">
        <v>7777</v>
      </c>
      <c r="IEP699" s="201" t="s">
        <v>7776</v>
      </c>
      <c r="IEQ699" s="201" t="s">
        <v>7777</v>
      </c>
      <c r="IER699" s="201" t="s">
        <v>7776</v>
      </c>
      <c r="IES699" s="201" t="s">
        <v>7777</v>
      </c>
      <c r="IET699" s="201" t="s">
        <v>7776</v>
      </c>
      <c r="IEU699" s="201" t="s">
        <v>7777</v>
      </c>
      <c r="IEV699" s="201" t="s">
        <v>7776</v>
      </c>
      <c r="IEW699" s="201" t="s">
        <v>7777</v>
      </c>
      <c r="IEX699" s="201" t="s">
        <v>7776</v>
      </c>
      <c r="IEY699" s="201" t="s">
        <v>7777</v>
      </c>
      <c r="IEZ699" s="201" t="s">
        <v>7776</v>
      </c>
      <c r="IFA699" s="201" t="s">
        <v>7777</v>
      </c>
      <c r="IFB699" s="201" t="s">
        <v>7776</v>
      </c>
      <c r="IFC699" s="201" t="s">
        <v>7777</v>
      </c>
      <c r="IFD699" s="201" t="s">
        <v>7776</v>
      </c>
      <c r="IFE699" s="201" t="s">
        <v>7777</v>
      </c>
      <c r="IFF699" s="201" t="s">
        <v>7776</v>
      </c>
      <c r="IFG699" s="201" t="s">
        <v>7777</v>
      </c>
      <c r="IFH699" s="201" t="s">
        <v>7776</v>
      </c>
      <c r="IFI699" s="201" t="s">
        <v>7777</v>
      </c>
      <c r="IFJ699" s="201" t="s">
        <v>7776</v>
      </c>
      <c r="IFK699" s="201" t="s">
        <v>7777</v>
      </c>
      <c r="IFL699" s="201" t="s">
        <v>7776</v>
      </c>
      <c r="IFM699" s="201" t="s">
        <v>7777</v>
      </c>
      <c r="IFN699" s="201" t="s">
        <v>7776</v>
      </c>
      <c r="IFO699" s="201" t="s">
        <v>7777</v>
      </c>
      <c r="IFP699" s="201" t="s">
        <v>7776</v>
      </c>
      <c r="IFQ699" s="201" t="s">
        <v>7777</v>
      </c>
      <c r="IFR699" s="201" t="s">
        <v>7776</v>
      </c>
      <c r="IFS699" s="201" t="s">
        <v>7777</v>
      </c>
      <c r="IFT699" s="201" t="s">
        <v>7776</v>
      </c>
      <c r="IFU699" s="201" t="s">
        <v>7777</v>
      </c>
      <c r="IFV699" s="201" t="s">
        <v>7776</v>
      </c>
      <c r="IFW699" s="201" t="s">
        <v>7777</v>
      </c>
      <c r="IFX699" s="201" t="s">
        <v>7776</v>
      </c>
      <c r="IFY699" s="201" t="s">
        <v>7777</v>
      </c>
      <c r="IFZ699" s="201" t="s">
        <v>7776</v>
      </c>
      <c r="IGA699" s="201" t="s">
        <v>7777</v>
      </c>
      <c r="IGB699" s="201" t="s">
        <v>7776</v>
      </c>
      <c r="IGC699" s="201" t="s">
        <v>7777</v>
      </c>
      <c r="IGD699" s="201" t="s">
        <v>7776</v>
      </c>
      <c r="IGE699" s="201" t="s">
        <v>7777</v>
      </c>
      <c r="IGF699" s="201" t="s">
        <v>7776</v>
      </c>
      <c r="IGG699" s="201" t="s">
        <v>7777</v>
      </c>
      <c r="IGH699" s="201" t="s">
        <v>7776</v>
      </c>
      <c r="IGI699" s="201" t="s">
        <v>7777</v>
      </c>
      <c r="IGJ699" s="201" t="s">
        <v>7776</v>
      </c>
      <c r="IGK699" s="201" t="s">
        <v>7777</v>
      </c>
      <c r="IGL699" s="201" t="s">
        <v>7776</v>
      </c>
      <c r="IGM699" s="201" t="s">
        <v>7777</v>
      </c>
      <c r="IGN699" s="201" t="s">
        <v>7776</v>
      </c>
      <c r="IGO699" s="201" t="s">
        <v>7777</v>
      </c>
      <c r="IGP699" s="201" t="s">
        <v>7776</v>
      </c>
      <c r="IGQ699" s="201" t="s">
        <v>7777</v>
      </c>
      <c r="IGR699" s="201" t="s">
        <v>7776</v>
      </c>
      <c r="IGS699" s="201" t="s">
        <v>7777</v>
      </c>
      <c r="IGT699" s="201" t="s">
        <v>7776</v>
      </c>
      <c r="IGU699" s="201" t="s">
        <v>7777</v>
      </c>
      <c r="IGV699" s="201" t="s">
        <v>7776</v>
      </c>
      <c r="IGW699" s="201" t="s">
        <v>7777</v>
      </c>
      <c r="IGX699" s="201" t="s">
        <v>7776</v>
      </c>
      <c r="IGY699" s="201" t="s">
        <v>7777</v>
      </c>
      <c r="IGZ699" s="201" t="s">
        <v>7776</v>
      </c>
      <c r="IHA699" s="201" t="s">
        <v>7777</v>
      </c>
      <c r="IHB699" s="201" t="s">
        <v>7776</v>
      </c>
      <c r="IHC699" s="201" t="s">
        <v>7777</v>
      </c>
      <c r="IHD699" s="201" t="s">
        <v>7776</v>
      </c>
      <c r="IHE699" s="201" t="s">
        <v>7777</v>
      </c>
      <c r="IHF699" s="201" t="s">
        <v>7776</v>
      </c>
      <c r="IHG699" s="201" t="s">
        <v>7777</v>
      </c>
      <c r="IHH699" s="201" t="s">
        <v>7776</v>
      </c>
      <c r="IHI699" s="201" t="s">
        <v>7777</v>
      </c>
      <c r="IHJ699" s="201" t="s">
        <v>7776</v>
      </c>
      <c r="IHK699" s="201" t="s">
        <v>7777</v>
      </c>
      <c r="IHL699" s="201" t="s">
        <v>7776</v>
      </c>
      <c r="IHM699" s="201" t="s">
        <v>7777</v>
      </c>
      <c r="IHN699" s="201" t="s">
        <v>7776</v>
      </c>
      <c r="IHO699" s="201" t="s">
        <v>7777</v>
      </c>
      <c r="IHP699" s="201" t="s">
        <v>7776</v>
      </c>
      <c r="IHQ699" s="201" t="s">
        <v>7777</v>
      </c>
      <c r="IHR699" s="201" t="s">
        <v>7776</v>
      </c>
      <c r="IHS699" s="201" t="s">
        <v>7777</v>
      </c>
      <c r="IHT699" s="201" t="s">
        <v>7776</v>
      </c>
      <c r="IHU699" s="201" t="s">
        <v>7777</v>
      </c>
      <c r="IHV699" s="201" t="s">
        <v>7776</v>
      </c>
      <c r="IHW699" s="201" t="s">
        <v>7777</v>
      </c>
      <c r="IHX699" s="201" t="s">
        <v>7776</v>
      </c>
      <c r="IHY699" s="201" t="s">
        <v>7777</v>
      </c>
      <c r="IHZ699" s="201" t="s">
        <v>7776</v>
      </c>
      <c r="IIA699" s="201" t="s">
        <v>7777</v>
      </c>
      <c r="IIB699" s="201" t="s">
        <v>7776</v>
      </c>
      <c r="IIC699" s="201" t="s">
        <v>7777</v>
      </c>
      <c r="IID699" s="201" t="s">
        <v>7776</v>
      </c>
      <c r="IIE699" s="201" t="s">
        <v>7777</v>
      </c>
      <c r="IIF699" s="201" t="s">
        <v>7776</v>
      </c>
      <c r="IIG699" s="201" t="s">
        <v>7777</v>
      </c>
      <c r="IIH699" s="201" t="s">
        <v>7776</v>
      </c>
      <c r="III699" s="201" t="s">
        <v>7777</v>
      </c>
      <c r="IIJ699" s="201" t="s">
        <v>7776</v>
      </c>
      <c r="IIK699" s="201" t="s">
        <v>7777</v>
      </c>
      <c r="IIL699" s="201" t="s">
        <v>7776</v>
      </c>
      <c r="IIM699" s="201" t="s">
        <v>7777</v>
      </c>
      <c r="IIN699" s="201" t="s">
        <v>7776</v>
      </c>
      <c r="IIO699" s="201" t="s">
        <v>7777</v>
      </c>
      <c r="IIP699" s="201" t="s">
        <v>7776</v>
      </c>
      <c r="IIQ699" s="201" t="s">
        <v>7777</v>
      </c>
      <c r="IIR699" s="201" t="s">
        <v>7776</v>
      </c>
      <c r="IIS699" s="201" t="s">
        <v>7777</v>
      </c>
      <c r="IIT699" s="201" t="s">
        <v>7776</v>
      </c>
      <c r="IIU699" s="201" t="s">
        <v>7777</v>
      </c>
      <c r="IIV699" s="201" t="s">
        <v>7776</v>
      </c>
      <c r="IIW699" s="201" t="s">
        <v>7777</v>
      </c>
      <c r="IIX699" s="201" t="s">
        <v>7776</v>
      </c>
      <c r="IIY699" s="201" t="s">
        <v>7777</v>
      </c>
      <c r="IIZ699" s="201" t="s">
        <v>7776</v>
      </c>
      <c r="IJA699" s="201" t="s">
        <v>7777</v>
      </c>
      <c r="IJB699" s="201" t="s">
        <v>7776</v>
      </c>
      <c r="IJC699" s="201" t="s">
        <v>7777</v>
      </c>
      <c r="IJD699" s="201" t="s">
        <v>7776</v>
      </c>
      <c r="IJE699" s="201" t="s">
        <v>7777</v>
      </c>
      <c r="IJF699" s="201" t="s">
        <v>7776</v>
      </c>
      <c r="IJG699" s="201" t="s">
        <v>7777</v>
      </c>
      <c r="IJH699" s="201" t="s">
        <v>7776</v>
      </c>
      <c r="IJI699" s="201" t="s">
        <v>7777</v>
      </c>
      <c r="IJJ699" s="201" t="s">
        <v>7776</v>
      </c>
      <c r="IJK699" s="201" t="s">
        <v>7777</v>
      </c>
      <c r="IJL699" s="201" t="s">
        <v>7776</v>
      </c>
      <c r="IJM699" s="201" t="s">
        <v>7777</v>
      </c>
      <c r="IJN699" s="201" t="s">
        <v>7776</v>
      </c>
      <c r="IJO699" s="201" t="s">
        <v>7777</v>
      </c>
      <c r="IJP699" s="201" t="s">
        <v>7776</v>
      </c>
      <c r="IJQ699" s="201" t="s">
        <v>7777</v>
      </c>
      <c r="IJR699" s="201" t="s">
        <v>7776</v>
      </c>
      <c r="IJS699" s="201" t="s">
        <v>7777</v>
      </c>
      <c r="IJT699" s="201" t="s">
        <v>7776</v>
      </c>
      <c r="IJU699" s="201" t="s">
        <v>7777</v>
      </c>
      <c r="IJV699" s="201" t="s">
        <v>7776</v>
      </c>
      <c r="IJW699" s="201" t="s">
        <v>7777</v>
      </c>
      <c r="IJX699" s="201" t="s">
        <v>7776</v>
      </c>
      <c r="IJY699" s="201" t="s">
        <v>7777</v>
      </c>
      <c r="IJZ699" s="201" t="s">
        <v>7776</v>
      </c>
      <c r="IKA699" s="201" t="s">
        <v>7777</v>
      </c>
      <c r="IKB699" s="201" t="s">
        <v>7776</v>
      </c>
      <c r="IKC699" s="201" t="s">
        <v>7777</v>
      </c>
      <c r="IKD699" s="201" t="s">
        <v>7776</v>
      </c>
      <c r="IKE699" s="201" t="s">
        <v>7777</v>
      </c>
      <c r="IKF699" s="201" t="s">
        <v>7776</v>
      </c>
      <c r="IKG699" s="201" t="s">
        <v>7777</v>
      </c>
      <c r="IKH699" s="201" t="s">
        <v>7776</v>
      </c>
      <c r="IKI699" s="201" t="s">
        <v>7777</v>
      </c>
      <c r="IKJ699" s="201" t="s">
        <v>7776</v>
      </c>
      <c r="IKK699" s="201" t="s">
        <v>7777</v>
      </c>
      <c r="IKL699" s="201" t="s">
        <v>7776</v>
      </c>
      <c r="IKM699" s="201" t="s">
        <v>7777</v>
      </c>
      <c r="IKN699" s="201" t="s">
        <v>7776</v>
      </c>
      <c r="IKO699" s="201" t="s">
        <v>7777</v>
      </c>
      <c r="IKP699" s="201" t="s">
        <v>7776</v>
      </c>
      <c r="IKQ699" s="201" t="s">
        <v>7777</v>
      </c>
      <c r="IKR699" s="201" t="s">
        <v>7776</v>
      </c>
      <c r="IKS699" s="201" t="s">
        <v>7777</v>
      </c>
      <c r="IKT699" s="201" t="s">
        <v>7776</v>
      </c>
      <c r="IKU699" s="201" t="s">
        <v>7777</v>
      </c>
      <c r="IKV699" s="201" t="s">
        <v>7776</v>
      </c>
      <c r="IKW699" s="201" t="s">
        <v>7777</v>
      </c>
      <c r="IKX699" s="201" t="s">
        <v>7776</v>
      </c>
      <c r="IKY699" s="201" t="s">
        <v>7777</v>
      </c>
      <c r="IKZ699" s="201" t="s">
        <v>7776</v>
      </c>
      <c r="ILA699" s="201" t="s">
        <v>7777</v>
      </c>
      <c r="ILB699" s="201" t="s">
        <v>7776</v>
      </c>
      <c r="ILC699" s="201" t="s">
        <v>7777</v>
      </c>
      <c r="ILD699" s="201" t="s">
        <v>7776</v>
      </c>
      <c r="ILE699" s="201" t="s">
        <v>7777</v>
      </c>
      <c r="ILF699" s="201" t="s">
        <v>7776</v>
      </c>
      <c r="ILG699" s="201" t="s">
        <v>7777</v>
      </c>
      <c r="ILH699" s="201" t="s">
        <v>7776</v>
      </c>
      <c r="ILI699" s="201" t="s">
        <v>7777</v>
      </c>
      <c r="ILJ699" s="201" t="s">
        <v>7776</v>
      </c>
      <c r="ILK699" s="201" t="s">
        <v>7777</v>
      </c>
      <c r="ILL699" s="201" t="s">
        <v>7776</v>
      </c>
      <c r="ILM699" s="201" t="s">
        <v>7777</v>
      </c>
      <c r="ILN699" s="201" t="s">
        <v>7776</v>
      </c>
      <c r="ILO699" s="201" t="s">
        <v>7777</v>
      </c>
      <c r="ILP699" s="201" t="s">
        <v>7776</v>
      </c>
      <c r="ILQ699" s="201" t="s">
        <v>7777</v>
      </c>
      <c r="ILR699" s="201" t="s">
        <v>7776</v>
      </c>
      <c r="ILS699" s="201" t="s">
        <v>7777</v>
      </c>
      <c r="ILT699" s="201" t="s">
        <v>7776</v>
      </c>
      <c r="ILU699" s="201" t="s">
        <v>7777</v>
      </c>
      <c r="ILV699" s="201" t="s">
        <v>7776</v>
      </c>
      <c r="ILW699" s="201" t="s">
        <v>7777</v>
      </c>
      <c r="ILX699" s="201" t="s">
        <v>7776</v>
      </c>
      <c r="ILY699" s="201" t="s">
        <v>7777</v>
      </c>
      <c r="ILZ699" s="201" t="s">
        <v>7776</v>
      </c>
      <c r="IMA699" s="201" t="s">
        <v>7777</v>
      </c>
      <c r="IMB699" s="201" t="s">
        <v>7776</v>
      </c>
      <c r="IMC699" s="201" t="s">
        <v>7777</v>
      </c>
      <c r="IMD699" s="201" t="s">
        <v>7776</v>
      </c>
      <c r="IME699" s="201" t="s">
        <v>7777</v>
      </c>
      <c r="IMF699" s="201" t="s">
        <v>7776</v>
      </c>
      <c r="IMG699" s="201" t="s">
        <v>7777</v>
      </c>
      <c r="IMH699" s="201" t="s">
        <v>7776</v>
      </c>
      <c r="IMI699" s="201" t="s">
        <v>7777</v>
      </c>
      <c r="IMJ699" s="201" t="s">
        <v>7776</v>
      </c>
      <c r="IMK699" s="201" t="s">
        <v>7777</v>
      </c>
      <c r="IML699" s="201" t="s">
        <v>7776</v>
      </c>
      <c r="IMM699" s="201" t="s">
        <v>7777</v>
      </c>
      <c r="IMN699" s="201" t="s">
        <v>7776</v>
      </c>
      <c r="IMO699" s="201" t="s">
        <v>7777</v>
      </c>
      <c r="IMP699" s="201" t="s">
        <v>7776</v>
      </c>
      <c r="IMQ699" s="201" t="s">
        <v>7777</v>
      </c>
      <c r="IMR699" s="201" t="s">
        <v>7776</v>
      </c>
      <c r="IMS699" s="201" t="s">
        <v>7777</v>
      </c>
      <c r="IMT699" s="201" t="s">
        <v>7776</v>
      </c>
      <c r="IMU699" s="201" t="s">
        <v>7777</v>
      </c>
      <c r="IMV699" s="201" t="s">
        <v>7776</v>
      </c>
      <c r="IMW699" s="201" t="s">
        <v>7777</v>
      </c>
      <c r="IMX699" s="201" t="s">
        <v>7776</v>
      </c>
      <c r="IMY699" s="201" t="s">
        <v>7777</v>
      </c>
      <c r="IMZ699" s="201" t="s">
        <v>7776</v>
      </c>
      <c r="INA699" s="201" t="s">
        <v>7777</v>
      </c>
      <c r="INB699" s="201" t="s">
        <v>7776</v>
      </c>
      <c r="INC699" s="201" t="s">
        <v>7777</v>
      </c>
      <c r="IND699" s="201" t="s">
        <v>7776</v>
      </c>
      <c r="INE699" s="201" t="s">
        <v>7777</v>
      </c>
      <c r="INF699" s="201" t="s">
        <v>7776</v>
      </c>
      <c r="ING699" s="201" t="s">
        <v>7777</v>
      </c>
      <c r="INH699" s="201" t="s">
        <v>7776</v>
      </c>
      <c r="INI699" s="201" t="s">
        <v>7777</v>
      </c>
      <c r="INJ699" s="201" t="s">
        <v>7776</v>
      </c>
      <c r="INK699" s="201" t="s">
        <v>7777</v>
      </c>
      <c r="INL699" s="201" t="s">
        <v>7776</v>
      </c>
      <c r="INM699" s="201" t="s">
        <v>7777</v>
      </c>
      <c r="INN699" s="201" t="s">
        <v>7776</v>
      </c>
      <c r="INO699" s="201" t="s">
        <v>7777</v>
      </c>
      <c r="INP699" s="201" t="s">
        <v>7776</v>
      </c>
      <c r="INQ699" s="201" t="s">
        <v>7777</v>
      </c>
      <c r="INR699" s="201" t="s">
        <v>7776</v>
      </c>
      <c r="INS699" s="201" t="s">
        <v>7777</v>
      </c>
      <c r="INT699" s="201" t="s">
        <v>7776</v>
      </c>
      <c r="INU699" s="201" t="s">
        <v>7777</v>
      </c>
      <c r="INV699" s="201" t="s">
        <v>7776</v>
      </c>
      <c r="INW699" s="201" t="s">
        <v>7777</v>
      </c>
      <c r="INX699" s="201" t="s">
        <v>7776</v>
      </c>
      <c r="INY699" s="201" t="s">
        <v>7777</v>
      </c>
      <c r="INZ699" s="201" t="s">
        <v>7776</v>
      </c>
      <c r="IOA699" s="201" t="s">
        <v>7777</v>
      </c>
      <c r="IOB699" s="201" t="s">
        <v>7776</v>
      </c>
      <c r="IOC699" s="201" t="s">
        <v>7777</v>
      </c>
      <c r="IOD699" s="201" t="s">
        <v>7776</v>
      </c>
      <c r="IOE699" s="201" t="s">
        <v>7777</v>
      </c>
      <c r="IOF699" s="201" t="s">
        <v>7776</v>
      </c>
      <c r="IOG699" s="201" t="s">
        <v>7777</v>
      </c>
      <c r="IOH699" s="201" t="s">
        <v>7776</v>
      </c>
      <c r="IOI699" s="201" t="s">
        <v>7777</v>
      </c>
      <c r="IOJ699" s="201" t="s">
        <v>7776</v>
      </c>
      <c r="IOK699" s="201" t="s">
        <v>7777</v>
      </c>
      <c r="IOL699" s="201" t="s">
        <v>7776</v>
      </c>
      <c r="IOM699" s="201" t="s">
        <v>7777</v>
      </c>
      <c r="ION699" s="201" t="s">
        <v>7776</v>
      </c>
      <c r="IOO699" s="201" t="s">
        <v>7777</v>
      </c>
      <c r="IOP699" s="201" t="s">
        <v>7776</v>
      </c>
      <c r="IOQ699" s="201" t="s">
        <v>7777</v>
      </c>
      <c r="IOR699" s="201" t="s">
        <v>7776</v>
      </c>
      <c r="IOS699" s="201" t="s">
        <v>7777</v>
      </c>
      <c r="IOT699" s="201" t="s">
        <v>7776</v>
      </c>
      <c r="IOU699" s="201" t="s">
        <v>7777</v>
      </c>
      <c r="IOV699" s="201" t="s">
        <v>7776</v>
      </c>
      <c r="IOW699" s="201" t="s">
        <v>7777</v>
      </c>
      <c r="IOX699" s="201" t="s">
        <v>7776</v>
      </c>
      <c r="IOY699" s="201" t="s">
        <v>7777</v>
      </c>
      <c r="IOZ699" s="201" t="s">
        <v>7776</v>
      </c>
      <c r="IPA699" s="201" t="s">
        <v>7777</v>
      </c>
      <c r="IPB699" s="201" t="s">
        <v>7776</v>
      </c>
      <c r="IPC699" s="201" t="s">
        <v>7777</v>
      </c>
      <c r="IPD699" s="201" t="s">
        <v>7776</v>
      </c>
      <c r="IPE699" s="201" t="s">
        <v>7777</v>
      </c>
      <c r="IPF699" s="201" t="s">
        <v>7776</v>
      </c>
      <c r="IPG699" s="201" t="s">
        <v>7777</v>
      </c>
      <c r="IPH699" s="201" t="s">
        <v>7776</v>
      </c>
      <c r="IPI699" s="201" t="s">
        <v>7777</v>
      </c>
      <c r="IPJ699" s="201" t="s">
        <v>7776</v>
      </c>
      <c r="IPK699" s="201" t="s">
        <v>7777</v>
      </c>
      <c r="IPL699" s="201" t="s">
        <v>7776</v>
      </c>
      <c r="IPM699" s="201" t="s">
        <v>7777</v>
      </c>
      <c r="IPN699" s="201" t="s">
        <v>7776</v>
      </c>
      <c r="IPO699" s="201" t="s">
        <v>7777</v>
      </c>
      <c r="IPP699" s="201" t="s">
        <v>7776</v>
      </c>
      <c r="IPQ699" s="201" t="s">
        <v>7777</v>
      </c>
      <c r="IPR699" s="201" t="s">
        <v>7776</v>
      </c>
      <c r="IPS699" s="201" t="s">
        <v>7777</v>
      </c>
      <c r="IPT699" s="201" t="s">
        <v>7776</v>
      </c>
      <c r="IPU699" s="201" t="s">
        <v>7777</v>
      </c>
      <c r="IPV699" s="201" t="s">
        <v>7776</v>
      </c>
      <c r="IPW699" s="201" t="s">
        <v>7777</v>
      </c>
      <c r="IPX699" s="201" t="s">
        <v>7776</v>
      </c>
      <c r="IPY699" s="201" t="s">
        <v>7777</v>
      </c>
      <c r="IPZ699" s="201" t="s">
        <v>7776</v>
      </c>
      <c r="IQA699" s="201" t="s">
        <v>7777</v>
      </c>
      <c r="IQB699" s="201" t="s">
        <v>7776</v>
      </c>
      <c r="IQC699" s="201" t="s">
        <v>7777</v>
      </c>
      <c r="IQD699" s="201" t="s">
        <v>7776</v>
      </c>
      <c r="IQE699" s="201" t="s">
        <v>7777</v>
      </c>
      <c r="IQF699" s="201" t="s">
        <v>7776</v>
      </c>
      <c r="IQG699" s="201" t="s">
        <v>7777</v>
      </c>
      <c r="IQH699" s="201" t="s">
        <v>7776</v>
      </c>
      <c r="IQI699" s="201" t="s">
        <v>7777</v>
      </c>
      <c r="IQJ699" s="201" t="s">
        <v>7776</v>
      </c>
      <c r="IQK699" s="201" t="s">
        <v>7777</v>
      </c>
      <c r="IQL699" s="201" t="s">
        <v>7776</v>
      </c>
      <c r="IQM699" s="201" t="s">
        <v>7777</v>
      </c>
      <c r="IQN699" s="201" t="s">
        <v>7776</v>
      </c>
      <c r="IQO699" s="201" t="s">
        <v>7777</v>
      </c>
      <c r="IQP699" s="201" t="s">
        <v>7776</v>
      </c>
      <c r="IQQ699" s="201" t="s">
        <v>7777</v>
      </c>
      <c r="IQR699" s="201" t="s">
        <v>7776</v>
      </c>
      <c r="IQS699" s="201" t="s">
        <v>7777</v>
      </c>
      <c r="IQT699" s="201" t="s">
        <v>7776</v>
      </c>
      <c r="IQU699" s="201" t="s">
        <v>7777</v>
      </c>
      <c r="IQV699" s="201" t="s">
        <v>7776</v>
      </c>
      <c r="IQW699" s="201" t="s">
        <v>7777</v>
      </c>
      <c r="IQX699" s="201" t="s">
        <v>7776</v>
      </c>
      <c r="IQY699" s="201" t="s">
        <v>7777</v>
      </c>
      <c r="IQZ699" s="201" t="s">
        <v>7776</v>
      </c>
      <c r="IRA699" s="201" t="s">
        <v>7777</v>
      </c>
      <c r="IRB699" s="201" t="s">
        <v>7776</v>
      </c>
      <c r="IRC699" s="201" t="s">
        <v>7777</v>
      </c>
      <c r="IRD699" s="201" t="s">
        <v>7776</v>
      </c>
      <c r="IRE699" s="201" t="s">
        <v>7777</v>
      </c>
      <c r="IRF699" s="201" t="s">
        <v>7776</v>
      </c>
      <c r="IRG699" s="201" t="s">
        <v>7777</v>
      </c>
      <c r="IRH699" s="201" t="s">
        <v>7776</v>
      </c>
      <c r="IRI699" s="201" t="s">
        <v>7777</v>
      </c>
      <c r="IRJ699" s="201" t="s">
        <v>7776</v>
      </c>
      <c r="IRK699" s="201" t="s">
        <v>7777</v>
      </c>
      <c r="IRL699" s="201" t="s">
        <v>7776</v>
      </c>
      <c r="IRM699" s="201" t="s">
        <v>7777</v>
      </c>
      <c r="IRN699" s="201" t="s">
        <v>7776</v>
      </c>
      <c r="IRO699" s="201" t="s">
        <v>7777</v>
      </c>
      <c r="IRP699" s="201" t="s">
        <v>7776</v>
      </c>
      <c r="IRQ699" s="201" t="s">
        <v>7777</v>
      </c>
      <c r="IRR699" s="201" t="s">
        <v>7776</v>
      </c>
      <c r="IRS699" s="201" t="s">
        <v>7777</v>
      </c>
      <c r="IRT699" s="201" t="s">
        <v>7776</v>
      </c>
      <c r="IRU699" s="201" t="s">
        <v>7777</v>
      </c>
      <c r="IRV699" s="201" t="s">
        <v>7776</v>
      </c>
      <c r="IRW699" s="201" t="s">
        <v>7777</v>
      </c>
      <c r="IRX699" s="201" t="s">
        <v>7776</v>
      </c>
      <c r="IRY699" s="201" t="s">
        <v>7777</v>
      </c>
      <c r="IRZ699" s="201" t="s">
        <v>7776</v>
      </c>
      <c r="ISA699" s="201" t="s">
        <v>7777</v>
      </c>
      <c r="ISB699" s="201" t="s">
        <v>7776</v>
      </c>
      <c r="ISC699" s="201" t="s">
        <v>7777</v>
      </c>
      <c r="ISD699" s="201" t="s">
        <v>7776</v>
      </c>
      <c r="ISE699" s="201" t="s">
        <v>7777</v>
      </c>
      <c r="ISF699" s="201" t="s">
        <v>7776</v>
      </c>
      <c r="ISG699" s="201" t="s">
        <v>7777</v>
      </c>
      <c r="ISH699" s="201" t="s">
        <v>7776</v>
      </c>
      <c r="ISI699" s="201" t="s">
        <v>7777</v>
      </c>
      <c r="ISJ699" s="201" t="s">
        <v>7776</v>
      </c>
      <c r="ISK699" s="201" t="s">
        <v>7777</v>
      </c>
      <c r="ISL699" s="201" t="s">
        <v>7776</v>
      </c>
      <c r="ISM699" s="201" t="s">
        <v>7777</v>
      </c>
      <c r="ISN699" s="201" t="s">
        <v>7776</v>
      </c>
      <c r="ISO699" s="201" t="s">
        <v>7777</v>
      </c>
      <c r="ISP699" s="201" t="s">
        <v>7776</v>
      </c>
      <c r="ISQ699" s="201" t="s">
        <v>7777</v>
      </c>
      <c r="ISR699" s="201" t="s">
        <v>7776</v>
      </c>
      <c r="ISS699" s="201" t="s">
        <v>7777</v>
      </c>
      <c r="IST699" s="201" t="s">
        <v>7776</v>
      </c>
      <c r="ISU699" s="201" t="s">
        <v>7777</v>
      </c>
      <c r="ISV699" s="201" t="s">
        <v>7776</v>
      </c>
      <c r="ISW699" s="201" t="s">
        <v>7777</v>
      </c>
      <c r="ISX699" s="201" t="s">
        <v>7776</v>
      </c>
      <c r="ISY699" s="201" t="s">
        <v>7777</v>
      </c>
      <c r="ISZ699" s="201" t="s">
        <v>7776</v>
      </c>
      <c r="ITA699" s="201" t="s">
        <v>7777</v>
      </c>
      <c r="ITB699" s="201" t="s">
        <v>7776</v>
      </c>
      <c r="ITC699" s="201" t="s">
        <v>7777</v>
      </c>
      <c r="ITD699" s="201" t="s">
        <v>7776</v>
      </c>
      <c r="ITE699" s="201" t="s">
        <v>7777</v>
      </c>
      <c r="ITF699" s="201" t="s">
        <v>7776</v>
      </c>
      <c r="ITG699" s="201" t="s">
        <v>7777</v>
      </c>
      <c r="ITH699" s="201" t="s">
        <v>7776</v>
      </c>
      <c r="ITI699" s="201" t="s">
        <v>7777</v>
      </c>
      <c r="ITJ699" s="201" t="s">
        <v>7776</v>
      </c>
      <c r="ITK699" s="201" t="s">
        <v>7777</v>
      </c>
      <c r="ITL699" s="201" t="s">
        <v>7776</v>
      </c>
      <c r="ITM699" s="201" t="s">
        <v>7777</v>
      </c>
      <c r="ITN699" s="201" t="s">
        <v>7776</v>
      </c>
      <c r="ITO699" s="201" t="s">
        <v>7777</v>
      </c>
      <c r="ITP699" s="201" t="s">
        <v>7776</v>
      </c>
      <c r="ITQ699" s="201" t="s">
        <v>7777</v>
      </c>
      <c r="ITR699" s="201" t="s">
        <v>7776</v>
      </c>
      <c r="ITS699" s="201" t="s">
        <v>7777</v>
      </c>
      <c r="ITT699" s="201" t="s">
        <v>7776</v>
      </c>
      <c r="ITU699" s="201" t="s">
        <v>7777</v>
      </c>
      <c r="ITV699" s="201" t="s">
        <v>7776</v>
      </c>
      <c r="ITW699" s="201" t="s">
        <v>7777</v>
      </c>
      <c r="ITX699" s="201" t="s">
        <v>7776</v>
      </c>
      <c r="ITY699" s="201" t="s">
        <v>7777</v>
      </c>
      <c r="ITZ699" s="201" t="s">
        <v>7776</v>
      </c>
      <c r="IUA699" s="201" t="s">
        <v>7777</v>
      </c>
      <c r="IUB699" s="201" t="s">
        <v>7776</v>
      </c>
      <c r="IUC699" s="201" t="s">
        <v>7777</v>
      </c>
      <c r="IUD699" s="201" t="s">
        <v>7776</v>
      </c>
      <c r="IUE699" s="201" t="s">
        <v>7777</v>
      </c>
      <c r="IUF699" s="201" t="s">
        <v>7776</v>
      </c>
      <c r="IUG699" s="201" t="s">
        <v>7777</v>
      </c>
      <c r="IUH699" s="201" t="s">
        <v>7776</v>
      </c>
      <c r="IUI699" s="201" t="s">
        <v>7777</v>
      </c>
      <c r="IUJ699" s="201" t="s">
        <v>7776</v>
      </c>
      <c r="IUK699" s="201" t="s">
        <v>7777</v>
      </c>
      <c r="IUL699" s="201" t="s">
        <v>7776</v>
      </c>
      <c r="IUM699" s="201" t="s">
        <v>7777</v>
      </c>
      <c r="IUN699" s="201" t="s">
        <v>7776</v>
      </c>
      <c r="IUO699" s="201" t="s">
        <v>7777</v>
      </c>
      <c r="IUP699" s="201" t="s">
        <v>7776</v>
      </c>
      <c r="IUQ699" s="201" t="s">
        <v>7777</v>
      </c>
      <c r="IUR699" s="201" t="s">
        <v>7776</v>
      </c>
      <c r="IUS699" s="201" t="s">
        <v>7777</v>
      </c>
      <c r="IUT699" s="201" t="s">
        <v>7776</v>
      </c>
      <c r="IUU699" s="201" t="s">
        <v>7777</v>
      </c>
      <c r="IUV699" s="201" t="s">
        <v>7776</v>
      </c>
      <c r="IUW699" s="201" t="s">
        <v>7777</v>
      </c>
      <c r="IUX699" s="201" t="s">
        <v>7776</v>
      </c>
      <c r="IUY699" s="201" t="s">
        <v>7777</v>
      </c>
      <c r="IUZ699" s="201" t="s">
        <v>7776</v>
      </c>
      <c r="IVA699" s="201" t="s">
        <v>7777</v>
      </c>
      <c r="IVB699" s="201" t="s">
        <v>7776</v>
      </c>
      <c r="IVC699" s="201" t="s">
        <v>7777</v>
      </c>
      <c r="IVD699" s="201" t="s">
        <v>7776</v>
      </c>
      <c r="IVE699" s="201" t="s">
        <v>7777</v>
      </c>
      <c r="IVF699" s="201" t="s">
        <v>7776</v>
      </c>
      <c r="IVG699" s="201" t="s">
        <v>7777</v>
      </c>
      <c r="IVH699" s="201" t="s">
        <v>7776</v>
      </c>
      <c r="IVI699" s="201" t="s">
        <v>7777</v>
      </c>
      <c r="IVJ699" s="201" t="s">
        <v>7776</v>
      </c>
      <c r="IVK699" s="201" t="s">
        <v>7777</v>
      </c>
      <c r="IVL699" s="201" t="s">
        <v>7776</v>
      </c>
      <c r="IVM699" s="201" t="s">
        <v>7777</v>
      </c>
      <c r="IVN699" s="201" t="s">
        <v>7776</v>
      </c>
      <c r="IVO699" s="201" t="s">
        <v>7777</v>
      </c>
      <c r="IVP699" s="201" t="s">
        <v>7776</v>
      </c>
      <c r="IVQ699" s="201" t="s">
        <v>7777</v>
      </c>
      <c r="IVR699" s="201" t="s">
        <v>7776</v>
      </c>
      <c r="IVS699" s="201" t="s">
        <v>7777</v>
      </c>
      <c r="IVT699" s="201" t="s">
        <v>7776</v>
      </c>
      <c r="IVU699" s="201" t="s">
        <v>7777</v>
      </c>
      <c r="IVV699" s="201" t="s">
        <v>7776</v>
      </c>
      <c r="IVW699" s="201" t="s">
        <v>7777</v>
      </c>
      <c r="IVX699" s="201" t="s">
        <v>7776</v>
      </c>
      <c r="IVY699" s="201" t="s">
        <v>7777</v>
      </c>
      <c r="IVZ699" s="201" t="s">
        <v>7776</v>
      </c>
      <c r="IWA699" s="201" t="s">
        <v>7777</v>
      </c>
      <c r="IWB699" s="201" t="s">
        <v>7776</v>
      </c>
      <c r="IWC699" s="201" t="s">
        <v>7777</v>
      </c>
      <c r="IWD699" s="201" t="s">
        <v>7776</v>
      </c>
      <c r="IWE699" s="201" t="s">
        <v>7777</v>
      </c>
      <c r="IWF699" s="201" t="s">
        <v>7776</v>
      </c>
      <c r="IWG699" s="201" t="s">
        <v>7777</v>
      </c>
      <c r="IWH699" s="201" t="s">
        <v>7776</v>
      </c>
      <c r="IWI699" s="201" t="s">
        <v>7777</v>
      </c>
      <c r="IWJ699" s="201" t="s">
        <v>7776</v>
      </c>
      <c r="IWK699" s="201" t="s">
        <v>7777</v>
      </c>
      <c r="IWL699" s="201" t="s">
        <v>7776</v>
      </c>
      <c r="IWM699" s="201" t="s">
        <v>7777</v>
      </c>
      <c r="IWN699" s="201" t="s">
        <v>7776</v>
      </c>
      <c r="IWO699" s="201" t="s">
        <v>7777</v>
      </c>
      <c r="IWP699" s="201" t="s">
        <v>7776</v>
      </c>
      <c r="IWQ699" s="201" t="s">
        <v>7777</v>
      </c>
      <c r="IWR699" s="201" t="s">
        <v>7776</v>
      </c>
      <c r="IWS699" s="201" t="s">
        <v>7777</v>
      </c>
      <c r="IWT699" s="201" t="s">
        <v>7776</v>
      </c>
      <c r="IWU699" s="201" t="s">
        <v>7777</v>
      </c>
      <c r="IWV699" s="201" t="s">
        <v>7776</v>
      </c>
      <c r="IWW699" s="201" t="s">
        <v>7777</v>
      </c>
      <c r="IWX699" s="201" t="s">
        <v>7776</v>
      </c>
      <c r="IWY699" s="201" t="s">
        <v>7777</v>
      </c>
      <c r="IWZ699" s="201" t="s">
        <v>7776</v>
      </c>
      <c r="IXA699" s="201" t="s">
        <v>7777</v>
      </c>
      <c r="IXB699" s="201" t="s">
        <v>7776</v>
      </c>
      <c r="IXC699" s="201" t="s">
        <v>7777</v>
      </c>
      <c r="IXD699" s="201" t="s">
        <v>7776</v>
      </c>
      <c r="IXE699" s="201" t="s">
        <v>7777</v>
      </c>
      <c r="IXF699" s="201" t="s">
        <v>7776</v>
      </c>
      <c r="IXG699" s="201" t="s">
        <v>7777</v>
      </c>
      <c r="IXH699" s="201" t="s">
        <v>7776</v>
      </c>
      <c r="IXI699" s="201" t="s">
        <v>7777</v>
      </c>
      <c r="IXJ699" s="201" t="s">
        <v>7776</v>
      </c>
      <c r="IXK699" s="201" t="s">
        <v>7777</v>
      </c>
      <c r="IXL699" s="201" t="s">
        <v>7776</v>
      </c>
      <c r="IXM699" s="201" t="s">
        <v>7777</v>
      </c>
      <c r="IXN699" s="201" t="s">
        <v>7776</v>
      </c>
      <c r="IXO699" s="201" t="s">
        <v>7777</v>
      </c>
      <c r="IXP699" s="201" t="s">
        <v>7776</v>
      </c>
      <c r="IXQ699" s="201" t="s">
        <v>7777</v>
      </c>
      <c r="IXR699" s="201" t="s">
        <v>7776</v>
      </c>
      <c r="IXS699" s="201" t="s">
        <v>7777</v>
      </c>
      <c r="IXT699" s="201" t="s">
        <v>7776</v>
      </c>
      <c r="IXU699" s="201" t="s">
        <v>7777</v>
      </c>
      <c r="IXV699" s="201" t="s">
        <v>7776</v>
      </c>
      <c r="IXW699" s="201" t="s">
        <v>7777</v>
      </c>
      <c r="IXX699" s="201" t="s">
        <v>7776</v>
      </c>
      <c r="IXY699" s="201" t="s">
        <v>7777</v>
      </c>
      <c r="IXZ699" s="201" t="s">
        <v>7776</v>
      </c>
      <c r="IYA699" s="201" t="s">
        <v>7777</v>
      </c>
      <c r="IYB699" s="201" t="s">
        <v>7776</v>
      </c>
      <c r="IYC699" s="201" t="s">
        <v>7777</v>
      </c>
      <c r="IYD699" s="201" t="s">
        <v>7776</v>
      </c>
      <c r="IYE699" s="201" t="s">
        <v>7777</v>
      </c>
      <c r="IYF699" s="201" t="s">
        <v>7776</v>
      </c>
      <c r="IYG699" s="201" t="s">
        <v>7777</v>
      </c>
      <c r="IYH699" s="201" t="s">
        <v>7776</v>
      </c>
      <c r="IYI699" s="201" t="s">
        <v>7777</v>
      </c>
      <c r="IYJ699" s="201" t="s">
        <v>7776</v>
      </c>
      <c r="IYK699" s="201" t="s">
        <v>7777</v>
      </c>
      <c r="IYL699" s="201" t="s">
        <v>7776</v>
      </c>
      <c r="IYM699" s="201" t="s">
        <v>7777</v>
      </c>
      <c r="IYN699" s="201" t="s">
        <v>7776</v>
      </c>
      <c r="IYO699" s="201" t="s">
        <v>7777</v>
      </c>
      <c r="IYP699" s="201" t="s">
        <v>7776</v>
      </c>
      <c r="IYQ699" s="201" t="s">
        <v>7777</v>
      </c>
      <c r="IYR699" s="201" t="s">
        <v>7776</v>
      </c>
      <c r="IYS699" s="201" t="s">
        <v>7777</v>
      </c>
      <c r="IYT699" s="201" t="s">
        <v>7776</v>
      </c>
      <c r="IYU699" s="201" t="s">
        <v>7777</v>
      </c>
      <c r="IYV699" s="201" t="s">
        <v>7776</v>
      </c>
      <c r="IYW699" s="201" t="s">
        <v>7777</v>
      </c>
      <c r="IYX699" s="201" t="s">
        <v>7776</v>
      </c>
      <c r="IYY699" s="201" t="s">
        <v>7777</v>
      </c>
      <c r="IYZ699" s="201" t="s">
        <v>7776</v>
      </c>
      <c r="IZA699" s="201" t="s">
        <v>7777</v>
      </c>
      <c r="IZB699" s="201" t="s">
        <v>7776</v>
      </c>
      <c r="IZC699" s="201" t="s">
        <v>7777</v>
      </c>
      <c r="IZD699" s="201" t="s">
        <v>7776</v>
      </c>
      <c r="IZE699" s="201" t="s">
        <v>7777</v>
      </c>
      <c r="IZF699" s="201" t="s">
        <v>7776</v>
      </c>
      <c r="IZG699" s="201" t="s">
        <v>7777</v>
      </c>
      <c r="IZH699" s="201" t="s">
        <v>7776</v>
      </c>
      <c r="IZI699" s="201" t="s">
        <v>7777</v>
      </c>
      <c r="IZJ699" s="201" t="s">
        <v>7776</v>
      </c>
      <c r="IZK699" s="201" t="s">
        <v>7777</v>
      </c>
      <c r="IZL699" s="201" t="s">
        <v>7776</v>
      </c>
      <c r="IZM699" s="201" t="s">
        <v>7777</v>
      </c>
      <c r="IZN699" s="201" t="s">
        <v>7776</v>
      </c>
      <c r="IZO699" s="201" t="s">
        <v>7777</v>
      </c>
      <c r="IZP699" s="201" t="s">
        <v>7776</v>
      </c>
      <c r="IZQ699" s="201" t="s">
        <v>7777</v>
      </c>
      <c r="IZR699" s="201" t="s">
        <v>7776</v>
      </c>
      <c r="IZS699" s="201" t="s">
        <v>7777</v>
      </c>
      <c r="IZT699" s="201" t="s">
        <v>7776</v>
      </c>
      <c r="IZU699" s="201" t="s">
        <v>7777</v>
      </c>
      <c r="IZV699" s="201" t="s">
        <v>7776</v>
      </c>
      <c r="IZW699" s="201" t="s">
        <v>7777</v>
      </c>
      <c r="IZX699" s="201" t="s">
        <v>7776</v>
      </c>
      <c r="IZY699" s="201" t="s">
        <v>7777</v>
      </c>
      <c r="IZZ699" s="201" t="s">
        <v>7776</v>
      </c>
      <c r="JAA699" s="201" t="s">
        <v>7777</v>
      </c>
      <c r="JAB699" s="201" t="s">
        <v>7776</v>
      </c>
      <c r="JAC699" s="201" t="s">
        <v>7777</v>
      </c>
      <c r="JAD699" s="201" t="s">
        <v>7776</v>
      </c>
      <c r="JAE699" s="201" t="s">
        <v>7777</v>
      </c>
      <c r="JAF699" s="201" t="s">
        <v>7776</v>
      </c>
      <c r="JAG699" s="201" t="s">
        <v>7777</v>
      </c>
      <c r="JAH699" s="201" t="s">
        <v>7776</v>
      </c>
      <c r="JAI699" s="201" t="s">
        <v>7777</v>
      </c>
      <c r="JAJ699" s="201" t="s">
        <v>7776</v>
      </c>
      <c r="JAK699" s="201" t="s">
        <v>7777</v>
      </c>
      <c r="JAL699" s="201" t="s">
        <v>7776</v>
      </c>
      <c r="JAM699" s="201" t="s">
        <v>7777</v>
      </c>
      <c r="JAN699" s="201" t="s">
        <v>7776</v>
      </c>
      <c r="JAO699" s="201" t="s">
        <v>7777</v>
      </c>
      <c r="JAP699" s="201" t="s">
        <v>7776</v>
      </c>
      <c r="JAQ699" s="201" t="s">
        <v>7777</v>
      </c>
      <c r="JAR699" s="201" t="s">
        <v>7776</v>
      </c>
      <c r="JAS699" s="201" t="s">
        <v>7777</v>
      </c>
      <c r="JAT699" s="201" t="s">
        <v>7776</v>
      </c>
      <c r="JAU699" s="201" t="s">
        <v>7777</v>
      </c>
      <c r="JAV699" s="201" t="s">
        <v>7776</v>
      </c>
      <c r="JAW699" s="201" t="s">
        <v>7777</v>
      </c>
      <c r="JAX699" s="201" t="s">
        <v>7776</v>
      </c>
      <c r="JAY699" s="201" t="s">
        <v>7777</v>
      </c>
      <c r="JAZ699" s="201" t="s">
        <v>7776</v>
      </c>
      <c r="JBA699" s="201" t="s">
        <v>7777</v>
      </c>
      <c r="JBB699" s="201" t="s">
        <v>7776</v>
      </c>
      <c r="JBC699" s="201" t="s">
        <v>7777</v>
      </c>
      <c r="JBD699" s="201" t="s">
        <v>7776</v>
      </c>
      <c r="JBE699" s="201" t="s">
        <v>7777</v>
      </c>
      <c r="JBF699" s="201" t="s">
        <v>7776</v>
      </c>
      <c r="JBG699" s="201" t="s">
        <v>7777</v>
      </c>
      <c r="JBH699" s="201" t="s">
        <v>7776</v>
      </c>
      <c r="JBI699" s="201" t="s">
        <v>7777</v>
      </c>
      <c r="JBJ699" s="201" t="s">
        <v>7776</v>
      </c>
      <c r="JBK699" s="201" t="s">
        <v>7777</v>
      </c>
      <c r="JBL699" s="201" t="s">
        <v>7776</v>
      </c>
      <c r="JBM699" s="201" t="s">
        <v>7777</v>
      </c>
      <c r="JBN699" s="201" t="s">
        <v>7776</v>
      </c>
      <c r="JBO699" s="201" t="s">
        <v>7777</v>
      </c>
      <c r="JBP699" s="201" t="s">
        <v>7776</v>
      </c>
      <c r="JBQ699" s="201" t="s">
        <v>7777</v>
      </c>
      <c r="JBR699" s="201" t="s">
        <v>7776</v>
      </c>
      <c r="JBS699" s="201" t="s">
        <v>7777</v>
      </c>
      <c r="JBT699" s="201" t="s">
        <v>7776</v>
      </c>
      <c r="JBU699" s="201" t="s">
        <v>7777</v>
      </c>
      <c r="JBV699" s="201" t="s">
        <v>7776</v>
      </c>
      <c r="JBW699" s="201" t="s">
        <v>7777</v>
      </c>
      <c r="JBX699" s="201" t="s">
        <v>7776</v>
      </c>
      <c r="JBY699" s="201" t="s">
        <v>7777</v>
      </c>
      <c r="JBZ699" s="201" t="s">
        <v>7776</v>
      </c>
      <c r="JCA699" s="201" t="s">
        <v>7777</v>
      </c>
      <c r="JCB699" s="201" t="s">
        <v>7776</v>
      </c>
      <c r="JCC699" s="201" t="s">
        <v>7777</v>
      </c>
      <c r="JCD699" s="201" t="s">
        <v>7776</v>
      </c>
      <c r="JCE699" s="201" t="s">
        <v>7777</v>
      </c>
      <c r="JCF699" s="201" t="s">
        <v>7776</v>
      </c>
      <c r="JCG699" s="201" t="s">
        <v>7777</v>
      </c>
      <c r="JCH699" s="201" t="s">
        <v>7776</v>
      </c>
      <c r="JCI699" s="201" t="s">
        <v>7777</v>
      </c>
      <c r="JCJ699" s="201" t="s">
        <v>7776</v>
      </c>
      <c r="JCK699" s="201" t="s">
        <v>7777</v>
      </c>
      <c r="JCL699" s="201" t="s">
        <v>7776</v>
      </c>
      <c r="JCM699" s="201" t="s">
        <v>7777</v>
      </c>
      <c r="JCN699" s="201" t="s">
        <v>7776</v>
      </c>
      <c r="JCO699" s="201" t="s">
        <v>7777</v>
      </c>
      <c r="JCP699" s="201" t="s">
        <v>7776</v>
      </c>
      <c r="JCQ699" s="201" t="s">
        <v>7777</v>
      </c>
      <c r="JCR699" s="201" t="s">
        <v>7776</v>
      </c>
      <c r="JCS699" s="201" t="s">
        <v>7777</v>
      </c>
      <c r="JCT699" s="201" t="s">
        <v>7776</v>
      </c>
      <c r="JCU699" s="201" t="s">
        <v>7777</v>
      </c>
      <c r="JCV699" s="201" t="s">
        <v>7776</v>
      </c>
      <c r="JCW699" s="201" t="s">
        <v>7777</v>
      </c>
      <c r="JCX699" s="201" t="s">
        <v>7776</v>
      </c>
      <c r="JCY699" s="201" t="s">
        <v>7777</v>
      </c>
      <c r="JCZ699" s="201" t="s">
        <v>7776</v>
      </c>
      <c r="JDA699" s="201" t="s">
        <v>7777</v>
      </c>
      <c r="JDB699" s="201" t="s">
        <v>7776</v>
      </c>
      <c r="JDC699" s="201" t="s">
        <v>7777</v>
      </c>
      <c r="JDD699" s="201" t="s">
        <v>7776</v>
      </c>
      <c r="JDE699" s="201" t="s">
        <v>7777</v>
      </c>
      <c r="JDF699" s="201" t="s">
        <v>7776</v>
      </c>
      <c r="JDG699" s="201" t="s">
        <v>7777</v>
      </c>
      <c r="JDH699" s="201" t="s">
        <v>7776</v>
      </c>
      <c r="JDI699" s="201" t="s">
        <v>7777</v>
      </c>
      <c r="JDJ699" s="201" t="s">
        <v>7776</v>
      </c>
      <c r="JDK699" s="201" t="s">
        <v>7777</v>
      </c>
      <c r="JDL699" s="201" t="s">
        <v>7776</v>
      </c>
      <c r="JDM699" s="201" t="s">
        <v>7777</v>
      </c>
      <c r="JDN699" s="201" t="s">
        <v>7776</v>
      </c>
      <c r="JDO699" s="201" t="s">
        <v>7777</v>
      </c>
      <c r="JDP699" s="201" t="s">
        <v>7776</v>
      </c>
      <c r="JDQ699" s="201" t="s">
        <v>7777</v>
      </c>
      <c r="JDR699" s="201" t="s">
        <v>7776</v>
      </c>
      <c r="JDS699" s="201" t="s">
        <v>7777</v>
      </c>
      <c r="JDT699" s="201" t="s">
        <v>7776</v>
      </c>
      <c r="JDU699" s="201" t="s">
        <v>7777</v>
      </c>
      <c r="JDV699" s="201" t="s">
        <v>7776</v>
      </c>
      <c r="JDW699" s="201" t="s">
        <v>7777</v>
      </c>
      <c r="JDX699" s="201" t="s">
        <v>7776</v>
      </c>
      <c r="JDY699" s="201" t="s">
        <v>7777</v>
      </c>
      <c r="JDZ699" s="201" t="s">
        <v>7776</v>
      </c>
      <c r="JEA699" s="201" t="s">
        <v>7777</v>
      </c>
      <c r="JEB699" s="201" t="s">
        <v>7776</v>
      </c>
      <c r="JEC699" s="201" t="s">
        <v>7777</v>
      </c>
      <c r="JED699" s="201" t="s">
        <v>7776</v>
      </c>
      <c r="JEE699" s="201" t="s">
        <v>7777</v>
      </c>
      <c r="JEF699" s="201" t="s">
        <v>7776</v>
      </c>
      <c r="JEG699" s="201" t="s">
        <v>7777</v>
      </c>
      <c r="JEH699" s="201" t="s">
        <v>7776</v>
      </c>
      <c r="JEI699" s="201" t="s">
        <v>7777</v>
      </c>
      <c r="JEJ699" s="201" t="s">
        <v>7776</v>
      </c>
      <c r="JEK699" s="201" t="s">
        <v>7777</v>
      </c>
      <c r="JEL699" s="201" t="s">
        <v>7776</v>
      </c>
      <c r="JEM699" s="201" t="s">
        <v>7777</v>
      </c>
      <c r="JEN699" s="201" t="s">
        <v>7776</v>
      </c>
      <c r="JEO699" s="201" t="s">
        <v>7777</v>
      </c>
      <c r="JEP699" s="201" t="s">
        <v>7776</v>
      </c>
      <c r="JEQ699" s="201" t="s">
        <v>7777</v>
      </c>
      <c r="JER699" s="201" t="s">
        <v>7776</v>
      </c>
      <c r="JES699" s="201" t="s">
        <v>7777</v>
      </c>
      <c r="JET699" s="201" t="s">
        <v>7776</v>
      </c>
      <c r="JEU699" s="201" t="s">
        <v>7777</v>
      </c>
      <c r="JEV699" s="201" t="s">
        <v>7776</v>
      </c>
      <c r="JEW699" s="201" t="s">
        <v>7777</v>
      </c>
      <c r="JEX699" s="201" t="s">
        <v>7776</v>
      </c>
      <c r="JEY699" s="201" t="s">
        <v>7777</v>
      </c>
      <c r="JEZ699" s="201" t="s">
        <v>7776</v>
      </c>
      <c r="JFA699" s="201" t="s">
        <v>7777</v>
      </c>
      <c r="JFB699" s="201" t="s">
        <v>7776</v>
      </c>
      <c r="JFC699" s="201" t="s">
        <v>7777</v>
      </c>
      <c r="JFD699" s="201" t="s">
        <v>7776</v>
      </c>
      <c r="JFE699" s="201" t="s">
        <v>7777</v>
      </c>
      <c r="JFF699" s="201" t="s">
        <v>7776</v>
      </c>
      <c r="JFG699" s="201" t="s">
        <v>7777</v>
      </c>
      <c r="JFH699" s="201" t="s">
        <v>7776</v>
      </c>
      <c r="JFI699" s="201" t="s">
        <v>7777</v>
      </c>
      <c r="JFJ699" s="201" t="s">
        <v>7776</v>
      </c>
      <c r="JFK699" s="201" t="s">
        <v>7777</v>
      </c>
      <c r="JFL699" s="201" t="s">
        <v>7776</v>
      </c>
      <c r="JFM699" s="201" t="s">
        <v>7777</v>
      </c>
      <c r="JFN699" s="201" t="s">
        <v>7776</v>
      </c>
      <c r="JFO699" s="201" t="s">
        <v>7777</v>
      </c>
      <c r="JFP699" s="201" t="s">
        <v>7776</v>
      </c>
      <c r="JFQ699" s="201" t="s">
        <v>7777</v>
      </c>
      <c r="JFR699" s="201" t="s">
        <v>7776</v>
      </c>
      <c r="JFS699" s="201" t="s">
        <v>7777</v>
      </c>
      <c r="JFT699" s="201" t="s">
        <v>7776</v>
      </c>
      <c r="JFU699" s="201" t="s">
        <v>7777</v>
      </c>
      <c r="JFV699" s="201" t="s">
        <v>7776</v>
      </c>
      <c r="JFW699" s="201" t="s">
        <v>7777</v>
      </c>
      <c r="JFX699" s="201" t="s">
        <v>7776</v>
      </c>
      <c r="JFY699" s="201" t="s">
        <v>7777</v>
      </c>
      <c r="JFZ699" s="201" t="s">
        <v>7776</v>
      </c>
      <c r="JGA699" s="201" t="s">
        <v>7777</v>
      </c>
      <c r="JGB699" s="201" t="s">
        <v>7776</v>
      </c>
      <c r="JGC699" s="201" t="s">
        <v>7777</v>
      </c>
      <c r="JGD699" s="201" t="s">
        <v>7776</v>
      </c>
      <c r="JGE699" s="201" t="s">
        <v>7777</v>
      </c>
      <c r="JGF699" s="201" t="s">
        <v>7776</v>
      </c>
      <c r="JGG699" s="201" t="s">
        <v>7777</v>
      </c>
      <c r="JGH699" s="201" t="s">
        <v>7776</v>
      </c>
      <c r="JGI699" s="201" t="s">
        <v>7777</v>
      </c>
      <c r="JGJ699" s="201" t="s">
        <v>7776</v>
      </c>
      <c r="JGK699" s="201" t="s">
        <v>7777</v>
      </c>
      <c r="JGL699" s="201" t="s">
        <v>7776</v>
      </c>
      <c r="JGM699" s="201" t="s">
        <v>7777</v>
      </c>
      <c r="JGN699" s="201" t="s">
        <v>7776</v>
      </c>
      <c r="JGO699" s="201" t="s">
        <v>7777</v>
      </c>
      <c r="JGP699" s="201" t="s">
        <v>7776</v>
      </c>
      <c r="JGQ699" s="201" t="s">
        <v>7777</v>
      </c>
      <c r="JGR699" s="201" t="s">
        <v>7776</v>
      </c>
      <c r="JGS699" s="201" t="s">
        <v>7777</v>
      </c>
      <c r="JGT699" s="201" t="s">
        <v>7776</v>
      </c>
      <c r="JGU699" s="201" t="s">
        <v>7777</v>
      </c>
      <c r="JGV699" s="201" t="s">
        <v>7776</v>
      </c>
      <c r="JGW699" s="201" t="s">
        <v>7777</v>
      </c>
      <c r="JGX699" s="201" t="s">
        <v>7776</v>
      </c>
      <c r="JGY699" s="201" t="s">
        <v>7777</v>
      </c>
      <c r="JGZ699" s="201" t="s">
        <v>7776</v>
      </c>
      <c r="JHA699" s="201" t="s">
        <v>7777</v>
      </c>
      <c r="JHB699" s="201" t="s">
        <v>7776</v>
      </c>
      <c r="JHC699" s="201" t="s">
        <v>7777</v>
      </c>
      <c r="JHD699" s="201" t="s">
        <v>7776</v>
      </c>
      <c r="JHE699" s="201" t="s">
        <v>7777</v>
      </c>
      <c r="JHF699" s="201" t="s">
        <v>7776</v>
      </c>
      <c r="JHG699" s="201" t="s">
        <v>7777</v>
      </c>
      <c r="JHH699" s="201" t="s">
        <v>7776</v>
      </c>
      <c r="JHI699" s="201" t="s">
        <v>7777</v>
      </c>
      <c r="JHJ699" s="201" t="s">
        <v>7776</v>
      </c>
      <c r="JHK699" s="201" t="s">
        <v>7777</v>
      </c>
      <c r="JHL699" s="201" t="s">
        <v>7776</v>
      </c>
      <c r="JHM699" s="201" t="s">
        <v>7777</v>
      </c>
      <c r="JHN699" s="201" t="s">
        <v>7776</v>
      </c>
      <c r="JHO699" s="201" t="s">
        <v>7777</v>
      </c>
      <c r="JHP699" s="201" t="s">
        <v>7776</v>
      </c>
      <c r="JHQ699" s="201" t="s">
        <v>7777</v>
      </c>
      <c r="JHR699" s="201" t="s">
        <v>7776</v>
      </c>
      <c r="JHS699" s="201" t="s">
        <v>7777</v>
      </c>
      <c r="JHT699" s="201" t="s">
        <v>7776</v>
      </c>
      <c r="JHU699" s="201" t="s">
        <v>7777</v>
      </c>
      <c r="JHV699" s="201" t="s">
        <v>7776</v>
      </c>
      <c r="JHW699" s="201" t="s">
        <v>7777</v>
      </c>
      <c r="JHX699" s="201" t="s">
        <v>7776</v>
      </c>
      <c r="JHY699" s="201" t="s">
        <v>7777</v>
      </c>
      <c r="JHZ699" s="201" t="s">
        <v>7776</v>
      </c>
      <c r="JIA699" s="201" t="s">
        <v>7777</v>
      </c>
      <c r="JIB699" s="201" t="s">
        <v>7776</v>
      </c>
      <c r="JIC699" s="201" t="s">
        <v>7777</v>
      </c>
      <c r="JID699" s="201" t="s">
        <v>7776</v>
      </c>
      <c r="JIE699" s="201" t="s">
        <v>7777</v>
      </c>
      <c r="JIF699" s="201" t="s">
        <v>7776</v>
      </c>
      <c r="JIG699" s="201" t="s">
        <v>7777</v>
      </c>
      <c r="JIH699" s="201" t="s">
        <v>7776</v>
      </c>
      <c r="JII699" s="201" t="s">
        <v>7777</v>
      </c>
      <c r="JIJ699" s="201" t="s">
        <v>7776</v>
      </c>
      <c r="JIK699" s="201" t="s">
        <v>7777</v>
      </c>
      <c r="JIL699" s="201" t="s">
        <v>7776</v>
      </c>
      <c r="JIM699" s="201" t="s">
        <v>7777</v>
      </c>
      <c r="JIN699" s="201" t="s">
        <v>7776</v>
      </c>
      <c r="JIO699" s="201" t="s">
        <v>7777</v>
      </c>
      <c r="JIP699" s="201" t="s">
        <v>7776</v>
      </c>
      <c r="JIQ699" s="201" t="s">
        <v>7777</v>
      </c>
      <c r="JIR699" s="201" t="s">
        <v>7776</v>
      </c>
      <c r="JIS699" s="201" t="s">
        <v>7777</v>
      </c>
      <c r="JIT699" s="201" t="s">
        <v>7776</v>
      </c>
      <c r="JIU699" s="201" t="s">
        <v>7777</v>
      </c>
      <c r="JIV699" s="201" t="s">
        <v>7776</v>
      </c>
      <c r="JIW699" s="201" t="s">
        <v>7777</v>
      </c>
      <c r="JIX699" s="201" t="s">
        <v>7776</v>
      </c>
      <c r="JIY699" s="201" t="s">
        <v>7777</v>
      </c>
      <c r="JIZ699" s="201" t="s">
        <v>7776</v>
      </c>
      <c r="JJA699" s="201" t="s">
        <v>7777</v>
      </c>
      <c r="JJB699" s="201" t="s">
        <v>7776</v>
      </c>
      <c r="JJC699" s="201" t="s">
        <v>7777</v>
      </c>
      <c r="JJD699" s="201" t="s">
        <v>7776</v>
      </c>
      <c r="JJE699" s="201" t="s">
        <v>7777</v>
      </c>
      <c r="JJF699" s="201" t="s">
        <v>7776</v>
      </c>
      <c r="JJG699" s="201" t="s">
        <v>7777</v>
      </c>
      <c r="JJH699" s="201" t="s">
        <v>7776</v>
      </c>
      <c r="JJI699" s="201" t="s">
        <v>7777</v>
      </c>
      <c r="JJJ699" s="201" t="s">
        <v>7776</v>
      </c>
      <c r="JJK699" s="201" t="s">
        <v>7777</v>
      </c>
      <c r="JJL699" s="201" t="s">
        <v>7776</v>
      </c>
      <c r="JJM699" s="201" t="s">
        <v>7777</v>
      </c>
      <c r="JJN699" s="201" t="s">
        <v>7776</v>
      </c>
      <c r="JJO699" s="201" t="s">
        <v>7777</v>
      </c>
      <c r="JJP699" s="201" t="s">
        <v>7776</v>
      </c>
      <c r="JJQ699" s="201" t="s">
        <v>7777</v>
      </c>
      <c r="JJR699" s="201" t="s">
        <v>7776</v>
      </c>
      <c r="JJS699" s="201" t="s">
        <v>7777</v>
      </c>
      <c r="JJT699" s="201" t="s">
        <v>7776</v>
      </c>
      <c r="JJU699" s="201" t="s">
        <v>7777</v>
      </c>
      <c r="JJV699" s="201" t="s">
        <v>7776</v>
      </c>
      <c r="JJW699" s="201" t="s">
        <v>7777</v>
      </c>
      <c r="JJX699" s="201" t="s">
        <v>7776</v>
      </c>
      <c r="JJY699" s="201" t="s">
        <v>7777</v>
      </c>
      <c r="JJZ699" s="201" t="s">
        <v>7776</v>
      </c>
      <c r="JKA699" s="201" t="s">
        <v>7777</v>
      </c>
      <c r="JKB699" s="201" t="s">
        <v>7776</v>
      </c>
      <c r="JKC699" s="201" t="s">
        <v>7777</v>
      </c>
      <c r="JKD699" s="201" t="s">
        <v>7776</v>
      </c>
      <c r="JKE699" s="201" t="s">
        <v>7777</v>
      </c>
      <c r="JKF699" s="201" t="s">
        <v>7776</v>
      </c>
      <c r="JKG699" s="201" t="s">
        <v>7777</v>
      </c>
      <c r="JKH699" s="201" t="s">
        <v>7776</v>
      </c>
      <c r="JKI699" s="201" t="s">
        <v>7777</v>
      </c>
      <c r="JKJ699" s="201" t="s">
        <v>7776</v>
      </c>
      <c r="JKK699" s="201" t="s">
        <v>7777</v>
      </c>
      <c r="JKL699" s="201" t="s">
        <v>7776</v>
      </c>
      <c r="JKM699" s="201" t="s">
        <v>7777</v>
      </c>
      <c r="JKN699" s="201" t="s">
        <v>7776</v>
      </c>
      <c r="JKO699" s="201" t="s">
        <v>7777</v>
      </c>
      <c r="JKP699" s="201" t="s">
        <v>7776</v>
      </c>
      <c r="JKQ699" s="201" t="s">
        <v>7777</v>
      </c>
      <c r="JKR699" s="201" t="s">
        <v>7776</v>
      </c>
      <c r="JKS699" s="201" t="s">
        <v>7777</v>
      </c>
      <c r="JKT699" s="201" t="s">
        <v>7776</v>
      </c>
      <c r="JKU699" s="201" t="s">
        <v>7777</v>
      </c>
      <c r="JKV699" s="201" t="s">
        <v>7776</v>
      </c>
      <c r="JKW699" s="201" t="s">
        <v>7777</v>
      </c>
      <c r="JKX699" s="201" t="s">
        <v>7776</v>
      </c>
      <c r="JKY699" s="201" t="s">
        <v>7777</v>
      </c>
      <c r="JKZ699" s="201" t="s">
        <v>7776</v>
      </c>
      <c r="JLA699" s="201" t="s">
        <v>7777</v>
      </c>
      <c r="JLB699" s="201" t="s">
        <v>7776</v>
      </c>
      <c r="JLC699" s="201" t="s">
        <v>7777</v>
      </c>
      <c r="JLD699" s="201" t="s">
        <v>7776</v>
      </c>
      <c r="JLE699" s="201" t="s">
        <v>7777</v>
      </c>
      <c r="JLF699" s="201" t="s">
        <v>7776</v>
      </c>
      <c r="JLG699" s="201" t="s">
        <v>7777</v>
      </c>
      <c r="JLH699" s="201" t="s">
        <v>7776</v>
      </c>
      <c r="JLI699" s="201" t="s">
        <v>7777</v>
      </c>
      <c r="JLJ699" s="201" t="s">
        <v>7776</v>
      </c>
      <c r="JLK699" s="201" t="s">
        <v>7777</v>
      </c>
      <c r="JLL699" s="201" t="s">
        <v>7776</v>
      </c>
      <c r="JLM699" s="201" t="s">
        <v>7777</v>
      </c>
      <c r="JLN699" s="201" t="s">
        <v>7776</v>
      </c>
      <c r="JLO699" s="201" t="s">
        <v>7777</v>
      </c>
      <c r="JLP699" s="201" t="s">
        <v>7776</v>
      </c>
      <c r="JLQ699" s="201" t="s">
        <v>7777</v>
      </c>
      <c r="JLR699" s="201" t="s">
        <v>7776</v>
      </c>
      <c r="JLS699" s="201" t="s">
        <v>7777</v>
      </c>
      <c r="JLT699" s="201" t="s">
        <v>7776</v>
      </c>
      <c r="JLU699" s="201" t="s">
        <v>7777</v>
      </c>
      <c r="JLV699" s="201" t="s">
        <v>7776</v>
      </c>
      <c r="JLW699" s="201" t="s">
        <v>7777</v>
      </c>
      <c r="JLX699" s="201" t="s">
        <v>7776</v>
      </c>
      <c r="JLY699" s="201" t="s">
        <v>7777</v>
      </c>
      <c r="JLZ699" s="201" t="s">
        <v>7776</v>
      </c>
      <c r="JMA699" s="201" t="s">
        <v>7777</v>
      </c>
      <c r="JMB699" s="201" t="s">
        <v>7776</v>
      </c>
      <c r="JMC699" s="201" t="s">
        <v>7777</v>
      </c>
      <c r="JMD699" s="201" t="s">
        <v>7776</v>
      </c>
      <c r="JME699" s="201" t="s">
        <v>7777</v>
      </c>
      <c r="JMF699" s="201" t="s">
        <v>7776</v>
      </c>
      <c r="JMG699" s="201" t="s">
        <v>7777</v>
      </c>
      <c r="JMH699" s="201" t="s">
        <v>7776</v>
      </c>
      <c r="JMI699" s="201" t="s">
        <v>7777</v>
      </c>
      <c r="JMJ699" s="201" t="s">
        <v>7776</v>
      </c>
      <c r="JMK699" s="201" t="s">
        <v>7777</v>
      </c>
      <c r="JML699" s="201" t="s">
        <v>7776</v>
      </c>
      <c r="JMM699" s="201" t="s">
        <v>7777</v>
      </c>
      <c r="JMN699" s="201" t="s">
        <v>7776</v>
      </c>
      <c r="JMO699" s="201" t="s">
        <v>7777</v>
      </c>
      <c r="JMP699" s="201" t="s">
        <v>7776</v>
      </c>
      <c r="JMQ699" s="201" t="s">
        <v>7777</v>
      </c>
      <c r="JMR699" s="201" t="s">
        <v>7776</v>
      </c>
      <c r="JMS699" s="201" t="s">
        <v>7777</v>
      </c>
      <c r="JMT699" s="201" t="s">
        <v>7776</v>
      </c>
      <c r="JMU699" s="201" t="s">
        <v>7777</v>
      </c>
      <c r="JMV699" s="201" t="s">
        <v>7776</v>
      </c>
      <c r="JMW699" s="201" t="s">
        <v>7777</v>
      </c>
      <c r="JMX699" s="201" t="s">
        <v>7776</v>
      </c>
      <c r="JMY699" s="201" t="s">
        <v>7777</v>
      </c>
      <c r="JMZ699" s="201" t="s">
        <v>7776</v>
      </c>
      <c r="JNA699" s="201" t="s">
        <v>7777</v>
      </c>
      <c r="JNB699" s="201" t="s">
        <v>7776</v>
      </c>
      <c r="JNC699" s="201" t="s">
        <v>7777</v>
      </c>
      <c r="JND699" s="201" t="s">
        <v>7776</v>
      </c>
      <c r="JNE699" s="201" t="s">
        <v>7777</v>
      </c>
      <c r="JNF699" s="201" t="s">
        <v>7776</v>
      </c>
      <c r="JNG699" s="201" t="s">
        <v>7777</v>
      </c>
      <c r="JNH699" s="201" t="s">
        <v>7776</v>
      </c>
      <c r="JNI699" s="201" t="s">
        <v>7777</v>
      </c>
      <c r="JNJ699" s="201" t="s">
        <v>7776</v>
      </c>
      <c r="JNK699" s="201" t="s">
        <v>7777</v>
      </c>
      <c r="JNL699" s="201" t="s">
        <v>7776</v>
      </c>
      <c r="JNM699" s="201" t="s">
        <v>7777</v>
      </c>
      <c r="JNN699" s="201" t="s">
        <v>7776</v>
      </c>
      <c r="JNO699" s="201" t="s">
        <v>7777</v>
      </c>
      <c r="JNP699" s="201" t="s">
        <v>7776</v>
      </c>
      <c r="JNQ699" s="201" t="s">
        <v>7777</v>
      </c>
      <c r="JNR699" s="201" t="s">
        <v>7776</v>
      </c>
      <c r="JNS699" s="201" t="s">
        <v>7777</v>
      </c>
      <c r="JNT699" s="201" t="s">
        <v>7776</v>
      </c>
      <c r="JNU699" s="201" t="s">
        <v>7777</v>
      </c>
      <c r="JNV699" s="201" t="s">
        <v>7776</v>
      </c>
      <c r="JNW699" s="201" t="s">
        <v>7777</v>
      </c>
      <c r="JNX699" s="201" t="s">
        <v>7776</v>
      </c>
      <c r="JNY699" s="201" t="s">
        <v>7777</v>
      </c>
      <c r="JNZ699" s="201" t="s">
        <v>7776</v>
      </c>
      <c r="JOA699" s="201" t="s">
        <v>7777</v>
      </c>
      <c r="JOB699" s="201" t="s">
        <v>7776</v>
      </c>
      <c r="JOC699" s="201" t="s">
        <v>7777</v>
      </c>
      <c r="JOD699" s="201" t="s">
        <v>7776</v>
      </c>
      <c r="JOE699" s="201" t="s">
        <v>7777</v>
      </c>
      <c r="JOF699" s="201" t="s">
        <v>7776</v>
      </c>
      <c r="JOG699" s="201" t="s">
        <v>7777</v>
      </c>
      <c r="JOH699" s="201" t="s">
        <v>7776</v>
      </c>
      <c r="JOI699" s="201" t="s">
        <v>7777</v>
      </c>
      <c r="JOJ699" s="201" t="s">
        <v>7776</v>
      </c>
      <c r="JOK699" s="201" t="s">
        <v>7777</v>
      </c>
      <c r="JOL699" s="201" t="s">
        <v>7776</v>
      </c>
      <c r="JOM699" s="201" t="s">
        <v>7777</v>
      </c>
      <c r="JON699" s="201" t="s">
        <v>7776</v>
      </c>
      <c r="JOO699" s="201" t="s">
        <v>7777</v>
      </c>
      <c r="JOP699" s="201" t="s">
        <v>7776</v>
      </c>
      <c r="JOQ699" s="201" t="s">
        <v>7777</v>
      </c>
      <c r="JOR699" s="201" t="s">
        <v>7776</v>
      </c>
      <c r="JOS699" s="201" t="s">
        <v>7777</v>
      </c>
      <c r="JOT699" s="201" t="s">
        <v>7776</v>
      </c>
      <c r="JOU699" s="201" t="s">
        <v>7777</v>
      </c>
      <c r="JOV699" s="201" t="s">
        <v>7776</v>
      </c>
      <c r="JOW699" s="201" t="s">
        <v>7777</v>
      </c>
      <c r="JOX699" s="201" t="s">
        <v>7776</v>
      </c>
      <c r="JOY699" s="201" t="s">
        <v>7777</v>
      </c>
      <c r="JOZ699" s="201" t="s">
        <v>7776</v>
      </c>
      <c r="JPA699" s="201" t="s">
        <v>7777</v>
      </c>
      <c r="JPB699" s="201" t="s">
        <v>7776</v>
      </c>
      <c r="JPC699" s="201" t="s">
        <v>7777</v>
      </c>
      <c r="JPD699" s="201" t="s">
        <v>7776</v>
      </c>
      <c r="JPE699" s="201" t="s">
        <v>7777</v>
      </c>
      <c r="JPF699" s="201" t="s">
        <v>7776</v>
      </c>
      <c r="JPG699" s="201" t="s">
        <v>7777</v>
      </c>
      <c r="JPH699" s="201" t="s">
        <v>7776</v>
      </c>
      <c r="JPI699" s="201" t="s">
        <v>7777</v>
      </c>
      <c r="JPJ699" s="201" t="s">
        <v>7776</v>
      </c>
      <c r="JPK699" s="201" t="s">
        <v>7777</v>
      </c>
      <c r="JPL699" s="201" t="s">
        <v>7776</v>
      </c>
      <c r="JPM699" s="201" t="s">
        <v>7777</v>
      </c>
      <c r="JPN699" s="201" t="s">
        <v>7776</v>
      </c>
      <c r="JPO699" s="201" t="s">
        <v>7777</v>
      </c>
      <c r="JPP699" s="201" t="s">
        <v>7776</v>
      </c>
      <c r="JPQ699" s="201" t="s">
        <v>7777</v>
      </c>
      <c r="JPR699" s="201" t="s">
        <v>7776</v>
      </c>
      <c r="JPS699" s="201" t="s">
        <v>7777</v>
      </c>
      <c r="JPT699" s="201" t="s">
        <v>7776</v>
      </c>
      <c r="JPU699" s="201" t="s">
        <v>7777</v>
      </c>
      <c r="JPV699" s="201" t="s">
        <v>7776</v>
      </c>
      <c r="JPW699" s="201" t="s">
        <v>7777</v>
      </c>
      <c r="JPX699" s="201" t="s">
        <v>7776</v>
      </c>
      <c r="JPY699" s="201" t="s">
        <v>7777</v>
      </c>
      <c r="JPZ699" s="201" t="s">
        <v>7776</v>
      </c>
      <c r="JQA699" s="201" t="s">
        <v>7777</v>
      </c>
      <c r="JQB699" s="201" t="s">
        <v>7776</v>
      </c>
      <c r="JQC699" s="201" t="s">
        <v>7777</v>
      </c>
      <c r="JQD699" s="201" t="s">
        <v>7776</v>
      </c>
      <c r="JQE699" s="201" t="s">
        <v>7777</v>
      </c>
      <c r="JQF699" s="201" t="s">
        <v>7776</v>
      </c>
      <c r="JQG699" s="201" t="s">
        <v>7777</v>
      </c>
      <c r="JQH699" s="201" t="s">
        <v>7776</v>
      </c>
      <c r="JQI699" s="201" t="s">
        <v>7777</v>
      </c>
      <c r="JQJ699" s="201" t="s">
        <v>7776</v>
      </c>
      <c r="JQK699" s="201" t="s">
        <v>7777</v>
      </c>
      <c r="JQL699" s="201" t="s">
        <v>7776</v>
      </c>
      <c r="JQM699" s="201" t="s">
        <v>7777</v>
      </c>
      <c r="JQN699" s="201" t="s">
        <v>7776</v>
      </c>
      <c r="JQO699" s="201" t="s">
        <v>7777</v>
      </c>
      <c r="JQP699" s="201" t="s">
        <v>7776</v>
      </c>
      <c r="JQQ699" s="201" t="s">
        <v>7777</v>
      </c>
      <c r="JQR699" s="201" t="s">
        <v>7776</v>
      </c>
      <c r="JQS699" s="201" t="s">
        <v>7777</v>
      </c>
      <c r="JQT699" s="201" t="s">
        <v>7776</v>
      </c>
      <c r="JQU699" s="201" t="s">
        <v>7777</v>
      </c>
      <c r="JQV699" s="201" t="s">
        <v>7776</v>
      </c>
      <c r="JQW699" s="201" t="s">
        <v>7777</v>
      </c>
      <c r="JQX699" s="201" t="s">
        <v>7776</v>
      </c>
      <c r="JQY699" s="201" t="s">
        <v>7777</v>
      </c>
      <c r="JQZ699" s="201" t="s">
        <v>7776</v>
      </c>
      <c r="JRA699" s="201" t="s">
        <v>7777</v>
      </c>
      <c r="JRB699" s="201" t="s">
        <v>7776</v>
      </c>
      <c r="JRC699" s="201" t="s">
        <v>7777</v>
      </c>
      <c r="JRD699" s="201" t="s">
        <v>7776</v>
      </c>
      <c r="JRE699" s="201" t="s">
        <v>7777</v>
      </c>
      <c r="JRF699" s="201" t="s">
        <v>7776</v>
      </c>
      <c r="JRG699" s="201" t="s">
        <v>7777</v>
      </c>
      <c r="JRH699" s="201" t="s">
        <v>7776</v>
      </c>
      <c r="JRI699" s="201" t="s">
        <v>7777</v>
      </c>
      <c r="JRJ699" s="201" t="s">
        <v>7776</v>
      </c>
      <c r="JRK699" s="201" t="s">
        <v>7777</v>
      </c>
      <c r="JRL699" s="201" t="s">
        <v>7776</v>
      </c>
      <c r="JRM699" s="201" t="s">
        <v>7777</v>
      </c>
      <c r="JRN699" s="201" t="s">
        <v>7776</v>
      </c>
      <c r="JRO699" s="201" t="s">
        <v>7777</v>
      </c>
      <c r="JRP699" s="201" t="s">
        <v>7776</v>
      </c>
      <c r="JRQ699" s="201" t="s">
        <v>7777</v>
      </c>
      <c r="JRR699" s="201" t="s">
        <v>7776</v>
      </c>
      <c r="JRS699" s="201" t="s">
        <v>7777</v>
      </c>
      <c r="JRT699" s="201" t="s">
        <v>7776</v>
      </c>
      <c r="JRU699" s="201" t="s">
        <v>7777</v>
      </c>
      <c r="JRV699" s="201" t="s">
        <v>7776</v>
      </c>
      <c r="JRW699" s="201" t="s">
        <v>7777</v>
      </c>
      <c r="JRX699" s="201" t="s">
        <v>7776</v>
      </c>
      <c r="JRY699" s="201" t="s">
        <v>7777</v>
      </c>
      <c r="JRZ699" s="201" t="s">
        <v>7776</v>
      </c>
      <c r="JSA699" s="201" t="s">
        <v>7777</v>
      </c>
      <c r="JSB699" s="201" t="s">
        <v>7776</v>
      </c>
      <c r="JSC699" s="201" t="s">
        <v>7777</v>
      </c>
      <c r="JSD699" s="201" t="s">
        <v>7776</v>
      </c>
      <c r="JSE699" s="201" t="s">
        <v>7777</v>
      </c>
      <c r="JSF699" s="201" t="s">
        <v>7776</v>
      </c>
      <c r="JSG699" s="201" t="s">
        <v>7777</v>
      </c>
      <c r="JSH699" s="201" t="s">
        <v>7776</v>
      </c>
      <c r="JSI699" s="201" t="s">
        <v>7777</v>
      </c>
      <c r="JSJ699" s="201" t="s">
        <v>7776</v>
      </c>
      <c r="JSK699" s="201" t="s">
        <v>7777</v>
      </c>
      <c r="JSL699" s="201" t="s">
        <v>7776</v>
      </c>
      <c r="JSM699" s="201" t="s">
        <v>7777</v>
      </c>
      <c r="JSN699" s="201" t="s">
        <v>7776</v>
      </c>
      <c r="JSO699" s="201" t="s">
        <v>7777</v>
      </c>
      <c r="JSP699" s="201" t="s">
        <v>7776</v>
      </c>
      <c r="JSQ699" s="201" t="s">
        <v>7777</v>
      </c>
      <c r="JSR699" s="201" t="s">
        <v>7776</v>
      </c>
      <c r="JSS699" s="201" t="s">
        <v>7777</v>
      </c>
      <c r="JST699" s="201" t="s">
        <v>7776</v>
      </c>
      <c r="JSU699" s="201" t="s">
        <v>7777</v>
      </c>
      <c r="JSV699" s="201" t="s">
        <v>7776</v>
      </c>
      <c r="JSW699" s="201" t="s">
        <v>7777</v>
      </c>
      <c r="JSX699" s="201" t="s">
        <v>7776</v>
      </c>
      <c r="JSY699" s="201" t="s">
        <v>7777</v>
      </c>
      <c r="JSZ699" s="201" t="s">
        <v>7776</v>
      </c>
      <c r="JTA699" s="201" t="s">
        <v>7777</v>
      </c>
      <c r="JTB699" s="201" t="s">
        <v>7776</v>
      </c>
      <c r="JTC699" s="201" t="s">
        <v>7777</v>
      </c>
      <c r="JTD699" s="201" t="s">
        <v>7776</v>
      </c>
      <c r="JTE699" s="201" t="s">
        <v>7777</v>
      </c>
      <c r="JTF699" s="201" t="s">
        <v>7776</v>
      </c>
      <c r="JTG699" s="201" t="s">
        <v>7777</v>
      </c>
      <c r="JTH699" s="201" t="s">
        <v>7776</v>
      </c>
      <c r="JTI699" s="201" t="s">
        <v>7777</v>
      </c>
      <c r="JTJ699" s="201" t="s">
        <v>7776</v>
      </c>
      <c r="JTK699" s="201" t="s">
        <v>7777</v>
      </c>
      <c r="JTL699" s="201" t="s">
        <v>7776</v>
      </c>
      <c r="JTM699" s="201" t="s">
        <v>7777</v>
      </c>
      <c r="JTN699" s="201" t="s">
        <v>7776</v>
      </c>
      <c r="JTO699" s="201" t="s">
        <v>7777</v>
      </c>
      <c r="JTP699" s="201" t="s">
        <v>7776</v>
      </c>
      <c r="JTQ699" s="201" t="s">
        <v>7777</v>
      </c>
      <c r="JTR699" s="201" t="s">
        <v>7776</v>
      </c>
      <c r="JTS699" s="201" t="s">
        <v>7777</v>
      </c>
      <c r="JTT699" s="201" t="s">
        <v>7776</v>
      </c>
      <c r="JTU699" s="201" t="s">
        <v>7777</v>
      </c>
      <c r="JTV699" s="201" t="s">
        <v>7776</v>
      </c>
      <c r="JTW699" s="201" t="s">
        <v>7777</v>
      </c>
      <c r="JTX699" s="201" t="s">
        <v>7776</v>
      </c>
      <c r="JTY699" s="201" t="s">
        <v>7777</v>
      </c>
      <c r="JTZ699" s="201" t="s">
        <v>7776</v>
      </c>
      <c r="JUA699" s="201" t="s">
        <v>7777</v>
      </c>
      <c r="JUB699" s="201" t="s">
        <v>7776</v>
      </c>
      <c r="JUC699" s="201" t="s">
        <v>7777</v>
      </c>
      <c r="JUD699" s="201" t="s">
        <v>7776</v>
      </c>
      <c r="JUE699" s="201" t="s">
        <v>7777</v>
      </c>
      <c r="JUF699" s="201" t="s">
        <v>7776</v>
      </c>
      <c r="JUG699" s="201" t="s">
        <v>7777</v>
      </c>
      <c r="JUH699" s="201" t="s">
        <v>7776</v>
      </c>
      <c r="JUI699" s="201" t="s">
        <v>7777</v>
      </c>
      <c r="JUJ699" s="201" t="s">
        <v>7776</v>
      </c>
      <c r="JUK699" s="201" t="s">
        <v>7777</v>
      </c>
      <c r="JUL699" s="201" t="s">
        <v>7776</v>
      </c>
      <c r="JUM699" s="201" t="s">
        <v>7777</v>
      </c>
      <c r="JUN699" s="201" t="s">
        <v>7776</v>
      </c>
      <c r="JUO699" s="201" t="s">
        <v>7777</v>
      </c>
      <c r="JUP699" s="201" t="s">
        <v>7776</v>
      </c>
      <c r="JUQ699" s="201" t="s">
        <v>7777</v>
      </c>
      <c r="JUR699" s="201" t="s">
        <v>7776</v>
      </c>
      <c r="JUS699" s="201" t="s">
        <v>7777</v>
      </c>
      <c r="JUT699" s="201" t="s">
        <v>7776</v>
      </c>
      <c r="JUU699" s="201" t="s">
        <v>7777</v>
      </c>
      <c r="JUV699" s="201" t="s">
        <v>7776</v>
      </c>
      <c r="JUW699" s="201" t="s">
        <v>7777</v>
      </c>
      <c r="JUX699" s="201" t="s">
        <v>7776</v>
      </c>
      <c r="JUY699" s="201" t="s">
        <v>7777</v>
      </c>
      <c r="JUZ699" s="201" t="s">
        <v>7776</v>
      </c>
      <c r="JVA699" s="201" t="s">
        <v>7777</v>
      </c>
      <c r="JVB699" s="201" t="s">
        <v>7776</v>
      </c>
      <c r="JVC699" s="201" t="s">
        <v>7777</v>
      </c>
      <c r="JVD699" s="201" t="s">
        <v>7776</v>
      </c>
      <c r="JVE699" s="201" t="s">
        <v>7777</v>
      </c>
      <c r="JVF699" s="201" t="s">
        <v>7776</v>
      </c>
      <c r="JVG699" s="201" t="s">
        <v>7777</v>
      </c>
      <c r="JVH699" s="201" t="s">
        <v>7776</v>
      </c>
      <c r="JVI699" s="201" t="s">
        <v>7777</v>
      </c>
      <c r="JVJ699" s="201" t="s">
        <v>7776</v>
      </c>
      <c r="JVK699" s="201" t="s">
        <v>7777</v>
      </c>
      <c r="JVL699" s="201" t="s">
        <v>7776</v>
      </c>
      <c r="JVM699" s="201" t="s">
        <v>7777</v>
      </c>
      <c r="JVN699" s="201" t="s">
        <v>7776</v>
      </c>
      <c r="JVO699" s="201" t="s">
        <v>7777</v>
      </c>
      <c r="JVP699" s="201" t="s">
        <v>7776</v>
      </c>
      <c r="JVQ699" s="201" t="s">
        <v>7777</v>
      </c>
      <c r="JVR699" s="201" t="s">
        <v>7776</v>
      </c>
      <c r="JVS699" s="201" t="s">
        <v>7777</v>
      </c>
      <c r="JVT699" s="201" t="s">
        <v>7776</v>
      </c>
      <c r="JVU699" s="201" t="s">
        <v>7777</v>
      </c>
      <c r="JVV699" s="201" t="s">
        <v>7776</v>
      </c>
      <c r="JVW699" s="201" t="s">
        <v>7777</v>
      </c>
      <c r="JVX699" s="201" t="s">
        <v>7776</v>
      </c>
      <c r="JVY699" s="201" t="s">
        <v>7777</v>
      </c>
      <c r="JVZ699" s="201" t="s">
        <v>7776</v>
      </c>
      <c r="JWA699" s="201" t="s">
        <v>7777</v>
      </c>
      <c r="JWB699" s="201" t="s">
        <v>7776</v>
      </c>
      <c r="JWC699" s="201" t="s">
        <v>7777</v>
      </c>
      <c r="JWD699" s="201" t="s">
        <v>7776</v>
      </c>
      <c r="JWE699" s="201" t="s">
        <v>7777</v>
      </c>
      <c r="JWF699" s="201" t="s">
        <v>7776</v>
      </c>
      <c r="JWG699" s="201" t="s">
        <v>7777</v>
      </c>
      <c r="JWH699" s="201" t="s">
        <v>7776</v>
      </c>
      <c r="JWI699" s="201" t="s">
        <v>7777</v>
      </c>
      <c r="JWJ699" s="201" t="s">
        <v>7776</v>
      </c>
      <c r="JWK699" s="201" t="s">
        <v>7777</v>
      </c>
      <c r="JWL699" s="201" t="s">
        <v>7776</v>
      </c>
      <c r="JWM699" s="201" t="s">
        <v>7777</v>
      </c>
      <c r="JWN699" s="201" t="s">
        <v>7776</v>
      </c>
      <c r="JWO699" s="201" t="s">
        <v>7777</v>
      </c>
      <c r="JWP699" s="201" t="s">
        <v>7776</v>
      </c>
      <c r="JWQ699" s="201" t="s">
        <v>7777</v>
      </c>
      <c r="JWR699" s="201" t="s">
        <v>7776</v>
      </c>
      <c r="JWS699" s="201" t="s">
        <v>7777</v>
      </c>
      <c r="JWT699" s="201" t="s">
        <v>7776</v>
      </c>
      <c r="JWU699" s="201" t="s">
        <v>7777</v>
      </c>
      <c r="JWV699" s="201" t="s">
        <v>7776</v>
      </c>
      <c r="JWW699" s="201" t="s">
        <v>7777</v>
      </c>
      <c r="JWX699" s="201" t="s">
        <v>7776</v>
      </c>
      <c r="JWY699" s="201" t="s">
        <v>7777</v>
      </c>
      <c r="JWZ699" s="201" t="s">
        <v>7776</v>
      </c>
      <c r="JXA699" s="201" t="s">
        <v>7777</v>
      </c>
      <c r="JXB699" s="201" t="s">
        <v>7776</v>
      </c>
      <c r="JXC699" s="201" t="s">
        <v>7777</v>
      </c>
      <c r="JXD699" s="201" t="s">
        <v>7776</v>
      </c>
      <c r="JXE699" s="201" t="s">
        <v>7777</v>
      </c>
      <c r="JXF699" s="201" t="s">
        <v>7776</v>
      </c>
      <c r="JXG699" s="201" t="s">
        <v>7777</v>
      </c>
      <c r="JXH699" s="201" t="s">
        <v>7776</v>
      </c>
      <c r="JXI699" s="201" t="s">
        <v>7777</v>
      </c>
      <c r="JXJ699" s="201" t="s">
        <v>7776</v>
      </c>
      <c r="JXK699" s="201" t="s">
        <v>7777</v>
      </c>
      <c r="JXL699" s="201" t="s">
        <v>7776</v>
      </c>
      <c r="JXM699" s="201" t="s">
        <v>7777</v>
      </c>
      <c r="JXN699" s="201" t="s">
        <v>7776</v>
      </c>
      <c r="JXO699" s="201" t="s">
        <v>7777</v>
      </c>
      <c r="JXP699" s="201" t="s">
        <v>7776</v>
      </c>
      <c r="JXQ699" s="201" t="s">
        <v>7777</v>
      </c>
      <c r="JXR699" s="201" t="s">
        <v>7776</v>
      </c>
      <c r="JXS699" s="201" t="s">
        <v>7777</v>
      </c>
      <c r="JXT699" s="201" t="s">
        <v>7776</v>
      </c>
      <c r="JXU699" s="201" t="s">
        <v>7777</v>
      </c>
      <c r="JXV699" s="201" t="s">
        <v>7776</v>
      </c>
      <c r="JXW699" s="201" t="s">
        <v>7777</v>
      </c>
      <c r="JXX699" s="201" t="s">
        <v>7776</v>
      </c>
      <c r="JXY699" s="201" t="s">
        <v>7777</v>
      </c>
      <c r="JXZ699" s="201" t="s">
        <v>7776</v>
      </c>
      <c r="JYA699" s="201" t="s">
        <v>7777</v>
      </c>
      <c r="JYB699" s="201" t="s">
        <v>7776</v>
      </c>
      <c r="JYC699" s="201" t="s">
        <v>7777</v>
      </c>
      <c r="JYD699" s="201" t="s">
        <v>7776</v>
      </c>
      <c r="JYE699" s="201" t="s">
        <v>7777</v>
      </c>
      <c r="JYF699" s="201" t="s">
        <v>7776</v>
      </c>
      <c r="JYG699" s="201" t="s">
        <v>7777</v>
      </c>
      <c r="JYH699" s="201" t="s">
        <v>7776</v>
      </c>
      <c r="JYI699" s="201" t="s">
        <v>7777</v>
      </c>
      <c r="JYJ699" s="201" t="s">
        <v>7776</v>
      </c>
      <c r="JYK699" s="201" t="s">
        <v>7777</v>
      </c>
      <c r="JYL699" s="201" t="s">
        <v>7776</v>
      </c>
      <c r="JYM699" s="201" t="s">
        <v>7777</v>
      </c>
      <c r="JYN699" s="201" t="s">
        <v>7776</v>
      </c>
      <c r="JYO699" s="201" t="s">
        <v>7777</v>
      </c>
      <c r="JYP699" s="201" t="s">
        <v>7776</v>
      </c>
      <c r="JYQ699" s="201" t="s">
        <v>7777</v>
      </c>
      <c r="JYR699" s="201" t="s">
        <v>7776</v>
      </c>
      <c r="JYS699" s="201" t="s">
        <v>7777</v>
      </c>
      <c r="JYT699" s="201" t="s">
        <v>7776</v>
      </c>
      <c r="JYU699" s="201" t="s">
        <v>7777</v>
      </c>
      <c r="JYV699" s="201" t="s">
        <v>7776</v>
      </c>
      <c r="JYW699" s="201" t="s">
        <v>7777</v>
      </c>
      <c r="JYX699" s="201" t="s">
        <v>7776</v>
      </c>
      <c r="JYY699" s="201" t="s">
        <v>7777</v>
      </c>
      <c r="JYZ699" s="201" t="s">
        <v>7776</v>
      </c>
      <c r="JZA699" s="201" t="s">
        <v>7777</v>
      </c>
      <c r="JZB699" s="201" t="s">
        <v>7776</v>
      </c>
      <c r="JZC699" s="201" t="s">
        <v>7777</v>
      </c>
      <c r="JZD699" s="201" t="s">
        <v>7776</v>
      </c>
      <c r="JZE699" s="201" t="s">
        <v>7777</v>
      </c>
      <c r="JZF699" s="201" t="s">
        <v>7776</v>
      </c>
      <c r="JZG699" s="201" t="s">
        <v>7777</v>
      </c>
      <c r="JZH699" s="201" t="s">
        <v>7776</v>
      </c>
      <c r="JZI699" s="201" t="s">
        <v>7777</v>
      </c>
      <c r="JZJ699" s="201" t="s">
        <v>7776</v>
      </c>
      <c r="JZK699" s="201" t="s">
        <v>7777</v>
      </c>
      <c r="JZL699" s="201" t="s">
        <v>7776</v>
      </c>
      <c r="JZM699" s="201" t="s">
        <v>7777</v>
      </c>
      <c r="JZN699" s="201" t="s">
        <v>7776</v>
      </c>
      <c r="JZO699" s="201" t="s">
        <v>7777</v>
      </c>
      <c r="JZP699" s="201" t="s">
        <v>7776</v>
      </c>
      <c r="JZQ699" s="201" t="s">
        <v>7777</v>
      </c>
      <c r="JZR699" s="201" t="s">
        <v>7776</v>
      </c>
      <c r="JZS699" s="201" t="s">
        <v>7777</v>
      </c>
      <c r="JZT699" s="201" t="s">
        <v>7776</v>
      </c>
      <c r="JZU699" s="201" t="s">
        <v>7777</v>
      </c>
      <c r="JZV699" s="201" t="s">
        <v>7776</v>
      </c>
      <c r="JZW699" s="201" t="s">
        <v>7777</v>
      </c>
      <c r="JZX699" s="201" t="s">
        <v>7776</v>
      </c>
      <c r="JZY699" s="201" t="s">
        <v>7777</v>
      </c>
      <c r="JZZ699" s="201" t="s">
        <v>7776</v>
      </c>
      <c r="KAA699" s="201" t="s">
        <v>7777</v>
      </c>
      <c r="KAB699" s="201" t="s">
        <v>7776</v>
      </c>
      <c r="KAC699" s="201" t="s">
        <v>7777</v>
      </c>
      <c r="KAD699" s="201" t="s">
        <v>7776</v>
      </c>
      <c r="KAE699" s="201" t="s">
        <v>7777</v>
      </c>
      <c r="KAF699" s="201" t="s">
        <v>7776</v>
      </c>
      <c r="KAG699" s="201" t="s">
        <v>7777</v>
      </c>
      <c r="KAH699" s="201" t="s">
        <v>7776</v>
      </c>
      <c r="KAI699" s="201" t="s">
        <v>7777</v>
      </c>
      <c r="KAJ699" s="201" t="s">
        <v>7776</v>
      </c>
      <c r="KAK699" s="201" t="s">
        <v>7777</v>
      </c>
      <c r="KAL699" s="201" t="s">
        <v>7776</v>
      </c>
      <c r="KAM699" s="201" t="s">
        <v>7777</v>
      </c>
      <c r="KAN699" s="201" t="s">
        <v>7776</v>
      </c>
      <c r="KAO699" s="201" t="s">
        <v>7777</v>
      </c>
      <c r="KAP699" s="201" t="s">
        <v>7776</v>
      </c>
      <c r="KAQ699" s="201" t="s">
        <v>7777</v>
      </c>
      <c r="KAR699" s="201" t="s">
        <v>7776</v>
      </c>
      <c r="KAS699" s="201" t="s">
        <v>7777</v>
      </c>
      <c r="KAT699" s="201" t="s">
        <v>7776</v>
      </c>
      <c r="KAU699" s="201" t="s">
        <v>7777</v>
      </c>
      <c r="KAV699" s="201" t="s">
        <v>7776</v>
      </c>
      <c r="KAW699" s="201" t="s">
        <v>7777</v>
      </c>
      <c r="KAX699" s="201" t="s">
        <v>7776</v>
      </c>
      <c r="KAY699" s="201" t="s">
        <v>7777</v>
      </c>
      <c r="KAZ699" s="201" t="s">
        <v>7776</v>
      </c>
      <c r="KBA699" s="201" t="s">
        <v>7777</v>
      </c>
      <c r="KBB699" s="201" t="s">
        <v>7776</v>
      </c>
      <c r="KBC699" s="201" t="s">
        <v>7777</v>
      </c>
      <c r="KBD699" s="201" t="s">
        <v>7776</v>
      </c>
      <c r="KBE699" s="201" t="s">
        <v>7777</v>
      </c>
      <c r="KBF699" s="201" t="s">
        <v>7776</v>
      </c>
      <c r="KBG699" s="201" t="s">
        <v>7777</v>
      </c>
      <c r="KBH699" s="201" t="s">
        <v>7776</v>
      </c>
      <c r="KBI699" s="201" t="s">
        <v>7777</v>
      </c>
      <c r="KBJ699" s="201" t="s">
        <v>7776</v>
      </c>
      <c r="KBK699" s="201" t="s">
        <v>7777</v>
      </c>
      <c r="KBL699" s="201" t="s">
        <v>7776</v>
      </c>
      <c r="KBM699" s="201" t="s">
        <v>7777</v>
      </c>
      <c r="KBN699" s="201" t="s">
        <v>7776</v>
      </c>
      <c r="KBO699" s="201" t="s">
        <v>7777</v>
      </c>
      <c r="KBP699" s="201" t="s">
        <v>7776</v>
      </c>
      <c r="KBQ699" s="201" t="s">
        <v>7777</v>
      </c>
      <c r="KBR699" s="201" t="s">
        <v>7776</v>
      </c>
      <c r="KBS699" s="201" t="s">
        <v>7777</v>
      </c>
      <c r="KBT699" s="201" t="s">
        <v>7776</v>
      </c>
      <c r="KBU699" s="201" t="s">
        <v>7777</v>
      </c>
      <c r="KBV699" s="201" t="s">
        <v>7776</v>
      </c>
      <c r="KBW699" s="201" t="s">
        <v>7777</v>
      </c>
      <c r="KBX699" s="201" t="s">
        <v>7776</v>
      </c>
      <c r="KBY699" s="201" t="s">
        <v>7777</v>
      </c>
      <c r="KBZ699" s="201" t="s">
        <v>7776</v>
      </c>
      <c r="KCA699" s="201" t="s">
        <v>7777</v>
      </c>
      <c r="KCB699" s="201" t="s">
        <v>7776</v>
      </c>
      <c r="KCC699" s="201" t="s">
        <v>7777</v>
      </c>
      <c r="KCD699" s="201" t="s">
        <v>7776</v>
      </c>
      <c r="KCE699" s="201" t="s">
        <v>7777</v>
      </c>
      <c r="KCF699" s="201" t="s">
        <v>7776</v>
      </c>
      <c r="KCG699" s="201" t="s">
        <v>7777</v>
      </c>
      <c r="KCH699" s="201" t="s">
        <v>7776</v>
      </c>
      <c r="KCI699" s="201" t="s">
        <v>7777</v>
      </c>
      <c r="KCJ699" s="201" t="s">
        <v>7776</v>
      </c>
      <c r="KCK699" s="201" t="s">
        <v>7777</v>
      </c>
      <c r="KCL699" s="201" t="s">
        <v>7776</v>
      </c>
      <c r="KCM699" s="201" t="s">
        <v>7777</v>
      </c>
      <c r="KCN699" s="201" t="s">
        <v>7776</v>
      </c>
      <c r="KCO699" s="201" t="s">
        <v>7777</v>
      </c>
      <c r="KCP699" s="201" t="s">
        <v>7776</v>
      </c>
      <c r="KCQ699" s="201" t="s">
        <v>7777</v>
      </c>
      <c r="KCR699" s="201" t="s">
        <v>7776</v>
      </c>
      <c r="KCS699" s="201" t="s">
        <v>7777</v>
      </c>
      <c r="KCT699" s="201" t="s">
        <v>7776</v>
      </c>
      <c r="KCU699" s="201" t="s">
        <v>7777</v>
      </c>
      <c r="KCV699" s="201" t="s">
        <v>7776</v>
      </c>
      <c r="KCW699" s="201" t="s">
        <v>7777</v>
      </c>
      <c r="KCX699" s="201" t="s">
        <v>7776</v>
      </c>
      <c r="KCY699" s="201" t="s">
        <v>7777</v>
      </c>
      <c r="KCZ699" s="201" t="s">
        <v>7776</v>
      </c>
      <c r="KDA699" s="201" t="s">
        <v>7777</v>
      </c>
      <c r="KDB699" s="201" t="s">
        <v>7776</v>
      </c>
      <c r="KDC699" s="201" t="s">
        <v>7777</v>
      </c>
      <c r="KDD699" s="201" t="s">
        <v>7776</v>
      </c>
      <c r="KDE699" s="201" t="s">
        <v>7777</v>
      </c>
      <c r="KDF699" s="201" t="s">
        <v>7776</v>
      </c>
      <c r="KDG699" s="201" t="s">
        <v>7777</v>
      </c>
      <c r="KDH699" s="201" t="s">
        <v>7776</v>
      </c>
      <c r="KDI699" s="201" t="s">
        <v>7777</v>
      </c>
      <c r="KDJ699" s="201" t="s">
        <v>7776</v>
      </c>
      <c r="KDK699" s="201" t="s">
        <v>7777</v>
      </c>
      <c r="KDL699" s="201" t="s">
        <v>7776</v>
      </c>
      <c r="KDM699" s="201" t="s">
        <v>7777</v>
      </c>
      <c r="KDN699" s="201" t="s">
        <v>7776</v>
      </c>
      <c r="KDO699" s="201" t="s">
        <v>7777</v>
      </c>
      <c r="KDP699" s="201" t="s">
        <v>7776</v>
      </c>
      <c r="KDQ699" s="201" t="s">
        <v>7777</v>
      </c>
      <c r="KDR699" s="201" t="s">
        <v>7776</v>
      </c>
      <c r="KDS699" s="201" t="s">
        <v>7777</v>
      </c>
      <c r="KDT699" s="201" t="s">
        <v>7776</v>
      </c>
      <c r="KDU699" s="201" t="s">
        <v>7777</v>
      </c>
      <c r="KDV699" s="201" t="s">
        <v>7776</v>
      </c>
      <c r="KDW699" s="201" t="s">
        <v>7777</v>
      </c>
      <c r="KDX699" s="201" t="s">
        <v>7776</v>
      </c>
      <c r="KDY699" s="201" t="s">
        <v>7777</v>
      </c>
      <c r="KDZ699" s="201" t="s">
        <v>7776</v>
      </c>
      <c r="KEA699" s="201" t="s">
        <v>7777</v>
      </c>
      <c r="KEB699" s="201" t="s">
        <v>7776</v>
      </c>
      <c r="KEC699" s="201" t="s">
        <v>7777</v>
      </c>
      <c r="KED699" s="201" t="s">
        <v>7776</v>
      </c>
      <c r="KEE699" s="201" t="s">
        <v>7777</v>
      </c>
      <c r="KEF699" s="201" t="s">
        <v>7776</v>
      </c>
      <c r="KEG699" s="201" t="s">
        <v>7777</v>
      </c>
      <c r="KEH699" s="201" t="s">
        <v>7776</v>
      </c>
      <c r="KEI699" s="201" t="s">
        <v>7777</v>
      </c>
      <c r="KEJ699" s="201" t="s">
        <v>7776</v>
      </c>
      <c r="KEK699" s="201" t="s">
        <v>7777</v>
      </c>
      <c r="KEL699" s="201" t="s">
        <v>7776</v>
      </c>
      <c r="KEM699" s="201" t="s">
        <v>7777</v>
      </c>
      <c r="KEN699" s="201" t="s">
        <v>7776</v>
      </c>
      <c r="KEO699" s="201" t="s">
        <v>7777</v>
      </c>
      <c r="KEP699" s="201" t="s">
        <v>7776</v>
      </c>
      <c r="KEQ699" s="201" t="s">
        <v>7777</v>
      </c>
      <c r="KER699" s="201" t="s">
        <v>7776</v>
      </c>
      <c r="KES699" s="201" t="s">
        <v>7777</v>
      </c>
      <c r="KET699" s="201" t="s">
        <v>7776</v>
      </c>
      <c r="KEU699" s="201" t="s">
        <v>7777</v>
      </c>
      <c r="KEV699" s="201" t="s">
        <v>7776</v>
      </c>
      <c r="KEW699" s="201" t="s">
        <v>7777</v>
      </c>
      <c r="KEX699" s="201" t="s">
        <v>7776</v>
      </c>
      <c r="KEY699" s="201" t="s">
        <v>7777</v>
      </c>
      <c r="KEZ699" s="201" t="s">
        <v>7776</v>
      </c>
      <c r="KFA699" s="201" t="s">
        <v>7777</v>
      </c>
      <c r="KFB699" s="201" t="s">
        <v>7776</v>
      </c>
      <c r="KFC699" s="201" t="s">
        <v>7777</v>
      </c>
      <c r="KFD699" s="201" t="s">
        <v>7776</v>
      </c>
      <c r="KFE699" s="201" t="s">
        <v>7777</v>
      </c>
      <c r="KFF699" s="201" t="s">
        <v>7776</v>
      </c>
      <c r="KFG699" s="201" t="s">
        <v>7777</v>
      </c>
      <c r="KFH699" s="201" t="s">
        <v>7776</v>
      </c>
      <c r="KFI699" s="201" t="s">
        <v>7777</v>
      </c>
      <c r="KFJ699" s="201" t="s">
        <v>7776</v>
      </c>
      <c r="KFK699" s="201" t="s">
        <v>7777</v>
      </c>
      <c r="KFL699" s="201" t="s">
        <v>7776</v>
      </c>
      <c r="KFM699" s="201" t="s">
        <v>7777</v>
      </c>
      <c r="KFN699" s="201" t="s">
        <v>7776</v>
      </c>
      <c r="KFO699" s="201" t="s">
        <v>7777</v>
      </c>
      <c r="KFP699" s="201" t="s">
        <v>7776</v>
      </c>
      <c r="KFQ699" s="201" t="s">
        <v>7777</v>
      </c>
      <c r="KFR699" s="201" t="s">
        <v>7776</v>
      </c>
      <c r="KFS699" s="201" t="s">
        <v>7777</v>
      </c>
      <c r="KFT699" s="201" t="s">
        <v>7776</v>
      </c>
      <c r="KFU699" s="201" t="s">
        <v>7777</v>
      </c>
      <c r="KFV699" s="201" t="s">
        <v>7776</v>
      </c>
      <c r="KFW699" s="201" t="s">
        <v>7777</v>
      </c>
      <c r="KFX699" s="201" t="s">
        <v>7776</v>
      </c>
      <c r="KFY699" s="201" t="s">
        <v>7777</v>
      </c>
      <c r="KFZ699" s="201" t="s">
        <v>7776</v>
      </c>
      <c r="KGA699" s="201" t="s">
        <v>7777</v>
      </c>
      <c r="KGB699" s="201" t="s">
        <v>7776</v>
      </c>
      <c r="KGC699" s="201" t="s">
        <v>7777</v>
      </c>
      <c r="KGD699" s="201" t="s">
        <v>7776</v>
      </c>
      <c r="KGE699" s="201" t="s">
        <v>7777</v>
      </c>
      <c r="KGF699" s="201" t="s">
        <v>7776</v>
      </c>
      <c r="KGG699" s="201" t="s">
        <v>7777</v>
      </c>
      <c r="KGH699" s="201" t="s">
        <v>7776</v>
      </c>
      <c r="KGI699" s="201" t="s">
        <v>7777</v>
      </c>
      <c r="KGJ699" s="201" t="s">
        <v>7776</v>
      </c>
      <c r="KGK699" s="201" t="s">
        <v>7777</v>
      </c>
      <c r="KGL699" s="201" t="s">
        <v>7776</v>
      </c>
      <c r="KGM699" s="201" t="s">
        <v>7777</v>
      </c>
      <c r="KGN699" s="201" t="s">
        <v>7776</v>
      </c>
      <c r="KGO699" s="201" t="s">
        <v>7777</v>
      </c>
      <c r="KGP699" s="201" t="s">
        <v>7776</v>
      </c>
      <c r="KGQ699" s="201" t="s">
        <v>7777</v>
      </c>
      <c r="KGR699" s="201" t="s">
        <v>7776</v>
      </c>
      <c r="KGS699" s="201" t="s">
        <v>7777</v>
      </c>
      <c r="KGT699" s="201" t="s">
        <v>7776</v>
      </c>
      <c r="KGU699" s="201" t="s">
        <v>7777</v>
      </c>
      <c r="KGV699" s="201" t="s">
        <v>7776</v>
      </c>
      <c r="KGW699" s="201" t="s">
        <v>7777</v>
      </c>
      <c r="KGX699" s="201" t="s">
        <v>7776</v>
      </c>
      <c r="KGY699" s="201" t="s">
        <v>7777</v>
      </c>
      <c r="KGZ699" s="201" t="s">
        <v>7776</v>
      </c>
      <c r="KHA699" s="201" t="s">
        <v>7777</v>
      </c>
      <c r="KHB699" s="201" t="s">
        <v>7776</v>
      </c>
      <c r="KHC699" s="201" t="s">
        <v>7777</v>
      </c>
      <c r="KHD699" s="201" t="s">
        <v>7776</v>
      </c>
      <c r="KHE699" s="201" t="s">
        <v>7777</v>
      </c>
      <c r="KHF699" s="201" t="s">
        <v>7776</v>
      </c>
      <c r="KHG699" s="201" t="s">
        <v>7777</v>
      </c>
      <c r="KHH699" s="201" t="s">
        <v>7776</v>
      </c>
      <c r="KHI699" s="201" t="s">
        <v>7777</v>
      </c>
      <c r="KHJ699" s="201" t="s">
        <v>7776</v>
      </c>
      <c r="KHK699" s="201" t="s">
        <v>7777</v>
      </c>
      <c r="KHL699" s="201" t="s">
        <v>7776</v>
      </c>
      <c r="KHM699" s="201" t="s">
        <v>7777</v>
      </c>
      <c r="KHN699" s="201" t="s">
        <v>7776</v>
      </c>
      <c r="KHO699" s="201" t="s">
        <v>7777</v>
      </c>
      <c r="KHP699" s="201" t="s">
        <v>7776</v>
      </c>
      <c r="KHQ699" s="201" t="s">
        <v>7777</v>
      </c>
      <c r="KHR699" s="201" t="s">
        <v>7776</v>
      </c>
      <c r="KHS699" s="201" t="s">
        <v>7777</v>
      </c>
      <c r="KHT699" s="201" t="s">
        <v>7776</v>
      </c>
      <c r="KHU699" s="201" t="s">
        <v>7777</v>
      </c>
      <c r="KHV699" s="201" t="s">
        <v>7776</v>
      </c>
      <c r="KHW699" s="201" t="s">
        <v>7777</v>
      </c>
      <c r="KHX699" s="201" t="s">
        <v>7776</v>
      </c>
      <c r="KHY699" s="201" t="s">
        <v>7777</v>
      </c>
      <c r="KHZ699" s="201" t="s">
        <v>7776</v>
      </c>
      <c r="KIA699" s="201" t="s">
        <v>7777</v>
      </c>
      <c r="KIB699" s="201" t="s">
        <v>7776</v>
      </c>
      <c r="KIC699" s="201" t="s">
        <v>7777</v>
      </c>
      <c r="KID699" s="201" t="s">
        <v>7776</v>
      </c>
      <c r="KIE699" s="201" t="s">
        <v>7777</v>
      </c>
      <c r="KIF699" s="201" t="s">
        <v>7776</v>
      </c>
      <c r="KIG699" s="201" t="s">
        <v>7777</v>
      </c>
      <c r="KIH699" s="201" t="s">
        <v>7776</v>
      </c>
      <c r="KII699" s="201" t="s">
        <v>7777</v>
      </c>
      <c r="KIJ699" s="201" t="s">
        <v>7776</v>
      </c>
      <c r="KIK699" s="201" t="s">
        <v>7777</v>
      </c>
      <c r="KIL699" s="201" t="s">
        <v>7776</v>
      </c>
      <c r="KIM699" s="201" t="s">
        <v>7777</v>
      </c>
      <c r="KIN699" s="201" t="s">
        <v>7776</v>
      </c>
      <c r="KIO699" s="201" t="s">
        <v>7777</v>
      </c>
      <c r="KIP699" s="201" t="s">
        <v>7776</v>
      </c>
      <c r="KIQ699" s="201" t="s">
        <v>7777</v>
      </c>
      <c r="KIR699" s="201" t="s">
        <v>7776</v>
      </c>
      <c r="KIS699" s="201" t="s">
        <v>7777</v>
      </c>
      <c r="KIT699" s="201" t="s">
        <v>7776</v>
      </c>
      <c r="KIU699" s="201" t="s">
        <v>7777</v>
      </c>
      <c r="KIV699" s="201" t="s">
        <v>7776</v>
      </c>
      <c r="KIW699" s="201" t="s">
        <v>7777</v>
      </c>
      <c r="KIX699" s="201" t="s">
        <v>7776</v>
      </c>
      <c r="KIY699" s="201" t="s">
        <v>7777</v>
      </c>
      <c r="KIZ699" s="201" t="s">
        <v>7776</v>
      </c>
      <c r="KJA699" s="201" t="s">
        <v>7777</v>
      </c>
      <c r="KJB699" s="201" t="s">
        <v>7776</v>
      </c>
      <c r="KJC699" s="201" t="s">
        <v>7777</v>
      </c>
      <c r="KJD699" s="201" t="s">
        <v>7776</v>
      </c>
      <c r="KJE699" s="201" t="s">
        <v>7777</v>
      </c>
      <c r="KJF699" s="201" t="s">
        <v>7776</v>
      </c>
      <c r="KJG699" s="201" t="s">
        <v>7777</v>
      </c>
      <c r="KJH699" s="201" t="s">
        <v>7776</v>
      </c>
      <c r="KJI699" s="201" t="s">
        <v>7777</v>
      </c>
      <c r="KJJ699" s="201" t="s">
        <v>7776</v>
      </c>
      <c r="KJK699" s="201" t="s">
        <v>7777</v>
      </c>
      <c r="KJL699" s="201" t="s">
        <v>7776</v>
      </c>
      <c r="KJM699" s="201" t="s">
        <v>7777</v>
      </c>
      <c r="KJN699" s="201" t="s">
        <v>7776</v>
      </c>
      <c r="KJO699" s="201" t="s">
        <v>7777</v>
      </c>
      <c r="KJP699" s="201" t="s">
        <v>7776</v>
      </c>
      <c r="KJQ699" s="201" t="s">
        <v>7777</v>
      </c>
      <c r="KJR699" s="201" t="s">
        <v>7776</v>
      </c>
      <c r="KJS699" s="201" t="s">
        <v>7777</v>
      </c>
      <c r="KJT699" s="201" t="s">
        <v>7776</v>
      </c>
      <c r="KJU699" s="201" t="s">
        <v>7777</v>
      </c>
      <c r="KJV699" s="201" t="s">
        <v>7776</v>
      </c>
      <c r="KJW699" s="201" t="s">
        <v>7777</v>
      </c>
      <c r="KJX699" s="201" t="s">
        <v>7776</v>
      </c>
      <c r="KJY699" s="201" t="s">
        <v>7777</v>
      </c>
      <c r="KJZ699" s="201" t="s">
        <v>7776</v>
      </c>
      <c r="KKA699" s="201" t="s">
        <v>7777</v>
      </c>
      <c r="KKB699" s="201" t="s">
        <v>7776</v>
      </c>
      <c r="KKC699" s="201" t="s">
        <v>7777</v>
      </c>
      <c r="KKD699" s="201" t="s">
        <v>7776</v>
      </c>
      <c r="KKE699" s="201" t="s">
        <v>7777</v>
      </c>
      <c r="KKF699" s="201" t="s">
        <v>7776</v>
      </c>
      <c r="KKG699" s="201" t="s">
        <v>7777</v>
      </c>
      <c r="KKH699" s="201" t="s">
        <v>7776</v>
      </c>
      <c r="KKI699" s="201" t="s">
        <v>7777</v>
      </c>
      <c r="KKJ699" s="201" t="s">
        <v>7776</v>
      </c>
      <c r="KKK699" s="201" t="s">
        <v>7777</v>
      </c>
      <c r="KKL699" s="201" t="s">
        <v>7776</v>
      </c>
      <c r="KKM699" s="201" t="s">
        <v>7777</v>
      </c>
      <c r="KKN699" s="201" t="s">
        <v>7776</v>
      </c>
      <c r="KKO699" s="201" t="s">
        <v>7777</v>
      </c>
      <c r="KKP699" s="201" t="s">
        <v>7776</v>
      </c>
      <c r="KKQ699" s="201" t="s">
        <v>7777</v>
      </c>
      <c r="KKR699" s="201" t="s">
        <v>7776</v>
      </c>
      <c r="KKS699" s="201" t="s">
        <v>7777</v>
      </c>
      <c r="KKT699" s="201" t="s">
        <v>7776</v>
      </c>
      <c r="KKU699" s="201" t="s">
        <v>7777</v>
      </c>
      <c r="KKV699" s="201" t="s">
        <v>7776</v>
      </c>
      <c r="KKW699" s="201" t="s">
        <v>7777</v>
      </c>
      <c r="KKX699" s="201" t="s">
        <v>7776</v>
      </c>
      <c r="KKY699" s="201" t="s">
        <v>7777</v>
      </c>
      <c r="KKZ699" s="201" t="s">
        <v>7776</v>
      </c>
      <c r="KLA699" s="201" t="s">
        <v>7777</v>
      </c>
      <c r="KLB699" s="201" t="s">
        <v>7776</v>
      </c>
      <c r="KLC699" s="201" t="s">
        <v>7777</v>
      </c>
      <c r="KLD699" s="201" t="s">
        <v>7776</v>
      </c>
      <c r="KLE699" s="201" t="s">
        <v>7777</v>
      </c>
      <c r="KLF699" s="201" t="s">
        <v>7776</v>
      </c>
      <c r="KLG699" s="201" t="s">
        <v>7777</v>
      </c>
      <c r="KLH699" s="201" t="s">
        <v>7776</v>
      </c>
      <c r="KLI699" s="201" t="s">
        <v>7777</v>
      </c>
      <c r="KLJ699" s="201" t="s">
        <v>7776</v>
      </c>
      <c r="KLK699" s="201" t="s">
        <v>7777</v>
      </c>
      <c r="KLL699" s="201" t="s">
        <v>7776</v>
      </c>
      <c r="KLM699" s="201" t="s">
        <v>7777</v>
      </c>
      <c r="KLN699" s="201" t="s">
        <v>7776</v>
      </c>
      <c r="KLO699" s="201" t="s">
        <v>7777</v>
      </c>
      <c r="KLP699" s="201" t="s">
        <v>7776</v>
      </c>
      <c r="KLQ699" s="201" t="s">
        <v>7777</v>
      </c>
      <c r="KLR699" s="201" t="s">
        <v>7776</v>
      </c>
      <c r="KLS699" s="201" t="s">
        <v>7777</v>
      </c>
      <c r="KLT699" s="201" t="s">
        <v>7776</v>
      </c>
      <c r="KLU699" s="201" t="s">
        <v>7777</v>
      </c>
      <c r="KLV699" s="201" t="s">
        <v>7776</v>
      </c>
      <c r="KLW699" s="201" t="s">
        <v>7777</v>
      </c>
      <c r="KLX699" s="201" t="s">
        <v>7776</v>
      </c>
      <c r="KLY699" s="201" t="s">
        <v>7777</v>
      </c>
      <c r="KLZ699" s="201" t="s">
        <v>7776</v>
      </c>
      <c r="KMA699" s="201" t="s">
        <v>7777</v>
      </c>
      <c r="KMB699" s="201" t="s">
        <v>7776</v>
      </c>
      <c r="KMC699" s="201" t="s">
        <v>7777</v>
      </c>
      <c r="KMD699" s="201" t="s">
        <v>7776</v>
      </c>
      <c r="KME699" s="201" t="s">
        <v>7777</v>
      </c>
      <c r="KMF699" s="201" t="s">
        <v>7776</v>
      </c>
      <c r="KMG699" s="201" t="s">
        <v>7777</v>
      </c>
      <c r="KMH699" s="201" t="s">
        <v>7776</v>
      </c>
      <c r="KMI699" s="201" t="s">
        <v>7777</v>
      </c>
      <c r="KMJ699" s="201" t="s">
        <v>7776</v>
      </c>
      <c r="KMK699" s="201" t="s">
        <v>7777</v>
      </c>
      <c r="KML699" s="201" t="s">
        <v>7776</v>
      </c>
      <c r="KMM699" s="201" t="s">
        <v>7777</v>
      </c>
      <c r="KMN699" s="201" t="s">
        <v>7776</v>
      </c>
      <c r="KMO699" s="201" t="s">
        <v>7777</v>
      </c>
      <c r="KMP699" s="201" t="s">
        <v>7776</v>
      </c>
      <c r="KMQ699" s="201" t="s">
        <v>7777</v>
      </c>
      <c r="KMR699" s="201" t="s">
        <v>7776</v>
      </c>
      <c r="KMS699" s="201" t="s">
        <v>7777</v>
      </c>
      <c r="KMT699" s="201" t="s">
        <v>7776</v>
      </c>
      <c r="KMU699" s="201" t="s">
        <v>7777</v>
      </c>
      <c r="KMV699" s="201" t="s">
        <v>7776</v>
      </c>
      <c r="KMW699" s="201" t="s">
        <v>7777</v>
      </c>
      <c r="KMX699" s="201" t="s">
        <v>7776</v>
      </c>
      <c r="KMY699" s="201" t="s">
        <v>7777</v>
      </c>
      <c r="KMZ699" s="201" t="s">
        <v>7776</v>
      </c>
      <c r="KNA699" s="201" t="s">
        <v>7777</v>
      </c>
      <c r="KNB699" s="201" t="s">
        <v>7776</v>
      </c>
      <c r="KNC699" s="201" t="s">
        <v>7777</v>
      </c>
      <c r="KND699" s="201" t="s">
        <v>7776</v>
      </c>
      <c r="KNE699" s="201" t="s">
        <v>7777</v>
      </c>
      <c r="KNF699" s="201" t="s">
        <v>7776</v>
      </c>
      <c r="KNG699" s="201" t="s">
        <v>7777</v>
      </c>
      <c r="KNH699" s="201" t="s">
        <v>7776</v>
      </c>
      <c r="KNI699" s="201" t="s">
        <v>7777</v>
      </c>
      <c r="KNJ699" s="201" t="s">
        <v>7776</v>
      </c>
      <c r="KNK699" s="201" t="s">
        <v>7777</v>
      </c>
      <c r="KNL699" s="201" t="s">
        <v>7776</v>
      </c>
      <c r="KNM699" s="201" t="s">
        <v>7777</v>
      </c>
      <c r="KNN699" s="201" t="s">
        <v>7776</v>
      </c>
      <c r="KNO699" s="201" t="s">
        <v>7777</v>
      </c>
      <c r="KNP699" s="201" t="s">
        <v>7776</v>
      </c>
      <c r="KNQ699" s="201" t="s">
        <v>7777</v>
      </c>
      <c r="KNR699" s="201" t="s">
        <v>7776</v>
      </c>
      <c r="KNS699" s="201" t="s">
        <v>7777</v>
      </c>
      <c r="KNT699" s="201" t="s">
        <v>7776</v>
      </c>
      <c r="KNU699" s="201" t="s">
        <v>7777</v>
      </c>
      <c r="KNV699" s="201" t="s">
        <v>7776</v>
      </c>
      <c r="KNW699" s="201" t="s">
        <v>7777</v>
      </c>
      <c r="KNX699" s="201" t="s">
        <v>7776</v>
      </c>
      <c r="KNY699" s="201" t="s">
        <v>7777</v>
      </c>
      <c r="KNZ699" s="201" t="s">
        <v>7776</v>
      </c>
      <c r="KOA699" s="201" t="s">
        <v>7777</v>
      </c>
      <c r="KOB699" s="201" t="s">
        <v>7776</v>
      </c>
      <c r="KOC699" s="201" t="s">
        <v>7777</v>
      </c>
      <c r="KOD699" s="201" t="s">
        <v>7776</v>
      </c>
      <c r="KOE699" s="201" t="s">
        <v>7777</v>
      </c>
      <c r="KOF699" s="201" t="s">
        <v>7776</v>
      </c>
      <c r="KOG699" s="201" t="s">
        <v>7777</v>
      </c>
      <c r="KOH699" s="201" t="s">
        <v>7776</v>
      </c>
      <c r="KOI699" s="201" t="s">
        <v>7777</v>
      </c>
      <c r="KOJ699" s="201" t="s">
        <v>7776</v>
      </c>
      <c r="KOK699" s="201" t="s">
        <v>7777</v>
      </c>
      <c r="KOL699" s="201" t="s">
        <v>7776</v>
      </c>
      <c r="KOM699" s="201" t="s">
        <v>7777</v>
      </c>
      <c r="KON699" s="201" t="s">
        <v>7776</v>
      </c>
      <c r="KOO699" s="201" t="s">
        <v>7777</v>
      </c>
      <c r="KOP699" s="201" t="s">
        <v>7776</v>
      </c>
      <c r="KOQ699" s="201" t="s">
        <v>7777</v>
      </c>
      <c r="KOR699" s="201" t="s">
        <v>7776</v>
      </c>
      <c r="KOS699" s="201" t="s">
        <v>7777</v>
      </c>
      <c r="KOT699" s="201" t="s">
        <v>7776</v>
      </c>
      <c r="KOU699" s="201" t="s">
        <v>7777</v>
      </c>
      <c r="KOV699" s="201" t="s">
        <v>7776</v>
      </c>
      <c r="KOW699" s="201" t="s">
        <v>7777</v>
      </c>
      <c r="KOX699" s="201" t="s">
        <v>7776</v>
      </c>
      <c r="KOY699" s="201" t="s">
        <v>7777</v>
      </c>
      <c r="KOZ699" s="201" t="s">
        <v>7776</v>
      </c>
      <c r="KPA699" s="201" t="s">
        <v>7777</v>
      </c>
      <c r="KPB699" s="201" t="s">
        <v>7776</v>
      </c>
      <c r="KPC699" s="201" t="s">
        <v>7777</v>
      </c>
      <c r="KPD699" s="201" t="s">
        <v>7776</v>
      </c>
      <c r="KPE699" s="201" t="s">
        <v>7777</v>
      </c>
      <c r="KPF699" s="201" t="s">
        <v>7776</v>
      </c>
      <c r="KPG699" s="201" t="s">
        <v>7777</v>
      </c>
      <c r="KPH699" s="201" t="s">
        <v>7776</v>
      </c>
      <c r="KPI699" s="201" t="s">
        <v>7777</v>
      </c>
      <c r="KPJ699" s="201" t="s">
        <v>7776</v>
      </c>
      <c r="KPK699" s="201" t="s">
        <v>7777</v>
      </c>
      <c r="KPL699" s="201" t="s">
        <v>7776</v>
      </c>
      <c r="KPM699" s="201" t="s">
        <v>7777</v>
      </c>
      <c r="KPN699" s="201" t="s">
        <v>7776</v>
      </c>
      <c r="KPO699" s="201" t="s">
        <v>7777</v>
      </c>
      <c r="KPP699" s="201" t="s">
        <v>7776</v>
      </c>
      <c r="KPQ699" s="201" t="s">
        <v>7777</v>
      </c>
      <c r="KPR699" s="201" t="s">
        <v>7776</v>
      </c>
      <c r="KPS699" s="201" t="s">
        <v>7777</v>
      </c>
      <c r="KPT699" s="201" t="s">
        <v>7776</v>
      </c>
      <c r="KPU699" s="201" t="s">
        <v>7777</v>
      </c>
      <c r="KPV699" s="201" t="s">
        <v>7776</v>
      </c>
      <c r="KPW699" s="201" t="s">
        <v>7777</v>
      </c>
      <c r="KPX699" s="201" t="s">
        <v>7776</v>
      </c>
      <c r="KPY699" s="201" t="s">
        <v>7777</v>
      </c>
      <c r="KPZ699" s="201" t="s">
        <v>7776</v>
      </c>
      <c r="KQA699" s="201" t="s">
        <v>7777</v>
      </c>
      <c r="KQB699" s="201" t="s">
        <v>7776</v>
      </c>
      <c r="KQC699" s="201" t="s">
        <v>7777</v>
      </c>
      <c r="KQD699" s="201" t="s">
        <v>7776</v>
      </c>
      <c r="KQE699" s="201" t="s">
        <v>7777</v>
      </c>
      <c r="KQF699" s="201" t="s">
        <v>7776</v>
      </c>
      <c r="KQG699" s="201" t="s">
        <v>7777</v>
      </c>
      <c r="KQH699" s="201" t="s">
        <v>7776</v>
      </c>
      <c r="KQI699" s="201" t="s">
        <v>7777</v>
      </c>
      <c r="KQJ699" s="201" t="s">
        <v>7776</v>
      </c>
      <c r="KQK699" s="201" t="s">
        <v>7777</v>
      </c>
      <c r="KQL699" s="201" t="s">
        <v>7776</v>
      </c>
      <c r="KQM699" s="201" t="s">
        <v>7777</v>
      </c>
      <c r="KQN699" s="201" t="s">
        <v>7776</v>
      </c>
      <c r="KQO699" s="201" t="s">
        <v>7777</v>
      </c>
      <c r="KQP699" s="201" t="s">
        <v>7776</v>
      </c>
      <c r="KQQ699" s="201" t="s">
        <v>7777</v>
      </c>
      <c r="KQR699" s="201" t="s">
        <v>7776</v>
      </c>
      <c r="KQS699" s="201" t="s">
        <v>7777</v>
      </c>
      <c r="KQT699" s="201" t="s">
        <v>7776</v>
      </c>
      <c r="KQU699" s="201" t="s">
        <v>7777</v>
      </c>
      <c r="KQV699" s="201" t="s">
        <v>7776</v>
      </c>
      <c r="KQW699" s="201" t="s">
        <v>7777</v>
      </c>
      <c r="KQX699" s="201" t="s">
        <v>7776</v>
      </c>
      <c r="KQY699" s="201" t="s">
        <v>7777</v>
      </c>
      <c r="KQZ699" s="201" t="s">
        <v>7776</v>
      </c>
      <c r="KRA699" s="201" t="s">
        <v>7777</v>
      </c>
      <c r="KRB699" s="201" t="s">
        <v>7776</v>
      </c>
      <c r="KRC699" s="201" t="s">
        <v>7777</v>
      </c>
      <c r="KRD699" s="201" t="s">
        <v>7776</v>
      </c>
      <c r="KRE699" s="201" t="s">
        <v>7777</v>
      </c>
      <c r="KRF699" s="201" t="s">
        <v>7776</v>
      </c>
      <c r="KRG699" s="201" t="s">
        <v>7777</v>
      </c>
      <c r="KRH699" s="201" t="s">
        <v>7776</v>
      </c>
      <c r="KRI699" s="201" t="s">
        <v>7777</v>
      </c>
      <c r="KRJ699" s="201" t="s">
        <v>7776</v>
      </c>
      <c r="KRK699" s="201" t="s">
        <v>7777</v>
      </c>
      <c r="KRL699" s="201" t="s">
        <v>7776</v>
      </c>
      <c r="KRM699" s="201" t="s">
        <v>7777</v>
      </c>
      <c r="KRN699" s="201" t="s">
        <v>7776</v>
      </c>
      <c r="KRO699" s="201" t="s">
        <v>7777</v>
      </c>
      <c r="KRP699" s="201" t="s">
        <v>7776</v>
      </c>
      <c r="KRQ699" s="201" t="s">
        <v>7777</v>
      </c>
      <c r="KRR699" s="201" t="s">
        <v>7776</v>
      </c>
      <c r="KRS699" s="201" t="s">
        <v>7777</v>
      </c>
      <c r="KRT699" s="201" t="s">
        <v>7776</v>
      </c>
      <c r="KRU699" s="201" t="s">
        <v>7777</v>
      </c>
      <c r="KRV699" s="201" t="s">
        <v>7776</v>
      </c>
      <c r="KRW699" s="201" t="s">
        <v>7777</v>
      </c>
      <c r="KRX699" s="201" t="s">
        <v>7776</v>
      </c>
      <c r="KRY699" s="201" t="s">
        <v>7777</v>
      </c>
      <c r="KRZ699" s="201" t="s">
        <v>7776</v>
      </c>
      <c r="KSA699" s="201" t="s">
        <v>7777</v>
      </c>
      <c r="KSB699" s="201" t="s">
        <v>7776</v>
      </c>
      <c r="KSC699" s="201" t="s">
        <v>7777</v>
      </c>
      <c r="KSD699" s="201" t="s">
        <v>7776</v>
      </c>
      <c r="KSE699" s="201" t="s">
        <v>7777</v>
      </c>
      <c r="KSF699" s="201" t="s">
        <v>7776</v>
      </c>
      <c r="KSG699" s="201" t="s">
        <v>7777</v>
      </c>
      <c r="KSH699" s="201" t="s">
        <v>7776</v>
      </c>
      <c r="KSI699" s="201" t="s">
        <v>7777</v>
      </c>
      <c r="KSJ699" s="201" t="s">
        <v>7776</v>
      </c>
      <c r="KSK699" s="201" t="s">
        <v>7777</v>
      </c>
      <c r="KSL699" s="201" t="s">
        <v>7776</v>
      </c>
      <c r="KSM699" s="201" t="s">
        <v>7777</v>
      </c>
      <c r="KSN699" s="201" t="s">
        <v>7776</v>
      </c>
      <c r="KSO699" s="201" t="s">
        <v>7777</v>
      </c>
      <c r="KSP699" s="201" t="s">
        <v>7776</v>
      </c>
      <c r="KSQ699" s="201" t="s">
        <v>7777</v>
      </c>
      <c r="KSR699" s="201" t="s">
        <v>7776</v>
      </c>
      <c r="KSS699" s="201" t="s">
        <v>7777</v>
      </c>
      <c r="KST699" s="201" t="s">
        <v>7776</v>
      </c>
      <c r="KSU699" s="201" t="s">
        <v>7777</v>
      </c>
      <c r="KSV699" s="201" t="s">
        <v>7776</v>
      </c>
      <c r="KSW699" s="201" t="s">
        <v>7777</v>
      </c>
      <c r="KSX699" s="201" t="s">
        <v>7776</v>
      </c>
      <c r="KSY699" s="201" t="s">
        <v>7777</v>
      </c>
      <c r="KSZ699" s="201" t="s">
        <v>7776</v>
      </c>
      <c r="KTA699" s="201" t="s">
        <v>7777</v>
      </c>
      <c r="KTB699" s="201" t="s">
        <v>7776</v>
      </c>
      <c r="KTC699" s="201" t="s">
        <v>7777</v>
      </c>
      <c r="KTD699" s="201" t="s">
        <v>7776</v>
      </c>
      <c r="KTE699" s="201" t="s">
        <v>7777</v>
      </c>
      <c r="KTF699" s="201" t="s">
        <v>7776</v>
      </c>
      <c r="KTG699" s="201" t="s">
        <v>7777</v>
      </c>
      <c r="KTH699" s="201" t="s">
        <v>7776</v>
      </c>
      <c r="KTI699" s="201" t="s">
        <v>7777</v>
      </c>
      <c r="KTJ699" s="201" t="s">
        <v>7776</v>
      </c>
      <c r="KTK699" s="201" t="s">
        <v>7777</v>
      </c>
      <c r="KTL699" s="201" t="s">
        <v>7776</v>
      </c>
      <c r="KTM699" s="201" t="s">
        <v>7777</v>
      </c>
      <c r="KTN699" s="201" t="s">
        <v>7776</v>
      </c>
      <c r="KTO699" s="201" t="s">
        <v>7777</v>
      </c>
      <c r="KTP699" s="201" t="s">
        <v>7776</v>
      </c>
      <c r="KTQ699" s="201" t="s">
        <v>7777</v>
      </c>
      <c r="KTR699" s="201" t="s">
        <v>7776</v>
      </c>
      <c r="KTS699" s="201" t="s">
        <v>7777</v>
      </c>
      <c r="KTT699" s="201" t="s">
        <v>7776</v>
      </c>
      <c r="KTU699" s="201" t="s">
        <v>7777</v>
      </c>
      <c r="KTV699" s="201" t="s">
        <v>7776</v>
      </c>
      <c r="KTW699" s="201" t="s">
        <v>7777</v>
      </c>
      <c r="KTX699" s="201" t="s">
        <v>7776</v>
      </c>
      <c r="KTY699" s="201" t="s">
        <v>7777</v>
      </c>
      <c r="KTZ699" s="201" t="s">
        <v>7776</v>
      </c>
      <c r="KUA699" s="201" t="s">
        <v>7777</v>
      </c>
      <c r="KUB699" s="201" t="s">
        <v>7776</v>
      </c>
      <c r="KUC699" s="201" t="s">
        <v>7777</v>
      </c>
      <c r="KUD699" s="201" t="s">
        <v>7776</v>
      </c>
      <c r="KUE699" s="201" t="s">
        <v>7777</v>
      </c>
      <c r="KUF699" s="201" t="s">
        <v>7776</v>
      </c>
      <c r="KUG699" s="201" t="s">
        <v>7777</v>
      </c>
      <c r="KUH699" s="201" t="s">
        <v>7776</v>
      </c>
      <c r="KUI699" s="201" t="s">
        <v>7777</v>
      </c>
      <c r="KUJ699" s="201" t="s">
        <v>7776</v>
      </c>
      <c r="KUK699" s="201" t="s">
        <v>7777</v>
      </c>
      <c r="KUL699" s="201" t="s">
        <v>7776</v>
      </c>
      <c r="KUM699" s="201" t="s">
        <v>7777</v>
      </c>
      <c r="KUN699" s="201" t="s">
        <v>7776</v>
      </c>
      <c r="KUO699" s="201" t="s">
        <v>7777</v>
      </c>
      <c r="KUP699" s="201" t="s">
        <v>7776</v>
      </c>
      <c r="KUQ699" s="201" t="s">
        <v>7777</v>
      </c>
      <c r="KUR699" s="201" t="s">
        <v>7776</v>
      </c>
      <c r="KUS699" s="201" t="s">
        <v>7777</v>
      </c>
      <c r="KUT699" s="201" t="s">
        <v>7776</v>
      </c>
      <c r="KUU699" s="201" t="s">
        <v>7777</v>
      </c>
      <c r="KUV699" s="201" t="s">
        <v>7776</v>
      </c>
      <c r="KUW699" s="201" t="s">
        <v>7777</v>
      </c>
      <c r="KUX699" s="201" t="s">
        <v>7776</v>
      </c>
      <c r="KUY699" s="201" t="s">
        <v>7777</v>
      </c>
      <c r="KUZ699" s="201" t="s">
        <v>7776</v>
      </c>
      <c r="KVA699" s="201" t="s">
        <v>7777</v>
      </c>
      <c r="KVB699" s="201" t="s">
        <v>7776</v>
      </c>
      <c r="KVC699" s="201" t="s">
        <v>7777</v>
      </c>
      <c r="KVD699" s="201" t="s">
        <v>7776</v>
      </c>
      <c r="KVE699" s="201" t="s">
        <v>7777</v>
      </c>
      <c r="KVF699" s="201" t="s">
        <v>7776</v>
      </c>
      <c r="KVG699" s="201" t="s">
        <v>7777</v>
      </c>
      <c r="KVH699" s="201" t="s">
        <v>7776</v>
      </c>
      <c r="KVI699" s="201" t="s">
        <v>7777</v>
      </c>
      <c r="KVJ699" s="201" t="s">
        <v>7776</v>
      </c>
      <c r="KVK699" s="201" t="s">
        <v>7777</v>
      </c>
      <c r="KVL699" s="201" t="s">
        <v>7776</v>
      </c>
      <c r="KVM699" s="201" t="s">
        <v>7777</v>
      </c>
      <c r="KVN699" s="201" t="s">
        <v>7776</v>
      </c>
      <c r="KVO699" s="201" t="s">
        <v>7777</v>
      </c>
      <c r="KVP699" s="201" t="s">
        <v>7776</v>
      </c>
      <c r="KVQ699" s="201" t="s">
        <v>7777</v>
      </c>
      <c r="KVR699" s="201" t="s">
        <v>7776</v>
      </c>
      <c r="KVS699" s="201" t="s">
        <v>7777</v>
      </c>
      <c r="KVT699" s="201" t="s">
        <v>7776</v>
      </c>
      <c r="KVU699" s="201" t="s">
        <v>7777</v>
      </c>
      <c r="KVV699" s="201" t="s">
        <v>7776</v>
      </c>
      <c r="KVW699" s="201" t="s">
        <v>7777</v>
      </c>
      <c r="KVX699" s="201" t="s">
        <v>7776</v>
      </c>
      <c r="KVY699" s="201" t="s">
        <v>7777</v>
      </c>
      <c r="KVZ699" s="201" t="s">
        <v>7776</v>
      </c>
      <c r="KWA699" s="201" t="s">
        <v>7777</v>
      </c>
      <c r="KWB699" s="201" t="s">
        <v>7776</v>
      </c>
      <c r="KWC699" s="201" t="s">
        <v>7777</v>
      </c>
      <c r="KWD699" s="201" t="s">
        <v>7776</v>
      </c>
      <c r="KWE699" s="201" t="s">
        <v>7777</v>
      </c>
      <c r="KWF699" s="201" t="s">
        <v>7776</v>
      </c>
      <c r="KWG699" s="201" t="s">
        <v>7777</v>
      </c>
      <c r="KWH699" s="201" t="s">
        <v>7776</v>
      </c>
      <c r="KWI699" s="201" t="s">
        <v>7777</v>
      </c>
      <c r="KWJ699" s="201" t="s">
        <v>7776</v>
      </c>
      <c r="KWK699" s="201" t="s">
        <v>7777</v>
      </c>
      <c r="KWL699" s="201" t="s">
        <v>7776</v>
      </c>
      <c r="KWM699" s="201" t="s">
        <v>7777</v>
      </c>
      <c r="KWN699" s="201" t="s">
        <v>7776</v>
      </c>
      <c r="KWO699" s="201" t="s">
        <v>7777</v>
      </c>
      <c r="KWP699" s="201" t="s">
        <v>7776</v>
      </c>
      <c r="KWQ699" s="201" t="s">
        <v>7777</v>
      </c>
      <c r="KWR699" s="201" t="s">
        <v>7776</v>
      </c>
      <c r="KWS699" s="201" t="s">
        <v>7777</v>
      </c>
      <c r="KWT699" s="201" t="s">
        <v>7776</v>
      </c>
      <c r="KWU699" s="201" t="s">
        <v>7777</v>
      </c>
      <c r="KWV699" s="201" t="s">
        <v>7776</v>
      </c>
      <c r="KWW699" s="201" t="s">
        <v>7777</v>
      </c>
      <c r="KWX699" s="201" t="s">
        <v>7776</v>
      </c>
      <c r="KWY699" s="201" t="s">
        <v>7777</v>
      </c>
      <c r="KWZ699" s="201" t="s">
        <v>7776</v>
      </c>
      <c r="KXA699" s="201" t="s">
        <v>7777</v>
      </c>
      <c r="KXB699" s="201" t="s">
        <v>7776</v>
      </c>
      <c r="KXC699" s="201" t="s">
        <v>7777</v>
      </c>
      <c r="KXD699" s="201" t="s">
        <v>7776</v>
      </c>
      <c r="KXE699" s="201" t="s">
        <v>7777</v>
      </c>
      <c r="KXF699" s="201" t="s">
        <v>7776</v>
      </c>
      <c r="KXG699" s="201" t="s">
        <v>7777</v>
      </c>
      <c r="KXH699" s="201" t="s">
        <v>7776</v>
      </c>
      <c r="KXI699" s="201" t="s">
        <v>7777</v>
      </c>
      <c r="KXJ699" s="201" t="s">
        <v>7776</v>
      </c>
      <c r="KXK699" s="201" t="s">
        <v>7777</v>
      </c>
      <c r="KXL699" s="201" t="s">
        <v>7776</v>
      </c>
      <c r="KXM699" s="201" t="s">
        <v>7777</v>
      </c>
      <c r="KXN699" s="201" t="s">
        <v>7776</v>
      </c>
      <c r="KXO699" s="201" t="s">
        <v>7777</v>
      </c>
      <c r="KXP699" s="201" t="s">
        <v>7776</v>
      </c>
      <c r="KXQ699" s="201" t="s">
        <v>7777</v>
      </c>
      <c r="KXR699" s="201" t="s">
        <v>7776</v>
      </c>
      <c r="KXS699" s="201" t="s">
        <v>7777</v>
      </c>
      <c r="KXT699" s="201" t="s">
        <v>7776</v>
      </c>
      <c r="KXU699" s="201" t="s">
        <v>7777</v>
      </c>
      <c r="KXV699" s="201" t="s">
        <v>7776</v>
      </c>
      <c r="KXW699" s="201" t="s">
        <v>7777</v>
      </c>
      <c r="KXX699" s="201" t="s">
        <v>7776</v>
      </c>
      <c r="KXY699" s="201" t="s">
        <v>7777</v>
      </c>
      <c r="KXZ699" s="201" t="s">
        <v>7776</v>
      </c>
      <c r="KYA699" s="201" t="s">
        <v>7777</v>
      </c>
      <c r="KYB699" s="201" t="s">
        <v>7776</v>
      </c>
      <c r="KYC699" s="201" t="s">
        <v>7777</v>
      </c>
      <c r="KYD699" s="201" t="s">
        <v>7776</v>
      </c>
      <c r="KYE699" s="201" t="s">
        <v>7777</v>
      </c>
      <c r="KYF699" s="201" t="s">
        <v>7776</v>
      </c>
      <c r="KYG699" s="201" t="s">
        <v>7777</v>
      </c>
      <c r="KYH699" s="201" t="s">
        <v>7776</v>
      </c>
      <c r="KYI699" s="201" t="s">
        <v>7777</v>
      </c>
      <c r="KYJ699" s="201" t="s">
        <v>7776</v>
      </c>
      <c r="KYK699" s="201" t="s">
        <v>7777</v>
      </c>
      <c r="KYL699" s="201" t="s">
        <v>7776</v>
      </c>
      <c r="KYM699" s="201" t="s">
        <v>7777</v>
      </c>
      <c r="KYN699" s="201" t="s">
        <v>7776</v>
      </c>
      <c r="KYO699" s="201" t="s">
        <v>7777</v>
      </c>
      <c r="KYP699" s="201" t="s">
        <v>7776</v>
      </c>
      <c r="KYQ699" s="201" t="s">
        <v>7777</v>
      </c>
      <c r="KYR699" s="201" t="s">
        <v>7776</v>
      </c>
      <c r="KYS699" s="201" t="s">
        <v>7777</v>
      </c>
      <c r="KYT699" s="201" t="s">
        <v>7776</v>
      </c>
      <c r="KYU699" s="201" t="s">
        <v>7777</v>
      </c>
      <c r="KYV699" s="201" t="s">
        <v>7776</v>
      </c>
      <c r="KYW699" s="201" t="s">
        <v>7777</v>
      </c>
      <c r="KYX699" s="201" t="s">
        <v>7776</v>
      </c>
      <c r="KYY699" s="201" t="s">
        <v>7777</v>
      </c>
      <c r="KYZ699" s="201" t="s">
        <v>7776</v>
      </c>
      <c r="KZA699" s="201" t="s">
        <v>7777</v>
      </c>
      <c r="KZB699" s="201" t="s">
        <v>7776</v>
      </c>
      <c r="KZC699" s="201" t="s">
        <v>7777</v>
      </c>
      <c r="KZD699" s="201" t="s">
        <v>7776</v>
      </c>
      <c r="KZE699" s="201" t="s">
        <v>7777</v>
      </c>
      <c r="KZF699" s="201" t="s">
        <v>7776</v>
      </c>
      <c r="KZG699" s="201" t="s">
        <v>7777</v>
      </c>
      <c r="KZH699" s="201" t="s">
        <v>7776</v>
      </c>
      <c r="KZI699" s="201" t="s">
        <v>7777</v>
      </c>
      <c r="KZJ699" s="201" t="s">
        <v>7776</v>
      </c>
      <c r="KZK699" s="201" t="s">
        <v>7777</v>
      </c>
      <c r="KZL699" s="201" t="s">
        <v>7776</v>
      </c>
      <c r="KZM699" s="201" t="s">
        <v>7777</v>
      </c>
      <c r="KZN699" s="201" t="s">
        <v>7776</v>
      </c>
      <c r="KZO699" s="201" t="s">
        <v>7777</v>
      </c>
      <c r="KZP699" s="201" t="s">
        <v>7776</v>
      </c>
      <c r="KZQ699" s="201" t="s">
        <v>7777</v>
      </c>
      <c r="KZR699" s="201" t="s">
        <v>7776</v>
      </c>
      <c r="KZS699" s="201" t="s">
        <v>7777</v>
      </c>
      <c r="KZT699" s="201" t="s">
        <v>7776</v>
      </c>
      <c r="KZU699" s="201" t="s">
        <v>7777</v>
      </c>
      <c r="KZV699" s="201" t="s">
        <v>7776</v>
      </c>
      <c r="KZW699" s="201" t="s">
        <v>7777</v>
      </c>
      <c r="KZX699" s="201" t="s">
        <v>7776</v>
      </c>
      <c r="KZY699" s="201" t="s">
        <v>7777</v>
      </c>
      <c r="KZZ699" s="201" t="s">
        <v>7776</v>
      </c>
      <c r="LAA699" s="201" t="s">
        <v>7777</v>
      </c>
      <c r="LAB699" s="201" t="s">
        <v>7776</v>
      </c>
      <c r="LAC699" s="201" t="s">
        <v>7777</v>
      </c>
      <c r="LAD699" s="201" t="s">
        <v>7776</v>
      </c>
      <c r="LAE699" s="201" t="s">
        <v>7777</v>
      </c>
      <c r="LAF699" s="201" t="s">
        <v>7776</v>
      </c>
      <c r="LAG699" s="201" t="s">
        <v>7777</v>
      </c>
      <c r="LAH699" s="201" t="s">
        <v>7776</v>
      </c>
      <c r="LAI699" s="201" t="s">
        <v>7777</v>
      </c>
      <c r="LAJ699" s="201" t="s">
        <v>7776</v>
      </c>
      <c r="LAK699" s="201" t="s">
        <v>7777</v>
      </c>
      <c r="LAL699" s="201" t="s">
        <v>7776</v>
      </c>
      <c r="LAM699" s="201" t="s">
        <v>7777</v>
      </c>
      <c r="LAN699" s="201" t="s">
        <v>7776</v>
      </c>
      <c r="LAO699" s="201" t="s">
        <v>7777</v>
      </c>
      <c r="LAP699" s="201" t="s">
        <v>7776</v>
      </c>
      <c r="LAQ699" s="201" t="s">
        <v>7777</v>
      </c>
      <c r="LAR699" s="201" t="s">
        <v>7776</v>
      </c>
      <c r="LAS699" s="201" t="s">
        <v>7777</v>
      </c>
      <c r="LAT699" s="201" t="s">
        <v>7776</v>
      </c>
      <c r="LAU699" s="201" t="s">
        <v>7777</v>
      </c>
      <c r="LAV699" s="201" t="s">
        <v>7776</v>
      </c>
      <c r="LAW699" s="201" t="s">
        <v>7777</v>
      </c>
      <c r="LAX699" s="201" t="s">
        <v>7776</v>
      </c>
      <c r="LAY699" s="201" t="s">
        <v>7777</v>
      </c>
      <c r="LAZ699" s="201" t="s">
        <v>7776</v>
      </c>
      <c r="LBA699" s="201" t="s">
        <v>7777</v>
      </c>
      <c r="LBB699" s="201" t="s">
        <v>7776</v>
      </c>
      <c r="LBC699" s="201" t="s">
        <v>7777</v>
      </c>
      <c r="LBD699" s="201" t="s">
        <v>7776</v>
      </c>
      <c r="LBE699" s="201" t="s">
        <v>7777</v>
      </c>
      <c r="LBF699" s="201" t="s">
        <v>7776</v>
      </c>
      <c r="LBG699" s="201" t="s">
        <v>7777</v>
      </c>
      <c r="LBH699" s="201" t="s">
        <v>7776</v>
      </c>
      <c r="LBI699" s="201" t="s">
        <v>7777</v>
      </c>
      <c r="LBJ699" s="201" t="s">
        <v>7776</v>
      </c>
      <c r="LBK699" s="201" t="s">
        <v>7777</v>
      </c>
      <c r="LBL699" s="201" t="s">
        <v>7776</v>
      </c>
      <c r="LBM699" s="201" t="s">
        <v>7777</v>
      </c>
      <c r="LBN699" s="201" t="s">
        <v>7776</v>
      </c>
      <c r="LBO699" s="201" t="s">
        <v>7777</v>
      </c>
      <c r="LBP699" s="201" t="s">
        <v>7776</v>
      </c>
      <c r="LBQ699" s="201" t="s">
        <v>7777</v>
      </c>
      <c r="LBR699" s="201" t="s">
        <v>7776</v>
      </c>
      <c r="LBS699" s="201" t="s">
        <v>7777</v>
      </c>
      <c r="LBT699" s="201" t="s">
        <v>7776</v>
      </c>
      <c r="LBU699" s="201" t="s">
        <v>7777</v>
      </c>
      <c r="LBV699" s="201" t="s">
        <v>7776</v>
      </c>
      <c r="LBW699" s="201" t="s">
        <v>7777</v>
      </c>
      <c r="LBX699" s="201" t="s">
        <v>7776</v>
      </c>
      <c r="LBY699" s="201" t="s">
        <v>7777</v>
      </c>
      <c r="LBZ699" s="201" t="s">
        <v>7776</v>
      </c>
      <c r="LCA699" s="201" t="s">
        <v>7777</v>
      </c>
      <c r="LCB699" s="201" t="s">
        <v>7776</v>
      </c>
      <c r="LCC699" s="201" t="s">
        <v>7777</v>
      </c>
      <c r="LCD699" s="201" t="s">
        <v>7776</v>
      </c>
      <c r="LCE699" s="201" t="s">
        <v>7777</v>
      </c>
      <c r="LCF699" s="201" t="s">
        <v>7776</v>
      </c>
      <c r="LCG699" s="201" t="s">
        <v>7777</v>
      </c>
      <c r="LCH699" s="201" t="s">
        <v>7776</v>
      </c>
      <c r="LCI699" s="201" t="s">
        <v>7777</v>
      </c>
      <c r="LCJ699" s="201" t="s">
        <v>7776</v>
      </c>
      <c r="LCK699" s="201" t="s">
        <v>7777</v>
      </c>
      <c r="LCL699" s="201" t="s">
        <v>7776</v>
      </c>
      <c r="LCM699" s="201" t="s">
        <v>7777</v>
      </c>
      <c r="LCN699" s="201" t="s">
        <v>7776</v>
      </c>
      <c r="LCO699" s="201" t="s">
        <v>7777</v>
      </c>
      <c r="LCP699" s="201" t="s">
        <v>7776</v>
      </c>
      <c r="LCQ699" s="201" t="s">
        <v>7777</v>
      </c>
      <c r="LCR699" s="201" t="s">
        <v>7776</v>
      </c>
      <c r="LCS699" s="201" t="s">
        <v>7777</v>
      </c>
      <c r="LCT699" s="201" t="s">
        <v>7776</v>
      </c>
      <c r="LCU699" s="201" t="s">
        <v>7777</v>
      </c>
      <c r="LCV699" s="201" t="s">
        <v>7776</v>
      </c>
      <c r="LCW699" s="201" t="s">
        <v>7777</v>
      </c>
      <c r="LCX699" s="201" t="s">
        <v>7776</v>
      </c>
      <c r="LCY699" s="201" t="s">
        <v>7777</v>
      </c>
      <c r="LCZ699" s="201" t="s">
        <v>7776</v>
      </c>
      <c r="LDA699" s="201" t="s">
        <v>7777</v>
      </c>
      <c r="LDB699" s="201" t="s">
        <v>7776</v>
      </c>
      <c r="LDC699" s="201" t="s">
        <v>7777</v>
      </c>
      <c r="LDD699" s="201" t="s">
        <v>7776</v>
      </c>
      <c r="LDE699" s="201" t="s">
        <v>7777</v>
      </c>
      <c r="LDF699" s="201" t="s">
        <v>7776</v>
      </c>
      <c r="LDG699" s="201" t="s">
        <v>7777</v>
      </c>
      <c r="LDH699" s="201" t="s">
        <v>7776</v>
      </c>
      <c r="LDI699" s="201" t="s">
        <v>7777</v>
      </c>
      <c r="LDJ699" s="201" t="s">
        <v>7776</v>
      </c>
      <c r="LDK699" s="201" t="s">
        <v>7777</v>
      </c>
      <c r="LDL699" s="201" t="s">
        <v>7776</v>
      </c>
      <c r="LDM699" s="201" t="s">
        <v>7777</v>
      </c>
      <c r="LDN699" s="201" t="s">
        <v>7776</v>
      </c>
      <c r="LDO699" s="201" t="s">
        <v>7777</v>
      </c>
      <c r="LDP699" s="201" t="s">
        <v>7776</v>
      </c>
      <c r="LDQ699" s="201" t="s">
        <v>7777</v>
      </c>
      <c r="LDR699" s="201" t="s">
        <v>7776</v>
      </c>
      <c r="LDS699" s="201" t="s">
        <v>7777</v>
      </c>
      <c r="LDT699" s="201" t="s">
        <v>7776</v>
      </c>
      <c r="LDU699" s="201" t="s">
        <v>7777</v>
      </c>
      <c r="LDV699" s="201" t="s">
        <v>7776</v>
      </c>
      <c r="LDW699" s="201" t="s">
        <v>7777</v>
      </c>
      <c r="LDX699" s="201" t="s">
        <v>7776</v>
      </c>
      <c r="LDY699" s="201" t="s">
        <v>7777</v>
      </c>
      <c r="LDZ699" s="201" t="s">
        <v>7776</v>
      </c>
      <c r="LEA699" s="201" t="s">
        <v>7777</v>
      </c>
      <c r="LEB699" s="201" t="s">
        <v>7776</v>
      </c>
      <c r="LEC699" s="201" t="s">
        <v>7777</v>
      </c>
      <c r="LED699" s="201" t="s">
        <v>7776</v>
      </c>
      <c r="LEE699" s="201" t="s">
        <v>7777</v>
      </c>
      <c r="LEF699" s="201" t="s">
        <v>7776</v>
      </c>
      <c r="LEG699" s="201" t="s">
        <v>7777</v>
      </c>
      <c r="LEH699" s="201" t="s">
        <v>7776</v>
      </c>
      <c r="LEI699" s="201" t="s">
        <v>7777</v>
      </c>
      <c r="LEJ699" s="201" t="s">
        <v>7776</v>
      </c>
      <c r="LEK699" s="201" t="s">
        <v>7777</v>
      </c>
      <c r="LEL699" s="201" t="s">
        <v>7776</v>
      </c>
      <c r="LEM699" s="201" t="s">
        <v>7777</v>
      </c>
      <c r="LEN699" s="201" t="s">
        <v>7776</v>
      </c>
      <c r="LEO699" s="201" t="s">
        <v>7777</v>
      </c>
      <c r="LEP699" s="201" t="s">
        <v>7776</v>
      </c>
      <c r="LEQ699" s="201" t="s">
        <v>7777</v>
      </c>
      <c r="LER699" s="201" t="s">
        <v>7776</v>
      </c>
      <c r="LES699" s="201" t="s">
        <v>7777</v>
      </c>
      <c r="LET699" s="201" t="s">
        <v>7776</v>
      </c>
      <c r="LEU699" s="201" t="s">
        <v>7777</v>
      </c>
      <c r="LEV699" s="201" t="s">
        <v>7776</v>
      </c>
      <c r="LEW699" s="201" t="s">
        <v>7777</v>
      </c>
      <c r="LEX699" s="201" t="s">
        <v>7776</v>
      </c>
      <c r="LEY699" s="201" t="s">
        <v>7777</v>
      </c>
      <c r="LEZ699" s="201" t="s">
        <v>7776</v>
      </c>
      <c r="LFA699" s="201" t="s">
        <v>7777</v>
      </c>
      <c r="LFB699" s="201" t="s">
        <v>7776</v>
      </c>
      <c r="LFC699" s="201" t="s">
        <v>7777</v>
      </c>
      <c r="LFD699" s="201" t="s">
        <v>7776</v>
      </c>
      <c r="LFE699" s="201" t="s">
        <v>7777</v>
      </c>
      <c r="LFF699" s="201" t="s">
        <v>7776</v>
      </c>
      <c r="LFG699" s="201" t="s">
        <v>7777</v>
      </c>
      <c r="LFH699" s="201" t="s">
        <v>7776</v>
      </c>
      <c r="LFI699" s="201" t="s">
        <v>7777</v>
      </c>
      <c r="LFJ699" s="201" t="s">
        <v>7776</v>
      </c>
      <c r="LFK699" s="201" t="s">
        <v>7777</v>
      </c>
      <c r="LFL699" s="201" t="s">
        <v>7776</v>
      </c>
      <c r="LFM699" s="201" t="s">
        <v>7777</v>
      </c>
      <c r="LFN699" s="201" t="s">
        <v>7776</v>
      </c>
      <c r="LFO699" s="201" t="s">
        <v>7777</v>
      </c>
      <c r="LFP699" s="201" t="s">
        <v>7776</v>
      </c>
      <c r="LFQ699" s="201" t="s">
        <v>7777</v>
      </c>
      <c r="LFR699" s="201" t="s">
        <v>7776</v>
      </c>
      <c r="LFS699" s="201" t="s">
        <v>7777</v>
      </c>
      <c r="LFT699" s="201" t="s">
        <v>7776</v>
      </c>
      <c r="LFU699" s="201" t="s">
        <v>7777</v>
      </c>
      <c r="LFV699" s="201" t="s">
        <v>7776</v>
      </c>
      <c r="LFW699" s="201" t="s">
        <v>7777</v>
      </c>
      <c r="LFX699" s="201" t="s">
        <v>7776</v>
      </c>
      <c r="LFY699" s="201" t="s">
        <v>7777</v>
      </c>
      <c r="LFZ699" s="201" t="s">
        <v>7776</v>
      </c>
      <c r="LGA699" s="201" t="s">
        <v>7777</v>
      </c>
      <c r="LGB699" s="201" t="s">
        <v>7776</v>
      </c>
      <c r="LGC699" s="201" t="s">
        <v>7777</v>
      </c>
      <c r="LGD699" s="201" t="s">
        <v>7776</v>
      </c>
      <c r="LGE699" s="201" t="s">
        <v>7777</v>
      </c>
      <c r="LGF699" s="201" t="s">
        <v>7776</v>
      </c>
      <c r="LGG699" s="201" t="s">
        <v>7777</v>
      </c>
      <c r="LGH699" s="201" t="s">
        <v>7776</v>
      </c>
      <c r="LGI699" s="201" t="s">
        <v>7777</v>
      </c>
      <c r="LGJ699" s="201" t="s">
        <v>7776</v>
      </c>
      <c r="LGK699" s="201" t="s">
        <v>7777</v>
      </c>
      <c r="LGL699" s="201" t="s">
        <v>7776</v>
      </c>
      <c r="LGM699" s="201" t="s">
        <v>7777</v>
      </c>
      <c r="LGN699" s="201" t="s">
        <v>7776</v>
      </c>
      <c r="LGO699" s="201" t="s">
        <v>7777</v>
      </c>
      <c r="LGP699" s="201" t="s">
        <v>7776</v>
      </c>
      <c r="LGQ699" s="201" t="s">
        <v>7777</v>
      </c>
      <c r="LGR699" s="201" t="s">
        <v>7776</v>
      </c>
      <c r="LGS699" s="201" t="s">
        <v>7777</v>
      </c>
      <c r="LGT699" s="201" t="s">
        <v>7776</v>
      </c>
      <c r="LGU699" s="201" t="s">
        <v>7777</v>
      </c>
      <c r="LGV699" s="201" t="s">
        <v>7776</v>
      </c>
      <c r="LGW699" s="201" t="s">
        <v>7777</v>
      </c>
      <c r="LGX699" s="201" t="s">
        <v>7776</v>
      </c>
      <c r="LGY699" s="201" t="s">
        <v>7777</v>
      </c>
      <c r="LGZ699" s="201" t="s">
        <v>7776</v>
      </c>
      <c r="LHA699" s="201" t="s">
        <v>7777</v>
      </c>
      <c r="LHB699" s="201" t="s">
        <v>7776</v>
      </c>
      <c r="LHC699" s="201" t="s">
        <v>7777</v>
      </c>
      <c r="LHD699" s="201" t="s">
        <v>7776</v>
      </c>
      <c r="LHE699" s="201" t="s">
        <v>7777</v>
      </c>
      <c r="LHF699" s="201" t="s">
        <v>7776</v>
      </c>
      <c r="LHG699" s="201" t="s">
        <v>7777</v>
      </c>
      <c r="LHH699" s="201" t="s">
        <v>7776</v>
      </c>
      <c r="LHI699" s="201" t="s">
        <v>7777</v>
      </c>
      <c r="LHJ699" s="201" t="s">
        <v>7776</v>
      </c>
      <c r="LHK699" s="201" t="s">
        <v>7777</v>
      </c>
      <c r="LHL699" s="201" t="s">
        <v>7776</v>
      </c>
      <c r="LHM699" s="201" t="s">
        <v>7777</v>
      </c>
      <c r="LHN699" s="201" t="s">
        <v>7776</v>
      </c>
      <c r="LHO699" s="201" t="s">
        <v>7777</v>
      </c>
      <c r="LHP699" s="201" t="s">
        <v>7776</v>
      </c>
      <c r="LHQ699" s="201" t="s">
        <v>7777</v>
      </c>
      <c r="LHR699" s="201" t="s">
        <v>7776</v>
      </c>
      <c r="LHS699" s="201" t="s">
        <v>7777</v>
      </c>
      <c r="LHT699" s="201" t="s">
        <v>7776</v>
      </c>
      <c r="LHU699" s="201" t="s">
        <v>7777</v>
      </c>
      <c r="LHV699" s="201" t="s">
        <v>7776</v>
      </c>
      <c r="LHW699" s="201" t="s">
        <v>7777</v>
      </c>
      <c r="LHX699" s="201" t="s">
        <v>7776</v>
      </c>
      <c r="LHY699" s="201" t="s">
        <v>7777</v>
      </c>
      <c r="LHZ699" s="201" t="s">
        <v>7776</v>
      </c>
      <c r="LIA699" s="201" t="s">
        <v>7777</v>
      </c>
      <c r="LIB699" s="201" t="s">
        <v>7776</v>
      </c>
      <c r="LIC699" s="201" t="s">
        <v>7777</v>
      </c>
      <c r="LID699" s="201" t="s">
        <v>7776</v>
      </c>
      <c r="LIE699" s="201" t="s">
        <v>7777</v>
      </c>
      <c r="LIF699" s="201" t="s">
        <v>7776</v>
      </c>
      <c r="LIG699" s="201" t="s">
        <v>7777</v>
      </c>
      <c r="LIH699" s="201" t="s">
        <v>7776</v>
      </c>
      <c r="LII699" s="201" t="s">
        <v>7777</v>
      </c>
      <c r="LIJ699" s="201" t="s">
        <v>7776</v>
      </c>
      <c r="LIK699" s="201" t="s">
        <v>7777</v>
      </c>
      <c r="LIL699" s="201" t="s">
        <v>7776</v>
      </c>
      <c r="LIM699" s="201" t="s">
        <v>7777</v>
      </c>
      <c r="LIN699" s="201" t="s">
        <v>7776</v>
      </c>
      <c r="LIO699" s="201" t="s">
        <v>7777</v>
      </c>
      <c r="LIP699" s="201" t="s">
        <v>7776</v>
      </c>
      <c r="LIQ699" s="201" t="s">
        <v>7777</v>
      </c>
      <c r="LIR699" s="201" t="s">
        <v>7776</v>
      </c>
      <c r="LIS699" s="201" t="s">
        <v>7777</v>
      </c>
      <c r="LIT699" s="201" t="s">
        <v>7776</v>
      </c>
      <c r="LIU699" s="201" t="s">
        <v>7777</v>
      </c>
      <c r="LIV699" s="201" t="s">
        <v>7776</v>
      </c>
      <c r="LIW699" s="201" t="s">
        <v>7777</v>
      </c>
      <c r="LIX699" s="201" t="s">
        <v>7776</v>
      </c>
      <c r="LIY699" s="201" t="s">
        <v>7777</v>
      </c>
      <c r="LIZ699" s="201" t="s">
        <v>7776</v>
      </c>
      <c r="LJA699" s="201" t="s">
        <v>7777</v>
      </c>
      <c r="LJB699" s="201" t="s">
        <v>7776</v>
      </c>
      <c r="LJC699" s="201" t="s">
        <v>7777</v>
      </c>
      <c r="LJD699" s="201" t="s">
        <v>7776</v>
      </c>
      <c r="LJE699" s="201" t="s">
        <v>7777</v>
      </c>
      <c r="LJF699" s="201" t="s">
        <v>7776</v>
      </c>
      <c r="LJG699" s="201" t="s">
        <v>7777</v>
      </c>
      <c r="LJH699" s="201" t="s">
        <v>7776</v>
      </c>
      <c r="LJI699" s="201" t="s">
        <v>7777</v>
      </c>
      <c r="LJJ699" s="201" t="s">
        <v>7776</v>
      </c>
      <c r="LJK699" s="201" t="s">
        <v>7777</v>
      </c>
      <c r="LJL699" s="201" t="s">
        <v>7776</v>
      </c>
      <c r="LJM699" s="201" t="s">
        <v>7777</v>
      </c>
      <c r="LJN699" s="201" t="s">
        <v>7776</v>
      </c>
      <c r="LJO699" s="201" t="s">
        <v>7777</v>
      </c>
      <c r="LJP699" s="201" t="s">
        <v>7776</v>
      </c>
      <c r="LJQ699" s="201" t="s">
        <v>7777</v>
      </c>
      <c r="LJR699" s="201" t="s">
        <v>7776</v>
      </c>
      <c r="LJS699" s="201" t="s">
        <v>7777</v>
      </c>
      <c r="LJT699" s="201" t="s">
        <v>7776</v>
      </c>
      <c r="LJU699" s="201" t="s">
        <v>7777</v>
      </c>
      <c r="LJV699" s="201" t="s">
        <v>7776</v>
      </c>
      <c r="LJW699" s="201" t="s">
        <v>7777</v>
      </c>
      <c r="LJX699" s="201" t="s">
        <v>7776</v>
      </c>
      <c r="LJY699" s="201" t="s">
        <v>7777</v>
      </c>
      <c r="LJZ699" s="201" t="s">
        <v>7776</v>
      </c>
      <c r="LKA699" s="201" t="s">
        <v>7777</v>
      </c>
      <c r="LKB699" s="201" t="s">
        <v>7776</v>
      </c>
      <c r="LKC699" s="201" t="s">
        <v>7777</v>
      </c>
      <c r="LKD699" s="201" t="s">
        <v>7776</v>
      </c>
      <c r="LKE699" s="201" t="s">
        <v>7777</v>
      </c>
      <c r="LKF699" s="201" t="s">
        <v>7776</v>
      </c>
      <c r="LKG699" s="201" t="s">
        <v>7777</v>
      </c>
      <c r="LKH699" s="201" t="s">
        <v>7776</v>
      </c>
      <c r="LKI699" s="201" t="s">
        <v>7777</v>
      </c>
      <c r="LKJ699" s="201" t="s">
        <v>7776</v>
      </c>
      <c r="LKK699" s="201" t="s">
        <v>7777</v>
      </c>
      <c r="LKL699" s="201" t="s">
        <v>7776</v>
      </c>
      <c r="LKM699" s="201" t="s">
        <v>7777</v>
      </c>
      <c r="LKN699" s="201" t="s">
        <v>7776</v>
      </c>
      <c r="LKO699" s="201" t="s">
        <v>7777</v>
      </c>
      <c r="LKP699" s="201" t="s">
        <v>7776</v>
      </c>
      <c r="LKQ699" s="201" t="s">
        <v>7777</v>
      </c>
      <c r="LKR699" s="201" t="s">
        <v>7776</v>
      </c>
      <c r="LKS699" s="201" t="s">
        <v>7777</v>
      </c>
      <c r="LKT699" s="201" t="s">
        <v>7776</v>
      </c>
      <c r="LKU699" s="201" t="s">
        <v>7777</v>
      </c>
      <c r="LKV699" s="201" t="s">
        <v>7776</v>
      </c>
      <c r="LKW699" s="201" t="s">
        <v>7777</v>
      </c>
      <c r="LKX699" s="201" t="s">
        <v>7776</v>
      </c>
      <c r="LKY699" s="201" t="s">
        <v>7777</v>
      </c>
      <c r="LKZ699" s="201" t="s">
        <v>7776</v>
      </c>
      <c r="LLA699" s="201" t="s">
        <v>7777</v>
      </c>
      <c r="LLB699" s="201" t="s">
        <v>7776</v>
      </c>
      <c r="LLC699" s="201" t="s">
        <v>7777</v>
      </c>
      <c r="LLD699" s="201" t="s">
        <v>7776</v>
      </c>
      <c r="LLE699" s="201" t="s">
        <v>7777</v>
      </c>
      <c r="LLF699" s="201" t="s">
        <v>7776</v>
      </c>
      <c r="LLG699" s="201" t="s">
        <v>7777</v>
      </c>
      <c r="LLH699" s="201" t="s">
        <v>7776</v>
      </c>
      <c r="LLI699" s="201" t="s">
        <v>7777</v>
      </c>
      <c r="LLJ699" s="201" t="s">
        <v>7776</v>
      </c>
      <c r="LLK699" s="201" t="s">
        <v>7777</v>
      </c>
      <c r="LLL699" s="201" t="s">
        <v>7776</v>
      </c>
      <c r="LLM699" s="201" t="s">
        <v>7777</v>
      </c>
      <c r="LLN699" s="201" t="s">
        <v>7776</v>
      </c>
      <c r="LLO699" s="201" t="s">
        <v>7777</v>
      </c>
      <c r="LLP699" s="201" t="s">
        <v>7776</v>
      </c>
      <c r="LLQ699" s="201" t="s">
        <v>7777</v>
      </c>
      <c r="LLR699" s="201" t="s">
        <v>7776</v>
      </c>
      <c r="LLS699" s="201" t="s">
        <v>7777</v>
      </c>
      <c r="LLT699" s="201" t="s">
        <v>7776</v>
      </c>
      <c r="LLU699" s="201" t="s">
        <v>7777</v>
      </c>
      <c r="LLV699" s="201" t="s">
        <v>7776</v>
      </c>
      <c r="LLW699" s="201" t="s">
        <v>7777</v>
      </c>
      <c r="LLX699" s="201" t="s">
        <v>7776</v>
      </c>
      <c r="LLY699" s="201" t="s">
        <v>7777</v>
      </c>
      <c r="LLZ699" s="201" t="s">
        <v>7776</v>
      </c>
      <c r="LMA699" s="201" t="s">
        <v>7777</v>
      </c>
      <c r="LMB699" s="201" t="s">
        <v>7776</v>
      </c>
      <c r="LMC699" s="201" t="s">
        <v>7777</v>
      </c>
      <c r="LMD699" s="201" t="s">
        <v>7776</v>
      </c>
      <c r="LME699" s="201" t="s">
        <v>7777</v>
      </c>
      <c r="LMF699" s="201" t="s">
        <v>7776</v>
      </c>
      <c r="LMG699" s="201" t="s">
        <v>7777</v>
      </c>
      <c r="LMH699" s="201" t="s">
        <v>7776</v>
      </c>
      <c r="LMI699" s="201" t="s">
        <v>7777</v>
      </c>
      <c r="LMJ699" s="201" t="s">
        <v>7776</v>
      </c>
      <c r="LMK699" s="201" t="s">
        <v>7777</v>
      </c>
      <c r="LML699" s="201" t="s">
        <v>7776</v>
      </c>
      <c r="LMM699" s="201" t="s">
        <v>7777</v>
      </c>
      <c r="LMN699" s="201" t="s">
        <v>7776</v>
      </c>
      <c r="LMO699" s="201" t="s">
        <v>7777</v>
      </c>
      <c r="LMP699" s="201" t="s">
        <v>7776</v>
      </c>
      <c r="LMQ699" s="201" t="s">
        <v>7777</v>
      </c>
      <c r="LMR699" s="201" t="s">
        <v>7776</v>
      </c>
      <c r="LMS699" s="201" t="s">
        <v>7777</v>
      </c>
      <c r="LMT699" s="201" t="s">
        <v>7776</v>
      </c>
      <c r="LMU699" s="201" t="s">
        <v>7777</v>
      </c>
      <c r="LMV699" s="201" t="s">
        <v>7776</v>
      </c>
      <c r="LMW699" s="201" t="s">
        <v>7777</v>
      </c>
      <c r="LMX699" s="201" t="s">
        <v>7776</v>
      </c>
      <c r="LMY699" s="201" t="s">
        <v>7777</v>
      </c>
      <c r="LMZ699" s="201" t="s">
        <v>7776</v>
      </c>
      <c r="LNA699" s="201" t="s">
        <v>7777</v>
      </c>
      <c r="LNB699" s="201" t="s">
        <v>7776</v>
      </c>
      <c r="LNC699" s="201" t="s">
        <v>7777</v>
      </c>
      <c r="LND699" s="201" t="s">
        <v>7776</v>
      </c>
      <c r="LNE699" s="201" t="s">
        <v>7777</v>
      </c>
      <c r="LNF699" s="201" t="s">
        <v>7776</v>
      </c>
      <c r="LNG699" s="201" t="s">
        <v>7777</v>
      </c>
      <c r="LNH699" s="201" t="s">
        <v>7776</v>
      </c>
      <c r="LNI699" s="201" t="s">
        <v>7777</v>
      </c>
      <c r="LNJ699" s="201" t="s">
        <v>7776</v>
      </c>
      <c r="LNK699" s="201" t="s">
        <v>7777</v>
      </c>
      <c r="LNL699" s="201" t="s">
        <v>7776</v>
      </c>
      <c r="LNM699" s="201" t="s">
        <v>7777</v>
      </c>
      <c r="LNN699" s="201" t="s">
        <v>7776</v>
      </c>
      <c r="LNO699" s="201" t="s">
        <v>7777</v>
      </c>
      <c r="LNP699" s="201" t="s">
        <v>7776</v>
      </c>
      <c r="LNQ699" s="201" t="s">
        <v>7777</v>
      </c>
      <c r="LNR699" s="201" t="s">
        <v>7776</v>
      </c>
      <c r="LNS699" s="201" t="s">
        <v>7777</v>
      </c>
      <c r="LNT699" s="201" t="s">
        <v>7776</v>
      </c>
      <c r="LNU699" s="201" t="s">
        <v>7777</v>
      </c>
      <c r="LNV699" s="201" t="s">
        <v>7776</v>
      </c>
      <c r="LNW699" s="201" t="s">
        <v>7777</v>
      </c>
      <c r="LNX699" s="201" t="s">
        <v>7776</v>
      </c>
      <c r="LNY699" s="201" t="s">
        <v>7777</v>
      </c>
      <c r="LNZ699" s="201" t="s">
        <v>7776</v>
      </c>
      <c r="LOA699" s="201" t="s">
        <v>7777</v>
      </c>
      <c r="LOB699" s="201" t="s">
        <v>7776</v>
      </c>
      <c r="LOC699" s="201" t="s">
        <v>7777</v>
      </c>
      <c r="LOD699" s="201" t="s">
        <v>7776</v>
      </c>
      <c r="LOE699" s="201" t="s">
        <v>7777</v>
      </c>
      <c r="LOF699" s="201" t="s">
        <v>7776</v>
      </c>
      <c r="LOG699" s="201" t="s">
        <v>7777</v>
      </c>
      <c r="LOH699" s="201" t="s">
        <v>7776</v>
      </c>
      <c r="LOI699" s="201" t="s">
        <v>7777</v>
      </c>
      <c r="LOJ699" s="201" t="s">
        <v>7776</v>
      </c>
      <c r="LOK699" s="201" t="s">
        <v>7777</v>
      </c>
      <c r="LOL699" s="201" t="s">
        <v>7776</v>
      </c>
      <c r="LOM699" s="201" t="s">
        <v>7777</v>
      </c>
      <c r="LON699" s="201" t="s">
        <v>7776</v>
      </c>
      <c r="LOO699" s="201" t="s">
        <v>7777</v>
      </c>
      <c r="LOP699" s="201" t="s">
        <v>7776</v>
      </c>
      <c r="LOQ699" s="201" t="s">
        <v>7777</v>
      </c>
      <c r="LOR699" s="201" t="s">
        <v>7776</v>
      </c>
      <c r="LOS699" s="201" t="s">
        <v>7777</v>
      </c>
      <c r="LOT699" s="201" t="s">
        <v>7776</v>
      </c>
      <c r="LOU699" s="201" t="s">
        <v>7777</v>
      </c>
      <c r="LOV699" s="201" t="s">
        <v>7776</v>
      </c>
      <c r="LOW699" s="201" t="s">
        <v>7777</v>
      </c>
      <c r="LOX699" s="201" t="s">
        <v>7776</v>
      </c>
      <c r="LOY699" s="201" t="s">
        <v>7777</v>
      </c>
      <c r="LOZ699" s="201" t="s">
        <v>7776</v>
      </c>
      <c r="LPA699" s="201" t="s">
        <v>7777</v>
      </c>
      <c r="LPB699" s="201" t="s">
        <v>7776</v>
      </c>
      <c r="LPC699" s="201" t="s">
        <v>7777</v>
      </c>
      <c r="LPD699" s="201" t="s">
        <v>7776</v>
      </c>
      <c r="LPE699" s="201" t="s">
        <v>7777</v>
      </c>
      <c r="LPF699" s="201" t="s">
        <v>7776</v>
      </c>
      <c r="LPG699" s="201" t="s">
        <v>7777</v>
      </c>
      <c r="LPH699" s="201" t="s">
        <v>7776</v>
      </c>
      <c r="LPI699" s="201" t="s">
        <v>7777</v>
      </c>
      <c r="LPJ699" s="201" t="s">
        <v>7776</v>
      </c>
      <c r="LPK699" s="201" t="s">
        <v>7777</v>
      </c>
      <c r="LPL699" s="201" t="s">
        <v>7776</v>
      </c>
      <c r="LPM699" s="201" t="s">
        <v>7777</v>
      </c>
      <c r="LPN699" s="201" t="s">
        <v>7776</v>
      </c>
      <c r="LPO699" s="201" t="s">
        <v>7777</v>
      </c>
      <c r="LPP699" s="201" t="s">
        <v>7776</v>
      </c>
      <c r="LPQ699" s="201" t="s">
        <v>7777</v>
      </c>
      <c r="LPR699" s="201" t="s">
        <v>7776</v>
      </c>
      <c r="LPS699" s="201" t="s">
        <v>7777</v>
      </c>
      <c r="LPT699" s="201" t="s">
        <v>7776</v>
      </c>
      <c r="LPU699" s="201" t="s">
        <v>7777</v>
      </c>
      <c r="LPV699" s="201" t="s">
        <v>7776</v>
      </c>
      <c r="LPW699" s="201" t="s">
        <v>7777</v>
      </c>
      <c r="LPX699" s="201" t="s">
        <v>7776</v>
      </c>
      <c r="LPY699" s="201" t="s">
        <v>7777</v>
      </c>
      <c r="LPZ699" s="201" t="s">
        <v>7776</v>
      </c>
      <c r="LQA699" s="201" t="s">
        <v>7777</v>
      </c>
      <c r="LQB699" s="201" t="s">
        <v>7776</v>
      </c>
      <c r="LQC699" s="201" t="s">
        <v>7777</v>
      </c>
      <c r="LQD699" s="201" t="s">
        <v>7776</v>
      </c>
      <c r="LQE699" s="201" t="s">
        <v>7777</v>
      </c>
      <c r="LQF699" s="201" t="s">
        <v>7776</v>
      </c>
      <c r="LQG699" s="201" t="s">
        <v>7777</v>
      </c>
      <c r="LQH699" s="201" t="s">
        <v>7776</v>
      </c>
      <c r="LQI699" s="201" t="s">
        <v>7777</v>
      </c>
      <c r="LQJ699" s="201" t="s">
        <v>7776</v>
      </c>
      <c r="LQK699" s="201" t="s">
        <v>7777</v>
      </c>
      <c r="LQL699" s="201" t="s">
        <v>7776</v>
      </c>
      <c r="LQM699" s="201" t="s">
        <v>7777</v>
      </c>
      <c r="LQN699" s="201" t="s">
        <v>7776</v>
      </c>
      <c r="LQO699" s="201" t="s">
        <v>7777</v>
      </c>
      <c r="LQP699" s="201" t="s">
        <v>7776</v>
      </c>
      <c r="LQQ699" s="201" t="s">
        <v>7777</v>
      </c>
      <c r="LQR699" s="201" t="s">
        <v>7776</v>
      </c>
      <c r="LQS699" s="201" t="s">
        <v>7777</v>
      </c>
      <c r="LQT699" s="201" t="s">
        <v>7776</v>
      </c>
      <c r="LQU699" s="201" t="s">
        <v>7777</v>
      </c>
      <c r="LQV699" s="201" t="s">
        <v>7776</v>
      </c>
      <c r="LQW699" s="201" t="s">
        <v>7777</v>
      </c>
      <c r="LQX699" s="201" t="s">
        <v>7776</v>
      </c>
      <c r="LQY699" s="201" t="s">
        <v>7777</v>
      </c>
      <c r="LQZ699" s="201" t="s">
        <v>7776</v>
      </c>
      <c r="LRA699" s="201" t="s">
        <v>7777</v>
      </c>
      <c r="LRB699" s="201" t="s">
        <v>7776</v>
      </c>
      <c r="LRC699" s="201" t="s">
        <v>7777</v>
      </c>
      <c r="LRD699" s="201" t="s">
        <v>7776</v>
      </c>
      <c r="LRE699" s="201" t="s">
        <v>7777</v>
      </c>
      <c r="LRF699" s="201" t="s">
        <v>7776</v>
      </c>
      <c r="LRG699" s="201" t="s">
        <v>7777</v>
      </c>
      <c r="LRH699" s="201" t="s">
        <v>7776</v>
      </c>
      <c r="LRI699" s="201" t="s">
        <v>7777</v>
      </c>
      <c r="LRJ699" s="201" t="s">
        <v>7776</v>
      </c>
      <c r="LRK699" s="201" t="s">
        <v>7777</v>
      </c>
      <c r="LRL699" s="201" t="s">
        <v>7776</v>
      </c>
      <c r="LRM699" s="201" t="s">
        <v>7777</v>
      </c>
      <c r="LRN699" s="201" t="s">
        <v>7776</v>
      </c>
      <c r="LRO699" s="201" t="s">
        <v>7777</v>
      </c>
      <c r="LRP699" s="201" t="s">
        <v>7776</v>
      </c>
      <c r="LRQ699" s="201" t="s">
        <v>7777</v>
      </c>
      <c r="LRR699" s="201" t="s">
        <v>7776</v>
      </c>
      <c r="LRS699" s="201" t="s">
        <v>7777</v>
      </c>
      <c r="LRT699" s="201" t="s">
        <v>7776</v>
      </c>
      <c r="LRU699" s="201" t="s">
        <v>7777</v>
      </c>
      <c r="LRV699" s="201" t="s">
        <v>7776</v>
      </c>
      <c r="LRW699" s="201" t="s">
        <v>7777</v>
      </c>
      <c r="LRX699" s="201" t="s">
        <v>7776</v>
      </c>
      <c r="LRY699" s="201" t="s">
        <v>7777</v>
      </c>
      <c r="LRZ699" s="201" t="s">
        <v>7776</v>
      </c>
      <c r="LSA699" s="201" t="s">
        <v>7777</v>
      </c>
      <c r="LSB699" s="201" t="s">
        <v>7776</v>
      </c>
      <c r="LSC699" s="201" t="s">
        <v>7777</v>
      </c>
      <c r="LSD699" s="201" t="s">
        <v>7776</v>
      </c>
      <c r="LSE699" s="201" t="s">
        <v>7777</v>
      </c>
      <c r="LSF699" s="201" t="s">
        <v>7776</v>
      </c>
      <c r="LSG699" s="201" t="s">
        <v>7777</v>
      </c>
      <c r="LSH699" s="201" t="s">
        <v>7776</v>
      </c>
      <c r="LSI699" s="201" t="s">
        <v>7777</v>
      </c>
      <c r="LSJ699" s="201" t="s">
        <v>7776</v>
      </c>
      <c r="LSK699" s="201" t="s">
        <v>7777</v>
      </c>
      <c r="LSL699" s="201" t="s">
        <v>7776</v>
      </c>
      <c r="LSM699" s="201" t="s">
        <v>7777</v>
      </c>
      <c r="LSN699" s="201" t="s">
        <v>7776</v>
      </c>
      <c r="LSO699" s="201" t="s">
        <v>7777</v>
      </c>
      <c r="LSP699" s="201" t="s">
        <v>7776</v>
      </c>
      <c r="LSQ699" s="201" t="s">
        <v>7777</v>
      </c>
      <c r="LSR699" s="201" t="s">
        <v>7776</v>
      </c>
      <c r="LSS699" s="201" t="s">
        <v>7777</v>
      </c>
      <c r="LST699" s="201" t="s">
        <v>7776</v>
      </c>
      <c r="LSU699" s="201" t="s">
        <v>7777</v>
      </c>
      <c r="LSV699" s="201" t="s">
        <v>7776</v>
      </c>
      <c r="LSW699" s="201" t="s">
        <v>7777</v>
      </c>
      <c r="LSX699" s="201" t="s">
        <v>7776</v>
      </c>
      <c r="LSY699" s="201" t="s">
        <v>7777</v>
      </c>
      <c r="LSZ699" s="201" t="s">
        <v>7776</v>
      </c>
      <c r="LTA699" s="201" t="s">
        <v>7777</v>
      </c>
      <c r="LTB699" s="201" t="s">
        <v>7776</v>
      </c>
      <c r="LTC699" s="201" t="s">
        <v>7777</v>
      </c>
      <c r="LTD699" s="201" t="s">
        <v>7776</v>
      </c>
      <c r="LTE699" s="201" t="s">
        <v>7777</v>
      </c>
      <c r="LTF699" s="201" t="s">
        <v>7776</v>
      </c>
      <c r="LTG699" s="201" t="s">
        <v>7777</v>
      </c>
      <c r="LTH699" s="201" t="s">
        <v>7776</v>
      </c>
      <c r="LTI699" s="201" t="s">
        <v>7777</v>
      </c>
      <c r="LTJ699" s="201" t="s">
        <v>7776</v>
      </c>
      <c r="LTK699" s="201" t="s">
        <v>7777</v>
      </c>
      <c r="LTL699" s="201" t="s">
        <v>7776</v>
      </c>
      <c r="LTM699" s="201" t="s">
        <v>7777</v>
      </c>
      <c r="LTN699" s="201" t="s">
        <v>7776</v>
      </c>
      <c r="LTO699" s="201" t="s">
        <v>7777</v>
      </c>
      <c r="LTP699" s="201" t="s">
        <v>7776</v>
      </c>
      <c r="LTQ699" s="201" t="s">
        <v>7777</v>
      </c>
      <c r="LTR699" s="201" t="s">
        <v>7776</v>
      </c>
      <c r="LTS699" s="201" t="s">
        <v>7777</v>
      </c>
      <c r="LTT699" s="201" t="s">
        <v>7776</v>
      </c>
      <c r="LTU699" s="201" t="s">
        <v>7777</v>
      </c>
      <c r="LTV699" s="201" t="s">
        <v>7776</v>
      </c>
      <c r="LTW699" s="201" t="s">
        <v>7777</v>
      </c>
      <c r="LTX699" s="201" t="s">
        <v>7776</v>
      </c>
      <c r="LTY699" s="201" t="s">
        <v>7777</v>
      </c>
      <c r="LTZ699" s="201" t="s">
        <v>7776</v>
      </c>
      <c r="LUA699" s="201" t="s">
        <v>7777</v>
      </c>
      <c r="LUB699" s="201" t="s">
        <v>7776</v>
      </c>
      <c r="LUC699" s="201" t="s">
        <v>7777</v>
      </c>
      <c r="LUD699" s="201" t="s">
        <v>7776</v>
      </c>
      <c r="LUE699" s="201" t="s">
        <v>7777</v>
      </c>
      <c r="LUF699" s="201" t="s">
        <v>7776</v>
      </c>
      <c r="LUG699" s="201" t="s">
        <v>7777</v>
      </c>
      <c r="LUH699" s="201" t="s">
        <v>7776</v>
      </c>
      <c r="LUI699" s="201" t="s">
        <v>7777</v>
      </c>
      <c r="LUJ699" s="201" t="s">
        <v>7776</v>
      </c>
      <c r="LUK699" s="201" t="s">
        <v>7777</v>
      </c>
      <c r="LUL699" s="201" t="s">
        <v>7776</v>
      </c>
      <c r="LUM699" s="201" t="s">
        <v>7777</v>
      </c>
      <c r="LUN699" s="201" t="s">
        <v>7776</v>
      </c>
      <c r="LUO699" s="201" t="s">
        <v>7777</v>
      </c>
      <c r="LUP699" s="201" t="s">
        <v>7776</v>
      </c>
      <c r="LUQ699" s="201" t="s">
        <v>7777</v>
      </c>
      <c r="LUR699" s="201" t="s">
        <v>7776</v>
      </c>
      <c r="LUS699" s="201" t="s">
        <v>7777</v>
      </c>
      <c r="LUT699" s="201" t="s">
        <v>7776</v>
      </c>
      <c r="LUU699" s="201" t="s">
        <v>7777</v>
      </c>
      <c r="LUV699" s="201" t="s">
        <v>7776</v>
      </c>
      <c r="LUW699" s="201" t="s">
        <v>7777</v>
      </c>
      <c r="LUX699" s="201" t="s">
        <v>7776</v>
      </c>
      <c r="LUY699" s="201" t="s">
        <v>7777</v>
      </c>
      <c r="LUZ699" s="201" t="s">
        <v>7776</v>
      </c>
      <c r="LVA699" s="201" t="s">
        <v>7777</v>
      </c>
      <c r="LVB699" s="201" t="s">
        <v>7776</v>
      </c>
      <c r="LVC699" s="201" t="s">
        <v>7777</v>
      </c>
      <c r="LVD699" s="201" t="s">
        <v>7776</v>
      </c>
      <c r="LVE699" s="201" t="s">
        <v>7777</v>
      </c>
      <c r="LVF699" s="201" t="s">
        <v>7776</v>
      </c>
      <c r="LVG699" s="201" t="s">
        <v>7777</v>
      </c>
      <c r="LVH699" s="201" t="s">
        <v>7776</v>
      </c>
      <c r="LVI699" s="201" t="s">
        <v>7777</v>
      </c>
      <c r="LVJ699" s="201" t="s">
        <v>7776</v>
      </c>
      <c r="LVK699" s="201" t="s">
        <v>7777</v>
      </c>
      <c r="LVL699" s="201" t="s">
        <v>7776</v>
      </c>
      <c r="LVM699" s="201" t="s">
        <v>7777</v>
      </c>
      <c r="LVN699" s="201" t="s">
        <v>7776</v>
      </c>
      <c r="LVO699" s="201" t="s">
        <v>7777</v>
      </c>
      <c r="LVP699" s="201" t="s">
        <v>7776</v>
      </c>
      <c r="LVQ699" s="201" t="s">
        <v>7777</v>
      </c>
      <c r="LVR699" s="201" t="s">
        <v>7776</v>
      </c>
      <c r="LVS699" s="201" t="s">
        <v>7777</v>
      </c>
      <c r="LVT699" s="201" t="s">
        <v>7776</v>
      </c>
      <c r="LVU699" s="201" t="s">
        <v>7777</v>
      </c>
      <c r="LVV699" s="201" t="s">
        <v>7776</v>
      </c>
      <c r="LVW699" s="201" t="s">
        <v>7777</v>
      </c>
      <c r="LVX699" s="201" t="s">
        <v>7776</v>
      </c>
      <c r="LVY699" s="201" t="s">
        <v>7777</v>
      </c>
      <c r="LVZ699" s="201" t="s">
        <v>7776</v>
      </c>
      <c r="LWA699" s="201" t="s">
        <v>7777</v>
      </c>
      <c r="LWB699" s="201" t="s">
        <v>7776</v>
      </c>
      <c r="LWC699" s="201" t="s">
        <v>7777</v>
      </c>
      <c r="LWD699" s="201" t="s">
        <v>7776</v>
      </c>
      <c r="LWE699" s="201" t="s">
        <v>7777</v>
      </c>
      <c r="LWF699" s="201" t="s">
        <v>7776</v>
      </c>
      <c r="LWG699" s="201" t="s">
        <v>7777</v>
      </c>
      <c r="LWH699" s="201" t="s">
        <v>7776</v>
      </c>
      <c r="LWI699" s="201" t="s">
        <v>7777</v>
      </c>
      <c r="LWJ699" s="201" t="s">
        <v>7776</v>
      </c>
      <c r="LWK699" s="201" t="s">
        <v>7777</v>
      </c>
      <c r="LWL699" s="201" t="s">
        <v>7776</v>
      </c>
      <c r="LWM699" s="201" t="s">
        <v>7777</v>
      </c>
      <c r="LWN699" s="201" t="s">
        <v>7776</v>
      </c>
      <c r="LWO699" s="201" t="s">
        <v>7777</v>
      </c>
      <c r="LWP699" s="201" t="s">
        <v>7776</v>
      </c>
      <c r="LWQ699" s="201" t="s">
        <v>7777</v>
      </c>
      <c r="LWR699" s="201" t="s">
        <v>7776</v>
      </c>
      <c r="LWS699" s="201" t="s">
        <v>7777</v>
      </c>
      <c r="LWT699" s="201" t="s">
        <v>7776</v>
      </c>
      <c r="LWU699" s="201" t="s">
        <v>7777</v>
      </c>
      <c r="LWV699" s="201" t="s">
        <v>7776</v>
      </c>
      <c r="LWW699" s="201" t="s">
        <v>7777</v>
      </c>
      <c r="LWX699" s="201" t="s">
        <v>7776</v>
      </c>
      <c r="LWY699" s="201" t="s">
        <v>7777</v>
      </c>
      <c r="LWZ699" s="201" t="s">
        <v>7776</v>
      </c>
      <c r="LXA699" s="201" t="s">
        <v>7777</v>
      </c>
      <c r="LXB699" s="201" t="s">
        <v>7776</v>
      </c>
      <c r="LXC699" s="201" t="s">
        <v>7777</v>
      </c>
      <c r="LXD699" s="201" t="s">
        <v>7776</v>
      </c>
      <c r="LXE699" s="201" t="s">
        <v>7777</v>
      </c>
      <c r="LXF699" s="201" t="s">
        <v>7776</v>
      </c>
      <c r="LXG699" s="201" t="s">
        <v>7777</v>
      </c>
      <c r="LXH699" s="201" t="s">
        <v>7776</v>
      </c>
      <c r="LXI699" s="201" t="s">
        <v>7777</v>
      </c>
      <c r="LXJ699" s="201" t="s">
        <v>7776</v>
      </c>
      <c r="LXK699" s="201" t="s">
        <v>7777</v>
      </c>
      <c r="LXL699" s="201" t="s">
        <v>7776</v>
      </c>
      <c r="LXM699" s="201" t="s">
        <v>7777</v>
      </c>
      <c r="LXN699" s="201" t="s">
        <v>7776</v>
      </c>
      <c r="LXO699" s="201" t="s">
        <v>7777</v>
      </c>
      <c r="LXP699" s="201" t="s">
        <v>7776</v>
      </c>
      <c r="LXQ699" s="201" t="s">
        <v>7777</v>
      </c>
      <c r="LXR699" s="201" t="s">
        <v>7776</v>
      </c>
      <c r="LXS699" s="201" t="s">
        <v>7777</v>
      </c>
      <c r="LXT699" s="201" t="s">
        <v>7776</v>
      </c>
      <c r="LXU699" s="201" t="s">
        <v>7777</v>
      </c>
      <c r="LXV699" s="201" t="s">
        <v>7776</v>
      </c>
      <c r="LXW699" s="201" t="s">
        <v>7777</v>
      </c>
      <c r="LXX699" s="201" t="s">
        <v>7776</v>
      </c>
      <c r="LXY699" s="201" t="s">
        <v>7777</v>
      </c>
      <c r="LXZ699" s="201" t="s">
        <v>7776</v>
      </c>
      <c r="LYA699" s="201" t="s">
        <v>7777</v>
      </c>
      <c r="LYB699" s="201" t="s">
        <v>7776</v>
      </c>
      <c r="LYC699" s="201" t="s">
        <v>7777</v>
      </c>
      <c r="LYD699" s="201" t="s">
        <v>7776</v>
      </c>
      <c r="LYE699" s="201" t="s">
        <v>7777</v>
      </c>
      <c r="LYF699" s="201" t="s">
        <v>7776</v>
      </c>
      <c r="LYG699" s="201" t="s">
        <v>7777</v>
      </c>
      <c r="LYH699" s="201" t="s">
        <v>7776</v>
      </c>
      <c r="LYI699" s="201" t="s">
        <v>7777</v>
      </c>
      <c r="LYJ699" s="201" t="s">
        <v>7776</v>
      </c>
      <c r="LYK699" s="201" t="s">
        <v>7777</v>
      </c>
      <c r="LYL699" s="201" t="s">
        <v>7776</v>
      </c>
      <c r="LYM699" s="201" t="s">
        <v>7777</v>
      </c>
      <c r="LYN699" s="201" t="s">
        <v>7776</v>
      </c>
      <c r="LYO699" s="201" t="s">
        <v>7777</v>
      </c>
      <c r="LYP699" s="201" t="s">
        <v>7776</v>
      </c>
      <c r="LYQ699" s="201" t="s">
        <v>7777</v>
      </c>
      <c r="LYR699" s="201" t="s">
        <v>7776</v>
      </c>
      <c r="LYS699" s="201" t="s">
        <v>7777</v>
      </c>
      <c r="LYT699" s="201" t="s">
        <v>7776</v>
      </c>
      <c r="LYU699" s="201" t="s">
        <v>7777</v>
      </c>
      <c r="LYV699" s="201" t="s">
        <v>7776</v>
      </c>
      <c r="LYW699" s="201" t="s">
        <v>7777</v>
      </c>
      <c r="LYX699" s="201" t="s">
        <v>7776</v>
      </c>
      <c r="LYY699" s="201" t="s">
        <v>7777</v>
      </c>
      <c r="LYZ699" s="201" t="s">
        <v>7776</v>
      </c>
      <c r="LZA699" s="201" t="s">
        <v>7777</v>
      </c>
      <c r="LZB699" s="201" t="s">
        <v>7776</v>
      </c>
      <c r="LZC699" s="201" t="s">
        <v>7777</v>
      </c>
      <c r="LZD699" s="201" t="s">
        <v>7776</v>
      </c>
      <c r="LZE699" s="201" t="s">
        <v>7777</v>
      </c>
      <c r="LZF699" s="201" t="s">
        <v>7776</v>
      </c>
      <c r="LZG699" s="201" t="s">
        <v>7777</v>
      </c>
      <c r="LZH699" s="201" t="s">
        <v>7776</v>
      </c>
      <c r="LZI699" s="201" t="s">
        <v>7777</v>
      </c>
      <c r="LZJ699" s="201" t="s">
        <v>7776</v>
      </c>
      <c r="LZK699" s="201" t="s">
        <v>7777</v>
      </c>
      <c r="LZL699" s="201" t="s">
        <v>7776</v>
      </c>
      <c r="LZM699" s="201" t="s">
        <v>7777</v>
      </c>
      <c r="LZN699" s="201" t="s">
        <v>7776</v>
      </c>
      <c r="LZO699" s="201" t="s">
        <v>7777</v>
      </c>
      <c r="LZP699" s="201" t="s">
        <v>7776</v>
      </c>
      <c r="LZQ699" s="201" t="s">
        <v>7777</v>
      </c>
      <c r="LZR699" s="201" t="s">
        <v>7776</v>
      </c>
      <c r="LZS699" s="201" t="s">
        <v>7777</v>
      </c>
      <c r="LZT699" s="201" t="s">
        <v>7776</v>
      </c>
      <c r="LZU699" s="201" t="s">
        <v>7777</v>
      </c>
      <c r="LZV699" s="201" t="s">
        <v>7776</v>
      </c>
      <c r="LZW699" s="201" t="s">
        <v>7777</v>
      </c>
      <c r="LZX699" s="201" t="s">
        <v>7776</v>
      </c>
      <c r="LZY699" s="201" t="s">
        <v>7777</v>
      </c>
      <c r="LZZ699" s="201" t="s">
        <v>7776</v>
      </c>
      <c r="MAA699" s="201" t="s">
        <v>7777</v>
      </c>
      <c r="MAB699" s="201" t="s">
        <v>7776</v>
      </c>
      <c r="MAC699" s="201" t="s">
        <v>7777</v>
      </c>
      <c r="MAD699" s="201" t="s">
        <v>7776</v>
      </c>
      <c r="MAE699" s="201" t="s">
        <v>7777</v>
      </c>
      <c r="MAF699" s="201" t="s">
        <v>7776</v>
      </c>
      <c r="MAG699" s="201" t="s">
        <v>7777</v>
      </c>
      <c r="MAH699" s="201" t="s">
        <v>7776</v>
      </c>
      <c r="MAI699" s="201" t="s">
        <v>7777</v>
      </c>
      <c r="MAJ699" s="201" t="s">
        <v>7776</v>
      </c>
      <c r="MAK699" s="201" t="s">
        <v>7777</v>
      </c>
      <c r="MAL699" s="201" t="s">
        <v>7776</v>
      </c>
      <c r="MAM699" s="201" t="s">
        <v>7777</v>
      </c>
      <c r="MAN699" s="201" t="s">
        <v>7776</v>
      </c>
      <c r="MAO699" s="201" t="s">
        <v>7777</v>
      </c>
      <c r="MAP699" s="201" t="s">
        <v>7776</v>
      </c>
      <c r="MAQ699" s="201" t="s">
        <v>7777</v>
      </c>
      <c r="MAR699" s="201" t="s">
        <v>7776</v>
      </c>
      <c r="MAS699" s="201" t="s">
        <v>7777</v>
      </c>
      <c r="MAT699" s="201" t="s">
        <v>7776</v>
      </c>
      <c r="MAU699" s="201" t="s">
        <v>7777</v>
      </c>
      <c r="MAV699" s="201" t="s">
        <v>7776</v>
      </c>
      <c r="MAW699" s="201" t="s">
        <v>7777</v>
      </c>
      <c r="MAX699" s="201" t="s">
        <v>7776</v>
      </c>
      <c r="MAY699" s="201" t="s">
        <v>7777</v>
      </c>
      <c r="MAZ699" s="201" t="s">
        <v>7776</v>
      </c>
      <c r="MBA699" s="201" t="s">
        <v>7777</v>
      </c>
      <c r="MBB699" s="201" t="s">
        <v>7776</v>
      </c>
      <c r="MBC699" s="201" t="s">
        <v>7777</v>
      </c>
      <c r="MBD699" s="201" t="s">
        <v>7776</v>
      </c>
      <c r="MBE699" s="201" t="s">
        <v>7777</v>
      </c>
      <c r="MBF699" s="201" t="s">
        <v>7776</v>
      </c>
      <c r="MBG699" s="201" t="s">
        <v>7777</v>
      </c>
      <c r="MBH699" s="201" t="s">
        <v>7776</v>
      </c>
      <c r="MBI699" s="201" t="s">
        <v>7777</v>
      </c>
      <c r="MBJ699" s="201" t="s">
        <v>7776</v>
      </c>
      <c r="MBK699" s="201" t="s">
        <v>7777</v>
      </c>
      <c r="MBL699" s="201" t="s">
        <v>7776</v>
      </c>
      <c r="MBM699" s="201" t="s">
        <v>7777</v>
      </c>
      <c r="MBN699" s="201" t="s">
        <v>7776</v>
      </c>
      <c r="MBO699" s="201" t="s">
        <v>7777</v>
      </c>
      <c r="MBP699" s="201" t="s">
        <v>7776</v>
      </c>
      <c r="MBQ699" s="201" t="s">
        <v>7777</v>
      </c>
      <c r="MBR699" s="201" t="s">
        <v>7776</v>
      </c>
      <c r="MBS699" s="201" t="s">
        <v>7777</v>
      </c>
      <c r="MBT699" s="201" t="s">
        <v>7776</v>
      </c>
      <c r="MBU699" s="201" t="s">
        <v>7777</v>
      </c>
      <c r="MBV699" s="201" t="s">
        <v>7776</v>
      </c>
      <c r="MBW699" s="201" t="s">
        <v>7777</v>
      </c>
      <c r="MBX699" s="201" t="s">
        <v>7776</v>
      </c>
      <c r="MBY699" s="201" t="s">
        <v>7777</v>
      </c>
      <c r="MBZ699" s="201" t="s">
        <v>7776</v>
      </c>
      <c r="MCA699" s="201" t="s">
        <v>7777</v>
      </c>
      <c r="MCB699" s="201" t="s">
        <v>7776</v>
      </c>
      <c r="MCC699" s="201" t="s">
        <v>7777</v>
      </c>
      <c r="MCD699" s="201" t="s">
        <v>7776</v>
      </c>
      <c r="MCE699" s="201" t="s">
        <v>7777</v>
      </c>
      <c r="MCF699" s="201" t="s">
        <v>7776</v>
      </c>
      <c r="MCG699" s="201" t="s">
        <v>7777</v>
      </c>
      <c r="MCH699" s="201" t="s">
        <v>7776</v>
      </c>
      <c r="MCI699" s="201" t="s">
        <v>7777</v>
      </c>
      <c r="MCJ699" s="201" t="s">
        <v>7776</v>
      </c>
      <c r="MCK699" s="201" t="s">
        <v>7777</v>
      </c>
      <c r="MCL699" s="201" t="s">
        <v>7776</v>
      </c>
      <c r="MCM699" s="201" t="s">
        <v>7777</v>
      </c>
      <c r="MCN699" s="201" t="s">
        <v>7776</v>
      </c>
      <c r="MCO699" s="201" t="s">
        <v>7777</v>
      </c>
      <c r="MCP699" s="201" t="s">
        <v>7776</v>
      </c>
      <c r="MCQ699" s="201" t="s">
        <v>7777</v>
      </c>
      <c r="MCR699" s="201" t="s">
        <v>7776</v>
      </c>
      <c r="MCS699" s="201" t="s">
        <v>7777</v>
      </c>
      <c r="MCT699" s="201" t="s">
        <v>7776</v>
      </c>
      <c r="MCU699" s="201" t="s">
        <v>7777</v>
      </c>
      <c r="MCV699" s="201" t="s">
        <v>7776</v>
      </c>
      <c r="MCW699" s="201" t="s">
        <v>7777</v>
      </c>
      <c r="MCX699" s="201" t="s">
        <v>7776</v>
      </c>
      <c r="MCY699" s="201" t="s">
        <v>7777</v>
      </c>
      <c r="MCZ699" s="201" t="s">
        <v>7776</v>
      </c>
      <c r="MDA699" s="201" t="s">
        <v>7777</v>
      </c>
      <c r="MDB699" s="201" t="s">
        <v>7776</v>
      </c>
      <c r="MDC699" s="201" t="s">
        <v>7777</v>
      </c>
      <c r="MDD699" s="201" t="s">
        <v>7776</v>
      </c>
      <c r="MDE699" s="201" t="s">
        <v>7777</v>
      </c>
      <c r="MDF699" s="201" t="s">
        <v>7776</v>
      </c>
      <c r="MDG699" s="201" t="s">
        <v>7777</v>
      </c>
      <c r="MDH699" s="201" t="s">
        <v>7776</v>
      </c>
      <c r="MDI699" s="201" t="s">
        <v>7777</v>
      </c>
      <c r="MDJ699" s="201" t="s">
        <v>7776</v>
      </c>
      <c r="MDK699" s="201" t="s">
        <v>7777</v>
      </c>
      <c r="MDL699" s="201" t="s">
        <v>7776</v>
      </c>
      <c r="MDM699" s="201" t="s">
        <v>7777</v>
      </c>
      <c r="MDN699" s="201" t="s">
        <v>7776</v>
      </c>
      <c r="MDO699" s="201" t="s">
        <v>7777</v>
      </c>
      <c r="MDP699" s="201" t="s">
        <v>7776</v>
      </c>
      <c r="MDQ699" s="201" t="s">
        <v>7777</v>
      </c>
      <c r="MDR699" s="201" t="s">
        <v>7776</v>
      </c>
      <c r="MDS699" s="201" t="s">
        <v>7777</v>
      </c>
      <c r="MDT699" s="201" t="s">
        <v>7776</v>
      </c>
      <c r="MDU699" s="201" t="s">
        <v>7777</v>
      </c>
      <c r="MDV699" s="201" t="s">
        <v>7776</v>
      </c>
      <c r="MDW699" s="201" t="s">
        <v>7777</v>
      </c>
      <c r="MDX699" s="201" t="s">
        <v>7776</v>
      </c>
      <c r="MDY699" s="201" t="s">
        <v>7777</v>
      </c>
      <c r="MDZ699" s="201" t="s">
        <v>7776</v>
      </c>
      <c r="MEA699" s="201" t="s">
        <v>7777</v>
      </c>
      <c r="MEB699" s="201" t="s">
        <v>7776</v>
      </c>
      <c r="MEC699" s="201" t="s">
        <v>7777</v>
      </c>
      <c r="MED699" s="201" t="s">
        <v>7776</v>
      </c>
      <c r="MEE699" s="201" t="s">
        <v>7777</v>
      </c>
      <c r="MEF699" s="201" t="s">
        <v>7776</v>
      </c>
      <c r="MEG699" s="201" t="s">
        <v>7777</v>
      </c>
      <c r="MEH699" s="201" t="s">
        <v>7776</v>
      </c>
      <c r="MEI699" s="201" t="s">
        <v>7777</v>
      </c>
      <c r="MEJ699" s="201" t="s">
        <v>7776</v>
      </c>
      <c r="MEK699" s="201" t="s">
        <v>7777</v>
      </c>
      <c r="MEL699" s="201" t="s">
        <v>7776</v>
      </c>
      <c r="MEM699" s="201" t="s">
        <v>7777</v>
      </c>
      <c r="MEN699" s="201" t="s">
        <v>7776</v>
      </c>
      <c r="MEO699" s="201" t="s">
        <v>7777</v>
      </c>
      <c r="MEP699" s="201" t="s">
        <v>7776</v>
      </c>
      <c r="MEQ699" s="201" t="s">
        <v>7777</v>
      </c>
      <c r="MER699" s="201" t="s">
        <v>7776</v>
      </c>
      <c r="MES699" s="201" t="s">
        <v>7777</v>
      </c>
      <c r="MET699" s="201" t="s">
        <v>7776</v>
      </c>
      <c r="MEU699" s="201" t="s">
        <v>7777</v>
      </c>
      <c r="MEV699" s="201" t="s">
        <v>7776</v>
      </c>
      <c r="MEW699" s="201" t="s">
        <v>7777</v>
      </c>
      <c r="MEX699" s="201" t="s">
        <v>7776</v>
      </c>
      <c r="MEY699" s="201" t="s">
        <v>7777</v>
      </c>
      <c r="MEZ699" s="201" t="s">
        <v>7776</v>
      </c>
      <c r="MFA699" s="201" t="s">
        <v>7777</v>
      </c>
      <c r="MFB699" s="201" t="s">
        <v>7776</v>
      </c>
      <c r="MFC699" s="201" t="s">
        <v>7777</v>
      </c>
      <c r="MFD699" s="201" t="s">
        <v>7776</v>
      </c>
      <c r="MFE699" s="201" t="s">
        <v>7777</v>
      </c>
      <c r="MFF699" s="201" t="s">
        <v>7776</v>
      </c>
      <c r="MFG699" s="201" t="s">
        <v>7777</v>
      </c>
      <c r="MFH699" s="201" t="s">
        <v>7776</v>
      </c>
      <c r="MFI699" s="201" t="s">
        <v>7777</v>
      </c>
      <c r="MFJ699" s="201" t="s">
        <v>7776</v>
      </c>
      <c r="MFK699" s="201" t="s">
        <v>7777</v>
      </c>
      <c r="MFL699" s="201" t="s">
        <v>7776</v>
      </c>
      <c r="MFM699" s="201" t="s">
        <v>7777</v>
      </c>
      <c r="MFN699" s="201" t="s">
        <v>7776</v>
      </c>
      <c r="MFO699" s="201" t="s">
        <v>7777</v>
      </c>
      <c r="MFP699" s="201" t="s">
        <v>7776</v>
      </c>
      <c r="MFQ699" s="201" t="s">
        <v>7777</v>
      </c>
      <c r="MFR699" s="201" t="s">
        <v>7776</v>
      </c>
      <c r="MFS699" s="201" t="s">
        <v>7777</v>
      </c>
      <c r="MFT699" s="201" t="s">
        <v>7776</v>
      </c>
      <c r="MFU699" s="201" t="s">
        <v>7777</v>
      </c>
      <c r="MFV699" s="201" t="s">
        <v>7776</v>
      </c>
      <c r="MFW699" s="201" t="s">
        <v>7777</v>
      </c>
      <c r="MFX699" s="201" t="s">
        <v>7776</v>
      </c>
      <c r="MFY699" s="201" t="s">
        <v>7777</v>
      </c>
      <c r="MFZ699" s="201" t="s">
        <v>7776</v>
      </c>
      <c r="MGA699" s="201" t="s">
        <v>7777</v>
      </c>
      <c r="MGB699" s="201" t="s">
        <v>7776</v>
      </c>
      <c r="MGC699" s="201" t="s">
        <v>7777</v>
      </c>
      <c r="MGD699" s="201" t="s">
        <v>7776</v>
      </c>
      <c r="MGE699" s="201" t="s">
        <v>7777</v>
      </c>
      <c r="MGF699" s="201" t="s">
        <v>7776</v>
      </c>
      <c r="MGG699" s="201" t="s">
        <v>7777</v>
      </c>
      <c r="MGH699" s="201" t="s">
        <v>7776</v>
      </c>
      <c r="MGI699" s="201" t="s">
        <v>7777</v>
      </c>
      <c r="MGJ699" s="201" t="s">
        <v>7776</v>
      </c>
      <c r="MGK699" s="201" t="s">
        <v>7777</v>
      </c>
      <c r="MGL699" s="201" t="s">
        <v>7776</v>
      </c>
      <c r="MGM699" s="201" t="s">
        <v>7777</v>
      </c>
      <c r="MGN699" s="201" t="s">
        <v>7776</v>
      </c>
      <c r="MGO699" s="201" t="s">
        <v>7777</v>
      </c>
      <c r="MGP699" s="201" t="s">
        <v>7776</v>
      </c>
      <c r="MGQ699" s="201" t="s">
        <v>7777</v>
      </c>
      <c r="MGR699" s="201" t="s">
        <v>7776</v>
      </c>
      <c r="MGS699" s="201" t="s">
        <v>7777</v>
      </c>
      <c r="MGT699" s="201" t="s">
        <v>7776</v>
      </c>
      <c r="MGU699" s="201" t="s">
        <v>7777</v>
      </c>
      <c r="MGV699" s="201" t="s">
        <v>7776</v>
      </c>
      <c r="MGW699" s="201" t="s">
        <v>7777</v>
      </c>
      <c r="MGX699" s="201" t="s">
        <v>7776</v>
      </c>
      <c r="MGY699" s="201" t="s">
        <v>7777</v>
      </c>
      <c r="MGZ699" s="201" t="s">
        <v>7776</v>
      </c>
      <c r="MHA699" s="201" t="s">
        <v>7777</v>
      </c>
      <c r="MHB699" s="201" t="s">
        <v>7776</v>
      </c>
      <c r="MHC699" s="201" t="s">
        <v>7777</v>
      </c>
      <c r="MHD699" s="201" t="s">
        <v>7776</v>
      </c>
      <c r="MHE699" s="201" t="s">
        <v>7777</v>
      </c>
      <c r="MHF699" s="201" t="s">
        <v>7776</v>
      </c>
      <c r="MHG699" s="201" t="s">
        <v>7777</v>
      </c>
      <c r="MHH699" s="201" t="s">
        <v>7776</v>
      </c>
      <c r="MHI699" s="201" t="s">
        <v>7777</v>
      </c>
      <c r="MHJ699" s="201" t="s">
        <v>7776</v>
      </c>
      <c r="MHK699" s="201" t="s">
        <v>7777</v>
      </c>
      <c r="MHL699" s="201" t="s">
        <v>7776</v>
      </c>
      <c r="MHM699" s="201" t="s">
        <v>7777</v>
      </c>
      <c r="MHN699" s="201" t="s">
        <v>7776</v>
      </c>
      <c r="MHO699" s="201" t="s">
        <v>7777</v>
      </c>
      <c r="MHP699" s="201" t="s">
        <v>7776</v>
      </c>
      <c r="MHQ699" s="201" t="s">
        <v>7777</v>
      </c>
      <c r="MHR699" s="201" t="s">
        <v>7776</v>
      </c>
      <c r="MHS699" s="201" t="s">
        <v>7777</v>
      </c>
      <c r="MHT699" s="201" t="s">
        <v>7776</v>
      </c>
      <c r="MHU699" s="201" t="s">
        <v>7777</v>
      </c>
      <c r="MHV699" s="201" t="s">
        <v>7776</v>
      </c>
      <c r="MHW699" s="201" t="s">
        <v>7777</v>
      </c>
      <c r="MHX699" s="201" t="s">
        <v>7776</v>
      </c>
      <c r="MHY699" s="201" t="s">
        <v>7777</v>
      </c>
      <c r="MHZ699" s="201" t="s">
        <v>7776</v>
      </c>
      <c r="MIA699" s="201" t="s">
        <v>7777</v>
      </c>
      <c r="MIB699" s="201" t="s">
        <v>7776</v>
      </c>
      <c r="MIC699" s="201" t="s">
        <v>7777</v>
      </c>
      <c r="MID699" s="201" t="s">
        <v>7776</v>
      </c>
      <c r="MIE699" s="201" t="s">
        <v>7777</v>
      </c>
      <c r="MIF699" s="201" t="s">
        <v>7776</v>
      </c>
      <c r="MIG699" s="201" t="s">
        <v>7777</v>
      </c>
      <c r="MIH699" s="201" t="s">
        <v>7776</v>
      </c>
      <c r="MII699" s="201" t="s">
        <v>7777</v>
      </c>
      <c r="MIJ699" s="201" t="s">
        <v>7776</v>
      </c>
      <c r="MIK699" s="201" t="s">
        <v>7777</v>
      </c>
      <c r="MIL699" s="201" t="s">
        <v>7776</v>
      </c>
      <c r="MIM699" s="201" t="s">
        <v>7777</v>
      </c>
      <c r="MIN699" s="201" t="s">
        <v>7776</v>
      </c>
      <c r="MIO699" s="201" t="s">
        <v>7777</v>
      </c>
      <c r="MIP699" s="201" t="s">
        <v>7776</v>
      </c>
      <c r="MIQ699" s="201" t="s">
        <v>7777</v>
      </c>
      <c r="MIR699" s="201" t="s">
        <v>7776</v>
      </c>
      <c r="MIS699" s="201" t="s">
        <v>7777</v>
      </c>
      <c r="MIT699" s="201" t="s">
        <v>7776</v>
      </c>
      <c r="MIU699" s="201" t="s">
        <v>7777</v>
      </c>
      <c r="MIV699" s="201" t="s">
        <v>7776</v>
      </c>
      <c r="MIW699" s="201" t="s">
        <v>7777</v>
      </c>
      <c r="MIX699" s="201" t="s">
        <v>7776</v>
      </c>
      <c r="MIY699" s="201" t="s">
        <v>7777</v>
      </c>
      <c r="MIZ699" s="201" t="s">
        <v>7776</v>
      </c>
      <c r="MJA699" s="201" t="s">
        <v>7777</v>
      </c>
      <c r="MJB699" s="201" t="s">
        <v>7776</v>
      </c>
      <c r="MJC699" s="201" t="s">
        <v>7777</v>
      </c>
      <c r="MJD699" s="201" t="s">
        <v>7776</v>
      </c>
      <c r="MJE699" s="201" t="s">
        <v>7777</v>
      </c>
      <c r="MJF699" s="201" t="s">
        <v>7776</v>
      </c>
      <c r="MJG699" s="201" t="s">
        <v>7777</v>
      </c>
      <c r="MJH699" s="201" t="s">
        <v>7776</v>
      </c>
      <c r="MJI699" s="201" t="s">
        <v>7777</v>
      </c>
      <c r="MJJ699" s="201" t="s">
        <v>7776</v>
      </c>
      <c r="MJK699" s="201" t="s">
        <v>7777</v>
      </c>
      <c r="MJL699" s="201" t="s">
        <v>7776</v>
      </c>
      <c r="MJM699" s="201" t="s">
        <v>7777</v>
      </c>
      <c r="MJN699" s="201" t="s">
        <v>7776</v>
      </c>
      <c r="MJO699" s="201" t="s">
        <v>7777</v>
      </c>
      <c r="MJP699" s="201" t="s">
        <v>7776</v>
      </c>
      <c r="MJQ699" s="201" t="s">
        <v>7777</v>
      </c>
      <c r="MJR699" s="201" t="s">
        <v>7776</v>
      </c>
      <c r="MJS699" s="201" t="s">
        <v>7777</v>
      </c>
      <c r="MJT699" s="201" t="s">
        <v>7776</v>
      </c>
      <c r="MJU699" s="201" t="s">
        <v>7777</v>
      </c>
      <c r="MJV699" s="201" t="s">
        <v>7776</v>
      </c>
      <c r="MJW699" s="201" t="s">
        <v>7777</v>
      </c>
      <c r="MJX699" s="201" t="s">
        <v>7776</v>
      </c>
      <c r="MJY699" s="201" t="s">
        <v>7777</v>
      </c>
      <c r="MJZ699" s="201" t="s">
        <v>7776</v>
      </c>
      <c r="MKA699" s="201" t="s">
        <v>7777</v>
      </c>
      <c r="MKB699" s="201" t="s">
        <v>7776</v>
      </c>
      <c r="MKC699" s="201" t="s">
        <v>7777</v>
      </c>
      <c r="MKD699" s="201" t="s">
        <v>7776</v>
      </c>
      <c r="MKE699" s="201" t="s">
        <v>7777</v>
      </c>
      <c r="MKF699" s="201" t="s">
        <v>7776</v>
      </c>
      <c r="MKG699" s="201" t="s">
        <v>7777</v>
      </c>
      <c r="MKH699" s="201" t="s">
        <v>7776</v>
      </c>
      <c r="MKI699" s="201" t="s">
        <v>7777</v>
      </c>
      <c r="MKJ699" s="201" t="s">
        <v>7776</v>
      </c>
      <c r="MKK699" s="201" t="s">
        <v>7777</v>
      </c>
      <c r="MKL699" s="201" t="s">
        <v>7776</v>
      </c>
      <c r="MKM699" s="201" t="s">
        <v>7777</v>
      </c>
      <c r="MKN699" s="201" t="s">
        <v>7776</v>
      </c>
      <c r="MKO699" s="201" t="s">
        <v>7777</v>
      </c>
      <c r="MKP699" s="201" t="s">
        <v>7776</v>
      </c>
      <c r="MKQ699" s="201" t="s">
        <v>7777</v>
      </c>
      <c r="MKR699" s="201" t="s">
        <v>7776</v>
      </c>
      <c r="MKS699" s="201" t="s">
        <v>7777</v>
      </c>
      <c r="MKT699" s="201" t="s">
        <v>7776</v>
      </c>
      <c r="MKU699" s="201" t="s">
        <v>7777</v>
      </c>
      <c r="MKV699" s="201" t="s">
        <v>7776</v>
      </c>
      <c r="MKW699" s="201" t="s">
        <v>7777</v>
      </c>
      <c r="MKX699" s="201" t="s">
        <v>7776</v>
      </c>
      <c r="MKY699" s="201" t="s">
        <v>7777</v>
      </c>
      <c r="MKZ699" s="201" t="s">
        <v>7776</v>
      </c>
      <c r="MLA699" s="201" t="s">
        <v>7777</v>
      </c>
      <c r="MLB699" s="201" t="s">
        <v>7776</v>
      </c>
      <c r="MLC699" s="201" t="s">
        <v>7777</v>
      </c>
      <c r="MLD699" s="201" t="s">
        <v>7776</v>
      </c>
      <c r="MLE699" s="201" t="s">
        <v>7777</v>
      </c>
      <c r="MLF699" s="201" t="s">
        <v>7776</v>
      </c>
      <c r="MLG699" s="201" t="s">
        <v>7777</v>
      </c>
      <c r="MLH699" s="201" t="s">
        <v>7776</v>
      </c>
      <c r="MLI699" s="201" t="s">
        <v>7777</v>
      </c>
      <c r="MLJ699" s="201" t="s">
        <v>7776</v>
      </c>
      <c r="MLK699" s="201" t="s">
        <v>7777</v>
      </c>
      <c r="MLL699" s="201" t="s">
        <v>7776</v>
      </c>
      <c r="MLM699" s="201" t="s">
        <v>7777</v>
      </c>
      <c r="MLN699" s="201" t="s">
        <v>7776</v>
      </c>
      <c r="MLO699" s="201" t="s">
        <v>7777</v>
      </c>
      <c r="MLP699" s="201" t="s">
        <v>7776</v>
      </c>
      <c r="MLQ699" s="201" t="s">
        <v>7777</v>
      </c>
      <c r="MLR699" s="201" t="s">
        <v>7776</v>
      </c>
      <c r="MLS699" s="201" t="s">
        <v>7777</v>
      </c>
      <c r="MLT699" s="201" t="s">
        <v>7776</v>
      </c>
      <c r="MLU699" s="201" t="s">
        <v>7777</v>
      </c>
      <c r="MLV699" s="201" t="s">
        <v>7776</v>
      </c>
      <c r="MLW699" s="201" t="s">
        <v>7777</v>
      </c>
      <c r="MLX699" s="201" t="s">
        <v>7776</v>
      </c>
      <c r="MLY699" s="201" t="s">
        <v>7777</v>
      </c>
      <c r="MLZ699" s="201" t="s">
        <v>7776</v>
      </c>
      <c r="MMA699" s="201" t="s">
        <v>7777</v>
      </c>
      <c r="MMB699" s="201" t="s">
        <v>7776</v>
      </c>
      <c r="MMC699" s="201" t="s">
        <v>7777</v>
      </c>
      <c r="MMD699" s="201" t="s">
        <v>7776</v>
      </c>
      <c r="MME699" s="201" t="s">
        <v>7777</v>
      </c>
      <c r="MMF699" s="201" t="s">
        <v>7776</v>
      </c>
      <c r="MMG699" s="201" t="s">
        <v>7777</v>
      </c>
      <c r="MMH699" s="201" t="s">
        <v>7776</v>
      </c>
      <c r="MMI699" s="201" t="s">
        <v>7777</v>
      </c>
      <c r="MMJ699" s="201" t="s">
        <v>7776</v>
      </c>
      <c r="MMK699" s="201" t="s">
        <v>7777</v>
      </c>
      <c r="MML699" s="201" t="s">
        <v>7776</v>
      </c>
      <c r="MMM699" s="201" t="s">
        <v>7777</v>
      </c>
      <c r="MMN699" s="201" t="s">
        <v>7776</v>
      </c>
      <c r="MMO699" s="201" t="s">
        <v>7777</v>
      </c>
      <c r="MMP699" s="201" t="s">
        <v>7776</v>
      </c>
      <c r="MMQ699" s="201" t="s">
        <v>7777</v>
      </c>
      <c r="MMR699" s="201" t="s">
        <v>7776</v>
      </c>
      <c r="MMS699" s="201" t="s">
        <v>7777</v>
      </c>
      <c r="MMT699" s="201" t="s">
        <v>7776</v>
      </c>
      <c r="MMU699" s="201" t="s">
        <v>7777</v>
      </c>
      <c r="MMV699" s="201" t="s">
        <v>7776</v>
      </c>
      <c r="MMW699" s="201" t="s">
        <v>7777</v>
      </c>
      <c r="MMX699" s="201" t="s">
        <v>7776</v>
      </c>
      <c r="MMY699" s="201" t="s">
        <v>7777</v>
      </c>
      <c r="MMZ699" s="201" t="s">
        <v>7776</v>
      </c>
      <c r="MNA699" s="201" t="s">
        <v>7777</v>
      </c>
      <c r="MNB699" s="201" t="s">
        <v>7776</v>
      </c>
      <c r="MNC699" s="201" t="s">
        <v>7777</v>
      </c>
      <c r="MND699" s="201" t="s">
        <v>7776</v>
      </c>
      <c r="MNE699" s="201" t="s">
        <v>7777</v>
      </c>
      <c r="MNF699" s="201" t="s">
        <v>7776</v>
      </c>
      <c r="MNG699" s="201" t="s">
        <v>7777</v>
      </c>
      <c r="MNH699" s="201" t="s">
        <v>7776</v>
      </c>
      <c r="MNI699" s="201" t="s">
        <v>7777</v>
      </c>
      <c r="MNJ699" s="201" t="s">
        <v>7776</v>
      </c>
      <c r="MNK699" s="201" t="s">
        <v>7777</v>
      </c>
      <c r="MNL699" s="201" t="s">
        <v>7776</v>
      </c>
      <c r="MNM699" s="201" t="s">
        <v>7777</v>
      </c>
      <c r="MNN699" s="201" t="s">
        <v>7776</v>
      </c>
      <c r="MNO699" s="201" t="s">
        <v>7777</v>
      </c>
      <c r="MNP699" s="201" t="s">
        <v>7776</v>
      </c>
      <c r="MNQ699" s="201" t="s">
        <v>7777</v>
      </c>
      <c r="MNR699" s="201" t="s">
        <v>7776</v>
      </c>
      <c r="MNS699" s="201" t="s">
        <v>7777</v>
      </c>
      <c r="MNT699" s="201" t="s">
        <v>7776</v>
      </c>
      <c r="MNU699" s="201" t="s">
        <v>7777</v>
      </c>
      <c r="MNV699" s="201" t="s">
        <v>7776</v>
      </c>
      <c r="MNW699" s="201" t="s">
        <v>7777</v>
      </c>
      <c r="MNX699" s="201" t="s">
        <v>7776</v>
      </c>
      <c r="MNY699" s="201" t="s">
        <v>7777</v>
      </c>
      <c r="MNZ699" s="201" t="s">
        <v>7776</v>
      </c>
      <c r="MOA699" s="201" t="s">
        <v>7777</v>
      </c>
      <c r="MOB699" s="201" t="s">
        <v>7776</v>
      </c>
      <c r="MOC699" s="201" t="s">
        <v>7777</v>
      </c>
      <c r="MOD699" s="201" t="s">
        <v>7776</v>
      </c>
      <c r="MOE699" s="201" t="s">
        <v>7777</v>
      </c>
      <c r="MOF699" s="201" t="s">
        <v>7776</v>
      </c>
      <c r="MOG699" s="201" t="s">
        <v>7777</v>
      </c>
      <c r="MOH699" s="201" t="s">
        <v>7776</v>
      </c>
      <c r="MOI699" s="201" t="s">
        <v>7777</v>
      </c>
      <c r="MOJ699" s="201" t="s">
        <v>7776</v>
      </c>
      <c r="MOK699" s="201" t="s">
        <v>7777</v>
      </c>
      <c r="MOL699" s="201" t="s">
        <v>7776</v>
      </c>
      <c r="MOM699" s="201" t="s">
        <v>7777</v>
      </c>
      <c r="MON699" s="201" t="s">
        <v>7776</v>
      </c>
      <c r="MOO699" s="201" t="s">
        <v>7777</v>
      </c>
      <c r="MOP699" s="201" t="s">
        <v>7776</v>
      </c>
      <c r="MOQ699" s="201" t="s">
        <v>7777</v>
      </c>
      <c r="MOR699" s="201" t="s">
        <v>7776</v>
      </c>
      <c r="MOS699" s="201" t="s">
        <v>7777</v>
      </c>
      <c r="MOT699" s="201" t="s">
        <v>7776</v>
      </c>
      <c r="MOU699" s="201" t="s">
        <v>7777</v>
      </c>
      <c r="MOV699" s="201" t="s">
        <v>7776</v>
      </c>
      <c r="MOW699" s="201" t="s">
        <v>7777</v>
      </c>
      <c r="MOX699" s="201" t="s">
        <v>7776</v>
      </c>
      <c r="MOY699" s="201" t="s">
        <v>7777</v>
      </c>
      <c r="MOZ699" s="201" t="s">
        <v>7776</v>
      </c>
      <c r="MPA699" s="201" t="s">
        <v>7777</v>
      </c>
      <c r="MPB699" s="201" t="s">
        <v>7776</v>
      </c>
      <c r="MPC699" s="201" t="s">
        <v>7777</v>
      </c>
      <c r="MPD699" s="201" t="s">
        <v>7776</v>
      </c>
      <c r="MPE699" s="201" t="s">
        <v>7777</v>
      </c>
      <c r="MPF699" s="201" t="s">
        <v>7776</v>
      </c>
      <c r="MPG699" s="201" t="s">
        <v>7777</v>
      </c>
      <c r="MPH699" s="201" t="s">
        <v>7776</v>
      </c>
      <c r="MPI699" s="201" t="s">
        <v>7777</v>
      </c>
      <c r="MPJ699" s="201" t="s">
        <v>7776</v>
      </c>
      <c r="MPK699" s="201" t="s">
        <v>7777</v>
      </c>
      <c r="MPL699" s="201" t="s">
        <v>7776</v>
      </c>
      <c r="MPM699" s="201" t="s">
        <v>7777</v>
      </c>
      <c r="MPN699" s="201" t="s">
        <v>7776</v>
      </c>
      <c r="MPO699" s="201" t="s">
        <v>7777</v>
      </c>
      <c r="MPP699" s="201" t="s">
        <v>7776</v>
      </c>
      <c r="MPQ699" s="201" t="s">
        <v>7777</v>
      </c>
      <c r="MPR699" s="201" t="s">
        <v>7776</v>
      </c>
      <c r="MPS699" s="201" t="s">
        <v>7777</v>
      </c>
      <c r="MPT699" s="201" t="s">
        <v>7776</v>
      </c>
      <c r="MPU699" s="201" t="s">
        <v>7777</v>
      </c>
      <c r="MPV699" s="201" t="s">
        <v>7776</v>
      </c>
      <c r="MPW699" s="201" t="s">
        <v>7777</v>
      </c>
      <c r="MPX699" s="201" t="s">
        <v>7776</v>
      </c>
      <c r="MPY699" s="201" t="s">
        <v>7777</v>
      </c>
      <c r="MPZ699" s="201" t="s">
        <v>7776</v>
      </c>
      <c r="MQA699" s="201" t="s">
        <v>7777</v>
      </c>
      <c r="MQB699" s="201" t="s">
        <v>7776</v>
      </c>
      <c r="MQC699" s="201" t="s">
        <v>7777</v>
      </c>
      <c r="MQD699" s="201" t="s">
        <v>7776</v>
      </c>
      <c r="MQE699" s="201" t="s">
        <v>7777</v>
      </c>
      <c r="MQF699" s="201" t="s">
        <v>7776</v>
      </c>
      <c r="MQG699" s="201" t="s">
        <v>7777</v>
      </c>
      <c r="MQH699" s="201" t="s">
        <v>7776</v>
      </c>
      <c r="MQI699" s="201" t="s">
        <v>7777</v>
      </c>
      <c r="MQJ699" s="201" t="s">
        <v>7776</v>
      </c>
      <c r="MQK699" s="201" t="s">
        <v>7777</v>
      </c>
      <c r="MQL699" s="201" t="s">
        <v>7776</v>
      </c>
      <c r="MQM699" s="201" t="s">
        <v>7777</v>
      </c>
      <c r="MQN699" s="201" t="s">
        <v>7776</v>
      </c>
      <c r="MQO699" s="201" t="s">
        <v>7777</v>
      </c>
      <c r="MQP699" s="201" t="s">
        <v>7776</v>
      </c>
      <c r="MQQ699" s="201" t="s">
        <v>7777</v>
      </c>
      <c r="MQR699" s="201" t="s">
        <v>7776</v>
      </c>
      <c r="MQS699" s="201" t="s">
        <v>7777</v>
      </c>
      <c r="MQT699" s="201" t="s">
        <v>7776</v>
      </c>
      <c r="MQU699" s="201" t="s">
        <v>7777</v>
      </c>
      <c r="MQV699" s="201" t="s">
        <v>7776</v>
      </c>
      <c r="MQW699" s="201" t="s">
        <v>7777</v>
      </c>
      <c r="MQX699" s="201" t="s">
        <v>7776</v>
      </c>
      <c r="MQY699" s="201" t="s">
        <v>7777</v>
      </c>
      <c r="MQZ699" s="201" t="s">
        <v>7776</v>
      </c>
      <c r="MRA699" s="201" t="s">
        <v>7777</v>
      </c>
      <c r="MRB699" s="201" t="s">
        <v>7776</v>
      </c>
      <c r="MRC699" s="201" t="s">
        <v>7777</v>
      </c>
      <c r="MRD699" s="201" t="s">
        <v>7776</v>
      </c>
      <c r="MRE699" s="201" t="s">
        <v>7777</v>
      </c>
      <c r="MRF699" s="201" t="s">
        <v>7776</v>
      </c>
      <c r="MRG699" s="201" t="s">
        <v>7777</v>
      </c>
      <c r="MRH699" s="201" t="s">
        <v>7776</v>
      </c>
      <c r="MRI699" s="201" t="s">
        <v>7777</v>
      </c>
      <c r="MRJ699" s="201" t="s">
        <v>7776</v>
      </c>
      <c r="MRK699" s="201" t="s">
        <v>7777</v>
      </c>
      <c r="MRL699" s="201" t="s">
        <v>7776</v>
      </c>
      <c r="MRM699" s="201" t="s">
        <v>7777</v>
      </c>
      <c r="MRN699" s="201" t="s">
        <v>7776</v>
      </c>
      <c r="MRO699" s="201" t="s">
        <v>7777</v>
      </c>
      <c r="MRP699" s="201" t="s">
        <v>7776</v>
      </c>
      <c r="MRQ699" s="201" t="s">
        <v>7777</v>
      </c>
      <c r="MRR699" s="201" t="s">
        <v>7776</v>
      </c>
      <c r="MRS699" s="201" t="s">
        <v>7777</v>
      </c>
      <c r="MRT699" s="201" t="s">
        <v>7776</v>
      </c>
      <c r="MRU699" s="201" t="s">
        <v>7777</v>
      </c>
      <c r="MRV699" s="201" t="s">
        <v>7776</v>
      </c>
      <c r="MRW699" s="201" t="s">
        <v>7777</v>
      </c>
      <c r="MRX699" s="201" t="s">
        <v>7776</v>
      </c>
      <c r="MRY699" s="201" t="s">
        <v>7777</v>
      </c>
      <c r="MRZ699" s="201" t="s">
        <v>7776</v>
      </c>
      <c r="MSA699" s="201" t="s">
        <v>7777</v>
      </c>
      <c r="MSB699" s="201" t="s">
        <v>7776</v>
      </c>
      <c r="MSC699" s="201" t="s">
        <v>7777</v>
      </c>
      <c r="MSD699" s="201" t="s">
        <v>7776</v>
      </c>
      <c r="MSE699" s="201" t="s">
        <v>7777</v>
      </c>
      <c r="MSF699" s="201" t="s">
        <v>7776</v>
      </c>
      <c r="MSG699" s="201" t="s">
        <v>7777</v>
      </c>
      <c r="MSH699" s="201" t="s">
        <v>7776</v>
      </c>
      <c r="MSI699" s="201" t="s">
        <v>7777</v>
      </c>
      <c r="MSJ699" s="201" t="s">
        <v>7776</v>
      </c>
      <c r="MSK699" s="201" t="s">
        <v>7777</v>
      </c>
      <c r="MSL699" s="201" t="s">
        <v>7776</v>
      </c>
      <c r="MSM699" s="201" t="s">
        <v>7777</v>
      </c>
      <c r="MSN699" s="201" t="s">
        <v>7776</v>
      </c>
      <c r="MSO699" s="201" t="s">
        <v>7777</v>
      </c>
      <c r="MSP699" s="201" t="s">
        <v>7776</v>
      </c>
      <c r="MSQ699" s="201" t="s">
        <v>7777</v>
      </c>
      <c r="MSR699" s="201" t="s">
        <v>7776</v>
      </c>
      <c r="MSS699" s="201" t="s">
        <v>7777</v>
      </c>
      <c r="MST699" s="201" t="s">
        <v>7776</v>
      </c>
      <c r="MSU699" s="201" t="s">
        <v>7777</v>
      </c>
      <c r="MSV699" s="201" t="s">
        <v>7776</v>
      </c>
      <c r="MSW699" s="201" t="s">
        <v>7777</v>
      </c>
      <c r="MSX699" s="201" t="s">
        <v>7776</v>
      </c>
      <c r="MSY699" s="201" t="s">
        <v>7777</v>
      </c>
      <c r="MSZ699" s="201" t="s">
        <v>7776</v>
      </c>
      <c r="MTA699" s="201" t="s">
        <v>7777</v>
      </c>
      <c r="MTB699" s="201" t="s">
        <v>7776</v>
      </c>
      <c r="MTC699" s="201" t="s">
        <v>7777</v>
      </c>
      <c r="MTD699" s="201" t="s">
        <v>7776</v>
      </c>
      <c r="MTE699" s="201" t="s">
        <v>7777</v>
      </c>
      <c r="MTF699" s="201" t="s">
        <v>7776</v>
      </c>
      <c r="MTG699" s="201" t="s">
        <v>7777</v>
      </c>
      <c r="MTH699" s="201" t="s">
        <v>7776</v>
      </c>
      <c r="MTI699" s="201" t="s">
        <v>7777</v>
      </c>
      <c r="MTJ699" s="201" t="s">
        <v>7776</v>
      </c>
      <c r="MTK699" s="201" t="s">
        <v>7777</v>
      </c>
      <c r="MTL699" s="201" t="s">
        <v>7776</v>
      </c>
      <c r="MTM699" s="201" t="s">
        <v>7777</v>
      </c>
      <c r="MTN699" s="201" t="s">
        <v>7776</v>
      </c>
      <c r="MTO699" s="201" t="s">
        <v>7777</v>
      </c>
      <c r="MTP699" s="201" t="s">
        <v>7776</v>
      </c>
      <c r="MTQ699" s="201" t="s">
        <v>7777</v>
      </c>
      <c r="MTR699" s="201" t="s">
        <v>7776</v>
      </c>
      <c r="MTS699" s="201" t="s">
        <v>7777</v>
      </c>
      <c r="MTT699" s="201" t="s">
        <v>7776</v>
      </c>
      <c r="MTU699" s="201" t="s">
        <v>7777</v>
      </c>
      <c r="MTV699" s="201" t="s">
        <v>7776</v>
      </c>
      <c r="MTW699" s="201" t="s">
        <v>7777</v>
      </c>
      <c r="MTX699" s="201" t="s">
        <v>7776</v>
      </c>
      <c r="MTY699" s="201" t="s">
        <v>7777</v>
      </c>
      <c r="MTZ699" s="201" t="s">
        <v>7776</v>
      </c>
      <c r="MUA699" s="201" t="s">
        <v>7777</v>
      </c>
      <c r="MUB699" s="201" t="s">
        <v>7776</v>
      </c>
      <c r="MUC699" s="201" t="s">
        <v>7777</v>
      </c>
      <c r="MUD699" s="201" t="s">
        <v>7776</v>
      </c>
      <c r="MUE699" s="201" t="s">
        <v>7777</v>
      </c>
      <c r="MUF699" s="201" t="s">
        <v>7776</v>
      </c>
      <c r="MUG699" s="201" t="s">
        <v>7777</v>
      </c>
      <c r="MUH699" s="201" t="s">
        <v>7776</v>
      </c>
      <c r="MUI699" s="201" t="s">
        <v>7777</v>
      </c>
      <c r="MUJ699" s="201" t="s">
        <v>7776</v>
      </c>
      <c r="MUK699" s="201" t="s">
        <v>7777</v>
      </c>
      <c r="MUL699" s="201" t="s">
        <v>7776</v>
      </c>
      <c r="MUM699" s="201" t="s">
        <v>7777</v>
      </c>
      <c r="MUN699" s="201" t="s">
        <v>7776</v>
      </c>
      <c r="MUO699" s="201" t="s">
        <v>7777</v>
      </c>
      <c r="MUP699" s="201" t="s">
        <v>7776</v>
      </c>
      <c r="MUQ699" s="201" t="s">
        <v>7777</v>
      </c>
      <c r="MUR699" s="201" t="s">
        <v>7776</v>
      </c>
      <c r="MUS699" s="201" t="s">
        <v>7777</v>
      </c>
      <c r="MUT699" s="201" t="s">
        <v>7776</v>
      </c>
      <c r="MUU699" s="201" t="s">
        <v>7777</v>
      </c>
      <c r="MUV699" s="201" t="s">
        <v>7776</v>
      </c>
      <c r="MUW699" s="201" t="s">
        <v>7777</v>
      </c>
      <c r="MUX699" s="201" t="s">
        <v>7776</v>
      </c>
      <c r="MUY699" s="201" t="s">
        <v>7777</v>
      </c>
      <c r="MUZ699" s="201" t="s">
        <v>7776</v>
      </c>
      <c r="MVA699" s="201" t="s">
        <v>7777</v>
      </c>
      <c r="MVB699" s="201" t="s">
        <v>7776</v>
      </c>
      <c r="MVC699" s="201" t="s">
        <v>7777</v>
      </c>
      <c r="MVD699" s="201" t="s">
        <v>7776</v>
      </c>
      <c r="MVE699" s="201" t="s">
        <v>7777</v>
      </c>
      <c r="MVF699" s="201" t="s">
        <v>7776</v>
      </c>
      <c r="MVG699" s="201" t="s">
        <v>7777</v>
      </c>
      <c r="MVH699" s="201" t="s">
        <v>7776</v>
      </c>
      <c r="MVI699" s="201" t="s">
        <v>7777</v>
      </c>
      <c r="MVJ699" s="201" t="s">
        <v>7776</v>
      </c>
      <c r="MVK699" s="201" t="s">
        <v>7777</v>
      </c>
      <c r="MVL699" s="201" t="s">
        <v>7776</v>
      </c>
      <c r="MVM699" s="201" t="s">
        <v>7777</v>
      </c>
      <c r="MVN699" s="201" t="s">
        <v>7776</v>
      </c>
      <c r="MVO699" s="201" t="s">
        <v>7777</v>
      </c>
      <c r="MVP699" s="201" t="s">
        <v>7776</v>
      </c>
      <c r="MVQ699" s="201" t="s">
        <v>7777</v>
      </c>
      <c r="MVR699" s="201" t="s">
        <v>7776</v>
      </c>
      <c r="MVS699" s="201" t="s">
        <v>7777</v>
      </c>
      <c r="MVT699" s="201" t="s">
        <v>7776</v>
      </c>
      <c r="MVU699" s="201" t="s">
        <v>7777</v>
      </c>
      <c r="MVV699" s="201" t="s">
        <v>7776</v>
      </c>
      <c r="MVW699" s="201" t="s">
        <v>7777</v>
      </c>
      <c r="MVX699" s="201" t="s">
        <v>7776</v>
      </c>
      <c r="MVY699" s="201" t="s">
        <v>7777</v>
      </c>
      <c r="MVZ699" s="201" t="s">
        <v>7776</v>
      </c>
      <c r="MWA699" s="201" t="s">
        <v>7777</v>
      </c>
      <c r="MWB699" s="201" t="s">
        <v>7776</v>
      </c>
      <c r="MWC699" s="201" t="s">
        <v>7777</v>
      </c>
      <c r="MWD699" s="201" t="s">
        <v>7776</v>
      </c>
      <c r="MWE699" s="201" t="s">
        <v>7777</v>
      </c>
      <c r="MWF699" s="201" t="s">
        <v>7776</v>
      </c>
      <c r="MWG699" s="201" t="s">
        <v>7777</v>
      </c>
      <c r="MWH699" s="201" t="s">
        <v>7776</v>
      </c>
      <c r="MWI699" s="201" t="s">
        <v>7777</v>
      </c>
      <c r="MWJ699" s="201" t="s">
        <v>7776</v>
      </c>
      <c r="MWK699" s="201" t="s">
        <v>7777</v>
      </c>
      <c r="MWL699" s="201" t="s">
        <v>7776</v>
      </c>
      <c r="MWM699" s="201" t="s">
        <v>7777</v>
      </c>
      <c r="MWN699" s="201" t="s">
        <v>7776</v>
      </c>
      <c r="MWO699" s="201" t="s">
        <v>7777</v>
      </c>
      <c r="MWP699" s="201" t="s">
        <v>7776</v>
      </c>
      <c r="MWQ699" s="201" t="s">
        <v>7777</v>
      </c>
      <c r="MWR699" s="201" t="s">
        <v>7776</v>
      </c>
      <c r="MWS699" s="201" t="s">
        <v>7777</v>
      </c>
      <c r="MWT699" s="201" t="s">
        <v>7776</v>
      </c>
      <c r="MWU699" s="201" t="s">
        <v>7777</v>
      </c>
      <c r="MWV699" s="201" t="s">
        <v>7776</v>
      </c>
      <c r="MWW699" s="201" t="s">
        <v>7777</v>
      </c>
      <c r="MWX699" s="201" t="s">
        <v>7776</v>
      </c>
      <c r="MWY699" s="201" t="s">
        <v>7777</v>
      </c>
      <c r="MWZ699" s="201" t="s">
        <v>7776</v>
      </c>
      <c r="MXA699" s="201" t="s">
        <v>7777</v>
      </c>
      <c r="MXB699" s="201" t="s">
        <v>7776</v>
      </c>
      <c r="MXC699" s="201" t="s">
        <v>7777</v>
      </c>
      <c r="MXD699" s="201" t="s">
        <v>7776</v>
      </c>
      <c r="MXE699" s="201" t="s">
        <v>7777</v>
      </c>
      <c r="MXF699" s="201" t="s">
        <v>7776</v>
      </c>
      <c r="MXG699" s="201" t="s">
        <v>7777</v>
      </c>
      <c r="MXH699" s="201" t="s">
        <v>7776</v>
      </c>
      <c r="MXI699" s="201" t="s">
        <v>7777</v>
      </c>
      <c r="MXJ699" s="201" t="s">
        <v>7776</v>
      </c>
      <c r="MXK699" s="201" t="s">
        <v>7777</v>
      </c>
      <c r="MXL699" s="201" t="s">
        <v>7776</v>
      </c>
      <c r="MXM699" s="201" t="s">
        <v>7777</v>
      </c>
      <c r="MXN699" s="201" t="s">
        <v>7776</v>
      </c>
      <c r="MXO699" s="201" t="s">
        <v>7777</v>
      </c>
      <c r="MXP699" s="201" t="s">
        <v>7776</v>
      </c>
      <c r="MXQ699" s="201" t="s">
        <v>7777</v>
      </c>
      <c r="MXR699" s="201" t="s">
        <v>7776</v>
      </c>
      <c r="MXS699" s="201" t="s">
        <v>7777</v>
      </c>
      <c r="MXT699" s="201" t="s">
        <v>7776</v>
      </c>
      <c r="MXU699" s="201" t="s">
        <v>7777</v>
      </c>
      <c r="MXV699" s="201" t="s">
        <v>7776</v>
      </c>
      <c r="MXW699" s="201" t="s">
        <v>7777</v>
      </c>
      <c r="MXX699" s="201" t="s">
        <v>7776</v>
      </c>
      <c r="MXY699" s="201" t="s">
        <v>7777</v>
      </c>
      <c r="MXZ699" s="201" t="s">
        <v>7776</v>
      </c>
      <c r="MYA699" s="201" t="s">
        <v>7777</v>
      </c>
      <c r="MYB699" s="201" t="s">
        <v>7776</v>
      </c>
      <c r="MYC699" s="201" t="s">
        <v>7777</v>
      </c>
      <c r="MYD699" s="201" t="s">
        <v>7776</v>
      </c>
      <c r="MYE699" s="201" t="s">
        <v>7777</v>
      </c>
      <c r="MYF699" s="201" t="s">
        <v>7776</v>
      </c>
      <c r="MYG699" s="201" t="s">
        <v>7777</v>
      </c>
      <c r="MYH699" s="201" t="s">
        <v>7776</v>
      </c>
      <c r="MYI699" s="201" t="s">
        <v>7777</v>
      </c>
      <c r="MYJ699" s="201" t="s">
        <v>7776</v>
      </c>
      <c r="MYK699" s="201" t="s">
        <v>7777</v>
      </c>
      <c r="MYL699" s="201" t="s">
        <v>7776</v>
      </c>
      <c r="MYM699" s="201" t="s">
        <v>7777</v>
      </c>
      <c r="MYN699" s="201" t="s">
        <v>7776</v>
      </c>
      <c r="MYO699" s="201" t="s">
        <v>7777</v>
      </c>
      <c r="MYP699" s="201" t="s">
        <v>7776</v>
      </c>
      <c r="MYQ699" s="201" t="s">
        <v>7777</v>
      </c>
      <c r="MYR699" s="201" t="s">
        <v>7776</v>
      </c>
      <c r="MYS699" s="201" t="s">
        <v>7777</v>
      </c>
      <c r="MYT699" s="201" t="s">
        <v>7776</v>
      </c>
      <c r="MYU699" s="201" t="s">
        <v>7777</v>
      </c>
      <c r="MYV699" s="201" t="s">
        <v>7776</v>
      </c>
      <c r="MYW699" s="201" t="s">
        <v>7777</v>
      </c>
      <c r="MYX699" s="201" t="s">
        <v>7776</v>
      </c>
      <c r="MYY699" s="201" t="s">
        <v>7777</v>
      </c>
      <c r="MYZ699" s="201" t="s">
        <v>7776</v>
      </c>
      <c r="MZA699" s="201" t="s">
        <v>7777</v>
      </c>
      <c r="MZB699" s="201" t="s">
        <v>7776</v>
      </c>
      <c r="MZC699" s="201" t="s">
        <v>7777</v>
      </c>
      <c r="MZD699" s="201" t="s">
        <v>7776</v>
      </c>
      <c r="MZE699" s="201" t="s">
        <v>7777</v>
      </c>
      <c r="MZF699" s="201" t="s">
        <v>7776</v>
      </c>
      <c r="MZG699" s="201" t="s">
        <v>7777</v>
      </c>
      <c r="MZH699" s="201" t="s">
        <v>7776</v>
      </c>
      <c r="MZI699" s="201" t="s">
        <v>7777</v>
      </c>
      <c r="MZJ699" s="201" t="s">
        <v>7776</v>
      </c>
      <c r="MZK699" s="201" t="s">
        <v>7777</v>
      </c>
      <c r="MZL699" s="201" t="s">
        <v>7776</v>
      </c>
      <c r="MZM699" s="201" t="s">
        <v>7777</v>
      </c>
      <c r="MZN699" s="201" t="s">
        <v>7776</v>
      </c>
      <c r="MZO699" s="201" t="s">
        <v>7777</v>
      </c>
      <c r="MZP699" s="201" t="s">
        <v>7776</v>
      </c>
      <c r="MZQ699" s="201" t="s">
        <v>7777</v>
      </c>
      <c r="MZR699" s="201" t="s">
        <v>7776</v>
      </c>
      <c r="MZS699" s="201" t="s">
        <v>7777</v>
      </c>
      <c r="MZT699" s="201" t="s">
        <v>7776</v>
      </c>
      <c r="MZU699" s="201" t="s">
        <v>7777</v>
      </c>
      <c r="MZV699" s="201" t="s">
        <v>7776</v>
      </c>
      <c r="MZW699" s="201" t="s">
        <v>7777</v>
      </c>
      <c r="MZX699" s="201" t="s">
        <v>7776</v>
      </c>
      <c r="MZY699" s="201" t="s">
        <v>7777</v>
      </c>
      <c r="MZZ699" s="201" t="s">
        <v>7776</v>
      </c>
      <c r="NAA699" s="201" t="s">
        <v>7777</v>
      </c>
      <c r="NAB699" s="201" t="s">
        <v>7776</v>
      </c>
      <c r="NAC699" s="201" t="s">
        <v>7777</v>
      </c>
      <c r="NAD699" s="201" t="s">
        <v>7776</v>
      </c>
      <c r="NAE699" s="201" t="s">
        <v>7777</v>
      </c>
      <c r="NAF699" s="201" t="s">
        <v>7776</v>
      </c>
      <c r="NAG699" s="201" t="s">
        <v>7777</v>
      </c>
      <c r="NAH699" s="201" t="s">
        <v>7776</v>
      </c>
      <c r="NAI699" s="201" t="s">
        <v>7777</v>
      </c>
      <c r="NAJ699" s="201" t="s">
        <v>7776</v>
      </c>
      <c r="NAK699" s="201" t="s">
        <v>7777</v>
      </c>
      <c r="NAL699" s="201" t="s">
        <v>7776</v>
      </c>
      <c r="NAM699" s="201" t="s">
        <v>7777</v>
      </c>
      <c r="NAN699" s="201" t="s">
        <v>7776</v>
      </c>
      <c r="NAO699" s="201" t="s">
        <v>7777</v>
      </c>
      <c r="NAP699" s="201" t="s">
        <v>7776</v>
      </c>
      <c r="NAQ699" s="201" t="s">
        <v>7777</v>
      </c>
      <c r="NAR699" s="201" t="s">
        <v>7776</v>
      </c>
      <c r="NAS699" s="201" t="s">
        <v>7777</v>
      </c>
      <c r="NAT699" s="201" t="s">
        <v>7776</v>
      </c>
      <c r="NAU699" s="201" t="s">
        <v>7777</v>
      </c>
      <c r="NAV699" s="201" t="s">
        <v>7776</v>
      </c>
      <c r="NAW699" s="201" t="s">
        <v>7777</v>
      </c>
      <c r="NAX699" s="201" t="s">
        <v>7776</v>
      </c>
      <c r="NAY699" s="201" t="s">
        <v>7777</v>
      </c>
      <c r="NAZ699" s="201" t="s">
        <v>7776</v>
      </c>
      <c r="NBA699" s="201" t="s">
        <v>7777</v>
      </c>
      <c r="NBB699" s="201" t="s">
        <v>7776</v>
      </c>
      <c r="NBC699" s="201" t="s">
        <v>7777</v>
      </c>
      <c r="NBD699" s="201" t="s">
        <v>7776</v>
      </c>
      <c r="NBE699" s="201" t="s">
        <v>7777</v>
      </c>
      <c r="NBF699" s="201" t="s">
        <v>7776</v>
      </c>
      <c r="NBG699" s="201" t="s">
        <v>7777</v>
      </c>
      <c r="NBH699" s="201" t="s">
        <v>7776</v>
      </c>
      <c r="NBI699" s="201" t="s">
        <v>7777</v>
      </c>
      <c r="NBJ699" s="201" t="s">
        <v>7776</v>
      </c>
      <c r="NBK699" s="201" t="s">
        <v>7777</v>
      </c>
      <c r="NBL699" s="201" t="s">
        <v>7776</v>
      </c>
      <c r="NBM699" s="201" t="s">
        <v>7777</v>
      </c>
      <c r="NBN699" s="201" t="s">
        <v>7776</v>
      </c>
      <c r="NBO699" s="201" t="s">
        <v>7777</v>
      </c>
      <c r="NBP699" s="201" t="s">
        <v>7776</v>
      </c>
      <c r="NBQ699" s="201" t="s">
        <v>7777</v>
      </c>
      <c r="NBR699" s="201" t="s">
        <v>7776</v>
      </c>
      <c r="NBS699" s="201" t="s">
        <v>7777</v>
      </c>
      <c r="NBT699" s="201" t="s">
        <v>7776</v>
      </c>
      <c r="NBU699" s="201" t="s">
        <v>7777</v>
      </c>
      <c r="NBV699" s="201" t="s">
        <v>7776</v>
      </c>
      <c r="NBW699" s="201" t="s">
        <v>7777</v>
      </c>
      <c r="NBX699" s="201" t="s">
        <v>7776</v>
      </c>
      <c r="NBY699" s="201" t="s">
        <v>7777</v>
      </c>
      <c r="NBZ699" s="201" t="s">
        <v>7776</v>
      </c>
      <c r="NCA699" s="201" t="s">
        <v>7777</v>
      </c>
      <c r="NCB699" s="201" t="s">
        <v>7776</v>
      </c>
      <c r="NCC699" s="201" t="s">
        <v>7777</v>
      </c>
      <c r="NCD699" s="201" t="s">
        <v>7776</v>
      </c>
      <c r="NCE699" s="201" t="s">
        <v>7777</v>
      </c>
      <c r="NCF699" s="201" t="s">
        <v>7776</v>
      </c>
      <c r="NCG699" s="201" t="s">
        <v>7777</v>
      </c>
      <c r="NCH699" s="201" t="s">
        <v>7776</v>
      </c>
      <c r="NCI699" s="201" t="s">
        <v>7777</v>
      </c>
      <c r="NCJ699" s="201" t="s">
        <v>7776</v>
      </c>
      <c r="NCK699" s="201" t="s">
        <v>7777</v>
      </c>
      <c r="NCL699" s="201" t="s">
        <v>7776</v>
      </c>
      <c r="NCM699" s="201" t="s">
        <v>7777</v>
      </c>
      <c r="NCN699" s="201" t="s">
        <v>7776</v>
      </c>
      <c r="NCO699" s="201" t="s">
        <v>7777</v>
      </c>
      <c r="NCP699" s="201" t="s">
        <v>7776</v>
      </c>
      <c r="NCQ699" s="201" t="s">
        <v>7777</v>
      </c>
      <c r="NCR699" s="201" t="s">
        <v>7776</v>
      </c>
      <c r="NCS699" s="201" t="s">
        <v>7777</v>
      </c>
      <c r="NCT699" s="201" t="s">
        <v>7776</v>
      </c>
      <c r="NCU699" s="201" t="s">
        <v>7777</v>
      </c>
      <c r="NCV699" s="201" t="s">
        <v>7776</v>
      </c>
      <c r="NCW699" s="201" t="s">
        <v>7777</v>
      </c>
      <c r="NCX699" s="201" t="s">
        <v>7776</v>
      </c>
      <c r="NCY699" s="201" t="s">
        <v>7777</v>
      </c>
      <c r="NCZ699" s="201" t="s">
        <v>7776</v>
      </c>
      <c r="NDA699" s="201" t="s">
        <v>7777</v>
      </c>
      <c r="NDB699" s="201" t="s">
        <v>7776</v>
      </c>
      <c r="NDC699" s="201" t="s">
        <v>7777</v>
      </c>
      <c r="NDD699" s="201" t="s">
        <v>7776</v>
      </c>
      <c r="NDE699" s="201" t="s">
        <v>7777</v>
      </c>
      <c r="NDF699" s="201" t="s">
        <v>7776</v>
      </c>
      <c r="NDG699" s="201" t="s">
        <v>7777</v>
      </c>
      <c r="NDH699" s="201" t="s">
        <v>7776</v>
      </c>
      <c r="NDI699" s="201" t="s">
        <v>7777</v>
      </c>
      <c r="NDJ699" s="201" t="s">
        <v>7776</v>
      </c>
      <c r="NDK699" s="201" t="s">
        <v>7777</v>
      </c>
      <c r="NDL699" s="201" t="s">
        <v>7776</v>
      </c>
      <c r="NDM699" s="201" t="s">
        <v>7777</v>
      </c>
      <c r="NDN699" s="201" t="s">
        <v>7776</v>
      </c>
      <c r="NDO699" s="201" t="s">
        <v>7777</v>
      </c>
      <c r="NDP699" s="201" t="s">
        <v>7776</v>
      </c>
      <c r="NDQ699" s="201" t="s">
        <v>7777</v>
      </c>
      <c r="NDR699" s="201" t="s">
        <v>7776</v>
      </c>
      <c r="NDS699" s="201" t="s">
        <v>7777</v>
      </c>
      <c r="NDT699" s="201" t="s">
        <v>7776</v>
      </c>
      <c r="NDU699" s="201" t="s">
        <v>7777</v>
      </c>
      <c r="NDV699" s="201" t="s">
        <v>7776</v>
      </c>
      <c r="NDW699" s="201" t="s">
        <v>7777</v>
      </c>
      <c r="NDX699" s="201" t="s">
        <v>7776</v>
      </c>
      <c r="NDY699" s="201" t="s">
        <v>7777</v>
      </c>
      <c r="NDZ699" s="201" t="s">
        <v>7776</v>
      </c>
      <c r="NEA699" s="201" t="s">
        <v>7777</v>
      </c>
      <c r="NEB699" s="201" t="s">
        <v>7776</v>
      </c>
      <c r="NEC699" s="201" t="s">
        <v>7777</v>
      </c>
      <c r="NED699" s="201" t="s">
        <v>7776</v>
      </c>
      <c r="NEE699" s="201" t="s">
        <v>7777</v>
      </c>
      <c r="NEF699" s="201" t="s">
        <v>7776</v>
      </c>
      <c r="NEG699" s="201" t="s">
        <v>7777</v>
      </c>
      <c r="NEH699" s="201" t="s">
        <v>7776</v>
      </c>
      <c r="NEI699" s="201" t="s">
        <v>7777</v>
      </c>
      <c r="NEJ699" s="201" t="s">
        <v>7776</v>
      </c>
      <c r="NEK699" s="201" t="s">
        <v>7777</v>
      </c>
      <c r="NEL699" s="201" t="s">
        <v>7776</v>
      </c>
      <c r="NEM699" s="201" t="s">
        <v>7777</v>
      </c>
      <c r="NEN699" s="201" t="s">
        <v>7776</v>
      </c>
      <c r="NEO699" s="201" t="s">
        <v>7777</v>
      </c>
      <c r="NEP699" s="201" t="s">
        <v>7776</v>
      </c>
      <c r="NEQ699" s="201" t="s">
        <v>7777</v>
      </c>
      <c r="NER699" s="201" t="s">
        <v>7776</v>
      </c>
      <c r="NES699" s="201" t="s">
        <v>7777</v>
      </c>
      <c r="NET699" s="201" t="s">
        <v>7776</v>
      </c>
      <c r="NEU699" s="201" t="s">
        <v>7777</v>
      </c>
      <c r="NEV699" s="201" t="s">
        <v>7776</v>
      </c>
      <c r="NEW699" s="201" t="s">
        <v>7777</v>
      </c>
      <c r="NEX699" s="201" t="s">
        <v>7776</v>
      </c>
      <c r="NEY699" s="201" t="s">
        <v>7777</v>
      </c>
      <c r="NEZ699" s="201" t="s">
        <v>7776</v>
      </c>
      <c r="NFA699" s="201" t="s">
        <v>7777</v>
      </c>
      <c r="NFB699" s="201" t="s">
        <v>7776</v>
      </c>
      <c r="NFC699" s="201" t="s">
        <v>7777</v>
      </c>
      <c r="NFD699" s="201" t="s">
        <v>7776</v>
      </c>
      <c r="NFE699" s="201" t="s">
        <v>7777</v>
      </c>
      <c r="NFF699" s="201" t="s">
        <v>7776</v>
      </c>
      <c r="NFG699" s="201" t="s">
        <v>7777</v>
      </c>
      <c r="NFH699" s="201" t="s">
        <v>7776</v>
      </c>
      <c r="NFI699" s="201" t="s">
        <v>7777</v>
      </c>
      <c r="NFJ699" s="201" t="s">
        <v>7776</v>
      </c>
      <c r="NFK699" s="201" t="s">
        <v>7777</v>
      </c>
      <c r="NFL699" s="201" t="s">
        <v>7776</v>
      </c>
      <c r="NFM699" s="201" t="s">
        <v>7777</v>
      </c>
      <c r="NFN699" s="201" t="s">
        <v>7776</v>
      </c>
      <c r="NFO699" s="201" t="s">
        <v>7777</v>
      </c>
      <c r="NFP699" s="201" t="s">
        <v>7776</v>
      </c>
      <c r="NFQ699" s="201" t="s">
        <v>7777</v>
      </c>
      <c r="NFR699" s="201" t="s">
        <v>7776</v>
      </c>
      <c r="NFS699" s="201" t="s">
        <v>7777</v>
      </c>
      <c r="NFT699" s="201" t="s">
        <v>7776</v>
      </c>
      <c r="NFU699" s="201" t="s">
        <v>7777</v>
      </c>
      <c r="NFV699" s="201" t="s">
        <v>7776</v>
      </c>
      <c r="NFW699" s="201" t="s">
        <v>7777</v>
      </c>
      <c r="NFX699" s="201" t="s">
        <v>7776</v>
      </c>
      <c r="NFY699" s="201" t="s">
        <v>7777</v>
      </c>
      <c r="NFZ699" s="201" t="s">
        <v>7776</v>
      </c>
      <c r="NGA699" s="201" t="s">
        <v>7777</v>
      </c>
      <c r="NGB699" s="201" t="s">
        <v>7776</v>
      </c>
      <c r="NGC699" s="201" t="s">
        <v>7777</v>
      </c>
      <c r="NGD699" s="201" t="s">
        <v>7776</v>
      </c>
      <c r="NGE699" s="201" t="s">
        <v>7777</v>
      </c>
      <c r="NGF699" s="201" t="s">
        <v>7776</v>
      </c>
      <c r="NGG699" s="201" t="s">
        <v>7777</v>
      </c>
      <c r="NGH699" s="201" t="s">
        <v>7776</v>
      </c>
      <c r="NGI699" s="201" t="s">
        <v>7777</v>
      </c>
      <c r="NGJ699" s="201" t="s">
        <v>7776</v>
      </c>
      <c r="NGK699" s="201" t="s">
        <v>7777</v>
      </c>
      <c r="NGL699" s="201" t="s">
        <v>7776</v>
      </c>
      <c r="NGM699" s="201" t="s">
        <v>7777</v>
      </c>
      <c r="NGN699" s="201" t="s">
        <v>7776</v>
      </c>
      <c r="NGO699" s="201" t="s">
        <v>7777</v>
      </c>
      <c r="NGP699" s="201" t="s">
        <v>7776</v>
      </c>
      <c r="NGQ699" s="201" t="s">
        <v>7777</v>
      </c>
      <c r="NGR699" s="201" t="s">
        <v>7776</v>
      </c>
      <c r="NGS699" s="201" t="s">
        <v>7777</v>
      </c>
      <c r="NGT699" s="201" t="s">
        <v>7776</v>
      </c>
      <c r="NGU699" s="201" t="s">
        <v>7777</v>
      </c>
      <c r="NGV699" s="201" t="s">
        <v>7776</v>
      </c>
      <c r="NGW699" s="201" t="s">
        <v>7777</v>
      </c>
      <c r="NGX699" s="201" t="s">
        <v>7776</v>
      </c>
      <c r="NGY699" s="201" t="s">
        <v>7777</v>
      </c>
      <c r="NGZ699" s="201" t="s">
        <v>7776</v>
      </c>
      <c r="NHA699" s="201" t="s">
        <v>7777</v>
      </c>
      <c r="NHB699" s="201" t="s">
        <v>7776</v>
      </c>
      <c r="NHC699" s="201" t="s">
        <v>7777</v>
      </c>
      <c r="NHD699" s="201" t="s">
        <v>7776</v>
      </c>
      <c r="NHE699" s="201" t="s">
        <v>7777</v>
      </c>
      <c r="NHF699" s="201" t="s">
        <v>7776</v>
      </c>
      <c r="NHG699" s="201" t="s">
        <v>7777</v>
      </c>
      <c r="NHH699" s="201" t="s">
        <v>7776</v>
      </c>
      <c r="NHI699" s="201" t="s">
        <v>7777</v>
      </c>
      <c r="NHJ699" s="201" t="s">
        <v>7776</v>
      </c>
      <c r="NHK699" s="201" t="s">
        <v>7777</v>
      </c>
      <c r="NHL699" s="201" t="s">
        <v>7776</v>
      </c>
      <c r="NHM699" s="201" t="s">
        <v>7777</v>
      </c>
      <c r="NHN699" s="201" t="s">
        <v>7776</v>
      </c>
      <c r="NHO699" s="201" t="s">
        <v>7777</v>
      </c>
      <c r="NHP699" s="201" t="s">
        <v>7776</v>
      </c>
      <c r="NHQ699" s="201" t="s">
        <v>7777</v>
      </c>
      <c r="NHR699" s="201" t="s">
        <v>7776</v>
      </c>
      <c r="NHS699" s="201" t="s">
        <v>7777</v>
      </c>
      <c r="NHT699" s="201" t="s">
        <v>7776</v>
      </c>
      <c r="NHU699" s="201" t="s">
        <v>7777</v>
      </c>
      <c r="NHV699" s="201" t="s">
        <v>7776</v>
      </c>
      <c r="NHW699" s="201" t="s">
        <v>7777</v>
      </c>
      <c r="NHX699" s="201" t="s">
        <v>7776</v>
      </c>
      <c r="NHY699" s="201" t="s">
        <v>7777</v>
      </c>
      <c r="NHZ699" s="201" t="s">
        <v>7776</v>
      </c>
      <c r="NIA699" s="201" t="s">
        <v>7777</v>
      </c>
      <c r="NIB699" s="201" t="s">
        <v>7776</v>
      </c>
      <c r="NIC699" s="201" t="s">
        <v>7777</v>
      </c>
      <c r="NID699" s="201" t="s">
        <v>7776</v>
      </c>
      <c r="NIE699" s="201" t="s">
        <v>7777</v>
      </c>
      <c r="NIF699" s="201" t="s">
        <v>7776</v>
      </c>
      <c r="NIG699" s="201" t="s">
        <v>7777</v>
      </c>
      <c r="NIH699" s="201" t="s">
        <v>7776</v>
      </c>
      <c r="NII699" s="201" t="s">
        <v>7777</v>
      </c>
      <c r="NIJ699" s="201" t="s">
        <v>7776</v>
      </c>
      <c r="NIK699" s="201" t="s">
        <v>7777</v>
      </c>
      <c r="NIL699" s="201" t="s">
        <v>7776</v>
      </c>
      <c r="NIM699" s="201" t="s">
        <v>7777</v>
      </c>
      <c r="NIN699" s="201" t="s">
        <v>7776</v>
      </c>
      <c r="NIO699" s="201" t="s">
        <v>7777</v>
      </c>
      <c r="NIP699" s="201" t="s">
        <v>7776</v>
      </c>
      <c r="NIQ699" s="201" t="s">
        <v>7777</v>
      </c>
      <c r="NIR699" s="201" t="s">
        <v>7776</v>
      </c>
      <c r="NIS699" s="201" t="s">
        <v>7777</v>
      </c>
      <c r="NIT699" s="201" t="s">
        <v>7776</v>
      </c>
      <c r="NIU699" s="201" t="s">
        <v>7777</v>
      </c>
      <c r="NIV699" s="201" t="s">
        <v>7776</v>
      </c>
      <c r="NIW699" s="201" t="s">
        <v>7777</v>
      </c>
      <c r="NIX699" s="201" t="s">
        <v>7776</v>
      </c>
      <c r="NIY699" s="201" t="s">
        <v>7777</v>
      </c>
      <c r="NIZ699" s="201" t="s">
        <v>7776</v>
      </c>
      <c r="NJA699" s="201" t="s">
        <v>7777</v>
      </c>
      <c r="NJB699" s="201" t="s">
        <v>7776</v>
      </c>
      <c r="NJC699" s="201" t="s">
        <v>7777</v>
      </c>
      <c r="NJD699" s="201" t="s">
        <v>7776</v>
      </c>
      <c r="NJE699" s="201" t="s">
        <v>7777</v>
      </c>
      <c r="NJF699" s="201" t="s">
        <v>7776</v>
      </c>
      <c r="NJG699" s="201" t="s">
        <v>7777</v>
      </c>
      <c r="NJH699" s="201" t="s">
        <v>7776</v>
      </c>
      <c r="NJI699" s="201" t="s">
        <v>7777</v>
      </c>
      <c r="NJJ699" s="201" t="s">
        <v>7776</v>
      </c>
      <c r="NJK699" s="201" t="s">
        <v>7777</v>
      </c>
      <c r="NJL699" s="201" t="s">
        <v>7776</v>
      </c>
      <c r="NJM699" s="201" t="s">
        <v>7777</v>
      </c>
      <c r="NJN699" s="201" t="s">
        <v>7776</v>
      </c>
      <c r="NJO699" s="201" t="s">
        <v>7777</v>
      </c>
      <c r="NJP699" s="201" t="s">
        <v>7776</v>
      </c>
      <c r="NJQ699" s="201" t="s">
        <v>7777</v>
      </c>
      <c r="NJR699" s="201" t="s">
        <v>7776</v>
      </c>
      <c r="NJS699" s="201" t="s">
        <v>7777</v>
      </c>
      <c r="NJT699" s="201" t="s">
        <v>7776</v>
      </c>
      <c r="NJU699" s="201" t="s">
        <v>7777</v>
      </c>
      <c r="NJV699" s="201" t="s">
        <v>7776</v>
      </c>
      <c r="NJW699" s="201" t="s">
        <v>7777</v>
      </c>
      <c r="NJX699" s="201" t="s">
        <v>7776</v>
      </c>
      <c r="NJY699" s="201" t="s">
        <v>7777</v>
      </c>
      <c r="NJZ699" s="201" t="s">
        <v>7776</v>
      </c>
      <c r="NKA699" s="201" t="s">
        <v>7777</v>
      </c>
      <c r="NKB699" s="201" t="s">
        <v>7776</v>
      </c>
      <c r="NKC699" s="201" t="s">
        <v>7777</v>
      </c>
      <c r="NKD699" s="201" t="s">
        <v>7776</v>
      </c>
      <c r="NKE699" s="201" t="s">
        <v>7777</v>
      </c>
      <c r="NKF699" s="201" t="s">
        <v>7776</v>
      </c>
      <c r="NKG699" s="201" t="s">
        <v>7777</v>
      </c>
      <c r="NKH699" s="201" t="s">
        <v>7776</v>
      </c>
      <c r="NKI699" s="201" t="s">
        <v>7777</v>
      </c>
      <c r="NKJ699" s="201" t="s">
        <v>7776</v>
      </c>
      <c r="NKK699" s="201" t="s">
        <v>7777</v>
      </c>
      <c r="NKL699" s="201" t="s">
        <v>7776</v>
      </c>
      <c r="NKM699" s="201" t="s">
        <v>7777</v>
      </c>
      <c r="NKN699" s="201" t="s">
        <v>7776</v>
      </c>
      <c r="NKO699" s="201" t="s">
        <v>7777</v>
      </c>
      <c r="NKP699" s="201" t="s">
        <v>7776</v>
      </c>
      <c r="NKQ699" s="201" t="s">
        <v>7777</v>
      </c>
      <c r="NKR699" s="201" t="s">
        <v>7776</v>
      </c>
      <c r="NKS699" s="201" t="s">
        <v>7777</v>
      </c>
      <c r="NKT699" s="201" t="s">
        <v>7776</v>
      </c>
      <c r="NKU699" s="201" t="s">
        <v>7777</v>
      </c>
      <c r="NKV699" s="201" t="s">
        <v>7776</v>
      </c>
      <c r="NKW699" s="201" t="s">
        <v>7777</v>
      </c>
      <c r="NKX699" s="201" t="s">
        <v>7776</v>
      </c>
      <c r="NKY699" s="201" t="s">
        <v>7777</v>
      </c>
      <c r="NKZ699" s="201" t="s">
        <v>7776</v>
      </c>
      <c r="NLA699" s="201" t="s">
        <v>7777</v>
      </c>
      <c r="NLB699" s="201" t="s">
        <v>7776</v>
      </c>
      <c r="NLC699" s="201" t="s">
        <v>7777</v>
      </c>
      <c r="NLD699" s="201" t="s">
        <v>7776</v>
      </c>
      <c r="NLE699" s="201" t="s">
        <v>7777</v>
      </c>
      <c r="NLF699" s="201" t="s">
        <v>7776</v>
      </c>
      <c r="NLG699" s="201" t="s">
        <v>7777</v>
      </c>
      <c r="NLH699" s="201" t="s">
        <v>7776</v>
      </c>
      <c r="NLI699" s="201" t="s">
        <v>7777</v>
      </c>
      <c r="NLJ699" s="201" t="s">
        <v>7776</v>
      </c>
      <c r="NLK699" s="201" t="s">
        <v>7777</v>
      </c>
      <c r="NLL699" s="201" t="s">
        <v>7776</v>
      </c>
      <c r="NLM699" s="201" t="s">
        <v>7777</v>
      </c>
      <c r="NLN699" s="201" t="s">
        <v>7776</v>
      </c>
      <c r="NLO699" s="201" t="s">
        <v>7777</v>
      </c>
      <c r="NLP699" s="201" t="s">
        <v>7776</v>
      </c>
      <c r="NLQ699" s="201" t="s">
        <v>7777</v>
      </c>
      <c r="NLR699" s="201" t="s">
        <v>7776</v>
      </c>
      <c r="NLS699" s="201" t="s">
        <v>7777</v>
      </c>
      <c r="NLT699" s="201" t="s">
        <v>7776</v>
      </c>
      <c r="NLU699" s="201" t="s">
        <v>7777</v>
      </c>
      <c r="NLV699" s="201" t="s">
        <v>7776</v>
      </c>
      <c r="NLW699" s="201" t="s">
        <v>7777</v>
      </c>
      <c r="NLX699" s="201" t="s">
        <v>7776</v>
      </c>
      <c r="NLY699" s="201" t="s">
        <v>7777</v>
      </c>
      <c r="NLZ699" s="201" t="s">
        <v>7776</v>
      </c>
      <c r="NMA699" s="201" t="s">
        <v>7777</v>
      </c>
      <c r="NMB699" s="201" t="s">
        <v>7776</v>
      </c>
      <c r="NMC699" s="201" t="s">
        <v>7777</v>
      </c>
      <c r="NMD699" s="201" t="s">
        <v>7776</v>
      </c>
      <c r="NME699" s="201" t="s">
        <v>7777</v>
      </c>
      <c r="NMF699" s="201" t="s">
        <v>7776</v>
      </c>
      <c r="NMG699" s="201" t="s">
        <v>7777</v>
      </c>
      <c r="NMH699" s="201" t="s">
        <v>7776</v>
      </c>
      <c r="NMI699" s="201" t="s">
        <v>7777</v>
      </c>
      <c r="NMJ699" s="201" t="s">
        <v>7776</v>
      </c>
      <c r="NMK699" s="201" t="s">
        <v>7777</v>
      </c>
      <c r="NML699" s="201" t="s">
        <v>7776</v>
      </c>
      <c r="NMM699" s="201" t="s">
        <v>7777</v>
      </c>
      <c r="NMN699" s="201" t="s">
        <v>7776</v>
      </c>
      <c r="NMO699" s="201" t="s">
        <v>7777</v>
      </c>
      <c r="NMP699" s="201" t="s">
        <v>7776</v>
      </c>
      <c r="NMQ699" s="201" t="s">
        <v>7777</v>
      </c>
      <c r="NMR699" s="201" t="s">
        <v>7776</v>
      </c>
      <c r="NMS699" s="201" t="s">
        <v>7777</v>
      </c>
      <c r="NMT699" s="201" t="s">
        <v>7776</v>
      </c>
      <c r="NMU699" s="201" t="s">
        <v>7777</v>
      </c>
      <c r="NMV699" s="201" t="s">
        <v>7776</v>
      </c>
      <c r="NMW699" s="201" t="s">
        <v>7777</v>
      </c>
      <c r="NMX699" s="201" t="s">
        <v>7776</v>
      </c>
      <c r="NMY699" s="201" t="s">
        <v>7777</v>
      </c>
      <c r="NMZ699" s="201" t="s">
        <v>7776</v>
      </c>
      <c r="NNA699" s="201" t="s">
        <v>7777</v>
      </c>
      <c r="NNB699" s="201" t="s">
        <v>7776</v>
      </c>
      <c r="NNC699" s="201" t="s">
        <v>7777</v>
      </c>
      <c r="NND699" s="201" t="s">
        <v>7776</v>
      </c>
      <c r="NNE699" s="201" t="s">
        <v>7777</v>
      </c>
      <c r="NNF699" s="201" t="s">
        <v>7776</v>
      </c>
      <c r="NNG699" s="201" t="s">
        <v>7777</v>
      </c>
      <c r="NNH699" s="201" t="s">
        <v>7776</v>
      </c>
      <c r="NNI699" s="201" t="s">
        <v>7777</v>
      </c>
      <c r="NNJ699" s="201" t="s">
        <v>7776</v>
      </c>
      <c r="NNK699" s="201" t="s">
        <v>7777</v>
      </c>
      <c r="NNL699" s="201" t="s">
        <v>7776</v>
      </c>
      <c r="NNM699" s="201" t="s">
        <v>7777</v>
      </c>
      <c r="NNN699" s="201" t="s">
        <v>7776</v>
      </c>
      <c r="NNO699" s="201" t="s">
        <v>7777</v>
      </c>
      <c r="NNP699" s="201" t="s">
        <v>7776</v>
      </c>
      <c r="NNQ699" s="201" t="s">
        <v>7777</v>
      </c>
      <c r="NNR699" s="201" t="s">
        <v>7776</v>
      </c>
      <c r="NNS699" s="201" t="s">
        <v>7777</v>
      </c>
      <c r="NNT699" s="201" t="s">
        <v>7776</v>
      </c>
      <c r="NNU699" s="201" t="s">
        <v>7777</v>
      </c>
      <c r="NNV699" s="201" t="s">
        <v>7776</v>
      </c>
      <c r="NNW699" s="201" t="s">
        <v>7777</v>
      </c>
      <c r="NNX699" s="201" t="s">
        <v>7776</v>
      </c>
      <c r="NNY699" s="201" t="s">
        <v>7777</v>
      </c>
      <c r="NNZ699" s="201" t="s">
        <v>7776</v>
      </c>
      <c r="NOA699" s="201" t="s">
        <v>7777</v>
      </c>
      <c r="NOB699" s="201" t="s">
        <v>7776</v>
      </c>
      <c r="NOC699" s="201" t="s">
        <v>7777</v>
      </c>
      <c r="NOD699" s="201" t="s">
        <v>7776</v>
      </c>
      <c r="NOE699" s="201" t="s">
        <v>7777</v>
      </c>
      <c r="NOF699" s="201" t="s">
        <v>7776</v>
      </c>
      <c r="NOG699" s="201" t="s">
        <v>7777</v>
      </c>
      <c r="NOH699" s="201" t="s">
        <v>7776</v>
      </c>
      <c r="NOI699" s="201" t="s">
        <v>7777</v>
      </c>
      <c r="NOJ699" s="201" t="s">
        <v>7776</v>
      </c>
      <c r="NOK699" s="201" t="s">
        <v>7777</v>
      </c>
      <c r="NOL699" s="201" t="s">
        <v>7776</v>
      </c>
      <c r="NOM699" s="201" t="s">
        <v>7777</v>
      </c>
      <c r="NON699" s="201" t="s">
        <v>7776</v>
      </c>
      <c r="NOO699" s="201" t="s">
        <v>7777</v>
      </c>
      <c r="NOP699" s="201" t="s">
        <v>7776</v>
      </c>
      <c r="NOQ699" s="201" t="s">
        <v>7777</v>
      </c>
      <c r="NOR699" s="201" t="s">
        <v>7776</v>
      </c>
      <c r="NOS699" s="201" t="s">
        <v>7777</v>
      </c>
      <c r="NOT699" s="201" t="s">
        <v>7776</v>
      </c>
      <c r="NOU699" s="201" t="s">
        <v>7777</v>
      </c>
      <c r="NOV699" s="201" t="s">
        <v>7776</v>
      </c>
      <c r="NOW699" s="201" t="s">
        <v>7777</v>
      </c>
      <c r="NOX699" s="201" t="s">
        <v>7776</v>
      </c>
      <c r="NOY699" s="201" t="s">
        <v>7777</v>
      </c>
      <c r="NOZ699" s="201" t="s">
        <v>7776</v>
      </c>
      <c r="NPA699" s="201" t="s">
        <v>7777</v>
      </c>
      <c r="NPB699" s="201" t="s">
        <v>7776</v>
      </c>
      <c r="NPC699" s="201" t="s">
        <v>7777</v>
      </c>
      <c r="NPD699" s="201" t="s">
        <v>7776</v>
      </c>
      <c r="NPE699" s="201" t="s">
        <v>7777</v>
      </c>
      <c r="NPF699" s="201" t="s">
        <v>7776</v>
      </c>
      <c r="NPG699" s="201" t="s">
        <v>7777</v>
      </c>
      <c r="NPH699" s="201" t="s">
        <v>7776</v>
      </c>
      <c r="NPI699" s="201" t="s">
        <v>7777</v>
      </c>
      <c r="NPJ699" s="201" t="s">
        <v>7776</v>
      </c>
      <c r="NPK699" s="201" t="s">
        <v>7777</v>
      </c>
      <c r="NPL699" s="201" t="s">
        <v>7776</v>
      </c>
      <c r="NPM699" s="201" t="s">
        <v>7777</v>
      </c>
      <c r="NPN699" s="201" t="s">
        <v>7776</v>
      </c>
      <c r="NPO699" s="201" t="s">
        <v>7777</v>
      </c>
      <c r="NPP699" s="201" t="s">
        <v>7776</v>
      </c>
      <c r="NPQ699" s="201" t="s">
        <v>7777</v>
      </c>
      <c r="NPR699" s="201" t="s">
        <v>7776</v>
      </c>
      <c r="NPS699" s="201" t="s">
        <v>7777</v>
      </c>
      <c r="NPT699" s="201" t="s">
        <v>7776</v>
      </c>
      <c r="NPU699" s="201" t="s">
        <v>7777</v>
      </c>
      <c r="NPV699" s="201" t="s">
        <v>7776</v>
      </c>
      <c r="NPW699" s="201" t="s">
        <v>7777</v>
      </c>
      <c r="NPX699" s="201" t="s">
        <v>7776</v>
      </c>
      <c r="NPY699" s="201" t="s">
        <v>7777</v>
      </c>
      <c r="NPZ699" s="201" t="s">
        <v>7776</v>
      </c>
      <c r="NQA699" s="201" t="s">
        <v>7777</v>
      </c>
      <c r="NQB699" s="201" t="s">
        <v>7776</v>
      </c>
      <c r="NQC699" s="201" t="s">
        <v>7777</v>
      </c>
      <c r="NQD699" s="201" t="s">
        <v>7776</v>
      </c>
      <c r="NQE699" s="201" t="s">
        <v>7777</v>
      </c>
      <c r="NQF699" s="201" t="s">
        <v>7776</v>
      </c>
      <c r="NQG699" s="201" t="s">
        <v>7777</v>
      </c>
      <c r="NQH699" s="201" t="s">
        <v>7776</v>
      </c>
      <c r="NQI699" s="201" t="s">
        <v>7777</v>
      </c>
      <c r="NQJ699" s="201" t="s">
        <v>7776</v>
      </c>
      <c r="NQK699" s="201" t="s">
        <v>7777</v>
      </c>
      <c r="NQL699" s="201" t="s">
        <v>7776</v>
      </c>
      <c r="NQM699" s="201" t="s">
        <v>7777</v>
      </c>
      <c r="NQN699" s="201" t="s">
        <v>7776</v>
      </c>
      <c r="NQO699" s="201" t="s">
        <v>7777</v>
      </c>
      <c r="NQP699" s="201" t="s">
        <v>7776</v>
      </c>
      <c r="NQQ699" s="201" t="s">
        <v>7777</v>
      </c>
      <c r="NQR699" s="201" t="s">
        <v>7776</v>
      </c>
      <c r="NQS699" s="201" t="s">
        <v>7777</v>
      </c>
      <c r="NQT699" s="201" t="s">
        <v>7776</v>
      </c>
      <c r="NQU699" s="201" t="s">
        <v>7777</v>
      </c>
      <c r="NQV699" s="201" t="s">
        <v>7776</v>
      </c>
      <c r="NQW699" s="201" t="s">
        <v>7777</v>
      </c>
      <c r="NQX699" s="201" t="s">
        <v>7776</v>
      </c>
      <c r="NQY699" s="201" t="s">
        <v>7777</v>
      </c>
      <c r="NQZ699" s="201" t="s">
        <v>7776</v>
      </c>
      <c r="NRA699" s="201" t="s">
        <v>7777</v>
      </c>
      <c r="NRB699" s="201" t="s">
        <v>7776</v>
      </c>
      <c r="NRC699" s="201" t="s">
        <v>7777</v>
      </c>
      <c r="NRD699" s="201" t="s">
        <v>7776</v>
      </c>
      <c r="NRE699" s="201" t="s">
        <v>7777</v>
      </c>
      <c r="NRF699" s="201" t="s">
        <v>7776</v>
      </c>
      <c r="NRG699" s="201" t="s">
        <v>7777</v>
      </c>
      <c r="NRH699" s="201" t="s">
        <v>7776</v>
      </c>
      <c r="NRI699" s="201" t="s">
        <v>7777</v>
      </c>
      <c r="NRJ699" s="201" t="s">
        <v>7776</v>
      </c>
      <c r="NRK699" s="201" t="s">
        <v>7777</v>
      </c>
      <c r="NRL699" s="201" t="s">
        <v>7776</v>
      </c>
      <c r="NRM699" s="201" t="s">
        <v>7777</v>
      </c>
      <c r="NRN699" s="201" t="s">
        <v>7776</v>
      </c>
      <c r="NRO699" s="201" t="s">
        <v>7777</v>
      </c>
      <c r="NRP699" s="201" t="s">
        <v>7776</v>
      </c>
      <c r="NRQ699" s="201" t="s">
        <v>7777</v>
      </c>
      <c r="NRR699" s="201" t="s">
        <v>7776</v>
      </c>
      <c r="NRS699" s="201" t="s">
        <v>7777</v>
      </c>
      <c r="NRT699" s="201" t="s">
        <v>7776</v>
      </c>
      <c r="NRU699" s="201" t="s">
        <v>7777</v>
      </c>
      <c r="NRV699" s="201" t="s">
        <v>7776</v>
      </c>
      <c r="NRW699" s="201" t="s">
        <v>7777</v>
      </c>
      <c r="NRX699" s="201" t="s">
        <v>7776</v>
      </c>
      <c r="NRY699" s="201" t="s">
        <v>7777</v>
      </c>
      <c r="NRZ699" s="201" t="s">
        <v>7776</v>
      </c>
      <c r="NSA699" s="201" t="s">
        <v>7777</v>
      </c>
      <c r="NSB699" s="201" t="s">
        <v>7776</v>
      </c>
      <c r="NSC699" s="201" t="s">
        <v>7777</v>
      </c>
      <c r="NSD699" s="201" t="s">
        <v>7776</v>
      </c>
      <c r="NSE699" s="201" t="s">
        <v>7777</v>
      </c>
      <c r="NSF699" s="201" t="s">
        <v>7776</v>
      </c>
      <c r="NSG699" s="201" t="s">
        <v>7777</v>
      </c>
      <c r="NSH699" s="201" t="s">
        <v>7776</v>
      </c>
      <c r="NSI699" s="201" t="s">
        <v>7777</v>
      </c>
      <c r="NSJ699" s="201" t="s">
        <v>7776</v>
      </c>
      <c r="NSK699" s="201" t="s">
        <v>7777</v>
      </c>
      <c r="NSL699" s="201" t="s">
        <v>7776</v>
      </c>
      <c r="NSM699" s="201" t="s">
        <v>7777</v>
      </c>
      <c r="NSN699" s="201" t="s">
        <v>7776</v>
      </c>
      <c r="NSO699" s="201" t="s">
        <v>7777</v>
      </c>
      <c r="NSP699" s="201" t="s">
        <v>7776</v>
      </c>
      <c r="NSQ699" s="201" t="s">
        <v>7777</v>
      </c>
      <c r="NSR699" s="201" t="s">
        <v>7776</v>
      </c>
      <c r="NSS699" s="201" t="s">
        <v>7777</v>
      </c>
      <c r="NST699" s="201" t="s">
        <v>7776</v>
      </c>
      <c r="NSU699" s="201" t="s">
        <v>7777</v>
      </c>
      <c r="NSV699" s="201" t="s">
        <v>7776</v>
      </c>
      <c r="NSW699" s="201" t="s">
        <v>7777</v>
      </c>
      <c r="NSX699" s="201" t="s">
        <v>7776</v>
      </c>
      <c r="NSY699" s="201" t="s">
        <v>7777</v>
      </c>
      <c r="NSZ699" s="201" t="s">
        <v>7776</v>
      </c>
      <c r="NTA699" s="201" t="s">
        <v>7777</v>
      </c>
      <c r="NTB699" s="201" t="s">
        <v>7776</v>
      </c>
      <c r="NTC699" s="201" t="s">
        <v>7777</v>
      </c>
      <c r="NTD699" s="201" t="s">
        <v>7776</v>
      </c>
      <c r="NTE699" s="201" t="s">
        <v>7777</v>
      </c>
      <c r="NTF699" s="201" t="s">
        <v>7776</v>
      </c>
      <c r="NTG699" s="201" t="s">
        <v>7777</v>
      </c>
      <c r="NTH699" s="201" t="s">
        <v>7776</v>
      </c>
      <c r="NTI699" s="201" t="s">
        <v>7777</v>
      </c>
      <c r="NTJ699" s="201" t="s">
        <v>7776</v>
      </c>
      <c r="NTK699" s="201" t="s">
        <v>7777</v>
      </c>
      <c r="NTL699" s="201" t="s">
        <v>7776</v>
      </c>
      <c r="NTM699" s="201" t="s">
        <v>7777</v>
      </c>
      <c r="NTN699" s="201" t="s">
        <v>7776</v>
      </c>
      <c r="NTO699" s="201" t="s">
        <v>7777</v>
      </c>
      <c r="NTP699" s="201" t="s">
        <v>7776</v>
      </c>
      <c r="NTQ699" s="201" t="s">
        <v>7777</v>
      </c>
      <c r="NTR699" s="201" t="s">
        <v>7776</v>
      </c>
      <c r="NTS699" s="201" t="s">
        <v>7777</v>
      </c>
      <c r="NTT699" s="201" t="s">
        <v>7776</v>
      </c>
      <c r="NTU699" s="201" t="s">
        <v>7777</v>
      </c>
      <c r="NTV699" s="201" t="s">
        <v>7776</v>
      </c>
      <c r="NTW699" s="201" t="s">
        <v>7777</v>
      </c>
      <c r="NTX699" s="201" t="s">
        <v>7776</v>
      </c>
      <c r="NTY699" s="201" t="s">
        <v>7777</v>
      </c>
      <c r="NTZ699" s="201" t="s">
        <v>7776</v>
      </c>
      <c r="NUA699" s="201" t="s">
        <v>7777</v>
      </c>
      <c r="NUB699" s="201" t="s">
        <v>7776</v>
      </c>
      <c r="NUC699" s="201" t="s">
        <v>7777</v>
      </c>
      <c r="NUD699" s="201" t="s">
        <v>7776</v>
      </c>
      <c r="NUE699" s="201" t="s">
        <v>7777</v>
      </c>
      <c r="NUF699" s="201" t="s">
        <v>7776</v>
      </c>
      <c r="NUG699" s="201" t="s">
        <v>7777</v>
      </c>
      <c r="NUH699" s="201" t="s">
        <v>7776</v>
      </c>
      <c r="NUI699" s="201" t="s">
        <v>7777</v>
      </c>
      <c r="NUJ699" s="201" t="s">
        <v>7776</v>
      </c>
      <c r="NUK699" s="201" t="s">
        <v>7777</v>
      </c>
      <c r="NUL699" s="201" t="s">
        <v>7776</v>
      </c>
      <c r="NUM699" s="201" t="s">
        <v>7777</v>
      </c>
      <c r="NUN699" s="201" t="s">
        <v>7776</v>
      </c>
      <c r="NUO699" s="201" t="s">
        <v>7777</v>
      </c>
      <c r="NUP699" s="201" t="s">
        <v>7776</v>
      </c>
      <c r="NUQ699" s="201" t="s">
        <v>7777</v>
      </c>
      <c r="NUR699" s="201" t="s">
        <v>7776</v>
      </c>
      <c r="NUS699" s="201" t="s">
        <v>7777</v>
      </c>
      <c r="NUT699" s="201" t="s">
        <v>7776</v>
      </c>
      <c r="NUU699" s="201" t="s">
        <v>7777</v>
      </c>
      <c r="NUV699" s="201" t="s">
        <v>7776</v>
      </c>
      <c r="NUW699" s="201" t="s">
        <v>7777</v>
      </c>
      <c r="NUX699" s="201" t="s">
        <v>7776</v>
      </c>
      <c r="NUY699" s="201" t="s">
        <v>7777</v>
      </c>
      <c r="NUZ699" s="201" t="s">
        <v>7776</v>
      </c>
      <c r="NVA699" s="201" t="s">
        <v>7777</v>
      </c>
      <c r="NVB699" s="201" t="s">
        <v>7776</v>
      </c>
      <c r="NVC699" s="201" t="s">
        <v>7777</v>
      </c>
      <c r="NVD699" s="201" t="s">
        <v>7776</v>
      </c>
      <c r="NVE699" s="201" t="s">
        <v>7777</v>
      </c>
      <c r="NVF699" s="201" t="s">
        <v>7776</v>
      </c>
      <c r="NVG699" s="201" t="s">
        <v>7777</v>
      </c>
      <c r="NVH699" s="201" t="s">
        <v>7776</v>
      </c>
      <c r="NVI699" s="201" t="s">
        <v>7777</v>
      </c>
      <c r="NVJ699" s="201" t="s">
        <v>7776</v>
      </c>
      <c r="NVK699" s="201" t="s">
        <v>7777</v>
      </c>
      <c r="NVL699" s="201" t="s">
        <v>7776</v>
      </c>
      <c r="NVM699" s="201" t="s">
        <v>7777</v>
      </c>
      <c r="NVN699" s="201" t="s">
        <v>7776</v>
      </c>
      <c r="NVO699" s="201" t="s">
        <v>7777</v>
      </c>
      <c r="NVP699" s="201" t="s">
        <v>7776</v>
      </c>
      <c r="NVQ699" s="201" t="s">
        <v>7777</v>
      </c>
      <c r="NVR699" s="201" t="s">
        <v>7776</v>
      </c>
      <c r="NVS699" s="201" t="s">
        <v>7777</v>
      </c>
      <c r="NVT699" s="201" t="s">
        <v>7776</v>
      </c>
      <c r="NVU699" s="201" t="s">
        <v>7777</v>
      </c>
      <c r="NVV699" s="201" t="s">
        <v>7776</v>
      </c>
      <c r="NVW699" s="201" t="s">
        <v>7777</v>
      </c>
      <c r="NVX699" s="201" t="s">
        <v>7776</v>
      </c>
      <c r="NVY699" s="201" t="s">
        <v>7777</v>
      </c>
      <c r="NVZ699" s="201" t="s">
        <v>7776</v>
      </c>
      <c r="NWA699" s="201" t="s">
        <v>7777</v>
      </c>
      <c r="NWB699" s="201" t="s">
        <v>7776</v>
      </c>
      <c r="NWC699" s="201" t="s">
        <v>7777</v>
      </c>
      <c r="NWD699" s="201" t="s">
        <v>7776</v>
      </c>
      <c r="NWE699" s="201" t="s">
        <v>7777</v>
      </c>
      <c r="NWF699" s="201" t="s">
        <v>7776</v>
      </c>
      <c r="NWG699" s="201" t="s">
        <v>7777</v>
      </c>
      <c r="NWH699" s="201" t="s">
        <v>7776</v>
      </c>
      <c r="NWI699" s="201" t="s">
        <v>7777</v>
      </c>
      <c r="NWJ699" s="201" t="s">
        <v>7776</v>
      </c>
      <c r="NWK699" s="201" t="s">
        <v>7777</v>
      </c>
      <c r="NWL699" s="201" t="s">
        <v>7776</v>
      </c>
      <c r="NWM699" s="201" t="s">
        <v>7777</v>
      </c>
      <c r="NWN699" s="201" t="s">
        <v>7776</v>
      </c>
      <c r="NWO699" s="201" t="s">
        <v>7777</v>
      </c>
      <c r="NWP699" s="201" t="s">
        <v>7776</v>
      </c>
      <c r="NWQ699" s="201" t="s">
        <v>7777</v>
      </c>
      <c r="NWR699" s="201" t="s">
        <v>7776</v>
      </c>
      <c r="NWS699" s="201" t="s">
        <v>7777</v>
      </c>
      <c r="NWT699" s="201" t="s">
        <v>7776</v>
      </c>
      <c r="NWU699" s="201" t="s">
        <v>7777</v>
      </c>
      <c r="NWV699" s="201" t="s">
        <v>7776</v>
      </c>
      <c r="NWW699" s="201" t="s">
        <v>7777</v>
      </c>
      <c r="NWX699" s="201" t="s">
        <v>7776</v>
      </c>
      <c r="NWY699" s="201" t="s">
        <v>7777</v>
      </c>
      <c r="NWZ699" s="201" t="s">
        <v>7776</v>
      </c>
      <c r="NXA699" s="201" t="s">
        <v>7777</v>
      </c>
      <c r="NXB699" s="201" t="s">
        <v>7776</v>
      </c>
      <c r="NXC699" s="201" t="s">
        <v>7777</v>
      </c>
      <c r="NXD699" s="201" t="s">
        <v>7776</v>
      </c>
      <c r="NXE699" s="201" t="s">
        <v>7777</v>
      </c>
      <c r="NXF699" s="201" t="s">
        <v>7776</v>
      </c>
      <c r="NXG699" s="201" t="s">
        <v>7777</v>
      </c>
      <c r="NXH699" s="201" t="s">
        <v>7776</v>
      </c>
      <c r="NXI699" s="201" t="s">
        <v>7777</v>
      </c>
      <c r="NXJ699" s="201" t="s">
        <v>7776</v>
      </c>
      <c r="NXK699" s="201" t="s">
        <v>7777</v>
      </c>
      <c r="NXL699" s="201" t="s">
        <v>7776</v>
      </c>
      <c r="NXM699" s="201" t="s">
        <v>7777</v>
      </c>
      <c r="NXN699" s="201" t="s">
        <v>7776</v>
      </c>
      <c r="NXO699" s="201" t="s">
        <v>7777</v>
      </c>
      <c r="NXP699" s="201" t="s">
        <v>7776</v>
      </c>
      <c r="NXQ699" s="201" t="s">
        <v>7777</v>
      </c>
      <c r="NXR699" s="201" t="s">
        <v>7776</v>
      </c>
      <c r="NXS699" s="201" t="s">
        <v>7777</v>
      </c>
      <c r="NXT699" s="201" t="s">
        <v>7776</v>
      </c>
      <c r="NXU699" s="201" t="s">
        <v>7777</v>
      </c>
      <c r="NXV699" s="201" t="s">
        <v>7776</v>
      </c>
      <c r="NXW699" s="201" t="s">
        <v>7777</v>
      </c>
      <c r="NXX699" s="201" t="s">
        <v>7776</v>
      </c>
      <c r="NXY699" s="201" t="s">
        <v>7777</v>
      </c>
      <c r="NXZ699" s="201" t="s">
        <v>7776</v>
      </c>
      <c r="NYA699" s="201" t="s">
        <v>7777</v>
      </c>
      <c r="NYB699" s="201" t="s">
        <v>7776</v>
      </c>
      <c r="NYC699" s="201" t="s">
        <v>7777</v>
      </c>
      <c r="NYD699" s="201" t="s">
        <v>7776</v>
      </c>
      <c r="NYE699" s="201" t="s">
        <v>7777</v>
      </c>
      <c r="NYF699" s="201" t="s">
        <v>7776</v>
      </c>
      <c r="NYG699" s="201" t="s">
        <v>7777</v>
      </c>
      <c r="NYH699" s="201" t="s">
        <v>7776</v>
      </c>
      <c r="NYI699" s="201" t="s">
        <v>7777</v>
      </c>
      <c r="NYJ699" s="201" t="s">
        <v>7776</v>
      </c>
      <c r="NYK699" s="201" t="s">
        <v>7777</v>
      </c>
      <c r="NYL699" s="201" t="s">
        <v>7776</v>
      </c>
      <c r="NYM699" s="201" t="s">
        <v>7777</v>
      </c>
      <c r="NYN699" s="201" t="s">
        <v>7776</v>
      </c>
      <c r="NYO699" s="201" t="s">
        <v>7777</v>
      </c>
      <c r="NYP699" s="201" t="s">
        <v>7776</v>
      </c>
      <c r="NYQ699" s="201" t="s">
        <v>7777</v>
      </c>
      <c r="NYR699" s="201" t="s">
        <v>7776</v>
      </c>
      <c r="NYS699" s="201" t="s">
        <v>7777</v>
      </c>
      <c r="NYT699" s="201" t="s">
        <v>7776</v>
      </c>
      <c r="NYU699" s="201" t="s">
        <v>7777</v>
      </c>
      <c r="NYV699" s="201" t="s">
        <v>7776</v>
      </c>
      <c r="NYW699" s="201" t="s">
        <v>7777</v>
      </c>
      <c r="NYX699" s="201" t="s">
        <v>7776</v>
      </c>
      <c r="NYY699" s="201" t="s">
        <v>7777</v>
      </c>
      <c r="NYZ699" s="201" t="s">
        <v>7776</v>
      </c>
      <c r="NZA699" s="201" t="s">
        <v>7777</v>
      </c>
      <c r="NZB699" s="201" t="s">
        <v>7776</v>
      </c>
      <c r="NZC699" s="201" t="s">
        <v>7777</v>
      </c>
      <c r="NZD699" s="201" t="s">
        <v>7776</v>
      </c>
      <c r="NZE699" s="201" t="s">
        <v>7777</v>
      </c>
      <c r="NZF699" s="201" t="s">
        <v>7776</v>
      </c>
      <c r="NZG699" s="201" t="s">
        <v>7777</v>
      </c>
      <c r="NZH699" s="201" t="s">
        <v>7776</v>
      </c>
      <c r="NZI699" s="201" t="s">
        <v>7777</v>
      </c>
      <c r="NZJ699" s="201" t="s">
        <v>7776</v>
      </c>
      <c r="NZK699" s="201" t="s">
        <v>7777</v>
      </c>
      <c r="NZL699" s="201" t="s">
        <v>7776</v>
      </c>
      <c r="NZM699" s="201" t="s">
        <v>7777</v>
      </c>
      <c r="NZN699" s="201" t="s">
        <v>7776</v>
      </c>
      <c r="NZO699" s="201" t="s">
        <v>7777</v>
      </c>
      <c r="NZP699" s="201" t="s">
        <v>7776</v>
      </c>
      <c r="NZQ699" s="201" t="s">
        <v>7777</v>
      </c>
      <c r="NZR699" s="201" t="s">
        <v>7776</v>
      </c>
      <c r="NZS699" s="201" t="s">
        <v>7777</v>
      </c>
      <c r="NZT699" s="201" t="s">
        <v>7776</v>
      </c>
      <c r="NZU699" s="201" t="s">
        <v>7777</v>
      </c>
      <c r="NZV699" s="201" t="s">
        <v>7776</v>
      </c>
      <c r="NZW699" s="201" t="s">
        <v>7777</v>
      </c>
      <c r="NZX699" s="201" t="s">
        <v>7776</v>
      </c>
      <c r="NZY699" s="201" t="s">
        <v>7777</v>
      </c>
      <c r="NZZ699" s="201" t="s">
        <v>7776</v>
      </c>
      <c r="OAA699" s="201" t="s">
        <v>7777</v>
      </c>
      <c r="OAB699" s="201" t="s">
        <v>7776</v>
      </c>
      <c r="OAC699" s="201" t="s">
        <v>7777</v>
      </c>
      <c r="OAD699" s="201" t="s">
        <v>7776</v>
      </c>
      <c r="OAE699" s="201" t="s">
        <v>7777</v>
      </c>
      <c r="OAF699" s="201" t="s">
        <v>7776</v>
      </c>
      <c r="OAG699" s="201" t="s">
        <v>7777</v>
      </c>
      <c r="OAH699" s="201" t="s">
        <v>7776</v>
      </c>
      <c r="OAI699" s="201" t="s">
        <v>7777</v>
      </c>
      <c r="OAJ699" s="201" t="s">
        <v>7776</v>
      </c>
      <c r="OAK699" s="201" t="s">
        <v>7777</v>
      </c>
      <c r="OAL699" s="201" t="s">
        <v>7776</v>
      </c>
      <c r="OAM699" s="201" t="s">
        <v>7777</v>
      </c>
      <c r="OAN699" s="201" t="s">
        <v>7776</v>
      </c>
      <c r="OAO699" s="201" t="s">
        <v>7777</v>
      </c>
      <c r="OAP699" s="201" t="s">
        <v>7776</v>
      </c>
      <c r="OAQ699" s="201" t="s">
        <v>7777</v>
      </c>
      <c r="OAR699" s="201" t="s">
        <v>7776</v>
      </c>
      <c r="OAS699" s="201" t="s">
        <v>7777</v>
      </c>
      <c r="OAT699" s="201" t="s">
        <v>7776</v>
      </c>
      <c r="OAU699" s="201" t="s">
        <v>7777</v>
      </c>
      <c r="OAV699" s="201" t="s">
        <v>7776</v>
      </c>
      <c r="OAW699" s="201" t="s">
        <v>7777</v>
      </c>
      <c r="OAX699" s="201" t="s">
        <v>7776</v>
      </c>
      <c r="OAY699" s="201" t="s">
        <v>7777</v>
      </c>
      <c r="OAZ699" s="201" t="s">
        <v>7776</v>
      </c>
      <c r="OBA699" s="201" t="s">
        <v>7777</v>
      </c>
      <c r="OBB699" s="201" t="s">
        <v>7776</v>
      </c>
      <c r="OBC699" s="201" t="s">
        <v>7777</v>
      </c>
      <c r="OBD699" s="201" t="s">
        <v>7776</v>
      </c>
      <c r="OBE699" s="201" t="s">
        <v>7777</v>
      </c>
      <c r="OBF699" s="201" t="s">
        <v>7776</v>
      </c>
      <c r="OBG699" s="201" t="s">
        <v>7777</v>
      </c>
      <c r="OBH699" s="201" t="s">
        <v>7776</v>
      </c>
      <c r="OBI699" s="201" t="s">
        <v>7777</v>
      </c>
      <c r="OBJ699" s="201" t="s">
        <v>7776</v>
      </c>
      <c r="OBK699" s="201" t="s">
        <v>7777</v>
      </c>
      <c r="OBL699" s="201" t="s">
        <v>7776</v>
      </c>
      <c r="OBM699" s="201" t="s">
        <v>7777</v>
      </c>
      <c r="OBN699" s="201" t="s">
        <v>7776</v>
      </c>
      <c r="OBO699" s="201" t="s">
        <v>7777</v>
      </c>
      <c r="OBP699" s="201" t="s">
        <v>7776</v>
      </c>
      <c r="OBQ699" s="201" t="s">
        <v>7777</v>
      </c>
      <c r="OBR699" s="201" t="s">
        <v>7776</v>
      </c>
      <c r="OBS699" s="201" t="s">
        <v>7777</v>
      </c>
      <c r="OBT699" s="201" t="s">
        <v>7776</v>
      </c>
      <c r="OBU699" s="201" t="s">
        <v>7777</v>
      </c>
      <c r="OBV699" s="201" t="s">
        <v>7776</v>
      </c>
      <c r="OBW699" s="201" t="s">
        <v>7777</v>
      </c>
      <c r="OBX699" s="201" t="s">
        <v>7776</v>
      </c>
      <c r="OBY699" s="201" t="s">
        <v>7777</v>
      </c>
      <c r="OBZ699" s="201" t="s">
        <v>7776</v>
      </c>
      <c r="OCA699" s="201" t="s">
        <v>7777</v>
      </c>
      <c r="OCB699" s="201" t="s">
        <v>7776</v>
      </c>
      <c r="OCC699" s="201" t="s">
        <v>7777</v>
      </c>
      <c r="OCD699" s="201" t="s">
        <v>7776</v>
      </c>
      <c r="OCE699" s="201" t="s">
        <v>7777</v>
      </c>
      <c r="OCF699" s="201" t="s">
        <v>7776</v>
      </c>
      <c r="OCG699" s="201" t="s">
        <v>7777</v>
      </c>
      <c r="OCH699" s="201" t="s">
        <v>7776</v>
      </c>
      <c r="OCI699" s="201" t="s">
        <v>7777</v>
      </c>
      <c r="OCJ699" s="201" t="s">
        <v>7776</v>
      </c>
      <c r="OCK699" s="201" t="s">
        <v>7777</v>
      </c>
      <c r="OCL699" s="201" t="s">
        <v>7776</v>
      </c>
      <c r="OCM699" s="201" t="s">
        <v>7777</v>
      </c>
      <c r="OCN699" s="201" t="s">
        <v>7776</v>
      </c>
      <c r="OCO699" s="201" t="s">
        <v>7777</v>
      </c>
      <c r="OCP699" s="201" t="s">
        <v>7776</v>
      </c>
      <c r="OCQ699" s="201" t="s">
        <v>7777</v>
      </c>
      <c r="OCR699" s="201" t="s">
        <v>7776</v>
      </c>
      <c r="OCS699" s="201" t="s">
        <v>7777</v>
      </c>
      <c r="OCT699" s="201" t="s">
        <v>7776</v>
      </c>
      <c r="OCU699" s="201" t="s">
        <v>7777</v>
      </c>
      <c r="OCV699" s="201" t="s">
        <v>7776</v>
      </c>
      <c r="OCW699" s="201" t="s">
        <v>7777</v>
      </c>
      <c r="OCX699" s="201" t="s">
        <v>7776</v>
      </c>
      <c r="OCY699" s="201" t="s">
        <v>7777</v>
      </c>
      <c r="OCZ699" s="201" t="s">
        <v>7776</v>
      </c>
      <c r="ODA699" s="201" t="s">
        <v>7777</v>
      </c>
      <c r="ODB699" s="201" t="s">
        <v>7776</v>
      </c>
      <c r="ODC699" s="201" t="s">
        <v>7777</v>
      </c>
      <c r="ODD699" s="201" t="s">
        <v>7776</v>
      </c>
      <c r="ODE699" s="201" t="s">
        <v>7777</v>
      </c>
      <c r="ODF699" s="201" t="s">
        <v>7776</v>
      </c>
      <c r="ODG699" s="201" t="s">
        <v>7777</v>
      </c>
      <c r="ODH699" s="201" t="s">
        <v>7776</v>
      </c>
      <c r="ODI699" s="201" t="s">
        <v>7777</v>
      </c>
      <c r="ODJ699" s="201" t="s">
        <v>7776</v>
      </c>
      <c r="ODK699" s="201" t="s">
        <v>7777</v>
      </c>
      <c r="ODL699" s="201" t="s">
        <v>7776</v>
      </c>
      <c r="ODM699" s="201" t="s">
        <v>7777</v>
      </c>
      <c r="ODN699" s="201" t="s">
        <v>7776</v>
      </c>
      <c r="ODO699" s="201" t="s">
        <v>7777</v>
      </c>
      <c r="ODP699" s="201" t="s">
        <v>7776</v>
      </c>
      <c r="ODQ699" s="201" t="s">
        <v>7777</v>
      </c>
      <c r="ODR699" s="201" t="s">
        <v>7776</v>
      </c>
      <c r="ODS699" s="201" t="s">
        <v>7777</v>
      </c>
      <c r="ODT699" s="201" t="s">
        <v>7776</v>
      </c>
      <c r="ODU699" s="201" t="s">
        <v>7777</v>
      </c>
      <c r="ODV699" s="201" t="s">
        <v>7776</v>
      </c>
      <c r="ODW699" s="201" t="s">
        <v>7777</v>
      </c>
      <c r="ODX699" s="201" t="s">
        <v>7776</v>
      </c>
      <c r="ODY699" s="201" t="s">
        <v>7777</v>
      </c>
      <c r="ODZ699" s="201" t="s">
        <v>7776</v>
      </c>
      <c r="OEA699" s="201" t="s">
        <v>7777</v>
      </c>
      <c r="OEB699" s="201" t="s">
        <v>7776</v>
      </c>
      <c r="OEC699" s="201" t="s">
        <v>7777</v>
      </c>
      <c r="OED699" s="201" t="s">
        <v>7776</v>
      </c>
      <c r="OEE699" s="201" t="s">
        <v>7777</v>
      </c>
      <c r="OEF699" s="201" t="s">
        <v>7776</v>
      </c>
      <c r="OEG699" s="201" t="s">
        <v>7777</v>
      </c>
      <c r="OEH699" s="201" t="s">
        <v>7776</v>
      </c>
      <c r="OEI699" s="201" t="s">
        <v>7777</v>
      </c>
      <c r="OEJ699" s="201" t="s">
        <v>7776</v>
      </c>
      <c r="OEK699" s="201" t="s">
        <v>7777</v>
      </c>
      <c r="OEL699" s="201" t="s">
        <v>7776</v>
      </c>
      <c r="OEM699" s="201" t="s">
        <v>7777</v>
      </c>
      <c r="OEN699" s="201" t="s">
        <v>7776</v>
      </c>
      <c r="OEO699" s="201" t="s">
        <v>7777</v>
      </c>
      <c r="OEP699" s="201" t="s">
        <v>7776</v>
      </c>
      <c r="OEQ699" s="201" t="s">
        <v>7777</v>
      </c>
      <c r="OER699" s="201" t="s">
        <v>7776</v>
      </c>
      <c r="OES699" s="201" t="s">
        <v>7777</v>
      </c>
      <c r="OET699" s="201" t="s">
        <v>7776</v>
      </c>
      <c r="OEU699" s="201" t="s">
        <v>7777</v>
      </c>
      <c r="OEV699" s="201" t="s">
        <v>7776</v>
      </c>
      <c r="OEW699" s="201" t="s">
        <v>7777</v>
      </c>
      <c r="OEX699" s="201" t="s">
        <v>7776</v>
      </c>
      <c r="OEY699" s="201" t="s">
        <v>7777</v>
      </c>
      <c r="OEZ699" s="201" t="s">
        <v>7776</v>
      </c>
      <c r="OFA699" s="201" t="s">
        <v>7777</v>
      </c>
      <c r="OFB699" s="201" t="s">
        <v>7776</v>
      </c>
      <c r="OFC699" s="201" t="s">
        <v>7777</v>
      </c>
      <c r="OFD699" s="201" t="s">
        <v>7776</v>
      </c>
      <c r="OFE699" s="201" t="s">
        <v>7777</v>
      </c>
      <c r="OFF699" s="201" t="s">
        <v>7776</v>
      </c>
      <c r="OFG699" s="201" t="s">
        <v>7777</v>
      </c>
      <c r="OFH699" s="201" t="s">
        <v>7776</v>
      </c>
      <c r="OFI699" s="201" t="s">
        <v>7777</v>
      </c>
      <c r="OFJ699" s="201" t="s">
        <v>7776</v>
      </c>
      <c r="OFK699" s="201" t="s">
        <v>7777</v>
      </c>
      <c r="OFL699" s="201" t="s">
        <v>7776</v>
      </c>
      <c r="OFM699" s="201" t="s">
        <v>7777</v>
      </c>
      <c r="OFN699" s="201" t="s">
        <v>7776</v>
      </c>
      <c r="OFO699" s="201" t="s">
        <v>7777</v>
      </c>
      <c r="OFP699" s="201" t="s">
        <v>7776</v>
      </c>
      <c r="OFQ699" s="201" t="s">
        <v>7777</v>
      </c>
      <c r="OFR699" s="201" t="s">
        <v>7776</v>
      </c>
      <c r="OFS699" s="201" t="s">
        <v>7777</v>
      </c>
      <c r="OFT699" s="201" t="s">
        <v>7776</v>
      </c>
      <c r="OFU699" s="201" t="s">
        <v>7777</v>
      </c>
      <c r="OFV699" s="201" t="s">
        <v>7776</v>
      </c>
      <c r="OFW699" s="201" t="s">
        <v>7777</v>
      </c>
      <c r="OFX699" s="201" t="s">
        <v>7776</v>
      </c>
      <c r="OFY699" s="201" t="s">
        <v>7777</v>
      </c>
      <c r="OFZ699" s="201" t="s">
        <v>7776</v>
      </c>
      <c r="OGA699" s="201" t="s">
        <v>7777</v>
      </c>
      <c r="OGB699" s="201" t="s">
        <v>7776</v>
      </c>
      <c r="OGC699" s="201" t="s">
        <v>7777</v>
      </c>
      <c r="OGD699" s="201" t="s">
        <v>7776</v>
      </c>
      <c r="OGE699" s="201" t="s">
        <v>7777</v>
      </c>
      <c r="OGF699" s="201" t="s">
        <v>7776</v>
      </c>
      <c r="OGG699" s="201" t="s">
        <v>7777</v>
      </c>
      <c r="OGH699" s="201" t="s">
        <v>7776</v>
      </c>
      <c r="OGI699" s="201" t="s">
        <v>7777</v>
      </c>
      <c r="OGJ699" s="201" t="s">
        <v>7776</v>
      </c>
      <c r="OGK699" s="201" t="s">
        <v>7777</v>
      </c>
      <c r="OGL699" s="201" t="s">
        <v>7776</v>
      </c>
      <c r="OGM699" s="201" t="s">
        <v>7777</v>
      </c>
      <c r="OGN699" s="201" t="s">
        <v>7776</v>
      </c>
      <c r="OGO699" s="201" t="s">
        <v>7777</v>
      </c>
      <c r="OGP699" s="201" t="s">
        <v>7776</v>
      </c>
      <c r="OGQ699" s="201" t="s">
        <v>7777</v>
      </c>
      <c r="OGR699" s="201" t="s">
        <v>7776</v>
      </c>
      <c r="OGS699" s="201" t="s">
        <v>7777</v>
      </c>
      <c r="OGT699" s="201" t="s">
        <v>7776</v>
      </c>
      <c r="OGU699" s="201" t="s">
        <v>7777</v>
      </c>
      <c r="OGV699" s="201" t="s">
        <v>7776</v>
      </c>
      <c r="OGW699" s="201" t="s">
        <v>7777</v>
      </c>
      <c r="OGX699" s="201" t="s">
        <v>7776</v>
      </c>
      <c r="OGY699" s="201" t="s">
        <v>7777</v>
      </c>
      <c r="OGZ699" s="201" t="s">
        <v>7776</v>
      </c>
      <c r="OHA699" s="201" t="s">
        <v>7777</v>
      </c>
      <c r="OHB699" s="201" t="s">
        <v>7776</v>
      </c>
      <c r="OHC699" s="201" t="s">
        <v>7777</v>
      </c>
      <c r="OHD699" s="201" t="s">
        <v>7776</v>
      </c>
      <c r="OHE699" s="201" t="s">
        <v>7777</v>
      </c>
      <c r="OHF699" s="201" t="s">
        <v>7776</v>
      </c>
      <c r="OHG699" s="201" t="s">
        <v>7777</v>
      </c>
      <c r="OHH699" s="201" t="s">
        <v>7776</v>
      </c>
      <c r="OHI699" s="201" t="s">
        <v>7777</v>
      </c>
      <c r="OHJ699" s="201" t="s">
        <v>7776</v>
      </c>
      <c r="OHK699" s="201" t="s">
        <v>7777</v>
      </c>
      <c r="OHL699" s="201" t="s">
        <v>7776</v>
      </c>
      <c r="OHM699" s="201" t="s">
        <v>7777</v>
      </c>
      <c r="OHN699" s="201" t="s">
        <v>7776</v>
      </c>
      <c r="OHO699" s="201" t="s">
        <v>7777</v>
      </c>
      <c r="OHP699" s="201" t="s">
        <v>7776</v>
      </c>
      <c r="OHQ699" s="201" t="s">
        <v>7777</v>
      </c>
      <c r="OHR699" s="201" t="s">
        <v>7776</v>
      </c>
      <c r="OHS699" s="201" t="s">
        <v>7777</v>
      </c>
      <c r="OHT699" s="201" t="s">
        <v>7776</v>
      </c>
      <c r="OHU699" s="201" t="s">
        <v>7777</v>
      </c>
      <c r="OHV699" s="201" t="s">
        <v>7776</v>
      </c>
      <c r="OHW699" s="201" t="s">
        <v>7777</v>
      </c>
      <c r="OHX699" s="201" t="s">
        <v>7776</v>
      </c>
      <c r="OHY699" s="201" t="s">
        <v>7777</v>
      </c>
      <c r="OHZ699" s="201" t="s">
        <v>7776</v>
      </c>
      <c r="OIA699" s="201" t="s">
        <v>7777</v>
      </c>
      <c r="OIB699" s="201" t="s">
        <v>7776</v>
      </c>
      <c r="OIC699" s="201" t="s">
        <v>7777</v>
      </c>
      <c r="OID699" s="201" t="s">
        <v>7776</v>
      </c>
      <c r="OIE699" s="201" t="s">
        <v>7777</v>
      </c>
      <c r="OIF699" s="201" t="s">
        <v>7776</v>
      </c>
      <c r="OIG699" s="201" t="s">
        <v>7777</v>
      </c>
      <c r="OIH699" s="201" t="s">
        <v>7776</v>
      </c>
      <c r="OII699" s="201" t="s">
        <v>7777</v>
      </c>
      <c r="OIJ699" s="201" t="s">
        <v>7776</v>
      </c>
      <c r="OIK699" s="201" t="s">
        <v>7777</v>
      </c>
      <c r="OIL699" s="201" t="s">
        <v>7776</v>
      </c>
      <c r="OIM699" s="201" t="s">
        <v>7777</v>
      </c>
      <c r="OIN699" s="201" t="s">
        <v>7776</v>
      </c>
      <c r="OIO699" s="201" t="s">
        <v>7777</v>
      </c>
      <c r="OIP699" s="201" t="s">
        <v>7776</v>
      </c>
      <c r="OIQ699" s="201" t="s">
        <v>7777</v>
      </c>
      <c r="OIR699" s="201" t="s">
        <v>7776</v>
      </c>
      <c r="OIS699" s="201" t="s">
        <v>7777</v>
      </c>
      <c r="OIT699" s="201" t="s">
        <v>7776</v>
      </c>
      <c r="OIU699" s="201" t="s">
        <v>7777</v>
      </c>
      <c r="OIV699" s="201" t="s">
        <v>7776</v>
      </c>
      <c r="OIW699" s="201" t="s">
        <v>7777</v>
      </c>
      <c r="OIX699" s="201" t="s">
        <v>7776</v>
      </c>
      <c r="OIY699" s="201" t="s">
        <v>7777</v>
      </c>
      <c r="OIZ699" s="201" t="s">
        <v>7776</v>
      </c>
      <c r="OJA699" s="201" t="s">
        <v>7777</v>
      </c>
      <c r="OJB699" s="201" t="s">
        <v>7776</v>
      </c>
      <c r="OJC699" s="201" t="s">
        <v>7777</v>
      </c>
      <c r="OJD699" s="201" t="s">
        <v>7776</v>
      </c>
      <c r="OJE699" s="201" t="s">
        <v>7777</v>
      </c>
      <c r="OJF699" s="201" t="s">
        <v>7776</v>
      </c>
      <c r="OJG699" s="201" t="s">
        <v>7777</v>
      </c>
      <c r="OJH699" s="201" t="s">
        <v>7776</v>
      </c>
      <c r="OJI699" s="201" t="s">
        <v>7777</v>
      </c>
      <c r="OJJ699" s="201" t="s">
        <v>7776</v>
      </c>
      <c r="OJK699" s="201" t="s">
        <v>7777</v>
      </c>
      <c r="OJL699" s="201" t="s">
        <v>7776</v>
      </c>
      <c r="OJM699" s="201" t="s">
        <v>7777</v>
      </c>
      <c r="OJN699" s="201" t="s">
        <v>7776</v>
      </c>
      <c r="OJO699" s="201" t="s">
        <v>7777</v>
      </c>
      <c r="OJP699" s="201" t="s">
        <v>7776</v>
      </c>
      <c r="OJQ699" s="201" t="s">
        <v>7777</v>
      </c>
      <c r="OJR699" s="201" t="s">
        <v>7776</v>
      </c>
      <c r="OJS699" s="201" t="s">
        <v>7777</v>
      </c>
      <c r="OJT699" s="201" t="s">
        <v>7776</v>
      </c>
      <c r="OJU699" s="201" t="s">
        <v>7777</v>
      </c>
      <c r="OJV699" s="201" t="s">
        <v>7776</v>
      </c>
      <c r="OJW699" s="201" t="s">
        <v>7777</v>
      </c>
      <c r="OJX699" s="201" t="s">
        <v>7776</v>
      </c>
      <c r="OJY699" s="201" t="s">
        <v>7777</v>
      </c>
      <c r="OJZ699" s="201" t="s">
        <v>7776</v>
      </c>
      <c r="OKA699" s="201" t="s">
        <v>7777</v>
      </c>
      <c r="OKB699" s="201" t="s">
        <v>7776</v>
      </c>
      <c r="OKC699" s="201" t="s">
        <v>7777</v>
      </c>
      <c r="OKD699" s="201" t="s">
        <v>7776</v>
      </c>
      <c r="OKE699" s="201" t="s">
        <v>7777</v>
      </c>
      <c r="OKF699" s="201" t="s">
        <v>7776</v>
      </c>
      <c r="OKG699" s="201" t="s">
        <v>7777</v>
      </c>
      <c r="OKH699" s="201" t="s">
        <v>7776</v>
      </c>
      <c r="OKI699" s="201" t="s">
        <v>7777</v>
      </c>
      <c r="OKJ699" s="201" t="s">
        <v>7776</v>
      </c>
      <c r="OKK699" s="201" t="s">
        <v>7777</v>
      </c>
      <c r="OKL699" s="201" t="s">
        <v>7776</v>
      </c>
      <c r="OKM699" s="201" t="s">
        <v>7777</v>
      </c>
      <c r="OKN699" s="201" t="s">
        <v>7776</v>
      </c>
      <c r="OKO699" s="201" t="s">
        <v>7777</v>
      </c>
      <c r="OKP699" s="201" t="s">
        <v>7776</v>
      </c>
      <c r="OKQ699" s="201" t="s">
        <v>7777</v>
      </c>
      <c r="OKR699" s="201" t="s">
        <v>7776</v>
      </c>
      <c r="OKS699" s="201" t="s">
        <v>7777</v>
      </c>
      <c r="OKT699" s="201" t="s">
        <v>7776</v>
      </c>
      <c r="OKU699" s="201" t="s">
        <v>7777</v>
      </c>
      <c r="OKV699" s="201" t="s">
        <v>7776</v>
      </c>
      <c r="OKW699" s="201" t="s">
        <v>7777</v>
      </c>
      <c r="OKX699" s="201" t="s">
        <v>7776</v>
      </c>
      <c r="OKY699" s="201" t="s">
        <v>7777</v>
      </c>
      <c r="OKZ699" s="201" t="s">
        <v>7776</v>
      </c>
      <c r="OLA699" s="201" t="s">
        <v>7777</v>
      </c>
      <c r="OLB699" s="201" t="s">
        <v>7776</v>
      </c>
      <c r="OLC699" s="201" t="s">
        <v>7777</v>
      </c>
      <c r="OLD699" s="201" t="s">
        <v>7776</v>
      </c>
      <c r="OLE699" s="201" t="s">
        <v>7777</v>
      </c>
      <c r="OLF699" s="201" t="s">
        <v>7776</v>
      </c>
      <c r="OLG699" s="201" t="s">
        <v>7777</v>
      </c>
      <c r="OLH699" s="201" t="s">
        <v>7776</v>
      </c>
      <c r="OLI699" s="201" t="s">
        <v>7777</v>
      </c>
      <c r="OLJ699" s="201" t="s">
        <v>7776</v>
      </c>
      <c r="OLK699" s="201" t="s">
        <v>7777</v>
      </c>
      <c r="OLL699" s="201" t="s">
        <v>7776</v>
      </c>
      <c r="OLM699" s="201" t="s">
        <v>7777</v>
      </c>
      <c r="OLN699" s="201" t="s">
        <v>7776</v>
      </c>
      <c r="OLO699" s="201" t="s">
        <v>7777</v>
      </c>
      <c r="OLP699" s="201" t="s">
        <v>7776</v>
      </c>
      <c r="OLQ699" s="201" t="s">
        <v>7777</v>
      </c>
      <c r="OLR699" s="201" t="s">
        <v>7776</v>
      </c>
      <c r="OLS699" s="201" t="s">
        <v>7777</v>
      </c>
      <c r="OLT699" s="201" t="s">
        <v>7776</v>
      </c>
      <c r="OLU699" s="201" t="s">
        <v>7777</v>
      </c>
      <c r="OLV699" s="201" t="s">
        <v>7776</v>
      </c>
      <c r="OLW699" s="201" t="s">
        <v>7777</v>
      </c>
      <c r="OLX699" s="201" t="s">
        <v>7776</v>
      </c>
      <c r="OLY699" s="201" t="s">
        <v>7777</v>
      </c>
      <c r="OLZ699" s="201" t="s">
        <v>7776</v>
      </c>
      <c r="OMA699" s="201" t="s">
        <v>7777</v>
      </c>
      <c r="OMB699" s="201" t="s">
        <v>7776</v>
      </c>
      <c r="OMC699" s="201" t="s">
        <v>7777</v>
      </c>
      <c r="OMD699" s="201" t="s">
        <v>7776</v>
      </c>
      <c r="OME699" s="201" t="s">
        <v>7777</v>
      </c>
      <c r="OMF699" s="201" t="s">
        <v>7776</v>
      </c>
      <c r="OMG699" s="201" t="s">
        <v>7777</v>
      </c>
      <c r="OMH699" s="201" t="s">
        <v>7776</v>
      </c>
      <c r="OMI699" s="201" t="s">
        <v>7777</v>
      </c>
      <c r="OMJ699" s="201" t="s">
        <v>7776</v>
      </c>
      <c r="OMK699" s="201" t="s">
        <v>7777</v>
      </c>
      <c r="OML699" s="201" t="s">
        <v>7776</v>
      </c>
      <c r="OMM699" s="201" t="s">
        <v>7777</v>
      </c>
      <c r="OMN699" s="201" t="s">
        <v>7776</v>
      </c>
      <c r="OMO699" s="201" t="s">
        <v>7777</v>
      </c>
      <c r="OMP699" s="201" t="s">
        <v>7776</v>
      </c>
      <c r="OMQ699" s="201" t="s">
        <v>7777</v>
      </c>
      <c r="OMR699" s="201" t="s">
        <v>7776</v>
      </c>
      <c r="OMS699" s="201" t="s">
        <v>7777</v>
      </c>
      <c r="OMT699" s="201" t="s">
        <v>7776</v>
      </c>
      <c r="OMU699" s="201" t="s">
        <v>7777</v>
      </c>
      <c r="OMV699" s="201" t="s">
        <v>7776</v>
      </c>
      <c r="OMW699" s="201" t="s">
        <v>7777</v>
      </c>
      <c r="OMX699" s="201" t="s">
        <v>7776</v>
      </c>
      <c r="OMY699" s="201" t="s">
        <v>7777</v>
      </c>
      <c r="OMZ699" s="201" t="s">
        <v>7776</v>
      </c>
      <c r="ONA699" s="201" t="s">
        <v>7777</v>
      </c>
      <c r="ONB699" s="201" t="s">
        <v>7776</v>
      </c>
      <c r="ONC699" s="201" t="s">
        <v>7777</v>
      </c>
      <c r="OND699" s="201" t="s">
        <v>7776</v>
      </c>
      <c r="ONE699" s="201" t="s">
        <v>7777</v>
      </c>
      <c r="ONF699" s="201" t="s">
        <v>7776</v>
      </c>
      <c r="ONG699" s="201" t="s">
        <v>7777</v>
      </c>
      <c r="ONH699" s="201" t="s">
        <v>7776</v>
      </c>
      <c r="ONI699" s="201" t="s">
        <v>7777</v>
      </c>
      <c r="ONJ699" s="201" t="s">
        <v>7776</v>
      </c>
      <c r="ONK699" s="201" t="s">
        <v>7777</v>
      </c>
      <c r="ONL699" s="201" t="s">
        <v>7776</v>
      </c>
      <c r="ONM699" s="201" t="s">
        <v>7777</v>
      </c>
      <c r="ONN699" s="201" t="s">
        <v>7776</v>
      </c>
      <c r="ONO699" s="201" t="s">
        <v>7777</v>
      </c>
      <c r="ONP699" s="201" t="s">
        <v>7776</v>
      </c>
      <c r="ONQ699" s="201" t="s">
        <v>7777</v>
      </c>
      <c r="ONR699" s="201" t="s">
        <v>7776</v>
      </c>
      <c r="ONS699" s="201" t="s">
        <v>7777</v>
      </c>
      <c r="ONT699" s="201" t="s">
        <v>7776</v>
      </c>
      <c r="ONU699" s="201" t="s">
        <v>7777</v>
      </c>
      <c r="ONV699" s="201" t="s">
        <v>7776</v>
      </c>
      <c r="ONW699" s="201" t="s">
        <v>7777</v>
      </c>
      <c r="ONX699" s="201" t="s">
        <v>7776</v>
      </c>
      <c r="ONY699" s="201" t="s">
        <v>7777</v>
      </c>
      <c r="ONZ699" s="201" t="s">
        <v>7776</v>
      </c>
      <c r="OOA699" s="201" t="s">
        <v>7777</v>
      </c>
      <c r="OOB699" s="201" t="s">
        <v>7776</v>
      </c>
      <c r="OOC699" s="201" t="s">
        <v>7777</v>
      </c>
      <c r="OOD699" s="201" t="s">
        <v>7776</v>
      </c>
      <c r="OOE699" s="201" t="s">
        <v>7777</v>
      </c>
      <c r="OOF699" s="201" t="s">
        <v>7776</v>
      </c>
      <c r="OOG699" s="201" t="s">
        <v>7777</v>
      </c>
      <c r="OOH699" s="201" t="s">
        <v>7776</v>
      </c>
      <c r="OOI699" s="201" t="s">
        <v>7777</v>
      </c>
      <c r="OOJ699" s="201" t="s">
        <v>7776</v>
      </c>
      <c r="OOK699" s="201" t="s">
        <v>7777</v>
      </c>
      <c r="OOL699" s="201" t="s">
        <v>7776</v>
      </c>
      <c r="OOM699" s="201" t="s">
        <v>7777</v>
      </c>
      <c r="OON699" s="201" t="s">
        <v>7776</v>
      </c>
      <c r="OOO699" s="201" t="s">
        <v>7777</v>
      </c>
      <c r="OOP699" s="201" t="s">
        <v>7776</v>
      </c>
      <c r="OOQ699" s="201" t="s">
        <v>7777</v>
      </c>
      <c r="OOR699" s="201" t="s">
        <v>7776</v>
      </c>
      <c r="OOS699" s="201" t="s">
        <v>7777</v>
      </c>
      <c r="OOT699" s="201" t="s">
        <v>7776</v>
      </c>
      <c r="OOU699" s="201" t="s">
        <v>7777</v>
      </c>
      <c r="OOV699" s="201" t="s">
        <v>7776</v>
      </c>
      <c r="OOW699" s="201" t="s">
        <v>7777</v>
      </c>
      <c r="OOX699" s="201" t="s">
        <v>7776</v>
      </c>
      <c r="OOY699" s="201" t="s">
        <v>7777</v>
      </c>
      <c r="OOZ699" s="201" t="s">
        <v>7776</v>
      </c>
      <c r="OPA699" s="201" t="s">
        <v>7777</v>
      </c>
      <c r="OPB699" s="201" t="s">
        <v>7776</v>
      </c>
      <c r="OPC699" s="201" t="s">
        <v>7777</v>
      </c>
      <c r="OPD699" s="201" t="s">
        <v>7776</v>
      </c>
      <c r="OPE699" s="201" t="s">
        <v>7777</v>
      </c>
      <c r="OPF699" s="201" t="s">
        <v>7776</v>
      </c>
      <c r="OPG699" s="201" t="s">
        <v>7777</v>
      </c>
      <c r="OPH699" s="201" t="s">
        <v>7776</v>
      </c>
      <c r="OPI699" s="201" t="s">
        <v>7777</v>
      </c>
      <c r="OPJ699" s="201" t="s">
        <v>7776</v>
      </c>
      <c r="OPK699" s="201" t="s">
        <v>7777</v>
      </c>
      <c r="OPL699" s="201" t="s">
        <v>7776</v>
      </c>
      <c r="OPM699" s="201" t="s">
        <v>7777</v>
      </c>
      <c r="OPN699" s="201" t="s">
        <v>7776</v>
      </c>
      <c r="OPO699" s="201" t="s">
        <v>7777</v>
      </c>
      <c r="OPP699" s="201" t="s">
        <v>7776</v>
      </c>
      <c r="OPQ699" s="201" t="s">
        <v>7777</v>
      </c>
      <c r="OPR699" s="201" t="s">
        <v>7776</v>
      </c>
      <c r="OPS699" s="201" t="s">
        <v>7777</v>
      </c>
      <c r="OPT699" s="201" t="s">
        <v>7776</v>
      </c>
      <c r="OPU699" s="201" t="s">
        <v>7777</v>
      </c>
      <c r="OPV699" s="201" t="s">
        <v>7776</v>
      </c>
      <c r="OPW699" s="201" t="s">
        <v>7777</v>
      </c>
      <c r="OPX699" s="201" t="s">
        <v>7776</v>
      </c>
      <c r="OPY699" s="201" t="s">
        <v>7777</v>
      </c>
      <c r="OPZ699" s="201" t="s">
        <v>7776</v>
      </c>
      <c r="OQA699" s="201" t="s">
        <v>7777</v>
      </c>
      <c r="OQB699" s="201" t="s">
        <v>7776</v>
      </c>
      <c r="OQC699" s="201" t="s">
        <v>7777</v>
      </c>
      <c r="OQD699" s="201" t="s">
        <v>7776</v>
      </c>
      <c r="OQE699" s="201" t="s">
        <v>7777</v>
      </c>
      <c r="OQF699" s="201" t="s">
        <v>7776</v>
      </c>
      <c r="OQG699" s="201" t="s">
        <v>7777</v>
      </c>
      <c r="OQH699" s="201" t="s">
        <v>7776</v>
      </c>
      <c r="OQI699" s="201" t="s">
        <v>7777</v>
      </c>
      <c r="OQJ699" s="201" t="s">
        <v>7776</v>
      </c>
      <c r="OQK699" s="201" t="s">
        <v>7777</v>
      </c>
      <c r="OQL699" s="201" t="s">
        <v>7776</v>
      </c>
      <c r="OQM699" s="201" t="s">
        <v>7777</v>
      </c>
      <c r="OQN699" s="201" t="s">
        <v>7776</v>
      </c>
      <c r="OQO699" s="201" t="s">
        <v>7777</v>
      </c>
      <c r="OQP699" s="201" t="s">
        <v>7776</v>
      </c>
      <c r="OQQ699" s="201" t="s">
        <v>7777</v>
      </c>
      <c r="OQR699" s="201" t="s">
        <v>7776</v>
      </c>
      <c r="OQS699" s="201" t="s">
        <v>7777</v>
      </c>
      <c r="OQT699" s="201" t="s">
        <v>7776</v>
      </c>
      <c r="OQU699" s="201" t="s">
        <v>7777</v>
      </c>
      <c r="OQV699" s="201" t="s">
        <v>7776</v>
      </c>
      <c r="OQW699" s="201" t="s">
        <v>7777</v>
      </c>
      <c r="OQX699" s="201" t="s">
        <v>7776</v>
      </c>
      <c r="OQY699" s="201" t="s">
        <v>7777</v>
      </c>
      <c r="OQZ699" s="201" t="s">
        <v>7776</v>
      </c>
      <c r="ORA699" s="201" t="s">
        <v>7777</v>
      </c>
      <c r="ORB699" s="201" t="s">
        <v>7776</v>
      </c>
      <c r="ORC699" s="201" t="s">
        <v>7777</v>
      </c>
      <c r="ORD699" s="201" t="s">
        <v>7776</v>
      </c>
      <c r="ORE699" s="201" t="s">
        <v>7777</v>
      </c>
      <c r="ORF699" s="201" t="s">
        <v>7776</v>
      </c>
      <c r="ORG699" s="201" t="s">
        <v>7777</v>
      </c>
      <c r="ORH699" s="201" t="s">
        <v>7776</v>
      </c>
      <c r="ORI699" s="201" t="s">
        <v>7777</v>
      </c>
      <c r="ORJ699" s="201" t="s">
        <v>7776</v>
      </c>
      <c r="ORK699" s="201" t="s">
        <v>7777</v>
      </c>
      <c r="ORL699" s="201" t="s">
        <v>7776</v>
      </c>
      <c r="ORM699" s="201" t="s">
        <v>7777</v>
      </c>
      <c r="ORN699" s="201" t="s">
        <v>7776</v>
      </c>
      <c r="ORO699" s="201" t="s">
        <v>7777</v>
      </c>
      <c r="ORP699" s="201" t="s">
        <v>7776</v>
      </c>
      <c r="ORQ699" s="201" t="s">
        <v>7777</v>
      </c>
      <c r="ORR699" s="201" t="s">
        <v>7776</v>
      </c>
      <c r="ORS699" s="201" t="s">
        <v>7777</v>
      </c>
      <c r="ORT699" s="201" t="s">
        <v>7776</v>
      </c>
      <c r="ORU699" s="201" t="s">
        <v>7777</v>
      </c>
      <c r="ORV699" s="201" t="s">
        <v>7776</v>
      </c>
      <c r="ORW699" s="201" t="s">
        <v>7777</v>
      </c>
      <c r="ORX699" s="201" t="s">
        <v>7776</v>
      </c>
      <c r="ORY699" s="201" t="s">
        <v>7777</v>
      </c>
      <c r="ORZ699" s="201" t="s">
        <v>7776</v>
      </c>
      <c r="OSA699" s="201" t="s">
        <v>7777</v>
      </c>
      <c r="OSB699" s="201" t="s">
        <v>7776</v>
      </c>
      <c r="OSC699" s="201" t="s">
        <v>7777</v>
      </c>
      <c r="OSD699" s="201" t="s">
        <v>7776</v>
      </c>
      <c r="OSE699" s="201" t="s">
        <v>7777</v>
      </c>
      <c r="OSF699" s="201" t="s">
        <v>7776</v>
      </c>
      <c r="OSG699" s="201" t="s">
        <v>7777</v>
      </c>
      <c r="OSH699" s="201" t="s">
        <v>7776</v>
      </c>
      <c r="OSI699" s="201" t="s">
        <v>7777</v>
      </c>
      <c r="OSJ699" s="201" t="s">
        <v>7776</v>
      </c>
      <c r="OSK699" s="201" t="s">
        <v>7777</v>
      </c>
      <c r="OSL699" s="201" t="s">
        <v>7776</v>
      </c>
      <c r="OSM699" s="201" t="s">
        <v>7777</v>
      </c>
      <c r="OSN699" s="201" t="s">
        <v>7776</v>
      </c>
      <c r="OSO699" s="201" t="s">
        <v>7777</v>
      </c>
      <c r="OSP699" s="201" t="s">
        <v>7776</v>
      </c>
      <c r="OSQ699" s="201" t="s">
        <v>7777</v>
      </c>
      <c r="OSR699" s="201" t="s">
        <v>7776</v>
      </c>
      <c r="OSS699" s="201" t="s">
        <v>7777</v>
      </c>
      <c r="OST699" s="201" t="s">
        <v>7776</v>
      </c>
      <c r="OSU699" s="201" t="s">
        <v>7777</v>
      </c>
      <c r="OSV699" s="201" t="s">
        <v>7776</v>
      </c>
      <c r="OSW699" s="201" t="s">
        <v>7777</v>
      </c>
      <c r="OSX699" s="201" t="s">
        <v>7776</v>
      </c>
      <c r="OSY699" s="201" t="s">
        <v>7777</v>
      </c>
      <c r="OSZ699" s="201" t="s">
        <v>7776</v>
      </c>
      <c r="OTA699" s="201" t="s">
        <v>7777</v>
      </c>
      <c r="OTB699" s="201" t="s">
        <v>7776</v>
      </c>
      <c r="OTC699" s="201" t="s">
        <v>7777</v>
      </c>
      <c r="OTD699" s="201" t="s">
        <v>7776</v>
      </c>
      <c r="OTE699" s="201" t="s">
        <v>7777</v>
      </c>
      <c r="OTF699" s="201" t="s">
        <v>7776</v>
      </c>
      <c r="OTG699" s="201" t="s">
        <v>7777</v>
      </c>
      <c r="OTH699" s="201" t="s">
        <v>7776</v>
      </c>
      <c r="OTI699" s="201" t="s">
        <v>7777</v>
      </c>
      <c r="OTJ699" s="201" t="s">
        <v>7776</v>
      </c>
      <c r="OTK699" s="201" t="s">
        <v>7777</v>
      </c>
      <c r="OTL699" s="201" t="s">
        <v>7776</v>
      </c>
      <c r="OTM699" s="201" t="s">
        <v>7777</v>
      </c>
      <c r="OTN699" s="201" t="s">
        <v>7776</v>
      </c>
      <c r="OTO699" s="201" t="s">
        <v>7777</v>
      </c>
      <c r="OTP699" s="201" t="s">
        <v>7776</v>
      </c>
      <c r="OTQ699" s="201" t="s">
        <v>7777</v>
      </c>
      <c r="OTR699" s="201" t="s">
        <v>7776</v>
      </c>
      <c r="OTS699" s="201" t="s">
        <v>7777</v>
      </c>
      <c r="OTT699" s="201" t="s">
        <v>7776</v>
      </c>
      <c r="OTU699" s="201" t="s">
        <v>7777</v>
      </c>
      <c r="OTV699" s="201" t="s">
        <v>7776</v>
      </c>
      <c r="OTW699" s="201" t="s">
        <v>7777</v>
      </c>
      <c r="OTX699" s="201" t="s">
        <v>7776</v>
      </c>
      <c r="OTY699" s="201" t="s">
        <v>7777</v>
      </c>
      <c r="OTZ699" s="201" t="s">
        <v>7776</v>
      </c>
      <c r="OUA699" s="201" t="s">
        <v>7777</v>
      </c>
      <c r="OUB699" s="201" t="s">
        <v>7776</v>
      </c>
      <c r="OUC699" s="201" t="s">
        <v>7777</v>
      </c>
      <c r="OUD699" s="201" t="s">
        <v>7776</v>
      </c>
      <c r="OUE699" s="201" t="s">
        <v>7777</v>
      </c>
      <c r="OUF699" s="201" t="s">
        <v>7776</v>
      </c>
      <c r="OUG699" s="201" t="s">
        <v>7777</v>
      </c>
      <c r="OUH699" s="201" t="s">
        <v>7776</v>
      </c>
      <c r="OUI699" s="201" t="s">
        <v>7777</v>
      </c>
      <c r="OUJ699" s="201" t="s">
        <v>7776</v>
      </c>
      <c r="OUK699" s="201" t="s">
        <v>7777</v>
      </c>
      <c r="OUL699" s="201" t="s">
        <v>7776</v>
      </c>
      <c r="OUM699" s="201" t="s">
        <v>7777</v>
      </c>
      <c r="OUN699" s="201" t="s">
        <v>7776</v>
      </c>
      <c r="OUO699" s="201" t="s">
        <v>7777</v>
      </c>
      <c r="OUP699" s="201" t="s">
        <v>7776</v>
      </c>
      <c r="OUQ699" s="201" t="s">
        <v>7777</v>
      </c>
      <c r="OUR699" s="201" t="s">
        <v>7776</v>
      </c>
      <c r="OUS699" s="201" t="s">
        <v>7777</v>
      </c>
      <c r="OUT699" s="201" t="s">
        <v>7776</v>
      </c>
      <c r="OUU699" s="201" t="s">
        <v>7777</v>
      </c>
      <c r="OUV699" s="201" t="s">
        <v>7776</v>
      </c>
      <c r="OUW699" s="201" t="s">
        <v>7777</v>
      </c>
      <c r="OUX699" s="201" t="s">
        <v>7776</v>
      </c>
      <c r="OUY699" s="201" t="s">
        <v>7777</v>
      </c>
      <c r="OUZ699" s="201" t="s">
        <v>7776</v>
      </c>
      <c r="OVA699" s="201" t="s">
        <v>7777</v>
      </c>
      <c r="OVB699" s="201" t="s">
        <v>7776</v>
      </c>
      <c r="OVC699" s="201" t="s">
        <v>7777</v>
      </c>
      <c r="OVD699" s="201" t="s">
        <v>7776</v>
      </c>
      <c r="OVE699" s="201" t="s">
        <v>7777</v>
      </c>
      <c r="OVF699" s="201" t="s">
        <v>7776</v>
      </c>
      <c r="OVG699" s="201" t="s">
        <v>7777</v>
      </c>
      <c r="OVH699" s="201" t="s">
        <v>7776</v>
      </c>
      <c r="OVI699" s="201" t="s">
        <v>7777</v>
      </c>
      <c r="OVJ699" s="201" t="s">
        <v>7776</v>
      </c>
      <c r="OVK699" s="201" t="s">
        <v>7777</v>
      </c>
      <c r="OVL699" s="201" t="s">
        <v>7776</v>
      </c>
      <c r="OVM699" s="201" t="s">
        <v>7777</v>
      </c>
      <c r="OVN699" s="201" t="s">
        <v>7776</v>
      </c>
      <c r="OVO699" s="201" t="s">
        <v>7777</v>
      </c>
      <c r="OVP699" s="201" t="s">
        <v>7776</v>
      </c>
      <c r="OVQ699" s="201" t="s">
        <v>7777</v>
      </c>
      <c r="OVR699" s="201" t="s">
        <v>7776</v>
      </c>
      <c r="OVS699" s="201" t="s">
        <v>7777</v>
      </c>
      <c r="OVT699" s="201" t="s">
        <v>7776</v>
      </c>
      <c r="OVU699" s="201" t="s">
        <v>7777</v>
      </c>
      <c r="OVV699" s="201" t="s">
        <v>7776</v>
      </c>
      <c r="OVW699" s="201" t="s">
        <v>7777</v>
      </c>
      <c r="OVX699" s="201" t="s">
        <v>7776</v>
      </c>
      <c r="OVY699" s="201" t="s">
        <v>7777</v>
      </c>
      <c r="OVZ699" s="201" t="s">
        <v>7776</v>
      </c>
      <c r="OWA699" s="201" t="s">
        <v>7777</v>
      </c>
      <c r="OWB699" s="201" t="s">
        <v>7776</v>
      </c>
      <c r="OWC699" s="201" t="s">
        <v>7777</v>
      </c>
      <c r="OWD699" s="201" t="s">
        <v>7776</v>
      </c>
      <c r="OWE699" s="201" t="s">
        <v>7777</v>
      </c>
      <c r="OWF699" s="201" t="s">
        <v>7776</v>
      </c>
      <c r="OWG699" s="201" t="s">
        <v>7777</v>
      </c>
      <c r="OWH699" s="201" t="s">
        <v>7776</v>
      </c>
      <c r="OWI699" s="201" t="s">
        <v>7777</v>
      </c>
      <c r="OWJ699" s="201" t="s">
        <v>7776</v>
      </c>
      <c r="OWK699" s="201" t="s">
        <v>7777</v>
      </c>
      <c r="OWL699" s="201" t="s">
        <v>7776</v>
      </c>
      <c r="OWM699" s="201" t="s">
        <v>7777</v>
      </c>
      <c r="OWN699" s="201" t="s">
        <v>7776</v>
      </c>
      <c r="OWO699" s="201" t="s">
        <v>7777</v>
      </c>
      <c r="OWP699" s="201" t="s">
        <v>7776</v>
      </c>
      <c r="OWQ699" s="201" t="s">
        <v>7777</v>
      </c>
      <c r="OWR699" s="201" t="s">
        <v>7776</v>
      </c>
      <c r="OWS699" s="201" t="s">
        <v>7777</v>
      </c>
      <c r="OWT699" s="201" t="s">
        <v>7776</v>
      </c>
      <c r="OWU699" s="201" t="s">
        <v>7777</v>
      </c>
      <c r="OWV699" s="201" t="s">
        <v>7776</v>
      </c>
      <c r="OWW699" s="201" t="s">
        <v>7777</v>
      </c>
      <c r="OWX699" s="201" t="s">
        <v>7776</v>
      </c>
      <c r="OWY699" s="201" t="s">
        <v>7777</v>
      </c>
      <c r="OWZ699" s="201" t="s">
        <v>7776</v>
      </c>
      <c r="OXA699" s="201" t="s">
        <v>7777</v>
      </c>
      <c r="OXB699" s="201" t="s">
        <v>7776</v>
      </c>
      <c r="OXC699" s="201" t="s">
        <v>7777</v>
      </c>
      <c r="OXD699" s="201" t="s">
        <v>7776</v>
      </c>
      <c r="OXE699" s="201" t="s">
        <v>7777</v>
      </c>
      <c r="OXF699" s="201" t="s">
        <v>7776</v>
      </c>
      <c r="OXG699" s="201" t="s">
        <v>7777</v>
      </c>
      <c r="OXH699" s="201" t="s">
        <v>7776</v>
      </c>
      <c r="OXI699" s="201" t="s">
        <v>7777</v>
      </c>
      <c r="OXJ699" s="201" t="s">
        <v>7776</v>
      </c>
      <c r="OXK699" s="201" t="s">
        <v>7777</v>
      </c>
      <c r="OXL699" s="201" t="s">
        <v>7776</v>
      </c>
      <c r="OXM699" s="201" t="s">
        <v>7777</v>
      </c>
      <c r="OXN699" s="201" t="s">
        <v>7776</v>
      </c>
      <c r="OXO699" s="201" t="s">
        <v>7777</v>
      </c>
      <c r="OXP699" s="201" t="s">
        <v>7776</v>
      </c>
      <c r="OXQ699" s="201" t="s">
        <v>7777</v>
      </c>
      <c r="OXR699" s="201" t="s">
        <v>7776</v>
      </c>
      <c r="OXS699" s="201" t="s">
        <v>7777</v>
      </c>
      <c r="OXT699" s="201" t="s">
        <v>7776</v>
      </c>
      <c r="OXU699" s="201" t="s">
        <v>7777</v>
      </c>
      <c r="OXV699" s="201" t="s">
        <v>7776</v>
      </c>
      <c r="OXW699" s="201" t="s">
        <v>7777</v>
      </c>
      <c r="OXX699" s="201" t="s">
        <v>7776</v>
      </c>
      <c r="OXY699" s="201" t="s">
        <v>7777</v>
      </c>
      <c r="OXZ699" s="201" t="s">
        <v>7776</v>
      </c>
      <c r="OYA699" s="201" t="s">
        <v>7777</v>
      </c>
      <c r="OYB699" s="201" t="s">
        <v>7776</v>
      </c>
      <c r="OYC699" s="201" t="s">
        <v>7777</v>
      </c>
      <c r="OYD699" s="201" t="s">
        <v>7776</v>
      </c>
      <c r="OYE699" s="201" t="s">
        <v>7777</v>
      </c>
      <c r="OYF699" s="201" t="s">
        <v>7776</v>
      </c>
      <c r="OYG699" s="201" t="s">
        <v>7777</v>
      </c>
      <c r="OYH699" s="201" t="s">
        <v>7776</v>
      </c>
      <c r="OYI699" s="201" t="s">
        <v>7777</v>
      </c>
      <c r="OYJ699" s="201" t="s">
        <v>7776</v>
      </c>
      <c r="OYK699" s="201" t="s">
        <v>7777</v>
      </c>
      <c r="OYL699" s="201" t="s">
        <v>7776</v>
      </c>
      <c r="OYM699" s="201" t="s">
        <v>7777</v>
      </c>
      <c r="OYN699" s="201" t="s">
        <v>7776</v>
      </c>
      <c r="OYO699" s="201" t="s">
        <v>7777</v>
      </c>
      <c r="OYP699" s="201" t="s">
        <v>7776</v>
      </c>
      <c r="OYQ699" s="201" t="s">
        <v>7777</v>
      </c>
      <c r="OYR699" s="201" t="s">
        <v>7776</v>
      </c>
      <c r="OYS699" s="201" t="s">
        <v>7777</v>
      </c>
      <c r="OYT699" s="201" t="s">
        <v>7776</v>
      </c>
      <c r="OYU699" s="201" t="s">
        <v>7777</v>
      </c>
      <c r="OYV699" s="201" t="s">
        <v>7776</v>
      </c>
      <c r="OYW699" s="201" t="s">
        <v>7777</v>
      </c>
      <c r="OYX699" s="201" t="s">
        <v>7776</v>
      </c>
      <c r="OYY699" s="201" t="s">
        <v>7777</v>
      </c>
      <c r="OYZ699" s="201" t="s">
        <v>7776</v>
      </c>
      <c r="OZA699" s="201" t="s">
        <v>7777</v>
      </c>
      <c r="OZB699" s="201" t="s">
        <v>7776</v>
      </c>
      <c r="OZC699" s="201" t="s">
        <v>7777</v>
      </c>
      <c r="OZD699" s="201" t="s">
        <v>7776</v>
      </c>
      <c r="OZE699" s="201" t="s">
        <v>7777</v>
      </c>
      <c r="OZF699" s="201" t="s">
        <v>7776</v>
      </c>
      <c r="OZG699" s="201" t="s">
        <v>7777</v>
      </c>
      <c r="OZH699" s="201" t="s">
        <v>7776</v>
      </c>
      <c r="OZI699" s="201" t="s">
        <v>7777</v>
      </c>
      <c r="OZJ699" s="201" t="s">
        <v>7776</v>
      </c>
      <c r="OZK699" s="201" t="s">
        <v>7777</v>
      </c>
      <c r="OZL699" s="201" t="s">
        <v>7776</v>
      </c>
      <c r="OZM699" s="201" t="s">
        <v>7777</v>
      </c>
      <c r="OZN699" s="201" t="s">
        <v>7776</v>
      </c>
      <c r="OZO699" s="201" t="s">
        <v>7777</v>
      </c>
      <c r="OZP699" s="201" t="s">
        <v>7776</v>
      </c>
      <c r="OZQ699" s="201" t="s">
        <v>7777</v>
      </c>
      <c r="OZR699" s="201" t="s">
        <v>7776</v>
      </c>
      <c r="OZS699" s="201" t="s">
        <v>7777</v>
      </c>
      <c r="OZT699" s="201" t="s">
        <v>7776</v>
      </c>
      <c r="OZU699" s="201" t="s">
        <v>7777</v>
      </c>
      <c r="OZV699" s="201" t="s">
        <v>7776</v>
      </c>
      <c r="OZW699" s="201" t="s">
        <v>7777</v>
      </c>
      <c r="OZX699" s="201" t="s">
        <v>7776</v>
      </c>
      <c r="OZY699" s="201" t="s">
        <v>7777</v>
      </c>
      <c r="OZZ699" s="201" t="s">
        <v>7776</v>
      </c>
      <c r="PAA699" s="201" t="s">
        <v>7777</v>
      </c>
      <c r="PAB699" s="201" t="s">
        <v>7776</v>
      </c>
      <c r="PAC699" s="201" t="s">
        <v>7777</v>
      </c>
      <c r="PAD699" s="201" t="s">
        <v>7776</v>
      </c>
      <c r="PAE699" s="201" t="s">
        <v>7777</v>
      </c>
      <c r="PAF699" s="201" t="s">
        <v>7776</v>
      </c>
      <c r="PAG699" s="201" t="s">
        <v>7777</v>
      </c>
      <c r="PAH699" s="201" t="s">
        <v>7776</v>
      </c>
      <c r="PAI699" s="201" t="s">
        <v>7777</v>
      </c>
      <c r="PAJ699" s="201" t="s">
        <v>7776</v>
      </c>
      <c r="PAK699" s="201" t="s">
        <v>7777</v>
      </c>
      <c r="PAL699" s="201" t="s">
        <v>7776</v>
      </c>
      <c r="PAM699" s="201" t="s">
        <v>7777</v>
      </c>
      <c r="PAN699" s="201" t="s">
        <v>7776</v>
      </c>
      <c r="PAO699" s="201" t="s">
        <v>7777</v>
      </c>
      <c r="PAP699" s="201" t="s">
        <v>7776</v>
      </c>
      <c r="PAQ699" s="201" t="s">
        <v>7777</v>
      </c>
      <c r="PAR699" s="201" t="s">
        <v>7776</v>
      </c>
      <c r="PAS699" s="201" t="s">
        <v>7777</v>
      </c>
      <c r="PAT699" s="201" t="s">
        <v>7776</v>
      </c>
      <c r="PAU699" s="201" t="s">
        <v>7777</v>
      </c>
      <c r="PAV699" s="201" t="s">
        <v>7776</v>
      </c>
      <c r="PAW699" s="201" t="s">
        <v>7777</v>
      </c>
      <c r="PAX699" s="201" t="s">
        <v>7776</v>
      </c>
      <c r="PAY699" s="201" t="s">
        <v>7777</v>
      </c>
      <c r="PAZ699" s="201" t="s">
        <v>7776</v>
      </c>
      <c r="PBA699" s="201" t="s">
        <v>7777</v>
      </c>
      <c r="PBB699" s="201" t="s">
        <v>7776</v>
      </c>
      <c r="PBC699" s="201" t="s">
        <v>7777</v>
      </c>
      <c r="PBD699" s="201" t="s">
        <v>7776</v>
      </c>
      <c r="PBE699" s="201" t="s">
        <v>7777</v>
      </c>
      <c r="PBF699" s="201" t="s">
        <v>7776</v>
      </c>
      <c r="PBG699" s="201" t="s">
        <v>7777</v>
      </c>
      <c r="PBH699" s="201" t="s">
        <v>7776</v>
      </c>
      <c r="PBI699" s="201" t="s">
        <v>7777</v>
      </c>
      <c r="PBJ699" s="201" t="s">
        <v>7776</v>
      </c>
      <c r="PBK699" s="201" t="s">
        <v>7777</v>
      </c>
      <c r="PBL699" s="201" t="s">
        <v>7776</v>
      </c>
      <c r="PBM699" s="201" t="s">
        <v>7777</v>
      </c>
      <c r="PBN699" s="201" t="s">
        <v>7776</v>
      </c>
      <c r="PBO699" s="201" t="s">
        <v>7777</v>
      </c>
      <c r="PBP699" s="201" t="s">
        <v>7776</v>
      </c>
      <c r="PBQ699" s="201" t="s">
        <v>7777</v>
      </c>
      <c r="PBR699" s="201" t="s">
        <v>7776</v>
      </c>
      <c r="PBS699" s="201" t="s">
        <v>7777</v>
      </c>
      <c r="PBT699" s="201" t="s">
        <v>7776</v>
      </c>
      <c r="PBU699" s="201" t="s">
        <v>7777</v>
      </c>
      <c r="PBV699" s="201" t="s">
        <v>7776</v>
      </c>
      <c r="PBW699" s="201" t="s">
        <v>7777</v>
      </c>
      <c r="PBX699" s="201" t="s">
        <v>7776</v>
      </c>
      <c r="PBY699" s="201" t="s">
        <v>7777</v>
      </c>
      <c r="PBZ699" s="201" t="s">
        <v>7776</v>
      </c>
      <c r="PCA699" s="201" t="s">
        <v>7777</v>
      </c>
      <c r="PCB699" s="201" t="s">
        <v>7776</v>
      </c>
      <c r="PCC699" s="201" t="s">
        <v>7777</v>
      </c>
      <c r="PCD699" s="201" t="s">
        <v>7776</v>
      </c>
      <c r="PCE699" s="201" t="s">
        <v>7777</v>
      </c>
      <c r="PCF699" s="201" t="s">
        <v>7776</v>
      </c>
      <c r="PCG699" s="201" t="s">
        <v>7777</v>
      </c>
      <c r="PCH699" s="201" t="s">
        <v>7776</v>
      </c>
      <c r="PCI699" s="201" t="s">
        <v>7777</v>
      </c>
      <c r="PCJ699" s="201" t="s">
        <v>7776</v>
      </c>
      <c r="PCK699" s="201" t="s">
        <v>7777</v>
      </c>
      <c r="PCL699" s="201" t="s">
        <v>7776</v>
      </c>
      <c r="PCM699" s="201" t="s">
        <v>7777</v>
      </c>
      <c r="PCN699" s="201" t="s">
        <v>7776</v>
      </c>
      <c r="PCO699" s="201" t="s">
        <v>7777</v>
      </c>
      <c r="PCP699" s="201" t="s">
        <v>7776</v>
      </c>
      <c r="PCQ699" s="201" t="s">
        <v>7777</v>
      </c>
      <c r="PCR699" s="201" t="s">
        <v>7776</v>
      </c>
      <c r="PCS699" s="201" t="s">
        <v>7777</v>
      </c>
      <c r="PCT699" s="201" t="s">
        <v>7776</v>
      </c>
      <c r="PCU699" s="201" t="s">
        <v>7777</v>
      </c>
      <c r="PCV699" s="201" t="s">
        <v>7776</v>
      </c>
      <c r="PCW699" s="201" t="s">
        <v>7777</v>
      </c>
      <c r="PCX699" s="201" t="s">
        <v>7776</v>
      </c>
      <c r="PCY699" s="201" t="s">
        <v>7777</v>
      </c>
      <c r="PCZ699" s="201" t="s">
        <v>7776</v>
      </c>
      <c r="PDA699" s="201" t="s">
        <v>7777</v>
      </c>
      <c r="PDB699" s="201" t="s">
        <v>7776</v>
      </c>
      <c r="PDC699" s="201" t="s">
        <v>7777</v>
      </c>
      <c r="PDD699" s="201" t="s">
        <v>7776</v>
      </c>
      <c r="PDE699" s="201" t="s">
        <v>7777</v>
      </c>
      <c r="PDF699" s="201" t="s">
        <v>7776</v>
      </c>
      <c r="PDG699" s="201" t="s">
        <v>7777</v>
      </c>
      <c r="PDH699" s="201" t="s">
        <v>7776</v>
      </c>
      <c r="PDI699" s="201" t="s">
        <v>7777</v>
      </c>
      <c r="PDJ699" s="201" t="s">
        <v>7776</v>
      </c>
      <c r="PDK699" s="201" t="s">
        <v>7777</v>
      </c>
      <c r="PDL699" s="201" t="s">
        <v>7776</v>
      </c>
      <c r="PDM699" s="201" t="s">
        <v>7777</v>
      </c>
      <c r="PDN699" s="201" t="s">
        <v>7776</v>
      </c>
      <c r="PDO699" s="201" t="s">
        <v>7777</v>
      </c>
      <c r="PDP699" s="201" t="s">
        <v>7776</v>
      </c>
      <c r="PDQ699" s="201" t="s">
        <v>7777</v>
      </c>
      <c r="PDR699" s="201" t="s">
        <v>7776</v>
      </c>
      <c r="PDS699" s="201" t="s">
        <v>7777</v>
      </c>
      <c r="PDT699" s="201" t="s">
        <v>7776</v>
      </c>
      <c r="PDU699" s="201" t="s">
        <v>7777</v>
      </c>
      <c r="PDV699" s="201" t="s">
        <v>7776</v>
      </c>
      <c r="PDW699" s="201" t="s">
        <v>7777</v>
      </c>
      <c r="PDX699" s="201" t="s">
        <v>7776</v>
      </c>
      <c r="PDY699" s="201" t="s">
        <v>7777</v>
      </c>
      <c r="PDZ699" s="201" t="s">
        <v>7776</v>
      </c>
      <c r="PEA699" s="201" t="s">
        <v>7777</v>
      </c>
      <c r="PEB699" s="201" t="s">
        <v>7776</v>
      </c>
      <c r="PEC699" s="201" t="s">
        <v>7777</v>
      </c>
      <c r="PED699" s="201" t="s">
        <v>7776</v>
      </c>
      <c r="PEE699" s="201" t="s">
        <v>7777</v>
      </c>
      <c r="PEF699" s="201" t="s">
        <v>7776</v>
      </c>
      <c r="PEG699" s="201" t="s">
        <v>7777</v>
      </c>
      <c r="PEH699" s="201" t="s">
        <v>7776</v>
      </c>
      <c r="PEI699" s="201" t="s">
        <v>7777</v>
      </c>
      <c r="PEJ699" s="201" t="s">
        <v>7776</v>
      </c>
      <c r="PEK699" s="201" t="s">
        <v>7777</v>
      </c>
      <c r="PEL699" s="201" t="s">
        <v>7776</v>
      </c>
      <c r="PEM699" s="201" t="s">
        <v>7777</v>
      </c>
      <c r="PEN699" s="201" t="s">
        <v>7776</v>
      </c>
      <c r="PEO699" s="201" t="s">
        <v>7777</v>
      </c>
      <c r="PEP699" s="201" t="s">
        <v>7776</v>
      </c>
      <c r="PEQ699" s="201" t="s">
        <v>7777</v>
      </c>
      <c r="PER699" s="201" t="s">
        <v>7776</v>
      </c>
      <c r="PES699" s="201" t="s">
        <v>7777</v>
      </c>
      <c r="PET699" s="201" t="s">
        <v>7776</v>
      </c>
      <c r="PEU699" s="201" t="s">
        <v>7777</v>
      </c>
      <c r="PEV699" s="201" t="s">
        <v>7776</v>
      </c>
      <c r="PEW699" s="201" t="s">
        <v>7777</v>
      </c>
      <c r="PEX699" s="201" t="s">
        <v>7776</v>
      </c>
      <c r="PEY699" s="201" t="s">
        <v>7777</v>
      </c>
      <c r="PEZ699" s="201" t="s">
        <v>7776</v>
      </c>
      <c r="PFA699" s="201" t="s">
        <v>7777</v>
      </c>
      <c r="PFB699" s="201" t="s">
        <v>7776</v>
      </c>
      <c r="PFC699" s="201" t="s">
        <v>7777</v>
      </c>
      <c r="PFD699" s="201" t="s">
        <v>7776</v>
      </c>
      <c r="PFE699" s="201" t="s">
        <v>7777</v>
      </c>
      <c r="PFF699" s="201" t="s">
        <v>7776</v>
      </c>
      <c r="PFG699" s="201" t="s">
        <v>7777</v>
      </c>
      <c r="PFH699" s="201" t="s">
        <v>7776</v>
      </c>
      <c r="PFI699" s="201" t="s">
        <v>7777</v>
      </c>
      <c r="PFJ699" s="201" t="s">
        <v>7776</v>
      </c>
      <c r="PFK699" s="201" t="s">
        <v>7777</v>
      </c>
      <c r="PFL699" s="201" t="s">
        <v>7776</v>
      </c>
      <c r="PFM699" s="201" t="s">
        <v>7777</v>
      </c>
      <c r="PFN699" s="201" t="s">
        <v>7776</v>
      </c>
      <c r="PFO699" s="201" t="s">
        <v>7777</v>
      </c>
      <c r="PFP699" s="201" t="s">
        <v>7776</v>
      </c>
      <c r="PFQ699" s="201" t="s">
        <v>7777</v>
      </c>
      <c r="PFR699" s="201" t="s">
        <v>7776</v>
      </c>
      <c r="PFS699" s="201" t="s">
        <v>7777</v>
      </c>
      <c r="PFT699" s="201" t="s">
        <v>7776</v>
      </c>
      <c r="PFU699" s="201" t="s">
        <v>7777</v>
      </c>
      <c r="PFV699" s="201" t="s">
        <v>7776</v>
      </c>
      <c r="PFW699" s="201" t="s">
        <v>7777</v>
      </c>
      <c r="PFX699" s="201" t="s">
        <v>7776</v>
      </c>
      <c r="PFY699" s="201" t="s">
        <v>7777</v>
      </c>
      <c r="PFZ699" s="201" t="s">
        <v>7776</v>
      </c>
      <c r="PGA699" s="201" t="s">
        <v>7777</v>
      </c>
      <c r="PGB699" s="201" t="s">
        <v>7776</v>
      </c>
      <c r="PGC699" s="201" t="s">
        <v>7777</v>
      </c>
      <c r="PGD699" s="201" t="s">
        <v>7776</v>
      </c>
      <c r="PGE699" s="201" t="s">
        <v>7777</v>
      </c>
      <c r="PGF699" s="201" t="s">
        <v>7776</v>
      </c>
      <c r="PGG699" s="201" t="s">
        <v>7777</v>
      </c>
      <c r="PGH699" s="201" t="s">
        <v>7776</v>
      </c>
      <c r="PGI699" s="201" t="s">
        <v>7777</v>
      </c>
      <c r="PGJ699" s="201" t="s">
        <v>7776</v>
      </c>
      <c r="PGK699" s="201" t="s">
        <v>7777</v>
      </c>
      <c r="PGL699" s="201" t="s">
        <v>7776</v>
      </c>
      <c r="PGM699" s="201" t="s">
        <v>7777</v>
      </c>
      <c r="PGN699" s="201" t="s">
        <v>7776</v>
      </c>
      <c r="PGO699" s="201" t="s">
        <v>7777</v>
      </c>
      <c r="PGP699" s="201" t="s">
        <v>7776</v>
      </c>
      <c r="PGQ699" s="201" t="s">
        <v>7777</v>
      </c>
      <c r="PGR699" s="201" t="s">
        <v>7776</v>
      </c>
      <c r="PGS699" s="201" t="s">
        <v>7777</v>
      </c>
      <c r="PGT699" s="201" t="s">
        <v>7776</v>
      </c>
      <c r="PGU699" s="201" t="s">
        <v>7777</v>
      </c>
      <c r="PGV699" s="201" t="s">
        <v>7776</v>
      </c>
      <c r="PGW699" s="201" t="s">
        <v>7777</v>
      </c>
      <c r="PGX699" s="201" t="s">
        <v>7776</v>
      </c>
      <c r="PGY699" s="201" t="s">
        <v>7777</v>
      </c>
      <c r="PGZ699" s="201" t="s">
        <v>7776</v>
      </c>
      <c r="PHA699" s="201" t="s">
        <v>7777</v>
      </c>
      <c r="PHB699" s="201" t="s">
        <v>7776</v>
      </c>
      <c r="PHC699" s="201" t="s">
        <v>7777</v>
      </c>
      <c r="PHD699" s="201" t="s">
        <v>7776</v>
      </c>
      <c r="PHE699" s="201" t="s">
        <v>7777</v>
      </c>
      <c r="PHF699" s="201" t="s">
        <v>7776</v>
      </c>
      <c r="PHG699" s="201" t="s">
        <v>7777</v>
      </c>
      <c r="PHH699" s="201" t="s">
        <v>7776</v>
      </c>
      <c r="PHI699" s="201" t="s">
        <v>7777</v>
      </c>
      <c r="PHJ699" s="201" t="s">
        <v>7776</v>
      </c>
      <c r="PHK699" s="201" t="s">
        <v>7777</v>
      </c>
      <c r="PHL699" s="201" t="s">
        <v>7776</v>
      </c>
      <c r="PHM699" s="201" t="s">
        <v>7777</v>
      </c>
      <c r="PHN699" s="201" t="s">
        <v>7776</v>
      </c>
      <c r="PHO699" s="201" t="s">
        <v>7777</v>
      </c>
      <c r="PHP699" s="201" t="s">
        <v>7776</v>
      </c>
      <c r="PHQ699" s="201" t="s">
        <v>7777</v>
      </c>
      <c r="PHR699" s="201" t="s">
        <v>7776</v>
      </c>
      <c r="PHS699" s="201" t="s">
        <v>7777</v>
      </c>
      <c r="PHT699" s="201" t="s">
        <v>7776</v>
      </c>
      <c r="PHU699" s="201" t="s">
        <v>7777</v>
      </c>
      <c r="PHV699" s="201" t="s">
        <v>7776</v>
      </c>
      <c r="PHW699" s="201" t="s">
        <v>7777</v>
      </c>
      <c r="PHX699" s="201" t="s">
        <v>7776</v>
      </c>
      <c r="PHY699" s="201" t="s">
        <v>7777</v>
      </c>
      <c r="PHZ699" s="201" t="s">
        <v>7776</v>
      </c>
      <c r="PIA699" s="201" t="s">
        <v>7777</v>
      </c>
      <c r="PIB699" s="201" t="s">
        <v>7776</v>
      </c>
      <c r="PIC699" s="201" t="s">
        <v>7777</v>
      </c>
      <c r="PID699" s="201" t="s">
        <v>7776</v>
      </c>
      <c r="PIE699" s="201" t="s">
        <v>7777</v>
      </c>
      <c r="PIF699" s="201" t="s">
        <v>7776</v>
      </c>
      <c r="PIG699" s="201" t="s">
        <v>7777</v>
      </c>
      <c r="PIH699" s="201" t="s">
        <v>7776</v>
      </c>
      <c r="PII699" s="201" t="s">
        <v>7777</v>
      </c>
      <c r="PIJ699" s="201" t="s">
        <v>7776</v>
      </c>
      <c r="PIK699" s="201" t="s">
        <v>7777</v>
      </c>
      <c r="PIL699" s="201" t="s">
        <v>7776</v>
      </c>
      <c r="PIM699" s="201" t="s">
        <v>7777</v>
      </c>
      <c r="PIN699" s="201" t="s">
        <v>7776</v>
      </c>
      <c r="PIO699" s="201" t="s">
        <v>7777</v>
      </c>
      <c r="PIP699" s="201" t="s">
        <v>7776</v>
      </c>
      <c r="PIQ699" s="201" t="s">
        <v>7777</v>
      </c>
      <c r="PIR699" s="201" t="s">
        <v>7776</v>
      </c>
      <c r="PIS699" s="201" t="s">
        <v>7777</v>
      </c>
      <c r="PIT699" s="201" t="s">
        <v>7776</v>
      </c>
      <c r="PIU699" s="201" t="s">
        <v>7777</v>
      </c>
      <c r="PIV699" s="201" t="s">
        <v>7776</v>
      </c>
      <c r="PIW699" s="201" t="s">
        <v>7777</v>
      </c>
      <c r="PIX699" s="201" t="s">
        <v>7776</v>
      </c>
      <c r="PIY699" s="201" t="s">
        <v>7777</v>
      </c>
      <c r="PIZ699" s="201" t="s">
        <v>7776</v>
      </c>
      <c r="PJA699" s="201" t="s">
        <v>7777</v>
      </c>
      <c r="PJB699" s="201" t="s">
        <v>7776</v>
      </c>
      <c r="PJC699" s="201" t="s">
        <v>7777</v>
      </c>
      <c r="PJD699" s="201" t="s">
        <v>7776</v>
      </c>
      <c r="PJE699" s="201" t="s">
        <v>7777</v>
      </c>
      <c r="PJF699" s="201" t="s">
        <v>7776</v>
      </c>
      <c r="PJG699" s="201" t="s">
        <v>7777</v>
      </c>
      <c r="PJH699" s="201" t="s">
        <v>7776</v>
      </c>
      <c r="PJI699" s="201" t="s">
        <v>7777</v>
      </c>
      <c r="PJJ699" s="201" t="s">
        <v>7776</v>
      </c>
      <c r="PJK699" s="201" t="s">
        <v>7777</v>
      </c>
      <c r="PJL699" s="201" t="s">
        <v>7776</v>
      </c>
      <c r="PJM699" s="201" t="s">
        <v>7777</v>
      </c>
      <c r="PJN699" s="201" t="s">
        <v>7776</v>
      </c>
      <c r="PJO699" s="201" t="s">
        <v>7777</v>
      </c>
      <c r="PJP699" s="201" t="s">
        <v>7776</v>
      </c>
      <c r="PJQ699" s="201" t="s">
        <v>7777</v>
      </c>
      <c r="PJR699" s="201" t="s">
        <v>7776</v>
      </c>
      <c r="PJS699" s="201" t="s">
        <v>7777</v>
      </c>
      <c r="PJT699" s="201" t="s">
        <v>7776</v>
      </c>
      <c r="PJU699" s="201" t="s">
        <v>7777</v>
      </c>
      <c r="PJV699" s="201" t="s">
        <v>7776</v>
      </c>
      <c r="PJW699" s="201" t="s">
        <v>7777</v>
      </c>
      <c r="PJX699" s="201" t="s">
        <v>7776</v>
      </c>
      <c r="PJY699" s="201" t="s">
        <v>7777</v>
      </c>
      <c r="PJZ699" s="201" t="s">
        <v>7776</v>
      </c>
      <c r="PKA699" s="201" t="s">
        <v>7777</v>
      </c>
      <c r="PKB699" s="201" t="s">
        <v>7776</v>
      </c>
      <c r="PKC699" s="201" t="s">
        <v>7777</v>
      </c>
      <c r="PKD699" s="201" t="s">
        <v>7776</v>
      </c>
      <c r="PKE699" s="201" t="s">
        <v>7777</v>
      </c>
      <c r="PKF699" s="201" t="s">
        <v>7776</v>
      </c>
      <c r="PKG699" s="201" t="s">
        <v>7777</v>
      </c>
      <c r="PKH699" s="201" t="s">
        <v>7776</v>
      </c>
      <c r="PKI699" s="201" t="s">
        <v>7777</v>
      </c>
      <c r="PKJ699" s="201" t="s">
        <v>7776</v>
      </c>
      <c r="PKK699" s="201" t="s">
        <v>7777</v>
      </c>
      <c r="PKL699" s="201" t="s">
        <v>7776</v>
      </c>
      <c r="PKM699" s="201" t="s">
        <v>7777</v>
      </c>
      <c r="PKN699" s="201" t="s">
        <v>7776</v>
      </c>
      <c r="PKO699" s="201" t="s">
        <v>7777</v>
      </c>
      <c r="PKP699" s="201" t="s">
        <v>7776</v>
      </c>
      <c r="PKQ699" s="201" t="s">
        <v>7777</v>
      </c>
      <c r="PKR699" s="201" t="s">
        <v>7776</v>
      </c>
      <c r="PKS699" s="201" t="s">
        <v>7777</v>
      </c>
      <c r="PKT699" s="201" t="s">
        <v>7776</v>
      </c>
      <c r="PKU699" s="201" t="s">
        <v>7777</v>
      </c>
      <c r="PKV699" s="201" t="s">
        <v>7776</v>
      </c>
      <c r="PKW699" s="201" t="s">
        <v>7777</v>
      </c>
      <c r="PKX699" s="201" t="s">
        <v>7776</v>
      </c>
      <c r="PKY699" s="201" t="s">
        <v>7777</v>
      </c>
      <c r="PKZ699" s="201" t="s">
        <v>7776</v>
      </c>
      <c r="PLA699" s="201" t="s">
        <v>7777</v>
      </c>
      <c r="PLB699" s="201" t="s">
        <v>7776</v>
      </c>
      <c r="PLC699" s="201" t="s">
        <v>7777</v>
      </c>
      <c r="PLD699" s="201" t="s">
        <v>7776</v>
      </c>
      <c r="PLE699" s="201" t="s">
        <v>7777</v>
      </c>
      <c r="PLF699" s="201" t="s">
        <v>7776</v>
      </c>
      <c r="PLG699" s="201" t="s">
        <v>7777</v>
      </c>
      <c r="PLH699" s="201" t="s">
        <v>7776</v>
      </c>
      <c r="PLI699" s="201" t="s">
        <v>7777</v>
      </c>
      <c r="PLJ699" s="201" t="s">
        <v>7776</v>
      </c>
      <c r="PLK699" s="201" t="s">
        <v>7777</v>
      </c>
      <c r="PLL699" s="201" t="s">
        <v>7776</v>
      </c>
      <c r="PLM699" s="201" t="s">
        <v>7777</v>
      </c>
      <c r="PLN699" s="201" t="s">
        <v>7776</v>
      </c>
      <c r="PLO699" s="201" t="s">
        <v>7777</v>
      </c>
      <c r="PLP699" s="201" t="s">
        <v>7776</v>
      </c>
      <c r="PLQ699" s="201" t="s">
        <v>7777</v>
      </c>
      <c r="PLR699" s="201" t="s">
        <v>7776</v>
      </c>
      <c r="PLS699" s="201" t="s">
        <v>7777</v>
      </c>
      <c r="PLT699" s="201" t="s">
        <v>7776</v>
      </c>
      <c r="PLU699" s="201" t="s">
        <v>7777</v>
      </c>
      <c r="PLV699" s="201" t="s">
        <v>7776</v>
      </c>
      <c r="PLW699" s="201" t="s">
        <v>7777</v>
      </c>
      <c r="PLX699" s="201" t="s">
        <v>7776</v>
      </c>
      <c r="PLY699" s="201" t="s">
        <v>7777</v>
      </c>
      <c r="PLZ699" s="201" t="s">
        <v>7776</v>
      </c>
      <c r="PMA699" s="201" t="s">
        <v>7777</v>
      </c>
      <c r="PMB699" s="201" t="s">
        <v>7776</v>
      </c>
      <c r="PMC699" s="201" t="s">
        <v>7777</v>
      </c>
      <c r="PMD699" s="201" t="s">
        <v>7776</v>
      </c>
      <c r="PME699" s="201" t="s">
        <v>7777</v>
      </c>
      <c r="PMF699" s="201" t="s">
        <v>7776</v>
      </c>
      <c r="PMG699" s="201" t="s">
        <v>7777</v>
      </c>
      <c r="PMH699" s="201" t="s">
        <v>7776</v>
      </c>
      <c r="PMI699" s="201" t="s">
        <v>7777</v>
      </c>
      <c r="PMJ699" s="201" t="s">
        <v>7776</v>
      </c>
      <c r="PMK699" s="201" t="s">
        <v>7777</v>
      </c>
      <c r="PML699" s="201" t="s">
        <v>7776</v>
      </c>
      <c r="PMM699" s="201" t="s">
        <v>7777</v>
      </c>
      <c r="PMN699" s="201" t="s">
        <v>7776</v>
      </c>
      <c r="PMO699" s="201" t="s">
        <v>7777</v>
      </c>
      <c r="PMP699" s="201" t="s">
        <v>7776</v>
      </c>
      <c r="PMQ699" s="201" t="s">
        <v>7777</v>
      </c>
      <c r="PMR699" s="201" t="s">
        <v>7776</v>
      </c>
      <c r="PMS699" s="201" t="s">
        <v>7777</v>
      </c>
      <c r="PMT699" s="201" t="s">
        <v>7776</v>
      </c>
      <c r="PMU699" s="201" t="s">
        <v>7777</v>
      </c>
      <c r="PMV699" s="201" t="s">
        <v>7776</v>
      </c>
      <c r="PMW699" s="201" t="s">
        <v>7777</v>
      </c>
      <c r="PMX699" s="201" t="s">
        <v>7776</v>
      </c>
      <c r="PMY699" s="201" t="s">
        <v>7777</v>
      </c>
      <c r="PMZ699" s="201" t="s">
        <v>7776</v>
      </c>
      <c r="PNA699" s="201" t="s">
        <v>7777</v>
      </c>
      <c r="PNB699" s="201" t="s">
        <v>7776</v>
      </c>
      <c r="PNC699" s="201" t="s">
        <v>7777</v>
      </c>
      <c r="PND699" s="201" t="s">
        <v>7776</v>
      </c>
      <c r="PNE699" s="201" t="s">
        <v>7777</v>
      </c>
      <c r="PNF699" s="201" t="s">
        <v>7776</v>
      </c>
      <c r="PNG699" s="201" t="s">
        <v>7777</v>
      </c>
      <c r="PNH699" s="201" t="s">
        <v>7776</v>
      </c>
      <c r="PNI699" s="201" t="s">
        <v>7777</v>
      </c>
      <c r="PNJ699" s="201" t="s">
        <v>7776</v>
      </c>
      <c r="PNK699" s="201" t="s">
        <v>7777</v>
      </c>
      <c r="PNL699" s="201" t="s">
        <v>7776</v>
      </c>
      <c r="PNM699" s="201" t="s">
        <v>7777</v>
      </c>
      <c r="PNN699" s="201" t="s">
        <v>7776</v>
      </c>
      <c r="PNO699" s="201" t="s">
        <v>7777</v>
      </c>
      <c r="PNP699" s="201" t="s">
        <v>7776</v>
      </c>
      <c r="PNQ699" s="201" t="s">
        <v>7777</v>
      </c>
      <c r="PNR699" s="201" t="s">
        <v>7776</v>
      </c>
      <c r="PNS699" s="201" t="s">
        <v>7777</v>
      </c>
      <c r="PNT699" s="201" t="s">
        <v>7776</v>
      </c>
      <c r="PNU699" s="201" t="s">
        <v>7777</v>
      </c>
      <c r="PNV699" s="201" t="s">
        <v>7776</v>
      </c>
      <c r="PNW699" s="201" t="s">
        <v>7777</v>
      </c>
      <c r="PNX699" s="201" t="s">
        <v>7776</v>
      </c>
      <c r="PNY699" s="201" t="s">
        <v>7777</v>
      </c>
      <c r="PNZ699" s="201" t="s">
        <v>7776</v>
      </c>
      <c r="POA699" s="201" t="s">
        <v>7777</v>
      </c>
      <c r="POB699" s="201" t="s">
        <v>7776</v>
      </c>
      <c r="POC699" s="201" t="s">
        <v>7777</v>
      </c>
      <c r="POD699" s="201" t="s">
        <v>7776</v>
      </c>
      <c r="POE699" s="201" t="s">
        <v>7777</v>
      </c>
      <c r="POF699" s="201" t="s">
        <v>7776</v>
      </c>
      <c r="POG699" s="201" t="s">
        <v>7777</v>
      </c>
      <c r="POH699" s="201" t="s">
        <v>7776</v>
      </c>
      <c r="POI699" s="201" t="s">
        <v>7777</v>
      </c>
      <c r="POJ699" s="201" t="s">
        <v>7776</v>
      </c>
      <c r="POK699" s="201" t="s">
        <v>7777</v>
      </c>
      <c r="POL699" s="201" t="s">
        <v>7776</v>
      </c>
      <c r="POM699" s="201" t="s">
        <v>7777</v>
      </c>
      <c r="PON699" s="201" t="s">
        <v>7776</v>
      </c>
      <c r="POO699" s="201" t="s">
        <v>7777</v>
      </c>
      <c r="POP699" s="201" t="s">
        <v>7776</v>
      </c>
      <c r="POQ699" s="201" t="s">
        <v>7777</v>
      </c>
      <c r="POR699" s="201" t="s">
        <v>7776</v>
      </c>
      <c r="POS699" s="201" t="s">
        <v>7777</v>
      </c>
      <c r="POT699" s="201" t="s">
        <v>7776</v>
      </c>
      <c r="POU699" s="201" t="s">
        <v>7777</v>
      </c>
      <c r="POV699" s="201" t="s">
        <v>7776</v>
      </c>
      <c r="POW699" s="201" t="s">
        <v>7777</v>
      </c>
      <c r="POX699" s="201" t="s">
        <v>7776</v>
      </c>
      <c r="POY699" s="201" t="s">
        <v>7777</v>
      </c>
      <c r="POZ699" s="201" t="s">
        <v>7776</v>
      </c>
      <c r="PPA699" s="201" t="s">
        <v>7777</v>
      </c>
      <c r="PPB699" s="201" t="s">
        <v>7776</v>
      </c>
      <c r="PPC699" s="201" t="s">
        <v>7777</v>
      </c>
      <c r="PPD699" s="201" t="s">
        <v>7776</v>
      </c>
      <c r="PPE699" s="201" t="s">
        <v>7777</v>
      </c>
      <c r="PPF699" s="201" t="s">
        <v>7776</v>
      </c>
      <c r="PPG699" s="201" t="s">
        <v>7777</v>
      </c>
      <c r="PPH699" s="201" t="s">
        <v>7776</v>
      </c>
      <c r="PPI699" s="201" t="s">
        <v>7777</v>
      </c>
      <c r="PPJ699" s="201" t="s">
        <v>7776</v>
      </c>
      <c r="PPK699" s="201" t="s">
        <v>7777</v>
      </c>
      <c r="PPL699" s="201" t="s">
        <v>7776</v>
      </c>
      <c r="PPM699" s="201" t="s">
        <v>7777</v>
      </c>
      <c r="PPN699" s="201" t="s">
        <v>7776</v>
      </c>
      <c r="PPO699" s="201" t="s">
        <v>7777</v>
      </c>
      <c r="PPP699" s="201" t="s">
        <v>7776</v>
      </c>
      <c r="PPQ699" s="201" t="s">
        <v>7777</v>
      </c>
      <c r="PPR699" s="201" t="s">
        <v>7776</v>
      </c>
      <c r="PPS699" s="201" t="s">
        <v>7777</v>
      </c>
      <c r="PPT699" s="201" t="s">
        <v>7776</v>
      </c>
      <c r="PPU699" s="201" t="s">
        <v>7777</v>
      </c>
      <c r="PPV699" s="201" t="s">
        <v>7776</v>
      </c>
      <c r="PPW699" s="201" t="s">
        <v>7777</v>
      </c>
      <c r="PPX699" s="201" t="s">
        <v>7776</v>
      </c>
      <c r="PPY699" s="201" t="s">
        <v>7777</v>
      </c>
      <c r="PPZ699" s="201" t="s">
        <v>7776</v>
      </c>
      <c r="PQA699" s="201" t="s">
        <v>7777</v>
      </c>
      <c r="PQB699" s="201" t="s">
        <v>7776</v>
      </c>
      <c r="PQC699" s="201" t="s">
        <v>7777</v>
      </c>
      <c r="PQD699" s="201" t="s">
        <v>7776</v>
      </c>
      <c r="PQE699" s="201" t="s">
        <v>7777</v>
      </c>
      <c r="PQF699" s="201" t="s">
        <v>7776</v>
      </c>
      <c r="PQG699" s="201" t="s">
        <v>7777</v>
      </c>
      <c r="PQH699" s="201" t="s">
        <v>7776</v>
      </c>
      <c r="PQI699" s="201" t="s">
        <v>7777</v>
      </c>
      <c r="PQJ699" s="201" t="s">
        <v>7776</v>
      </c>
      <c r="PQK699" s="201" t="s">
        <v>7777</v>
      </c>
      <c r="PQL699" s="201" t="s">
        <v>7776</v>
      </c>
      <c r="PQM699" s="201" t="s">
        <v>7777</v>
      </c>
      <c r="PQN699" s="201" t="s">
        <v>7776</v>
      </c>
      <c r="PQO699" s="201" t="s">
        <v>7777</v>
      </c>
      <c r="PQP699" s="201" t="s">
        <v>7776</v>
      </c>
      <c r="PQQ699" s="201" t="s">
        <v>7777</v>
      </c>
      <c r="PQR699" s="201" t="s">
        <v>7776</v>
      </c>
      <c r="PQS699" s="201" t="s">
        <v>7777</v>
      </c>
      <c r="PQT699" s="201" t="s">
        <v>7776</v>
      </c>
      <c r="PQU699" s="201" t="s">
        <v>7777</v>
      </c>
      <c r="PQV699" s="201" t="s">
        <v>7776</v>
      </c>
      <c r="PQW699" s="201" t="s">
        <v>7777</v>
      </c>
      <c r="PQX699" s="201" t="s">
        <v>7776</v>
      </c>
      <c r="PQY699" s="201" t="s">
        <v>7777</v>
      </c>
      <c r="PQZ699" s="201" t="s">
        <v>7776</v>
      </c>
      <c r="PRA699" s="201" t="s">
        <v>7777</v>
      </c>
      <c r="PRB699" s="201" t="s">
        <v>7776</v>
      </c>
      <c r="PRC699" s="201" t="s">
        <v>7777</v>
      </c>
      <c r="PRD699" s="201" t="s">
        <v>7776</v>
      </c>
      <c r="PRE699" s="201" t="s">
        <v>7777</v>
      </c>
      <c r="PRF699" s="201" t="s">
        <v>7776</v>
      </c>
      <c r="PRG699" s="201" t="s">
        <v>7777</v>
      </c>
      <c r="PRH699" s="201" t="s">
        <v>7776</v>
      </c>
      <c r="PRI699" s="201" t="s">
        <v>7777</v>
      </c>
      <c r="PRJ699" s="201" t="s">
        <v>7776</v>
      </c>
      <c r="PRK699" s="201" t="s">
        <v>7777</v>
      </c>
      <c r="PRL699" s="201" t="s">
        <v>7776</v>
      </c>
      <c r="PRM699" s="201" t="s">
        <v>7777</v>
      </c>
      <c r="PRN699" s="201" t="s">
        <v>7776</v>
      </c>
      <c r="PRO699" s="201" t="s">
        <v>7777</v>
      </c>
      <c r="PRP699" s="201" t="s">
        <v>7776</v>
      </c>
      <c r="PRQ699" s="201" t="s">
        <v>7777</v>
      </c>
      <c r="PRR699" s="201" t="s">
        <v>7776</v>
      </c>
      <c r="PRS699" s="201" t="s">
        <v>7777</v>
      </c>
      <c r="PRT699" s="201" t="s">
        <v>7776</v>
      </c>
      <c r="PRU699" s="201" t="s">
        <v>7777</v>
      </c>
      <c r="PRV699" s="201" t="s">
        <v>7776</v>
      </c>
      <c r="PRW699" s="201" t="s">
        <v>7777</v>
      </c>
      <c r="PRX699" s="201" t="s">
        <v>7776</v>
      </c>
      <c r="PRY699" s="201" t="s">
        <v>7777</v>
      </c>
      <c r="PRZ699" s="201" t="s">
        <v>7776</v>
      </c>
      <c r="PSA699" s="201" t="s">
        <v>7777</v>
      </c>
      <c r="PSB699" s="201" t="s">
        <v>7776</v>
      </c>
      <c r="PSC699" s="201" t="s">
        <v>7777</v>
      </c>
      <c r="PSD699" s="201" t="s">
        <v>7776</v>
      </c>
      <c r="PSE699" s="201" t="s">
        <v>7777</v>
      </c>
      <c r="PSF699" s="201" t="s">
        <v>7776</v>
      </c>
      <c r="PSG699" s="201" t="s">
        <v>7777</v>
      </c>
      <c r="PSH699" s="201" t="s">
        <v>7776</v>
      </c>
      <c r="PSI699" s="201" t="s">
        <v>7777</v>
      </c>
      <c r="PSJ699" s="201" t="s">
        <v>7776</v>
      </c>
      <c r="PSK699" s="201" t="s">
        <v>7777</v>
      </c>
      <c r="PSL699" s="201" t="s">
        <v>7776</v>
      </c>
      <c r="PSM699" s="201" t="s">
        <v>7777</v>
      </c>
      <c r="PSN699" s="201" t="s">
        <v>7776</v>
      </c>
      <c r="PSO699" s="201" t="s">
        <v>7777</v>
      </c>
      <c r="PSP699" s="201" t="s">
        <v>7776</v>
      </c>
      <c r="PSQ699" s="201" t="s">
        <v>7777</v>
      </c>
      <c r="PSR699" s="201" t="s">
        <v>7776</v>
      </c>
      <c r="PSS699" s="201" t="s">
        <v>7777</v>
      </c>
      <c r="PST699" s="201" t="s">
        <v>7776</v>
      </c>
      <c r="PSU699" s="201" t="s">
        <v>7777</v>
      </c>
      <c r="PSV699" s="201" t="s">
        <v>7776</v>
      </c>
      <c r="PSW699" s="201" t="s">
        <v>7777</v>
      </c>
      <c r="PSX699" s="201" t="s">
        <v>7776</v>
      </c>
      <c r="PSY699" s="201" t="s">
        <v>7777</v>
      </c>
      <c r="PSZ699" s="201" t="s">
        <v>7776</v>
      </c>
      <c r="PTA699" s="201" t="s">
        <v>7777</v>
      </c>
      <c r="PTB699" s="201" t="s">
        <v>7776</v>
      </c>
      <c r="PTC699" s="201" t="s">
        <v>7777</v>
      </c>
      <c r="PTD699" s="201" t="s">
        <v>7776</v>
      </c>
      <c r="PTE699" s="201" t="s">
        <v>7777</v>
      </c>
      <c r="PTF699" s="201" t="s">
        <v>7776</v>
      </c>
      <c r="PTG699" s="201" t="s">
        <v>7777</v>
      </c>
      <c r="PTH699" s="201" t="s">
        <v>7776</v>
      </c>
      <c r="PTI699" s="201" t="s">
        <v>7777</v>
      </c>
      <c r="PTJ699" s="201" t="s">
        <v>7776</v>
      </c>
      <c r="PTK699" s="201" t="s">
        <v>7777</v>
      </c>
      <c r="PTL699" s="201" t="s">
        <v>7776</v>
      </c>
      <c r="PTM699" s="201" t="s">
        <v>7777</v>
      </c>
      <c r="PTN699" s="201" t="s">
        <v>7776</v>
      </c>
      <c r="PTO699" s="201" t="s">
        <v>7777</v>
      </c>
      <c r="PTP699" s="201" t="s">
        <v>7776</v>
      </c>
      <c r="PTQ699" s="201" t="s">
        <v>7777</v>
      </c>
      <c r="PTR699" s="201" t="s">
        <v>7776</v>
      </c>
      <c r="PTS699" s="201" t="s">
        <v>7777</v>
      </c>
      <c r="PTT699" s="201" t="s">
        <v>7776</v>
      </c>
      <c r="PTU699" s="201" t="s">
        <v>7777</v>
      </c>
      <c r="PTV699" s="201" t="s">
        <v>7776</v>
      </c>
      <c r="PTW699" s="201" t="s">
        <v>7777</v>
      </c>
      <c r="PTX699" s="201" t="s">
        <v>7776</v>
      </c>
      <c r="PTY699" s="201" t="s">
        <v>7777</v>
      </c>
      <c r="PTZ699" s="201" t="s">
        <v>7776</v>
      </c>
      <c r="PUA699" s="201" t="s">
        <v>7777</v>
      </c>
      <c r="PUB699" s="201" t="s">
        <v>7776</v>
      </c>
      <c r="PUC699" s="201" t="s">
        <v>7777</v>
      </c>
      <c r="PUD699" s="201" t="s">
        <v>7776</v>
      </c>
      <c r="PUE699" s="201" t="s">
        <v>7777</v>
      </c>
      <c r="PUF699" s="201" t="s">
        <v>7776</v>
      </c>
      <c r="PUG699" s="201" t="s">
        <v>7777</v>
      </c>
      <c r="PUH699" s="201" t="s">
        <v>7776</v>
      </c>
      <c r="PUI699" s="201" t="s">
        <v>7777</v>
      </c>
      <c r="PUJ699" s="201" t="s">
        <v>7776</v>
      </c>
      <c r="PUK699" s="201" t="s">
        <v>7777</v>
      </c>
      <c r="PUL699" s="201" t="s">
        <v>7776</v>
      </c>
      <c r="PUM699" s="201" t="s">
        <v>7777</v>
      </c>
      <c r="PUN699" s="201" t="s">
        <v>7776</v>
      </c>
      <c r="PUO699" s="201" t="s">
        <v>7777</v>
      </c>
      <c r="PUP699" s="201" t="s">
        <v>7776</v>
      </c>
      <c r="PUQ699" s="201" t="s">
        <v>7777</v>
      </c>
      <c r="PUR699" s="201" t="s">
        <v>7776</v>
      </c>
      <c r="PUS699" s="201" t="s">
        <v>7777</v>
      </c>
      <c r="PUT699" s="201" t="s">
        <v>7776</v>
      </c>
      <c r="PUU699" s="201" t="s">
        <v>7777</v>
      </c>
      <c r="PUV699" s="201" t="s">
        <v>7776</v>
      </c>
      <c r="PUW699" s="201" t="s">
        <v>7777</v>
      </c>
      <c r="PUX699" s="201" t="s">
        <v>7776</v>
      </c>
      <c r="PUY699" s="201" t="s">
        <v>7777</v>
      </c>
      <c r="PUZ699" s="201" t="s">
        <v>7776</v>
      </c>
      <c r="PVA699" s="201" t="s">
        <v>7777</v>
      </c>
      <c r="PVB699" s="201" t="s">
        <v>7776</v>
      </c>
      <c r="PVC699" s="201" t="s">
        <v>7777</v>
      </c>
      <c r="PVD699" s="201" t="s">
        <v>7776</v>
      </c>
      <c r="PVE699" s="201" t="s">
        <v>7777</v>
      </c>
      <c r="PVF699" s="201" t="s">
        <v>7776</v>
      </c>
      <c r="PVG699" s="201" t="s">
        <v>7777</v>
      </c>
      <c r="PVH699" s="201" t="s">
        <v>7776</v>
      </c>
      <c r="PVI699" s="201" t="s">
        <v>7777</v>
      </c>
      <c r="PVJ699" s="201" t="s">
        <v>7776</v>
      </c>
      <c r="PVK699" s="201" t="s">
        <v>7777</v>
      </c>
      <c r="PVL699" s="201" t="s">
        <v>7776</v>
      </c>
      <c r="PVM699" s="201" t="s">
        <v>7777</v>
      </c>
      <c r="PVN699" s="201" t="s">
        <v>7776</v>
      </c>
      <c r="PVO699" s="201" t="s">
        <v>7777</v>
      </c>
      <c r="PVP699" s="201" t="s">
        <v>7776</v>
      </c>
      <c r="PVQ699" s="201" t="s">
        <v>7777</v>
      </c>
      <c r="PVR699" s="201" t="s">
        <v>7776</v>
      </c>
      <c r="PVS699" s="201" t="s">
        <v>7777</v>
      </c>
      <c r="PVT699" s="201" t="s">
        <v>7776</v>
      </c>
      <c r="PVU699" s="201" t="s">
        <v>7777</v>
      </c>
      <c r="PVV699" s="201" t="s">
        <v>7776</v>
      </c>
      <c r="PVW699" s="201" t="s">
        <v>7777</v>
      </c>
      <c r="PVX699" s="201" t="s">
        <v>7776</v>
      </c>
      <c r="PVY699" s="201" t="s">
        <v>7777</v>
      </c>
      <c r="PVZ699" s="201" t="s">
        <v>7776</v>
      </c>
      <c r="PWA699" s="201" t="s">
        <v>7777</v>
      </c>
      <c r="PWB699" s="201" t="s">
        <v>7776</v>
      </c>
      <c r="PWC699" s="201" t="s">
        <v>7777</v>
      </c>
      <c r="PWD699" s="201" t="s">
        <v>7776</v>
      </c>
      <c r="PWE699" s="201" t="s">
        <v>7777</v>
      </c>
      <c r="PWF699" s="201" t="s">
        <v>7776</v>
      </c>
      <c r="PWG699" s="201" t="s">
        <v>7777</v>
      </c>
      <c r="PWH699" s="201" t="s">
        <v>7776</v>
      </c>
      <c r="PWI699" s="201" t="s">
        <v>7777</v>
      </c>
      <c r="PWJ699" s="201" t="s">
        <v>7776</v>
      </c>
      <c r="PWK699" s="201" t="s">
        <v>7777</v>
      </c>
      <c r="PWL699" s="201" t="s">
        <v>7776</v>
      </c>
      <c r="PWM699" s="201" t="s">
        <v>7777</v>
      </c>
      <c r="PWN699" s="201" t="s">
        <v>7776</v>
      </c>
      <c r="PWO699" s="201" t="s">
        <v>7777</v>
      </c>
      <c r="PWP699" s="201" t="s">
        <v>7776</v>
      </c>
      <c r="PWQ699" s="201" t="s">
        <v>7777</v>
      </c>
      <c r="PWR699" s="201" t="s">
        <v>7776</v>
      </c>
      <c r="PWS699" s="201" t="s">
        <v>7777</v>
      </c>
      <c r="PWT699" s="201" t="s">
        <v>7776</v>
      </c>
      <c r="PWU699" s="201" t="s">
        <v>7777</v>
      </c>
      <c r="PWV699" s="201" t="s">
        <v>7776</v>
      </c>
      <c r="PWW699" s="201" t="s">
        <v>7777</v>
      </c>
      <c r="PWX699" s="201" t="s">
        <v>7776</v>
      </c>
      <c r="PWY699" s="201" t="s">
        <v>7777</v>
      </c>
      <c r="PWZ699" s="201" t="s">
        <v>7776</v>
      </c>
      <c r="PXA699" s="201" t="s">
        <v>7777</v>
      </c>
      <c r="PXB699" s="201" t="s">
        <v>7776</v>
      </c>
      <c r="PXC699" s="201" t="s">
        <v>7777</v>
      </c>
      <c r="PXD699" s="201" t="s">
        <v>7776</v>
      </c>
      <c r="PXE699" s="201" t="s">
        <v>7777</v>
      </c>
      <c r="PXF699" s="201" t="s">
        <v>7776</v>
      </c>
      <c r="PXG699" s="201" t="s">
        <v>7777</v>
      </c>
      <c r="PXH699" s="201" t="s">
        <v>7776</v>
      </c>
      <c r="PXI699" s="201" t="s">
        <v>7777</v>
      </c>
      <c r="PXJ699" s="201" t="s">
        <v>7776</v>
      </c>
      <c r="PXK699" s="201" t="s">
        <v>7777</v>
      </c>
      <c r="PXL699" s="201" t="s">
        <v>7776</v>
      </c>
      <c r="PXM699" s="201" t="s">
        <v>7777</v>
      </c>
      <c r="PXN699" s="201" t="s">
        <v>7776</v>
      </c>
      <c r="PXO699" s="201" t="s">
        <v>7777</v>
      </c>
      <c r="PXP699" s="201" t="s">
        <v>7776</v>
      </c>
      <c r="PXQ699" s="201" t="s">
        <v>7777</v>
      </c>
      <c r="PXR699" s="201" t="s">
        <v>7776</v>
      </c>
      <c r="PXS699" s="201" t="s">
        <v>7777</v>
      </c>
      <c r="PXT699" s="201" t="s">
        <v>7776</v>
      </c>
      <c r="PXU699" s="201" t="s">
        <v>7777</v>
      </c>
      <c r="PXV699" s="201" t="s">
        <v>7776</v>
      </c>
      <c r="PXW699" s="201" t="s">
        <v>7777</v>
      </c>
      <c r="PXX699" s="201" t="s">
        <v>7776</v>
      </c>
      <c r="PXY699" s="201" t="s">
        <v>7777</v>
      </c>
      <c r="PXZ699" s="201" t="s">
        <v>7776</v>
      </c>
      <c r="PYA699" s="201" t="s">
        <v>7777</v>
      </c>
      <c r="PYB699" s="201" t="s">
        <v>7776</v>
      </c>
      <c r="PYC699" s="201" t="s">
        <v>7777</v>
      </c>
      <c r="PYD699" s="201" t="s">
        <v>7776</v>
      </c>
      <c r="PYE699" s="201" t="s">
        <v>7777</v>
      </c>
      <c r="PYF699" s="201" t="s">
        <v>7776</v>
      </c>
      <c r="PYG699" s="201" t="s">
        <v>7777</v>
      </c>
      <c r="PYH699" s="201" t="s">
        <v>7776</v>
      </c>
      <c r="PYI699" s="201" t="s">
        <v>7777</v>
      </c>
      <c r="PYJ699" s="201" t="s">
        <v>7776</v>
      </c>
      <c r="PYK699" s="201" t="s">
        <v>7777</v>
      </c>
      <c r="PYL699" s="201" t="s">
        <v>7776</v>
      </c>
      <c r="PYM699" s="201" t="s">
        <v>7777</v>
      </c>
      <c r="PYN699" s="201" t="s">
        <v>7776</v>
      </c>
      <c r="PYO699" s="201" t="s">
        <v>7777</v>
      </c>
      <c r="PYP699" s="201" t="s">
        <v>7776</v>
      </c>
      <c r="PYQ699" s="201" t="s">
        <v>7777</v>
      </c>
      <c r="PYR699" s="201" t="s">
        <v>7776</v>
      </c>
      <c r="PYS699" s="201" t="s">
        <v>7777</v>
      </c>
      <c r="PYT699" s="201" t="s">
        <v>7776</v>
      </c>
      <c r="PYU699" s="201" t="s">
        <v>7777</v>
      </c>
      <c r="PYV699" s="201" t="s">
        <v>7776</v>
      </c>
      <c r="PYW699" s="201" t="s">
        <v>7777</v>
      </c>
      <c r="PYX699" s="201" t="s">
        <v>7776</v>
      </c>
      <c r="PYY699" s="201" t="s">
        <v>7777</v>
      </c>
      <c r="PYZ699" s="201" t="s">
        <v>7776</v>
      </c>
      <c r="PZA699" s="201" t="s">
        <v>7777</v>
      </c>
      <c r="PZB699" s="201" t="s">
        <v>7776</v>
      </c>
      <c r="PZC699" s="201" t="s">
        <v>7777</v>
      </c>
      <c r="PZD699" s="201" t="s">
        <v>7776</v>
      </c>
      <c r="PZE699" s="201" t="s">
        <v>7777</v>
      </c>
      <c r="PZF699" s="201" t="s">
        <v>7776</v>
      </c>
      <c r="PZG699" s="201" t="s">
        <v>7777</v>
      </c>
      <c r="PZH699" s="201" t="s">
        <v>7776</v>
      </c>
      <c r="PZI699" s="201" t="s">
        <v>7777</v>
      </c>
      <c r="PZJ699" s="201" t="s">
        <v>7776</v>
      </c>
      <c r="PZK699" s="201" t="s">
        <v>7777</v>
      </c>
      <c r="PZL699" s="201" t="s">
        <v>7776</v>
      </c>
      <c r="PZM699" s="201" t="s">
        <v>7777</v>
      </c>
      <c r="PZN699" s="201" t="s">
        <v>7776</v>
      </c>
      <c r="PZO699" s="201" t="s">
        <v>7777</v>
      </c>
      <c r="PZP699" s="201" t="s">
        <v>7776</v>
      </c>
      <c r="PZQ699" s="201" t="s">
        <v>7777</v>
      </c>
      <c r="PZR699" s="201" t="s">
        <v>7776</v>
      </c>
      <c r="PZS699" s="201" t="s">
        <v>7777</v>
      </c>
      <c r="PZT699" s="201" t="s">
        <v>7776</v>
      </c>
      <c r="PZU699" s="201" t="s">
        <v>7777</v>
      </c>
      <c r="PZV699" s="201" t="s">
        <v>7776</v>
      </c>
      <c r="PZW699" s="201" t="s">
        <v>7777</v>
      </c>
      <c r="PZX699" s="201" t="s">
        <v>7776</v>
      </c>
      <c r="PZY699" s="201" t="s">
        <v>7777</v>
      </c>
      <c r="PZZ699" s="201" t="s">
        <v>7776</v>
      </c>
      <c r="QAA699" s="201" t="s">
        <v>7777</v>
      </c>
      <c r="QAB699" s="201" t="s">
        <v>7776</v>
      </c>
      <c r="QAC699" s="201" t="s">
        <v>7777</v>
      </c>
      <c r="QAD699" s="201" t="s">
        <v>7776</v>
      </c>
      <c r="QAE699" s="201" t="s">
        <v>7777</v>
      </c>
      <c r="QAF699" s="201" t="s">
        <v>7776</v>
      </c>
      <c r="QAG699" s="201" t="s">
        <v>7777</v>
      </c>
      <c r="QAH699" s="201" t="s">
        <v>7776</v>
      </c>
      <c r="QAI699" s="201" t="s">
        <v>7777</v>
      </c>
      <c r="QAJ699" s="201" t="s">
        <v>7776</v>
      </c>
      <c r="QAK699" s="201" t="s">
        <v>7777</v>
      </c>
      <c r="QAL699" s="201" t="s">
        <v>7776</v>
      </c>
      <c r="QAM699" s="201" t="s">
        <v>7777</v>
      </c>
      <c r="QAN699" s="201" t="s">
        <v>7776</v>
      </c>
      <c r="QAO699" s="201" t="s">
        <v>7777</v>
      </c>
      <c r="QAP699" s="201" t="s">
        <v>7776</v>
      </c>
      <c r="QAQ699" s="201" t="s">
        <v>7777</v>
      </c>
      <c r="QAR699" s="201" t="s">
        <v>7776</v>
      </c>
      <c r="QAS699" s="201" t="s">
        <v>7777</v>
      </c>
      <c r="QAT699" s="201" t="s">
        <v>7776</v>
      </c>
      <c r="QAU699" s="201" t="s">
        <v>7777</v>
      </c>
      <c r="QAV699" s="201" t="s">
        <v>7776</v>
      </c>
      <c r="QAW699" s="201" t="s">
        <v>7777</v>
      </c>
      <c r="QAX699" s="201" t="s">
        <v>7776</v>
      </c>
      <c r="QAY699" s="201" t="s">
        <v>7777</v>
      </c>
      <c r="QAZ699" s="201" t="s">
        <v>7776</v>
      </c>
      <c r="QBA699" s="201" t="s">
        <v>7777</v>
      </c>
      <c r="QBB699" s="201" t="s">
        <v>7776</v>
      </c>
      <c r="QBC699" s="201" t="s">
        <v>7777</v>
      </c>
      <c r="QBD699" s="201" t="s">
        <v>7776</v>
      </c>
      <c r="QBE699" s="201" t="s">
        <v>7777</v>
      </c>
      <c r="QBF699" s="201" t="s">
        <v>7776</v>
      </c>
      <c r="QBG699" s="201" t="s">
        <v>7777</v>
      </c>
      <c r="QBH699" s="201" t="s">
        <v>7776</v>
      </c>
      <c r="QBI699" s="201" t="s">
        <v>7777</v>
      </c>
      <c r="QBJ699" s="201" t="s">
        <v>7776</v>
      </c>
      <c r="QBK699" s="201" t="s">
        <v>7777</v>
      </c>
      <c r="QBL699" s="201" t="s">
        <v>7776</v>
      </c>
      <c r="QBM699" s="201" t="s">
        <v>7777</v>
      </c>
      <c r="QBN699" s="201" t="s">
        <v>7776</v>
      </c>
      <c r="QBO699" s="201" t="s">
        <v>7777</v>
      </c>
      <c r="QBP699" s="201" t="s">
        <v>7776</v>
      </c>
      <c r="QBQ699" s="201" t="s">
        <v>7777</v>
      </c>
      <c r="QBR699" s="201" t="s">
        <v>7776</v>
      </c>
      <c r="QBS699" s="201" t="s">
        <v>7777</v>
      </c>
      <c r="QBT699" s="201" t="s">
        <v>7776</v>
      </c>
      <c r="QBU699" s="201" t="s">
        <v>7777</v>
      </c>
      <c r="QBV699" s="201" t="s">
        <v>7776</v>
      </c>
      <c r="QBW699" s="201" t="s">
        <v>7777</v>
      </c>
      <c r="QBX699" s="201" t="s">
        <v>7776</v>
      </c>
      <c r="QBY699" s="201" t="s">
        <v>7777</v>
      </c>
      <c r="QBZ699" s="201" t="s">
        <v>7776</v>
      </c>
      <c r="QCA699" s="201" t="s">
        <v>7777</v>
      </c>
      <c r="QCB699" s="201" t="s">
        <v>7776</v>
      </c>
      <c r="QCC699" s="201" t="s">
        <v>7777</v>
      </c>
      <c r="QCD699" s="201" t="s">
        <v>7776</v>
      </c>
      <c r="QCE699" s="201" t="s">
        <v>7777</v>
      </c>
      <c r="QCF699" s="201" t="s">
        <v>7776</v>
      </c>
      <c r="QCG699" s="201" t="s">
        <v>7777</v>
      </c>
      <c r="QCH699" s="201" t="s">
        <v>7776</v>
      </c>
      <c r="QCI699" s="201" t="s">
        <v>7777</v>
      </c>
      <c r="QCJ699" s="201" t="s">
        <v>7776</v>
      </c>
      <c r="QCK699" s="201" t="s">
        <v>7777</v>
      </c>
      <c r="QCL699" s="201" t="s">
        <v>7776</v>
      </c>
      <c r="QCM699" s="201" t="s">
        <v>7777</v>
      </c>
      <c r="QCN699" s="201" t="s">
        <v>7776</v>
      </c>
      <c r="QCO699" s="201" t="s">
        <v>7777</v>
      </c>
      <c r="QCP699" s="201" t="s">
        <v>7776</v>
      </c>
      <c r="QCQ699" s="201" t="s">
        <v>7777</v>
      </c>
      <c r="QCR699" s="201" t="s">
        <v>7776</v>
      </c>
      <c r="QCS699" s="201" t="s">
        <v>7777</v>
      </c>
      <c r="QCT699" s="201" t="s">
        <v>7776</v>
      </c>
      <c r="QCU699" s="201" t="s">
        <v>7777</v>
      </c>
      <c r="QCV699" s="201" t="s">
        <v>7776</v>
      </c>
      <c r="QCW699" s="201" t="s">
        <v>7777</v>
      </c>
      <c r="QCX699" s="201" t="s">
        <v>7776</v>
      </c>
      <c r="QCY699" s="201" t="s">
        <v>7777</v>
      </c>
      <c r="QCZ699" s="201" t="s">
        <v>7776</v>
      </c>
      <c r="QDA699" s="201" t="s">
        <v>7777</v>
      </c>
      <c r="QDB699" s="201" t="s">
        <v>7776</v>
      </c>
      <c r="QDC699" s="201" t="s">
        <v>7777</v>
      </c>
      <c r="QDD699" s="201" t="s">
        <v>7776</v>
      </c>
      <c r="QDE699" s="201" t="s">
        <v>7777</v>
      </c>
      <c r="QDF699" s="201" t="s">
        <v>7776</v>
      </c>
      <c r="QDG699" s="201" t="s">
        <v>7777</v>
      </c>
      <c r="QDH699" s="201" t="s">
        <v>7776</v>
      </c>
      <c r="QDI699" s="201" t="s">
        <v>7777</v>
      </c>
      <c r="QDJ699" s="201" t="s">
        <v>7776</v>
      </c>
      <c r="QDK699" s="201" t="s">
        <v>7777</v>
      </c>
      <c r="QDL699" s="201" t="s">
        <v>7776</v>
      </c>
      <c r="QDM699" s="201" t="s">
        <v>7777</v>
      </c>
      <c r="QDN699" s="201" t="s">
        <v>7776</v>
      </c>
      <c r="QDO699" s="201" t="s">
        <v>7777</v>
      </c>
      <c r="QDP699" s="201" t="s">
        <v>7776</v>
      </c>
      <c r="QDQ699" s="201" t="s">
        <v>7777</v>
      </c>
      <c r="QDR699" s="201" t="s">
        <v>7776</v>
      </c>
      <c r="QDS699" s="201" t="s">
        <v>7777</v>
      </c>
      <c r="QDT699" s="201" t="s">
        <v>7776</v>
      </c>
      <c r="QDU699" s="201" t="s">
        <v>7777</v>
      </c>
      <c r="QDV699" s="201" t="s">
        <v>7776</v>
      </c>
      <c r="QDW699" s="201" t="s">
        <v>7777</v>
      </c>
      <c r="QDX699" s="201" t="s">
        <v>7776</v>
      </c>
      <c r="QDY699" s="201" t="s">
        <v>7777</v>
      </c>
      <c r="QDZ699" s="201" t="s">
        <v>7776</v>
      </c>
      <c r="QEA699" s="201" t="s">
        <v>7777</v>
      </c>
      <c r="QEB699" s="201" t="s">
        <v>7776</v>
      </c>
      <c r="QEC699" s="201" t="s">
        <v>7777</v>
      </c>
      <c r="QED699" s="201" t="s">
        <v>7776</v>
      </c>
      <c r="QEE699" s="201" t="s">
        <v>7777</v>
      </c>
      <c r="QEF699" s="201" t="s">
        <v>7776</v>
      </c>
      <c r="QEG699" s="201" t="s">
        <v>7777</v>
      </c>
      <c r="QEH699" s="201" t="s">
        <v>7776</v>
      </c>
      <c r="QEI699" s="201" t="s">
        <v>7777</v>
      </c>
      <c r="QEJ699" s="201" t="s">
        <v>7776</v>
      </c>
      <c r="QEK699" s="201" t="s">
        <v>7777</v>
      </c>
      <c r="QEL699" s="201" t="s">
        <v>7776</v>
      </c>
      <c r="QEM699" s="201" t="s">
        <v>7777</v>
      </c>
      <c r="QEN699" s="201" t="s">
        <v>7776</v>
      </c>
      <c r="QEO699" s="201" t="s">
        <v>7777</v>
      </c>
      <c r="QEP699" s="201" t="s">
        <v>7776</v>
      </c>
      <c r="QEQ699" s="201" t="s">
        <v>7777</v>
      </c>
      <c r="QER699" s="201" t="s">
        <v>7776</v>
      </c>
      <c r="QES699" s="201" t="s">
        <v>7777</v>
      </c>
      <c r="QET699" s="201" t="s">
        <v>7776</v>
      </c>
      <c r="QEU699" s="201" t="s">
        <v>7777</v>
      </c>
      <c r="QEV699" s="201" t="s">
        <v>7776</v>
      </c>
      <c r="QEW699" s="201" t="s">
        <v>7777</v>
      </c>
      <c r="QEX699" s="201" t="s">
        <v>7776</v>
      </c>
      <c r="QEY699" s="201" t="s">
        <v>7777</v>
      </c>
      <c r="QEZ699" s="201" t="s">
        <v>7776</v>
      </c>
      <c r="QFA699" s="201" t="s">
        <v>7777</v>
      </c>
      <c r="QFB699" s="201" t="s">
        <v>7776</v>
      </c>
      <c r="QFC699" s="201" t="s">
        <v>7777</v>
      </c>
      <c r="QFD699" s="201" t="s">
        <v>7776</v>
      </c>
      <c r="QFE699" s="201" t="s">
        <v>7777</v>
      </c>
      <c r="QFF699" s="201" t="s">
        <v>7776</v>
      </c>
      <c r="QFG699" s="201" t="s">
        <v>7777</v>
      </c>
      <c r="QFH699" s="201" t="s">
        <v>7776</v>
      </c>
      <c r="QFI699" s="201" t="s">
        <v>7777</v>
      </c>
      <c r="QFJ699" s="201" t="s">
        <v>7776</v>
      </c>
      <c r="QFK699" s="201" t="s">
        <v>7777</v>
      </c>
      <c r="QFL699" s="201" t="s">
        <v>7776</v>
      </c>
      <c r="QFM699" s="201" t="s">
        <v>7777</v>
      </c>
      <c r="QFN699" s="201" t="s">
        <v>7776</v>
      </c>
      <c r="QFO699" s="201" t="s">
        <v>7777</v>
      </c>
      <c r="QFP699" s="201" t="s">
        <v>7776</v>
      </c>
      <c r="QFQ699" s="201" t="s">
        <v>7777</v>
      </c>
      <c r="QFR699" s="201" t="s">
        <v>7776</v>
      </c>
      <c r="QFS699" s="201" t="s">
        <v>7777</v>
      </c>
      <c r="QFT699" s="201" t="s">
        <v>7776</v>
      </c>
      <c r="QFU699" s="201" t="s">
        <v>7777</v>
      </c>
      <c r="QFV699" s="201" t="s">
        <v>7776</v>
      </c>
      <c r="QFW699" s="201" t="s">
        <v>7777</v>
      </c>
      <c r="QFX699" s="201" t="s">
        <v>7776</v>
      </c>
      <c r="QFY699" s="201" t="s">
        <v>7777</v>
      </c>
      <c r="QFZ699" s="201" t="s">
        <v>7776</v>
      </c>
      <c r="QGA699" s="201" t="s">
        <v>7777</v>
      </c>
      <c r="QGB699" s="201" t="s">
        <v>7776</v>
      </c>
      <c r="QGC699" s="201" t="s">
        <v>7777</v>
      </c>
      <c r="QGD699" s="201" t="s">
        <v>7776</v>
      </c>
      <c r="QGE699" s="201" t="s">
        <v>7777</v>
      </c>
      <c r="QGF699" s="201" t="s">
        <v>7776</v>
      </c>
      <c r="QGG699" s="201" t="s">
        <v>7777</v>
      </c>
      <c r="QGH699" s="201" t="s">
        <v>7776</v>
      </c>
      <c r="QGI699" s="201" t="s">
        <v>7777</v>
      </c>
      <c r="QGJ699" s="201" t="s">
        <v>7776</v>
      </c>
      <c r="QGK699" s="201" t="s">
        <v>7777</v>
      </c>
      <c r="QGL699" s="201" t="s">
        <v>7776</v>
      </c>
      <c r="QGM699" s="201" t="s">
        <v>7777</v>
      </c>
      <c r="QGN699" s="201" t="s">
        <v>7776</v>
      </c>
      <c r="QGO699" s="201" t="s">
        <v>7777</v>
      </c>
      <c r="QGP699" s="201" t="s">
        <v>7776</v>
      </c>
      <c r="QGQ699" s="201" t="s">
        <v>7777</v>
      </c>
      <c r="QGR699" s="201" t="s">
        <v>7776</v>
      </c>
      <c r="QGS699" s="201" t="s">
        <v>7777</v>
      </c>
      <c r="QGT699" s="201" t="s">
        <v>7776</v>
      </c>
      <c r="QGU699" s="201" t="s">
        <v>7777</v>
      </c>
      <c r="QGV699" s="201" t="s">
        <v>7776</v>
      </c>
      <c r="QGW699" s="201" t="s">
        <v>7777</v>
      </c>
      <c r="QGX699" s="201" t="s">
        <v>7776</v>
      </c>
      <c r="QGY699" s="201" t="s">
        <v>7777</v>
      </c>
      <c r="QGZ699" s="201" t="s">
        <v>7776</v>
      </c>
      <c r="QHA699" s="201" t="s">
        <v>7777</v>
      </c>
      <c r="QHB699" s="201" t="s">
        <v>7776</v>
      </c>
      <c r="QHC699" s="201" t="s">
        <v>7777</v>
      </c>
      <c r="QHD699" s="201" t="s">
        <v>7776</v>
      </c>
      <c r="QHE699" s="201" t="s">
        <v>7777</v>
      </c>
      <c r="QHF699" s="201" t="s">
        <v>7776</v>
      </c>
      <c r="QHG699" s="201" t="s">
        <v>7777</v>
      </c>
      <c r="QHH699" s="201" t="s">
        <v>7776</v>
      </c>
      <c r="QHI699" s="201" t="s">
        <v>7777</v>
      </c>
      <c r="QHJ699" s="201" t="s">
        <v>7776</v>
      </c>
      <c r="QHK699" s="201" t="s">
        <v>7777</v>
      </c>
      <c r="QHL699" s="201" t="s">
        <v>7776</v>
      </c>
      <c r="QHM699" s="201" t="s">
        <v>7777</v>
      </c>
      <c r="QHN699" s="201" t="s">
        <v>7776</v>
      </c>
      <c r="QHO699" s="201" t="s">
        <v>7777</v>
      </c>
      <c r="QHP699" s="201" t="s">
        <v>7776</v>
      </c>
      <c r="QHQ699" s="201" t="s">
        <v>7777</v>
      </c>
      <c r="QHR699" s="201" t="s">
        <v>7776</v>
      </c>
      <c r="QHS699" s="201" t="s">
        <v>7777</v>
      </c>
      <c r="QHT699" s="201" t="s">
        <v>7776</v>
      </c>
      <c r="QHU699" s="201" t="s">
        <v>7777</v>
      </c>
      <c r="QHV699" s="201" t="s">
        <v>7776</v>
      </c>
      <c r="QHW699" s="201" t="s">
        <v>7777</v>
      </c>
      <c r="QHX699" s="201" t="s">
        <v>7776</v>
      </c>
      <c r="QHY699" s="201" t="s">
        <v>7777</v>
      </c>
      <c r="QHZ699" s="201" t="s">
        <v>7776</v>
      </c>
      <c r="QIA699" s="201" t="s">
        <v>7777</v>
      </c>
      <c r="QIB699" s="201" t="s">
        <v>7776</v>
      </c>
      <c r="QIC699" s="201" t="s">
        <v>7777</v>
      </c>
      <c r="QID699" s="201" t="s">
        <v>7776</v>
      </c>
      <c r="QIE699" s="201" t="s">
        <v>7777</v>
      </c>
      <c r="QIF699" s="201" t="s">
        <v>7776</v>
      </c>
      <c r="QIG699" s="201" t="s">
        <v>7777</v>
      </c>
      <c r="QIH699" s="201" t="s">
        <v>7776</v>
      </c>
      <c r="QII699" s="201" t="s">
        <v>7777</v>
      </c>
      <c r="QIJ699" s="201" t="s">
        <v>7776</v>
      </c>
      <c r="QIK699" s="201" t="s">
        <v>7777</v>
      </c>
      <c r="QIL699" s="201" t="s">
        <v>7776</v>
      </c>
      <c r="QIM699" s="201" t="s">
        <v>7777</v>
      </c>
      <c r="QIN699" s="201" t="s">
        <v>7776</v>
      </c>
      <c r="QIO699" s="201" t="s">
        <v>7777</v>
      </c>
      <c r="QIP699" s="201" t="s">
        <v>7776</v>
      </c>
      <c r="QIQ699" s="201" t="s">
        <v>7777</v>
      </c>
      <c r="QIR699" s="201" t="s">
        <v>7776</v>
      </c>
      <c r="QIS699" s="201" t="s">
        <v>7777</v>
      </c>
      <c r="QIT699" s="201" t="s">
        <v>7776</v>
      </c>
      <c r="QIU699" s="201" t="s">
        <v>7777</v>
      </c>
      <c r="QIV699" s="201" t="s">
        <v>7776</v>
      </c>
      <c r="QIW699" s="201" t="s">
        <v>7777</v>
      </c>
      <c r="QIX699" s="201" t="s">
        <v>7776</v>
      </c>
      <c r="QIY699" s="201" t="s">
        <v>7777</v>
      </c>
      <c r="QIZ699" s="201" t="s">
        <v>7776</v>
      </c>
      <c r="QJA699" s="201" t="s">
        <v>7777</v>
      </c>
      <c r="QJB699" s="201" t="s">
        <v>7776</v>
      </c>
      <c r="QJC699" s="201" t="s">
        <v>7777</v>
      </c>
      <c r="QJD699" s="201" t="s">
        <v>7776</v>
      </c>
      <c r="QJE699" s="201" t="s">
        <v>7777</v>
      </c>
      <c r="QJF699" s="201" t="s">
        <v>7776</v>
      </c>
      <c r="QJG699" s="201" t="s">
        <v>7777</v>
      </c>
      <c r="QJH699" s="201" t="s">
        <v>7776</v>
      </c>
      <c r="QJI699" s="201" t="s">
        <v>7777</v>
      </c>
      <c r="QJJ699" s="201" t="s">
        <v>7776</v>
      </c>
      <c r="QJK699" s="201" t="s">
        <v>7777</v>
      </c>
      <c r="QJL699" s="201" t="s">
        <v>7776</v>
      </c>
      <c r="QJM699" s="201" t="s">
        <v>7777</v>
      </c>
      <c r="QJN699" s="201" t="s">
        <v>7776</v>
      </c>
      <c r="QJO699" s="201" t="s">
        <v>7777</v>
      </c>
      <c r="QJP699" s="201" t="s">
        <v>7776</v>
      </c>
      <c r="QJQ699" s="201" t="s">
        <v>7777</v>
      </c>
      <c r="QJR699" s="201" t="s">
        <v>7776</v>
      </c>
      <c r="QJS699" s="201" t="s">
        <v>7777</v>
      </c>
      <c r="QJT699" s="201" t="s">
        <v>7776</v>
      </c>
      <c r="QJU699" s="201" t="s">
        <v>7777</v>
      </c>
      <c r="QJV699" s="201" t="s">
        <v>7776</v>
      </c>
      <c r="QJW699" s="201" t="s">
        <v>7777</v>
      </c>
      <c r="QJX699" s="201" t="s">
        <v>7776</v>
      </c>
      <c r="QJY699" s="201" t="s">
        <v>7777</v>
      </c>
      <c r="QJZ699" s="201" t="s">
        <v>7776</v>
      </c>
      <c r="QKA699" s="201" t="s">
        <v>7777</v>
      </c>
      <c r="QKB699" s="201" t="s">
        <v>7776</v>
      </c>
      <c r="QKC699" s="201" t="s">
        <v>7777</v>
      </c>
      <c r="QKD699" s="201" t="s">
        <v>7776</v>
      </c>
      <c r="QKE699" s="201" t="s">
        <v>7777</v>
      </c>
      <c r="QKF699" s="201" t="s">
        <v>7776</v>
      </c>
      <c r="QKG699" s="201" t="s">
        <v>7777</v>
      </c>
      <c r="QKH699" s="201" t="s">
        <v>7776</v>
      </c>
      <c r="QKI699" s="201" t="s">
        <v>7777</v>
      </c>
      <c r="QKJ699" s="201" t="s">
        <v>7776</v>
      </c>
      <c r="QKK699" s="201" t="s">
        <v>7777</v>
      </c>
      <c r="QKL699" s="201" t="s">
        <v>7776</v>
      </c>
      <c r="QKM699" s="201" t="s">
        <v>7777</v>
      </c>
      <c r="QKN699" s="201" t="s">
        <v>7776</v>
      </c>
      <c r="QKO699" s="201" t="s">
        <v>7777</v>
      </c>
      <c r="QKP699" s="201" t="s">
        <v>7776</v>
      </c>
      <c r="QKQ699" s="201" t="s">
        <v>7777</v>
      </c>
      <c r="QKR699" s="201" t="s">
        <v>7776</v>
      </c>
      <c r="QKS699" s="201" t="s">
        <v>7777</v>
      </c>
      <c r="QKT699" s="201" t="s">
        <v>7776</v>
      </c>
      <c r="QKU699" s="201" t="s">
        <v>7777</v>
      </c>
      <c r="QKV699" s="201" t="s">
        <v>7776</v>
      </c>
      <c r="QKW699" s="201" t="s">
        <v>7777</v>
      </c>
      <c r="QKX699" s="201" t="s">
        <v>7776</v>
      </c>
      <c r="QKY699" s="201" t="s">
        <v>7777</v>
      </c>
      <c r="QKZ699" s="201" t="s">
        <v>7776</v>
      </c>
      <c r="QLA699" s="201" t="s">
        <v>7777</v>
      </c>
      <c r="QLB699" s="201" t="s">
        <v>7776</v>
      </c>
      <c r="QLC699" s="201" t="s">
        <v>7777</v>
      </c>
      <c r="QLD699" s="201" t="s">
        <v>7776</v>
      </c>
      <c r="QLE699" s="201" t="s">
        <v>7777</v>
      </c>
      <c r="QLF699" s="201" t="s">
        <v>7776</v>
      </c>
      <c r="QLG699" s="201" t="s">
        <v>7777</v>
      </c>
      <c r="QLH699" s="201" t="s">
        <v>7776</v>
      </c>
      <c r="QLI699" s="201" t="s">
        <v>7777</v>
      </c>
      <c r="QLJ699" s="201" t="s">
        <v>7776</v>
      </c>
      <c r="QLK699" s="201" t="s">
        <v>7777</v>
      </c>
      <c r="QLL699" s="201" t="s">
        <v>7776</v>
      </c>
      <c r="QLM699" s="201" t="s">
        <v>7777</v>
      </c>
      <c r="QLN699" s="201" t="s">
        <v>7776</v>
      </c>
      <c r="QLO699" s="201" t="s">
        <v>7777</v>
      </c>
      <c r="QLP699" s="201" t="s">
        <v>7776</v>
      </c>
      <c r="QLQ699" s="201" t="s">
        <v>7777</v>
      </c>
      <c r="QLR699" s="201" t="s">
        <v>7776</v>
      </c>
      <c r="QLS699" s="201" t="s">
        <v>7777</v>
      </c>
      <c r="QLT699" s="201" t="s">
        <v>7776</v>
      </c>
      <c r="QLU699" s="201" t="s">
        <v>7777</v>
      </c>
      <c r="QLV699" s="201" t="s">
        <v>7776</v>
      </c>
      <c r="QLW699" s="201" t="s">
        <v>7777</v>
      </c>
      <c r="QLX699" s="201" t="s">
        <v>7776</v>
      </c>
      <c r="QLY699" s="201" t="s">
        <v>7777</v>
      </c>
      <c r="QLZ699" s="201" t="s">
        <v>7776</v>
      </c>
      <c r="QMA699" s="201" t="s">
        <v>7777</v>
      </c>
      <c r="QMB699" s="201" t="s">
        <v>7776</v>
      </c>
      <c r="QMC699" s="201" t="s">
        <v>7777</v>
      </c>
      <c r="QMD699" s="201" t="s">
        <v>7776</v>
      </c>
      <c r="QME699" s="201" t="s">
        <v>7777</v>
      </c>
      <c r="QMF699" s="201" t="s">
        <v>7776</v>
      </c>
      <c r="QMG699" s="201" t="s">
        <v>7777</v>
      </c>
      <c r="QMH699" s="201" t="s">
        <v>7776</v>
      </c>
      <c r="QMI699" s="201" t="s">
        <v>7777</v>
      </c>
      <c r="QMJ699" s="201" t="s">
        <v>7776</v>
      </c>
      <c r="QMK699" s="201" t="s">
        <v>7777</v>
      </c>
      <c r="QML699" s="201" t="s">
        <v>7776</v>
      </c>
      <c r="QMM699" s="201" t="s">
        <v>7777</v>
      </c>
      <c r="QMN699" s="201" t="s">
        <v>7776</v>
      </c>
      <c r="QMO699" s="201" t="s">
        <v>7777</v>
      </c>
      <c r="QMP699" s="201" t="s">
        <v>7776</v>
      </c>
      <c r="QMQ699" s="201" t="s">
        <v>7777</v>
      </c>
      <c r="QMR699" s="201" t="s">
        <v>7776</v>
      </c>
      <c r="QMS699" s="201" t="s">
        <v>7777</v>
      </c>
      <c r="QMT699" s="201" t="s">
        <v>7776</v>
      </c>
      <c r="QMU699" s="201" t="s">
        <v>7777</v>
      </c>
      <c r="QMV699" s="201" t="s">
        <v>7776</v>
      </c>
      <c r="QMW699" s="201" t="s">
        <v>7777</v>
      </c>
      <c r="QMX699" s="201" t="s">
        <v>7776</v>
      </c>
      <c r="QMY699" s="201" t="s">
        <v>7777</v>
      </c>
      <c r="QMZ699" s="201" t="s">
        <v>7776</v>
      </c>
      <c r="QNA699" s="201" t="s">
        <v>7777</v>
      </c>
      <c r="QNB699" s="201" t="s">
        <v>7776</v>
      </c>
      <c r="QNC699" s="201" t="s">
        <v>7777</v>
      </c>
      <c r="QND699" s="201" t="s">
        <v>7776</v>
      </c>
      <c r="QNE699" s="201" t="s">
        <v>7777</v>
      </c>
      <c r="QNF699" s="201" t="s">
        <v>7776</v>
      </c>
      <c r="QNG699" s="201" t="s">
        <v>7777</v>
      </c>
      <c r="QNH699" s="201" t="s">
        <v>7776</v>
      </c>
      <c r="QNI699" s="201" t="s">
        <v>7777</v>
      </c>
      <c r="QNJ699" s="201" t="s">
        <v>7776</v>
      </c>
      <c r="QNK699" s="201" t="s">
        <v>7777</v>
      </c>
      <c r="QNL699" s="201" t="s">
        <v>7776</v>
      </c>
      <c r="QNM699" s="201" t="s">
        <v>7777</v>
      </c>
      <c r="QNN699" s="201" t="s">
        <v>7776</v>
      </c>
      <c r="QNO699" s="201" t="s">
        <v>7777</v>
      </c>
      <c r="QNP699" s="201" t="s">
        <v>7776</v>
      </c>
      <c r="QNQ699" s="201" t="s">
        <v>7777</v>
      </c>
      <c r="QNR699" s="201" t="s">
        <v>7776</v>
      </c>
      <c r="QNS699" s="201" t="s">
        <v>7777</v>
      </c>
      <c r="QNT699" s="201" t="s">
        <v>7776</v>
      </c>
      <c r="QNU699" s="201" t="s">
        <v>7777</v>
      </c>
      <c r="QNV699" s="201" t="s">
        <v>7776</v>
      </c>
      <c r="QNW699" s="201" t="s">
        <v>7777</v>
      </c>
      <c r="QNX699" s="201" t="s">
        <v>7776</v>
      </c>
      <c r="QNY699" s="201" t="s">
        <v>7777</v>
      </c>
      <c r="QNZ699" s="201" t="s">
        <v>7776</v>
      </c>
      <c r="QOA699" s="201" t="s">
        <v>7777</v>
      </c>
      <c r="QOB699" s="201" t="s">
        <v>7776</v>
      </c>
      <c r="QOC699" s="201" t="s">
        <v>7777</v>
      </c>
      <c r="QOD699" s="201" t="s">
        <v>7776</v>
      </c>
      <c r="QOE699" s="201" t="s">
        <v>7777</v>
      </c>
      <c r="QOF699" s="201" t="s">
        <v>7776</v>
      </c>
      <c r="QOG699" s="201" t="s">
        <v>7777</v>
      </c>
      <c r="QOH699" s="201" t="s">
        <v>7776</v>
      </c>
      <c r="QOI699" s="201" t="s">
        <v>7777</v>
      </c>
      <c r="QOJ699" s="201" t="s">
        <v>7776</v>
      </c>
      <c r="QOK699" s="201" t="s">
        <v>7777</v>
      </c>
      <c r="QOL699" s="201" t="s">
        <v>7776</v>
      </c>
      <c r="QOM699" s="201" t="s">
        <v>7777</v>
      </c>
      <c r="QON699" s="201" t="s">
        <v>7776</v>
      </c>
      <c r="QOO699" s="201" t="s">
        <v>7777</v>
      </c>
      <c r="QOP699" s="201" t="s">
        <v>7776</v>
      </c>
      <c r="QOQ699" s="201" t="s">
        <v>7777</v>
      </c>
      <c r="QOR699" s="201" t="s">
        <v>7776</v>
      </c>
      <c r="QOS699" s="201" t="s">
        <v>7777</v>
      </c>
      <c r="QOT699" s="201" t="s">
        <v>7776</v>
      </c>
      <c r="QOU699" s="201" t="s">
        <v>7777</v>
      </c>
      <c r="QOV699" s="201" t="s">
        <v>7776</v>
      </c>
      <c r="QOW699" s="201" t="s">
        <v>7777</v>
      </c>
      <c r="QOX699" s="201" t="s">
        <v>7776</v>
      </c>
      <c r="QOY699" s="201" t="s">
        <v>7777</v>
      </c>
      <c r="QOZ699" s="201" t="s">
        <v>7776</v>
      </c>
      <c r="QPA699" s="201" t="s">
        <v>7777</v>
      </c>
      <c r="QPB699" s="201" t="s">
        <v>7776</v>
      </c>
      <c r="QPC699" s="201" t="s">
        <v>7777</v>
      </c>
      <c r="QPD699" s="201" t="s">
        <v>7776</v>
      </c>
      <c r="QPE699" s="201" t="s">
        <v>7777</v>
      </c>
      <c r="QPF699" s="201" t="s">
        <v>7776</v>
      </c>
      <c r="QPG699" s="201" t="s">
        <v>7777</v>
      </c>
      <c r="QPH699" s="201" t="s">
        <v>7776</v>
      </c>
      <c r="QPI699" s="201" t="s">
        <v>7777</v>
      </c>
      <c r="QPJ699" s="201" t="s">
        <v>7776</v>
      </c>
      <c r="QPK699" s="201" t="s">
        <v>7777</v>
      </c>
      <c r="QPL699" s="201" t="s">
        <v>7776</v>
      </c>
      <c r="QPM699" s="201" t="s">
        <v>7777</v>
      </c>
      <c r="QPN699" s="201" t="s">
        <v>7776</v>
      </c>
      <c r="QPO699" s="201" t="s">
        <v>7777</v>
      </c>
      <c r="QPP699" s="201" t="s">
        <v>7776</v>
      </c>
      <c r="QPQ699" s="201" t="s">
        <v>7777</v>
      </c>
      <c r="QPR699" s="201" t="s">
        <v>7776</v>
      </c>
      <c r="QPS699" s="201" t="s">
        <v>7777</v>
      </c>
      <c r="QPT699" s="201" t="s">
        <v>7776</v>
      </c>
      <c r="QPU699" s="201" t="s">
        <v>7777</v>
      </c>
      <c r="QPV699" s="201" t="s">
        <v>7776</v>
      </c>
      <c r="QPW699" s="201" t="s">
        <v>7777</v>
      </c>
      <c r="QPX699" s="201" t="s">
        <v>7776</v>
      </c>
      <c r="QPY699" s="201" t="s">
        <v>7777</v>
      </c>
      <c r="QPZ699" s="201" t="s">
        <v>7776</v>
      </c>
      <c r="QQA699" s="201" t="s">
        <v>7777</v>
      </c>
      <c r="QQB699" s="201" t="s">
        <v>7776</v>
      </c>
      <c r="QQC699" s="201" t="s">
        <v>7777</v>
      </c>
      <c r="QQD699" s="201" t="s">
        <v>7776</v>
      </c>
      <c r="QQE699" s="201" t="s">
        <v>7777</v>
      </c>
      <c r="QQF699" s="201" t="s">
        <v>7776</v>
      </c>
      <c r="QQG699" s="201" t="s">
        <v>7777</v>
      </c>
      <c r="QQH699" s="201" t="s">
        <v>7776</v>
      </c>
      <c r="QQI699" s="201" t="s">
        <v>7777</v>
      </c>
      <c r="QQJ699" s="201" t="s">
        <v>7776</v>
      </c>
      <c r="QQK699" s="201" t="s">
        <v>7777</v>
      </c>
      <c r="QQL699" s="201" t="s">
        <v>7776</v>
      </c>
      <c r="QQM699" s="201" t="s">
        <v>7777</v>
      </c>
      <c r="QQN699" s="201" t="s">
        <v>7776</v>
      </c>
      <c r="QQO699" s="201" t="s">
        <v>7777</v>
      </c>
      <c r="QQP699" s="201" t="s">
        <v>7776</v>
      </c>
      <c r="QQQ699" s="201" t="s">
        <v>7777</v>
      </c>
      <c r="QQR699" s="201" t="s">
        <v>7776</v>
      </c>
      <c r="QQS699" s="201" t="s">
        <v>7777</v>
      </c>
      <c r="QQT699" s="201" t="s">
        <v>7776</v>
      </c>
      <c r="QQU699" s="201" t="s">
        <v>7777</v>
      </c>
      <c r="QQV699" s="201" t="s">
        <v>7776</v>
      </c>
      <c r="QQW699" s="201" t="s">
        <v>7777</v>
      </c>
      <c r="QQX699" s="201" t="s">
        <v>7776</v>
      </c>
      <c r="QQY699" s="201" t="s">
        <v>7777</v>
      </c>
      <c r="QQZ699" s="201" t="s">
        <v>7776</v>
      </c>
      <c r="QRA699" s="201" t="s">
        <v>7777</v>
      </c>
      <c r="QRB699" s="201" t="s">
        <v>7776</v>
      </c>
      <c r="QRC699" s="201" t="s">
        <v>7777</v>
      </c>
      <c r="QRD699" s="201" t="s">
        <v>7776</v>
      </c>
      <c r="QRE699" s="201" t="s">
        <v>7777</v>
      </c>
      <c r="QRF699" s="201" t="s">
        <v>7776</v>
      </c>
      <c r="QRG699" s="201" t="s">
        <v>7777</v>
      </c>
      <c r="QRH699" s="201" t="s">
        <v>7776</v>
      </c>
      <c r="QRI699" s="201" t="s">
        <v>7777</v>
      </c>
      <c r="QRJ699" s="201" t="s">
        <v>7776</v>
      </c>
      <c r="QRK699" s="201" t="s">
        <v>7777</v>
      </c>
      <c r="QRL699" s="201" t="s">
        <v>7776</v>
      </c>
      <c r="QRM699" s="201" t="s">
        <v>7777</v>
      </c>
      <c r="QRN699" s="201" t="s">
        <v>7776</v>
      </c>
      <c r="QRO699" s="201" t="s">
        <v>7777</v>
      </c>
      <c r="QRP699" s="201" t="s">
        <v>7776</v>
      </c>
      <c r="QRQ699" s="201" t="s">
        <v>7777</v>
      </c>
      <c r="QRR699" s="201" t="s">
        <v>7776</v>
      </c>
      <c r="QRS699" s="201" t="s">
        <v>7777</v>
      </c>
      <c r="QRT699" s="201" t="s">
        <v>7776</v>
      </c>
      <c r="QRU699" s="201" t="s">
        <v>7777</v>
      </c>
      <c r="QRV699" s="201" t="s">
        <v>7776</v>
      </c>
      <c r="QRW699" s="201" t="s">
        <v>7777</v>
      </c>
      <c r="QRX699" s="201" t="s">
        <v>7776</v>
      </c>
      <c r="QRY699" s="201" t="s">
        <v>7777</v>
      </c>
      <c r="QRZ699" s="201" t="s">
        <v>7776</v>
      </c>
      <c r="QSA699" s="201" t="s">
        <v>7777</v>
      </c>
      <c r="QSB699" s="201" t="s">
        <v>7776</v>
      </c>
      <c r="QSC699" s="201" t="s">
        <v>7777</v>
      </c>
      <c r="QSD699" s="201" t="s">
        <v>7776</v>
      </c>
      <c r="QSE699" s="201" t="s">
        <v>7777</v>
      </c>
      <c r="QSF699" s="201" t="s">
        <v>7776</v>
      </c>
      <c r="QSG699" s="201" t="s">
        <v>7777</v>
      </c>
      <c r="QSH699" s="201" t="s">
        <v>7776</v>
      </c>
      <c r="QSI699" s="201" t="s">
        <v>7777</v>
      </c>
      <c r="QSJ699" s="201" t="s">
        <v>7776</v>
      </c>
      <c r="QSK699" s="201" t="s">
        <v>7777</v>
      </c>
      <c r="QSL699" s="201" t="s">
        <v>7776</v>
      </c>
      <c r="QSM699" s="201" t="s">
        <v>7777</v>
      </c>
      <c r="QSN699" s="201" t="s">
        <v>7776</v>
      </c>
      <c r="QSO699" s="201" t="s">
        <v>7777</v>
      </c>
      <c r="QSP699" s="201" t="s">
        <v>7776</v>
      </c>
      <c r="QSQ699" s="201" t="s">
        <v>7777</v>
      </c>
      <c r="QSR699" s="201" t="s">
        <v>7776</v>
      </c>
      <c r="QSS699" s="201" t="s">
        <v>7777</v>
      </c>
      <c r="QST699" s="201" t="s">
        <v>7776</v>
      </c>
      <c r="QSU699" s="201" t="s">
        <v>7777</v>
      </c>
      <c r="QSV699" s="201" t="s">
        <v>7776</v>
      </c>
      <c r="QSW699" s="201" t="s">
        <v>7777</v>
      </c>
      <c r="QSX699" s="201" t="s">
        <v>7776</v>
      </c>
      <c r="QSY699" s="201" t="s">
        <v>7777</v>
      </c>
      <c r="QSZ699" s="201" t="s">
        <v>7776</v>
      </c>
      <c r="QTA699" s="201" t="s">
        <v>7777</v>
      </c>
      <c r="QTB699" s="201" t="s">
        <v>7776</v>
      </c>
      <c r="QTC699" s="201" t="s">
        <v>7777</v>
      </c>
      <c r="QTD699" s="201" t="s">
        <v>7776</v>
      </c>
      <c r="QTE699" s="201" t="s">
        <v>7777</v>
      </c>
      <c r="QTF699" s="201" t="s">
        <v>7776</v>
      </c>
      <c r="QTG699" s="201" t="s">
        <v>7777</v>
      </c>
      <c r="QTH699" s="201" t="s">
        <v>7776</v>
      </c>
      <c r="QTI699" s="201" t="s">
        <v>7777</v>
      </c>
      <c r="QTJ699" s="201" t="s">
        <v>7776</v>
      </c>
      <c r="QTK699" s="201" t="s">
        <v>7777</v>
      </c>
      <c r="QTL699" s="201" t="s">
        <v>7776</v>
      </c>
      <c r="QTM699" s="201" t="s">
        <v>7777</v>
      </c>
      <c r="QTN699" s="201" t="s">
        <v>7776</v>
      </c>
      <c r="QTO699" s="201" t="s">
        <v>7777</v>
      </c>
      <c r="QTP699" s="201" t="s">
        <v>7776</v>
      </c>
      <c r="QTQ699" s="201" t="s">
        <v>7777</v>
      </c>
      <c r="QTR699" s="201" t="s">
        <v>7776</v>
      </c>
      <c r="QTS699" s="201" t="s">
        <v>7777</v>
      </c>
      <c r="QTT699" s="201" t="s">
        <v>7776</v>
      </c>
      <c r="QTU699" s="201" t="s">
        <v>7777</v>
      </c>
      <c r="QTV699" s="201" t="s">
        <v>7776</v>
      </c>
      <c r="QTW699" s="201" t="s">
        <v>7777</v>
      </c>
      <c r="QTX699" s="201" t="s">
        <v>7776</v>
      </c>
      <c r="QTY699" s="201" t="s">
        <v>7777</v>
      </c>
      <c r="QTZ699" s="201" t="s">
        <v>7776</v>
      </c>
      <c r="QUA699" s="201" t="s">
        <v>7777</v>
      </c>
      <c r="QUB699" s="201" t="s">
        <v>7776</v>
      </c>
      <c r="QUC699" s="201" t="s">
        <v>7777</v>
      </c>
      <c r="QUD699" s="201" t="s">
        <v>7776</v>
      </c>
      <c r="QUE699" s="201" t="s">
        <v>7777</v>
      </c>
      <c r="QUF699" s="201" t="s">
        <v>7776</v>
      </c>
      <c r="QUG699" s="201" t="s">
        <v>7777</v>
      </c>
      <c r="QUH699" s="201" t="s">
        <v>7776</v>
      </c>
      <c r="QUI699" s="201" t="s">
        <v>7777</v>
      </c>
      <c r="QUJ699" s="201" t="s">
        <v>7776</v>
      </c>
      <c r="QUK699" s="201" t="s">
        <v>7777</v>
      </c>
      <c r="QUL699" s="201" t="s">
        <v>7776</v>
      </c>
      <c r="QUM699" s="201" t="s">
        <v>7777</v>
      </c>
      <c r="QUN699" s="201" t="s">
        <v>7776</v>
      </c>
      <c r="QUO699" s="201" t="s">
        <v>7777</v>
      </c>
      <c r="QUP699" s="201" t="s">
        <v>7776</v>
      </c>
      <c r="QUQ699" s="201" t="s">
        <v>7777</v>
      </c>
      <c r="QUR699" s="201" t="s">
        <v>7776</v>
      </c>
      <c r="QUS699" s="201" t="s">
        <v>7777</v>
      </c>
      <c r="QUT699" s="201" t="s">
        <v>7776</v>
      </c>
      <c r="QUU699" s="201" t="s">
        <v>7777</v>
      </c>
      <c r="QUV699" s="201" t="s">
        <v>7776</v>
      </c>
      <c r="QUW699" s="201" t="s">
        <v>7777</v>
      </c>
      <c r="QUX699" s="201" t="s">
        <v>7776</v>
      </c>
      <c r="QUY699" s="201" t="s">
        <v>7777</v>
      </c>
      <c r="QUZ699" s="201" t="s">
        <v>7776</v>
      </c>
      <c r="QVA699" s="201" t="s">
        <v>7777</v>
      </c>
      <c r="QVB699" s="201" t="s">
        <v>7776</v>
      </c>
      <c r="QVC699" s="201" t="s">
        <v>7777</v>
      </c>
      <c r="QVD699" s="201" t="s">
        <v>7776</v>
      </c>
      <c r="QVE699" s="201" t="s">
        <v>7777</v>
      </c>
      <c r="QVF699" s="201" t="s">
        <v>7776</v>
      </c>
      <c r="QVG699" s="201" t="s">
        <v>7777</v>
      </c>
      <c r="QVH699" s="201" t="s">
        <v>7776</v>
      </c>
      <c r="QVI699" s="201" t="s">
        <v>7777</v>
      </c>
      <c r="QVJ699" s="201" t="s">
        <v>7776</v>
      </c>
      <c r="QVK699" s="201" t="s">
        <v>7777</v>
      </c>
      <c r="QVL699" s="201" t="s">
        <v>7776</v>
      </c>
      <c r="QVM699" s="201" t="s">
        <v>7777</v>
      </c>
      <c r="QVN699" s="201" t="s">
        <v>7776</v>
      </c>
      <c r="QVO699" s="201" t="s">
        <v>7777</v>
      </c>
      <c r="QVP699" s="201" t="s">
        <v>7776</v>
      </c>
      <c r="QVQ699" s="201" t="s">
        <v>7777</v>
      </c>
      <c r="QVR699" s="201" t="s">
        <v>7776</v>
      </c>
      <c r="QVS699" s="201" t="s">
        <v>7777</v>
      </c>
      <c r="QVT699" s="201" t="s">
        <v>7776</v>
      </c>
      <c r="QVU699" s="201" t="s">
        <v>7777</v>
      </c>
      <c r="QVV699" s="201" t="s">
        <v>7776</v>
      </c>
      <c r="QVW699" s="201" t="s">
        <v>7777</v>
      </c>
      <c r="QVX699" s="201" t="s">
        <v>7776</v>
      </c>
      <c r="QVY699" s="201" t="s">
        <v>7777</v>
      </c>
      <c r="QVZ699" s="201" t="s">
        <v>7776</v>
      </c>
      <c r="QWA699" s="201" t="s">
        <v>7777</v>
      </c>
      <c r="QWB699" s="201" t="s">
        <v>7776</v>
      </c>
      <c r="QWC699" s="201" t="s">
        <v>7777</v>
      </c>
      <c r="QWD699" s="201" t="s">
        <v>7776</v>
      </c>
      <c r="QWE699" s="201" t="s">
        <v>7777</v>
      </c>
      <c r="QWF699" s="201" t="s">
        <v>7776</v>
      </c>
      <c r="QWG699" s="201" t="s">
        <v>7777</v>
      </c>
      <c r="QWH699" s="201" t="s">
        <v>7776</v>
      </c>
      <c r="QWI699" s="201" t="s">
        <v>7777</v>
      </c>
      <c r="QWJ699" s="201" t="s">
        <v>7776</v>
      </c>
      <c r="QWK699" s="201" t="s">
        <v>7777</v>
      </c>
      <c r="QWL699" s="201" t="s">
        <v>7776</v>
      </c>
      <c r="QWM699" s="201" t="s">
        <v>7777</v>
      </c>
      <c r="QWN699" s="201" t="s">
        <v>7776</v>
      </c>
      <c r="QWO699" s="201" t="s">
        <v>7777</v>
      </c>
      <c r="QWP699" s="201" t="s">
        <v>7776</v>
      </c>
      <c r="QWQ699" s="201" t="s">
        <v>7777</v>
      </c>
      <c r="QWR699" s="201" t="s">
        <v>7776</v>
      </c>
      <c r="QWS699" s="201" t="s">
        <v>7777</v>
      </c>
      <c r="QWT699" s="201" t="s">
        <v>7776</v>
      </c>
      <c r="QWU699" s="201" t="s">
        <v>7777</v>
      </c>
      <c r="QWV699" s="201" t="s">
        <v>7776</v>
      </c>
      <c r="QWW699" s="201" t="s">
        <v>7777</v>
      </c>
      <c r="QWX699" s="201" t="s">
        <v>7776</v>
      </c>
      <c r="QWY699" s="201" t="s">
        <v>7777</v>
      </c>
      <c r="QWZ699" s="201" t="s">
        <v>7776</v>
      </c>
      <c r="QXA699" s="201" t="s">
        <v>7777</v>
      </c>
      <c r="QXB699" s="201" t="s">
        <v>7776</v>
      </c>
      <c r="QXC699" s="201" t="s">
        <v>7777</v>
      </c>
      <c r="QXD699" s="201" t="s">
        <v>7776</v>
      </c>
      <c r="QXE699" s="201" t="s">
        <v>7777</v>
      </c>
      <c r="QXF699" s="201" t="s">
        <v>7776</v>
      </c>
      <c r="QXG699" s="201" t="s">
        <v>7777</v>
      </c>
      <c r="QXH699" s="201" t="s">
        <v>7776</v>
      </c>
      <c r="QXI699" s="201" t="s">
        <v>7777</v>
      </c>
      <c r="QXJ699" s="201" t="s">
        <v>7776</v>
      </c>
      <c r="QXK699" s="201" t="s">
        <v>7777</v>
      </c>
      <c r="QXL699" s="201" t="s">
        <v>7776</v>
      </c>
      <c r="QXM699" s="201" t="s">
        <v>7777</v>
      </c>
      <c r="QXN699" s="201" t="s">
        <v>7776</v>
      </c>
      <c r="QXO699" s="201" t="s">
        <v>7777</v>
      </c>
      <c r="QXP699" s="201" t="s">
        <v>7776</v>
      </c>
      <c r="QXQ699" s="201" t="s">
        <v>7777</v>
      </c>
      <c r="QXR699" s="201" t="s">
        <v>7776</v>
      </c>
      <c r="QXS699" s="201" t="s">
        <v>7777</v>
      </c>
      <c r="QXT699" s="201" t="s">
        <v>7776</v>
      </c>
      <c r="QXU699" s="201" t="s">
        <v>7777</v>
      </c>
      <c r="QXV699" s="201" t="s">
        <v>7776</v>
      </c>
      <c r="QXW699" s="201" t="s">
        <v>7777</v>
      </c>
      <c r="QXX699" s="201" t="s">
        <v>7776</v>
      </c>
      <c r="QXY699" s="201" t="s">
        <v>7777</v>
      </c>
      <c r="QXZ699" s="201" t="s">
        <v>7776</v>
      </c>
      <c r="QYA699" s="201" t="s">
        <v>7777</v>
      </c>
      <c r="QYB699" s="201" t="s">
        <v>7776</v>
      </c>
      <c r="QYC699" s="201" t="s">
        <v>7777</v>
      </c>
      <c r="QYD699" s="201" t="s">
        <v>7776</v>
      </c>
      <c r="QYE699" s="201" t="s">
        <v>7777</v>
      </c>
      <c r="QYF699" s="201" t="s">
        <v>7776</v>
      </c>
      <c r="QYG699" s="201" t="s">
        <v>7777</v>
      </c>
      <c r="QYH699" s="201" t="s">
        <v>7776</v>
      </c>
      <c r="QYI699" s="201" t="s">
        <v>7777</v>
      </c>
      <c r="QYJ699" s="201" t="s">
        <v>7776</v>
      </c>
      <c r="QYK699" s="201" t="s">
        <v>7777</v>
      </c>
      <c r="QYL699" s="201" t="s">
        <v>7776</v>
      </c>
      <c r="QYM699" s="201" t="s">
        <v>7777</v>
      </c>
      <c r="QYN699" s="201" t="s">
        <v>7776</v>
      </c>
      <c r="QYO699" s="201" t="s">
        <v>7777</v>
      </c>
      <c r="QYP699" s="201" t="s">
        <v>7776</v>
      </c>
      <c r="QYQ699" s="201" t="s">
        <v>7777</v>
      </c>
      <c r="QYR699" s="201" t="s">
        <v>7776</v>
      </c>
      <c r="QYS699" s="201" t="s">
        <v>7777</v>
      </c>
      <c r="QYT699" s="201" t="s">
        <v>7776</v>
      </c>
      <c r="QYU699" s="201" t="s">
        <v>7777</v>
      </c>
      <c r="QYV699" s="201" t="s">
        <v>7776</v>
      </c>
      <c r="QYW699" s="201" t="s">
        <v>7777</v>
      </c>
      <c r="QYX699" s="201" t="s">
        <v>7776</v>
      </c>
      <c r="QYY699" s="201" t="s">
        <v>7777</v>
      </c>
      <c r="QYZ699" s="201" t="s">
        <v>7776</v>
      </c>
      <c r="QZA699" s="201" t="s">
        <v>7777</v>
      </c>
      <c r="QZB699" s="201" t="s">
        <v>7776</v>
      </c>
      <c r="QZC699" s="201" t="s">
        <v>7777</v>
      </c>
      <c r="QZD699" s="201" t="s">
        <v>7776</v>
      </c>
      <c r="QZE699" s="201" t="s">
        <v>7777</v>
      </c>
      <c r="QZF699" s="201" t="s">
        <v>7776</v>
      </c>
      <c r="QZG699" s="201" t="s">
        <v>7777</v>
      </c>
      <c r="QZH699" s="201" t="s">
        <v>7776</v>
      </c>
      <c r="QZI699" s="201" t="s">
        <v>7777</v>
      </c>
      <c r="QZJ699" s="201" t="s">
        <v>7776</v>
      </c>
      <c r="QZK699" s="201" t="s">
        <v>7777</v>
      </c>
      <c r="QZL699" s="201" t="s">
        <v>7776</v>
      </c>
      <c r="QZM699" s="201" t="s">
        <v>7777</v>
      </c>
      <c r="QZN699" s="201" t="s">
        <v>7776</v>
      </c>
      <c r="QZO699" s="201" t="s">
        <v>7777</v>
      </c>
      <c r="QZP699" s="201" t="s">
        <v>7776</v>
      </c>
      <c r="QZQ699" s="201" t="s">
        <v>7777</v>
      </c>
      <c r="QZR699" s="201" t="s">
        <v>7776</v>
      </c>
      <c r="QZS699" s="201" t="s">
        <v>7777</v>
      </c>
      <c r="QZT699" s="201" t="s">
        <v>7776</v>
      </c>
      <c r="QZU699" s="201" t="s">
        <v>7777</v>
      </c>
      <c r="QZV699" s="201" t="s">
        <v>7776</v>
      </c>
      <c r="QZW699" s="201" t="s">
        <v>7777</v>
      </c>
      <c r="QZX699" s="201" t="s">
        <v>7776</v>
      </c>
      <c r="QZY699" s="201" t="s">
        <v>7777</v>
      </c>
      <c r="QZZ699" s="201" t="s">
        <v>7776</v>
      </c>
      <c r="RAA699" s="201" t="s">
        <v>7777</v>
      </c>
      <c r="RAB699" s="201" t="s">
        <v>7776</v>
      </c>
      <c r="RAC699" s="201" t="s">
        <v>7777</v>
      </c>
      <c r="RAD699" s="201" t="s">
        <v>7776</v>
      </c>
      <c r="RAE699" s="201" t="s">
        <v>7777</v>
      </c>
      <c r="RAF699" s="201" t="s">
        <v>7776</v>
      </c>
      <c r="RAG699" s="201" t="s">
        <v>7777</v>
      </c>
      <c r="RAH699" s="201" t="s">
        <v>7776</v>
      </c>
      <c r="RAI699" s="201" t="s">
        <v>7777</v>
      </c>
      <c r="RAJ699" s="201" t="s">
        <v>7776</v>
      </c>
      <c r="RAK699" s="201" t="s">
        <v>7777</v>
      </c>
      <c r="RAL699" s="201" t="s">
        <v>7776</v>
      </c>
      <c r="RAM699" s="201" t="s">
        <v>7777</v>
      </c>
      <c r="RAN699" s="201" t="s">
        <v>7776</v>
      </c>
      <c r="RAO699" s="201" t="s">
        <v>7777</v>
      </c>
      <c r="RAP699" s="201" t="s">
        <v>7776</v>
      </c>
      <c r="RAQ699" s="201" t="s">
        <v>7777</v>
      </c>
      <c r="RAR699" s="201" t="s">
        <v>7776</v>
      </c>
      <c r="RAS699" s="201" t="s">
        <v>7777</v>
      </c>
      <c r="RAT699" s="201" t="s">
        <v>7776</v>
      </c>
      <c r="RAU699" s="201" t="s">
        <v>7777</v>
      </c>
      <c r="RAV699" s="201" t="s">
        <v>7776</v>
      </c>
      <c r="RAW699" s="201" t="s">
        <v>7777</v>
      </c>
      <c r="RAX699" s="201" t="s">
        <v>7776</v>
      </c>
      <c r="RAY699" s="201" t="s">
        <v>7777</v>
      </c>
      <c r="RAZ699" s="201" t="s">
        <v>7776</v>
      </c>
      <c r="RBA699" s="201" t="s">
        <v>7777</v>
      </c>
      <c r="RBB699" s="201" t="s">
        <v>7776</v>
      </c>
      <c r="RBC699" s="201" t="s">
        <v>7777</v>
      </c>
      <c r="RBD699" s="201" t="s">
        <v>7776</v>
      </c>
      <c r="RBE699" s="201" t="s">
        <v>7777</v>
      </c>
      <c r="RBF699" s="201" t="s">
        <v>7776</v>
      </c>
      <c r="RBG699" s="201" t="s">
        <v>7777</v>
      </c>
      <c r="RBH699" s="201" t="s">
        <v>7776</v>
      </c>
      <c r="RBI699" s="201" t="s">
        <v>7777</v>
      </c>
      <c r="RBJ699" s="201" t="s">
        <v>7776</v>
      </c>
      <c r="RBK699" s="201" t="s">
        <v>7777</v>
      </c>
      <c r="RBL699" s="201" t="s">
        <v>7776</v>
      </c>
      <c r="RBM699" s="201" t="s">
        <v>7777</v>
      </c>
      <c r="RBN699" s="201" t="s">
        <v>7776</v>
      </c>
      <c r="RBO699" s="201" t="s">
        <v>7777</v>
      </c>
      <c r="RBP699" s="201" t="s">
        <v>7776</v>
      </c>
      <c r="RBQ699" s="201" t="s">
        <v>7777</v>
      </c>
      <c r="RBR699" s="201" t="s">
        <v>7776</v>
      </c>
      <c r="RBS699" s="201" t="s">
        <v>7777</v>
      </c>
      <c r="RBT699" s="201" t="s">
        <v>7776</v>
      </c>
      <c r="RBU699" s="201" t="s">
        <v>7777</v>
      </c>
      <c r="RBV699" s="201" t="s">
        <v>7776</v>
      </c>
      <c r="RBW699" s="201" t="s">
        <v>7777</v>
      </c>
      <c r="RBX699" s="201" t="s">
        <v>7776</v>
      </c>
      <c r="RBY699" s="201" t="s">
        <v>7777</v>
      </c>
      <c r="RBZ699" s="201" t="s">
        <v>7776</v>
      </c>
      <c r="RCA699" s="201" t="s">
        <v>7777</v>
      </c>
      <c r="RCB699" s="201" t="s">
        <v>7776</v>
      </c>
      <c r="RCC699" s="201" t="s">
        <v>7777</v>
      </c>
      <c r="RCD699" s="201" t="s">
        <v>7776</v>
      </c>
      <c r="RCE699" s="201" t="s">
        <v>7777</v>
      </c>
      <c r="RCF699" s="201" t="s">
        <v>7776</v>
      </c>
      <c r="RCG699" s="201" t="s">
        <v>7777</v>
      </c>
      <c r="RCH699" s="201" t="s">
        <v>7776</v>
      </c>
      <c r="RCI699" s="201" t="s">
        <v>7777</v>
      </c>
      <c r="RCJ699" s="201" t="s">
        <v>7776</v>
      </c>
      <c r="RCK699" s="201" t="s">
        <v>7777</v>
      </c>
      <c r="RCL699" s="201" t="s">
        <v>7776</v>
      </c>
      <c r="RCM699" s="201" t="s">
        <v>7777</v>
      </c>
      <c r="RCN699" s="201" t="s">
        <v>7776</v>
      </c>
      <c r="RCO699" s="201" t="s">
        <v>7777</v>
      </c>
      <c r="RCP699" s="201" t="s">
        <v>7776</v>
      </c>
      <c r="RCQ699" s="201" t="s">
        <v>7777</v>
      </c>
      <c r="RCR699" s="201" t="s">
        <v>7776</v>
      </c>
      <c r="RCS699" s="201" t="s">
        <v>7777</v>
      </c>
      <c r="RCT699" s="201" t="s">
        <v>7776</v>
      </c>
      <c r="RCU699" s="201" t="s">
        <v>7777</v>
      </c>
      <c r="RCV699" s="201" t="s">
        <v>7776</v>
      </c>
      <c r="RCW699" s="201" t="s">
        <v>7777</v>
      </c>
      <c r="RCX699" s="201" t="s">
        <v>7776</v>
      </c>
      <c r="RCY699" s="201" t="s">
        <v>7777</v>
      </c>
      <c r="RCZ699" s="201" t="s">
        <v>7776</v>
      </c>
      <c r="RDA699" s="201" t="s">
        <v>7777</v>
      </c>
      <c r="RDB699" s="201" t="s">
        <v>7776</v>
      </c>
      <c r="RDC699" s="201" t="s">
        <v>7777</v>
      </c>
      <c r="RDD699" s="201" t="s">
        <v>7776</v>
      </c>
      <c r="RDE699" s="201" t="s">
        <v>7777</v>
      </c>
      <c r="RDF699" s="201" t="s">
        <v>7776</v>
      </c>
      <c r="RDG699" s="201" t="s">
        <v>7777</v>
      </c>
      <c r="RDH699" s="201" t="s">
        <v>7776</v>
      </c>
      <c r="RDI699" s="201" t="s">
        <v>7777</v>
      </c>
      <c r="RDJ699" s="201" t="s">
        <v>7776</v>
      </c>
      <c r="RDK699" s="201" t="s">
        <v>7777</v>
      </c>
      <c r="RDL699" s="201" t="s">
        <v>7776</v>
      </c>
      <c r="RDM699" s="201" t="s">
        <v>7777</v>
      </c>
      <c r="RDN699" s="201" t="s">
        <v>7776</v>
      </c>
      <c r="RDO699" s="201" t="s">
        <v>7777</v>
      </c>
      <c r="RDP699" s="201" t="s">
        <v>7776</v>
      </c>
      <c r="RDQ699" s="201" t="s">
        <v>7777</v>
      </c>
      <c r="RDR699" s="201" t="s">
        <v>7776</v>
      </c>
      <c r="RDS699" s="201" t="s">
        <v>7777</v>
      </c>
      <c r="RDT699" s="201" t="s">
        <v>7776</v>
      </c>
      <c r="RDU699" s="201" t="s">
        <v>7777</v>
      </c>
      <c r="RDV699" s="201" t="s">
        <v>7776</v>
      </c>
      <c r="RDW699" s="201" t="s">
        <v>7777</v>
      </c>
      <c r="RDX699" s="201" t="s">
        <v>7776</v>
      </c>
      <c r="RDY699" s="201" t="s">
        <v>7777</v>
      </c>
      <c r="RDZ699" s="201" t="s">
        <v>7776</v>
      </c>
      <c r="REA699" s="201" t="s">
        <v>7777</v>
      </c>
      <c r="REB699" s="201" t="s">
        <v>7776</v>
      </c>
      <c r="REC699" s="201" t="s">
        <v>7777</v>
      </c>
      <c r="RED699" s="201" t="s">
        <v>7776</v>
      </c>
      <c r="REE699" s="201" t="s">
        <v>7777</v>
      </c>
      <c r="REF699" s="201" t="s">
        <v>7776</v>
      </c>
      <c r="REG699" s="201" t="s">
        <v>7777</v>
      </c>
      <c r="REH699" s="201" t="s">
        <v>7776</v>
      </c>
      <c r="REI699" s="201" t="s">
        <v>7777</v>
      </c>
      <c r="REJ699" s="201" t="s">
        <v>7776</v>
      </c>
      <c r="REK699" s="201" t="s">
        <v>7777</v>
      </c>
      <c r="REL699" s="201" t="s">
        <v>7776</v>
      </c>
      <c r="REM699" s="201" t="s">
        <v>7777</v>
      </c>
      <c r="REN699" s="201" t="s">
        <v>7776</v>
      </c>
      <c r="REO699" s="201" t="s">
        <v>7777</v>
      </c>
      <c r="REP699" s="201" t="s">
        <v>7776</v>
      </c>
      <c r="REQ699" s="201" t="s">
        <v>7777</v>
      </c>
      <c r="RER699" s="201" t="s">
        <v>7776</v>
      </c>
      <c r="RES699" s="201" t="s">
        <v>7777</v>
      </c>
      <c r="RET699" s="201" t="s">
        <v>7776</v>
      </c>
      <c r="REU699" s="201" t="s">
        <v>7777</v>
      </c>
      <c r="REV699" s="201" t="s">
        <v>7776</v>
      </c>
      <c r="REW699" s="201" t="s">
        <v>7777</v>
      </c>
      <c r="REX699" s="201" t="s">
        <v>7776</v>
      </c>
      <c r="REY699" s="201" t="s">
        <v>7777</v>
      </c>
      <c r="REZ699" s="201" t="s">
        <v>7776</v>
      </c>
      <c r="RFA699" s="201" t="s">
        <v>7777</v>
      </c>
      <c r="RFB699" s="201" t="s">
        <v>7776</v>
      </c>
      <c r="RFC699" s="201" t="s">
        <v>7777</v>
      </c>
      <c r="RFD699" s="201" t="s">
        <v>7776</v>
      </c>
      <c r="RFE699" s="201" t="s">
        <v>7777</v>
      </c>
      <c r="RFF699" s="201" t="s">
        <v>7776</v>
      </c>
      <c r="RFG699" s="201" t="s">
        <v>7777</v>
      </c>
      <c r="RFH699" s="201" t="s">
        <v>7776</v>
      </c>
      <c r="RFI699" s="201" t="s">
        <v>7777</v>
      </c>
      <c r="RFJ699" s="201" t="s">
        <v>7776</v>
      </c>
      <c r="RFK699" s="201" t="s">
        <v>7777</v>
      </c>
      <c r="RFL699" s="201" t="s">
        <v>7776</v>
      </c>
      <c r="RFM699" s="201" t="s">
        <v>7777</v>
      </c>
      <c r="RFN699" s="201" t="s">
        <v>7776</v>
      </c>
      <c r="RFO699" s="201" t="s">
        <v>7777</v>
      </c>
      <c r="RFP699" s="201" t="s">
        <v>7776</v>
      </c>
      <c r="RFQ699" s="201" t="s">
        <v>7777</v>
      </c>
      <c r="RFR699" s="201" t="s">
        <v>7776</v>
      </c>
      <c r="RFS699" s="201" t="s">
        <v>7777</v>
      </c>
      <c r="RFT699" s="201" t="s">
        <v>7776</v>
      </c>
      <c r="RFU699" s="201" t="s">
        <v>7777</v>
      </c>
      <c r="RFV699" s="201" t="s">
        <v>7776</v>
      </c>
      <c r="RFW699" s="201" t="s">
        <v>7777</v>
      </c>
      <c r="RFX699" s="201" t="s">
        <v>7776</v>
      </c>
      <c r="RFY699" s="201" t="s">
        <v>7777</v>
      </c>
      <c r="RFZ699" s="201" t="s">
        <v>7776</v>
      </c>
      <c r="RGA699" s="201" t="s">
        <v>7777</v>
      </c>
      <c r="RGB699" s="201" t="s">
        <v>7776</v>
      </c>
      <c r="RGC699" s="201" t="s">
        <v>7777</v>
      </c>
      <c r="RGD699" s="201" t="s">
        <v>7776</v>
      </c>
      <c r="RGE699" s="201" t="s">
        <v>7777</v>
      </c>
      <c r="RGF699" s="201" t="s">
        <v>7776</v>
      </c>
      <c r="RGG699" s="201" t="s">
        <v>7777</v>
      </c>
      <c r="RGH699" s="201" t="s">
        <v>7776</v>
      </c>
      <c r="RGI699" s="201" t="s">
        <v>7777</v>
      </c>
      <c r="RGJ699" s="201" t="s">
        <v>7776</v>
      </c>
      <c r="RGK699" s="201" t="s">
        <v>7777</v>
      </c>
      <c r="RGL699" s="201" t="s">
        <v>7776</v>
      </c>
      <c r="RGM699" s="201" t="s">
        <v>7777</v>
      </c>
      <c r="RGN699" s="201" t="s">
        <v>7776</v>
      </c>
      <c r="RGO699" s="201" t="s">
        <v>7777</v>
      </c>
      <c r="RGP699" s="201" t="s">
        <v>7776</v>
      </c>
      <c r="RGQ699" s="201" t="s">
        <v>7777</v>
      </c>
      <c r="RGR699" s="201" t="s">
        <v>7776</v>
      </c>
      <c r="RGS699" s="201" t="s">
        <v>7777</v>
      </c>
      <c r="RGT699" s="201" t="s">
        <v>7776</v>
      </c>
      <c r="RGU699" s="201" t="s">
        <v>7777</v>
      </c>
      <c r="RGV699" s="201" t="s">
        <v>7776</v>
      </c>
      <c r="RGW699" s="201" t="s">
        <v>7777</v>
      </c>
      <c r="RGX699" s="201" t="s">
        <v>7776</v>
      </c>
      <c r="RGY699" s="201" t="s">
        <v>7777</v>
      </c>
      <c r="RGZ699" s="201" t="s">
        <v>7776</v>
      </c>
      <c r="RHA699" s="201" t="s">
        <v>7777</v>
      </c>
      <c r="RHB699" s="201" t="s">
        <v>7776</v>
      </c>
      <c r="RHC699" s="201" t="s">
        <v>7777</v>
      </c>
      <c r="RHD699" s="201" t="s">
        <v>7776</v>
      </c>
      <c r="RHE699" s="201" t="s">
        <v>7777</v>
      </c>
      <c r="RHF699" s="201" t="s">
        <v>7776</v>
      </c>
      <c r="RHG699" s="201" t="s">
        <v>7777</v>
      </c>
      <c r="RHH699" s="201" t="s">
        <v>7776</v>
      </c>
      <c r="RHI699" s="201" t="s">
        <v>7777</v>
      </c>
      <c r="RHJ699" s="201" t="s">
        <v>7776</v>
      </c>
      <c r="RHK699" s="201" t="s">
        <v>7777</v>
      </c>
      <c r="RHL699" s="201" t="s">
        <v>7776</v>
      </c>
      <c r="RHM699" s="201" t="s">
        <v>7777</v>
      </c>
      <c r="RHN699" s="201" t="s">
        <v>7776</v>
      </c>
      <c r="RHO699" s="201" t="s">
        <v>7777</v>
      </c>
      <c r="RHP699" s="201" t="s">
        <v>7776</v>
      </c>
      <c r="RHQ699" s="201" t="s">
        <v>7777</v>
      </c>
      <c r="RHR699" s="201" t="s">
        <v>7776</v>
      </c>
      <c r="RHS699" s="201" t="s">
        <v>7777</v>
      </c>
      <c r="RHT699" s="201" t="s">
        <v>7776</v>
      </c>
      <c r="RHU699" s="201" t="s">
        <v>7777</v>
      </c>
      <c r="RHV699" s="201" t="s">
        <v>7776</v>
      </c>
      <c r="RHW699" s="201" t="s">
        <v>7777</v>
      </c>
      <c r="RHX699" s="201" t="s">
        <v>7776</v>
      </c>
      <c r="RHY699" s="201" t="s">
        <v>7777</v>
      </c>
      <c r="RHZ699" s="201" t="s">
        <v>7776</v>
      </c>
      <c r="RIA699" s="201" t="s">
        <v>7777</v>
      </c>
      <c r="RIB699" s="201" t="s">
        <v>7776</v>
      </c>
      <c r="RIC699" s="201" t="s">
        <v>7777</v>
      </c>
      <c r="RID699" s="201" t="s">
        <v>7776</v>
      </c>
      <c r="RIE699" s="201" t="s">
        <v>7777</v>
      </c>
      <c r="RIF699" s="201" t="s">
        <v>7776</v>
      </c>
      <c r="RIG699" s="201" t="s">
        <v>7777</v>
      </c>
      <c r="RIH699" s="201" t="s">
        <v>7776</v>
      </c>
      <c r="RII699" s="201" t="s">
        <v>7777</v>
      </c>
      <c r="RIJ699" s="201" t="s">
        <v>7776</v>
      </c>
      <c r="RIK699" s="201" t="s">
        <v>7777</v>
      </c>
      <c r="RIL699" s="201" t="s">
        <v>7776</v>
      </c>
      <c r="RIM699" s="201" t="s">
        <v>7777</v>
      </c>
      <c r="RIN699" s="201" t="s">
        <v>7776</v>
      </c>
      <c r="RIO699" s="201" t="s">
        <v>7777</v>
      </c>
      <c r="RIP699" s="201" t="s">
        <v>7776</v>
      </c>
      <c r="RIQ699" s="201" t="s">
        <v>7777</v>
      </c>
      <c r="RIR699" s="201" t="s">
        <v>7776</v>
      </c>
      <c r="RIS699" s="201" t="s">
        <v>7777</v>
      </c>
      <c r="RIT699" s="201" t="s">
        <v>7776</v>
      </c>
      <c r="RIU699" s="201" t="s">
        <v>7777</v>
      </c>
      <c r="RIV699" s="201" t="s">
        <v>7776</v>
      </c>
      <c r="RIW699" s="201" t="s">
        <v>7777</v>
      </c>
      <c r="RIX699" s="201" t="s">
        <v>7776</v>
      </c>
      <c r="RIY699" s="201" t="s">
        <v>7777</v>
      </c>
      <c r="RIZ699" s="201" t="s">
        <v>7776</v>
      </c>
      <c r="RJA699" s="201" t="s">
        <v>7777</v>
      </c>
      <c r="RJB699" s="201" t="s">
        <v>7776</v>
      </c>
      <c r="RJC699" s="201" t="s">
        <v>7777</v>
      </c>
      <c r="RJD699" s="201" t="s">
        <v>7776</v>
      </c>
      <c r="RJE699" s="201" t="s">
        <v>7777</v>
      </c>
      <c r="RJF699" s="201" t="s">
        <v>7776</v>
      </c>
      <c r="RJG699" s="201" t="s">
        <v>7777</v>
      </c>
      <c r="RJH699" s="201" t="s">
        <v>7776</v>
      </c>
      <c r="RJI699" s="201" t="s">
        <v>7777</v>
      </c>
      <c r="RJJ699" s="201" t="s">
        <v>7776</v>
      </c>
      <c r="RJK699" s="201" t="s">
        <v>7777</v>
      </c>
      <c r="RJL699" s="201" t="s">
        <v>7776</v>
      </c>
      <c r="RJM699" s="201" t="s">
        <v>7777</v>
      </c>
      <c r="RJN699" s="201" t="s">
        <v>7776</v>
      </c>
      <c r="RJO699" s="201" t="s">
        <v>7777</v>
      </c>
      <c r="RJP699" s="201" t="s">
        <v>7776</v>
      </c>
      <c r="RJQ699" s="201" t="s">
        <v>7777</v>
      </c>
      <c r="RJR699" s="201" t="s">
        <v>7776</v>
      </c>
      <c r="RJS699" s="201" t="s">
        <v>7777</v>
      </c>
      <c r="RJT699" s="201" t="s">
        <v>7776</v>
      </c>
      <c r="RJU699" s="201" t="s">
        <v>7777</v>
      </c>
      <c r="RJV699" s="201" t="s">
        <v>7776</v>
      </c>
      <c r="RJW699" s="201" t="s">
        <v>7777</v>
      </c>
      <c r="RJX699" s="201" t="s">
        <v>7776</v>
      </c>
      <c r="RJY699" s="201" t="s">
        <v>7777</v>
      </c>
      <c r="RJZ699" s="201" t="s">
        <v>7776</v>
      </c>
      <c r="RKA699" s="201" t="s">
        <v>7777</v>
      </c>
      <c r="RKB699" s="201" t="s">
        <v>7776</v>
      </c>
      <c r="RKC699" s="201" t="s">
        <v>7777</v>
      </c>
      <c r="RKD699" s="201" t="s">
        <v>7776</v>
      </c>
      <c r="RKE699" s="201" t="s">
        <v>7777</v>
      </c>
      <c r="RKF699" s="201" t="s">
        <v>7776</v>
      </c>
      <c r="RKG699" s="201" t="s">
        <v>7777</v>
      </c>
      <c r="RKH699" s="201" t="s">
        <v>7776</v>
      </c>
      <c r="RKI699" s="201" t="s">
        <v>7777</v>
      </c>
      <c r="RKJ699" s="201" t="s">
        <v>7776</v>
      </c>
      <c r="RKK699" s="201" t="s">
        <v>7777</v>
      </c>
      <c r="RKL699" s="201" t="s">
        <v>7776</v>
      </c>
      <c r="RKM699" s="201" t="s">
        <v>7777</v>
      </c>
      <c r="RKN699" s="201" t="s">
        <v>7776</v>
      </c>
      <c r="RKO699" s="201" t="s">
        <v>7777</v>
      </c>
      <c r="RKP699" s="201" t="s">
        <v>7776</v>
      </c>
      <c r="RKQ699" s="201" t="s">
        <v>7777</v>
      </c>
      <c r="RKR699" s="201" t="s">
        <v>7776</v>
      </c>
      <c r="RKS699" s="201" t="s">
        <v>7777</v>
      </c>
      <c r="RKT699" s="201" t="s">
        <v>7776</v>
      </c>
      <c r="RKU699" s="201" t="s">
        <v>7777</v>
      </c>
      <c r="RKV699" s="201" t="s">
        <v>7776</v>
      </c>
      <c r="RKW699" s="201" t="s">
        <v>7777</v>
      </c>
      <c r="RKX699" s="201" t="s">
        <v>7776</v>
      </c>
      <c r="RKY699" s="201" t="s">
        <v>7777</v>
      </c>
      <c r="RKZ699" s="201" t="s">
        <v>7776</v>
      </c>
      <c r="RLA699" s="201" t="s">
        <v>7777</v>
      </c>
      <c r="RLB699" s="201" t="s">
        <v>7776</v>
      </c>
      <c r="RLC699" s="201" t="s">
        <v>7777</v>
      </c>
      <c r="RLD699" s="201" t="s">
        <v>7776</v>
      </c>
      <c r="RLE699" s="201" t="s">
        <v>7777</v>
      </c>
      <c r="RLF699" s="201" t="s">
        <v>7776</v>
      </c>
      <c r="RLG699" s="201" t="s">
        <v>7777</v>
      </c>
      <c r="RLH699" s="201" t="s">
        <v>7776</v>
      </c>
      <c r="RLI699" s="201" t="s">
        <v>7777</v>
      </c>
      <c r="RLJ699" s="201" t="s">
        <v>7776</v>
      </c>
      <c r="RLK699" s="201" t="s">
        <v>7777</v>
      </c>
      <c r="RLL699" s="201" t="s">
        <v>7776</v>
      </c>
      <c r="RLM699" s="201" t="s">
        <v>7777</v>
      </c>
      <c r="RLN699" s="201" t="s">
        <v>7776</v>
      </c>
      <c r="RLO699" s="201" t="s">
        <v>7777</v>
      </c>
      <c r="RLP699" s="201" t="s">
        <v>7776</v>
      </c>
      <c r="RLQ699" s="201" t="s">
        <v>7777</v>
      </c>
      <c r="RLR699" s="201" t="s">
        <v>7776</v>
      </c>
      <c r="RLS699" s="201" t="s">
        <v>7777</v>
      </c>
      <c r="RLT699" s="201" t="s">
        <v>7776</v>
      </c>
      <c r="RLU699" s="201" t="s">
        <v>7777</v>
      </c>
      <c r="RLV699" s="201" t="s">
        <v>7776</v>
      </c>
      <c r="RLW699" s="201" t="s">
        <v>7777</v>
      </c>
      <c r="RLX699" s="201" t="s">
        <v>7776</v>
      </c>
      <c r="RLY699" s="201" t="s">
        <v>7777</v>
      </c>
      <c r="RLZ699" s="201" t="s">
        <v>7776</v>
      </c>
      <c r="RMA699" s="201" t="s">
        <v>7777</v>
      </c>
      <c r="RMB699" s="201" t="s">
        <v>7776</v>
      </c>
      <c r="RMC699" s="201" t="s">
        <v>7777</v>
      </c>
      <c r="RMD699" s="201" t="s">
        <v>7776</v>
      </c>
      <c r="RME699" s="201" t="s">
        <v>7777</v>
      </c>
      <c r="RMF699" s="201" t="s">
        <v>7776</v>
      </c>
      <c r="RMG699" s="201" t="s">
        <v>7777</v>
      </c>
      <c r="RMH699" s="201" t="s">
        <v>7776</v>
      </c>
      <c r="RMI699" s="201" t="s">
        <v>7777</v>
      </c>
      <c r="RMJ699" s="201" t="s">
        <v>7776</v>
      </c>
      <c r="RMK699" s="201" t="s">
        <v>7777</v>
      </c>
      <c r="RML699" s="201" t="s">
        <v>7776</v>
      </c>
      <c r="RMM699" s="201" t="s">
        <v>7777</v>
      </c>
      <c r="RMN699" s="201" t="s">
        <v>7776</v>
      </c>
      <c r="RMO699" s="201" t="s">
        <v>7777</v>
      </c>
      <c r="RMP699" s="201" t="s">
        <v>7776</v>
      </c>
      <c r="RMQ699" s="201" t="s">
        <v>7777</v>
      </c>
      <c r="RMR699" s="201" t="s">
        <v>7776</v>
      </c>
      <c r="RMS699" s="201" t="s">
        <v>7777</v>
      </c>
      <c r="RMT699" s="201" t="s">
        <v>7776</v>
      </c>
      <c r="RMU699" s="201" t="s">
        <v>7777</v>
      </c>
      <c r="RMV699" s="201" t="s">
        <v>7776</v>
      </c>
      <c r="RMW699" s="201" t="s">
        <v>7777</v>
      </c>
      <c r="RMX699" s="201" t="s">
        <v>7776</v>
      </c>
      <c r="RMY699" s="201" t="s">
        <v>7777</v>
      </c>
      <c r="RMZ699" s="201" t="s">
        <v>7776</v>
      </c>
      <c r="RNA699" s="201" t="s">
        <v>7777</v>
      </c>
      <c r="RNB699" s="201" t="s">
        <v>7776</v>
      </c>
      <c r="RNC699" s="201" t="s">
        <v>7777</v>
      </c>
      <c r="RND699" s="201" t="s">
        <v>7776</v>
      </c>
      <c r="RNE699" s="201" t="s">
        <v>7777</v>
      </c>
      <c r="RNF699" s="201" t="s">
        <v>7776</v>
      </c>
      <c r="RNG699" s="201" t="s">
        <v>7777</v>
      </c>
      <c r="RNH699" s="201" t="s">
        <v>7776</v>
      </c>
      <c r="RNI699" s="201" t="s">
        <v>7777</v>
      </c>
      <c r="RNJ699" s="201" t="s">
        <v>7776</v>
      </c>
      <c r="RNK699" s="201" t="s">
        <v>7777</v>
      </c>
      <c r="RNL699" s="201" t="s">
        <v>7776</v>
      </c>
      <c r="RNM699" s="201" t="s">
        <v>7777</v>
      </c>
      <c r="RNN699" s="201" t="s">
        <v>7776</v>
      </c>
      <c r="RNO699" s="201" t="s">
        <v>7777</v>
      </c>
      <c r="RNP699" s="201" t="s">
        <v>7776</v>
      </c>
      <c r="RNQ699" s="201" t="s">
        <v>7777</v>
      </c>
      <c r="RNR699" s="201" t="s">
        <v>7776</v>
      </c>
      <c r="RNS699" s="201" t="s">
        <v>7777</v>
      </c>
      <c r="RNT699" s="201" t="s">
        <v>7776</v>
      </c>
      <c r="RNU699" s="201" t="s">
        <v>7777</v>
      </c>
      <c r="RNV699" s="201" t="s">
        <v>7776</v>
      </c>
      <c r="RNW699" s="201" t="s">
        <v>7777</v>
      </c>
      <c r="RNX699" s="201" t="s">
        <v>7776</v>
      </c>
      <c r="RNY699" s="201" t="s">
        <v>7777</v>
      </c>
      <c r="RNZ699" s="201" t="s">
        <v>7776</v>
      </c>
      <c r="ROA699" s="201" t="s">
        <v>7777</v>
      </c>
      <c r="ROB699" s="201" t="s">
        <v>7776</v>
      </c>
      <c r="ROC699" s="201" t="s">
        <v>7777</v>
      </c>
      <c r="ROD699" s="201" t="s">
        <v>7776</v>
      </c>
      <c r="ROE699" s="201" t="s">
        <v>7777</v>
      </c>
      <c r="ROF699" s="201" t="s">
        <v>7776</v>
      </c>
      <c r="ROG699" s="201" t="s">
        <v>7777</v>
      </c>
      <c r="ROH699" s="201" t="s">
        <v>7776</v>
      </c>
      <c r="ROI699" s="201" t="s">
        <v>7777</v>
      </c>
      <c r="ROJ699" s="201" t="s">
        <v>7776</v>
      </c>
      <c r="ROK699" s="201" t="s">
        <v>7777</v>
      </c>
      <c r="ROL699" s="201" t="s">
        <v>7776</v>
      </c>
      <c r="ROM699" s="201" t="s">
        <v>7777</v>
      </c>
      <c r="RON699" s="201" t="s">
        <v>7776</v>
      </c>
      <c r="ROO699" s="201" t="s">
        <v>7777</v>
      </c>
      <c r="ROP699" s="201" t="s">
        <v>7776</v>
      </c>
      <c r="ROQ699" s="201" t="s">
        <v>7777</v>
      </c>
      <c r="ROR699" s="201" t="s">
        <v>7776</v>
      </c>
      <c r="ROS699" s="201" t="s">
        <v>7777</v>
      </c>
      <c r="ROT699" s="201" t="s">
        <v>7776</v>
      </c>
      <c r="ROU699" s="201" t="s">
        <v>7777</v>
      </c>
      <c r="ROV699" s="201" t="s">
        <v>7776</v>
      </c>
      <c r="ROW699" s="201" t="s">
        <v>7777</v>
      </c>
      <c r="ROX699" s="201" t="s">
        <v>7776</v>
      </c>
      <c r="ROY699" s="201" t="s">
        <v>7777</v>
      </c>
      <c r="ROZ699" s="201" t="s">
        <v>7776</v>
      </c>
      <c r="RPA699" s="201" t="s">
        <v>7777</v>
      </c>
      <c r="RPB699" s="201" t="s">
        <v>7776</v>
      </c>
      <c r="RPC699" s="201" t="s">
        <v>7777</v>
      </c>
      <c r="RPD699" s="201" t="s">
        <v>7776</v>
      </c>
      <c r="RPE699" s="201" t="s">
        <v>7777</v>
      </c>
      <c r="RPF699" s="201" t="s">
        <v>7776</v>
      </c>
      <c r="RPG699" s="201" t="s">
        <v>7777</v>
      </c>
      <c r="RPH699" s="201" t="s">
        <v>7776</v>
      </c>
      <c r="RPI699" s="201" t="s">
        <v>7777</v>
      </c>
      <c r="RPJ699" s="201" t="s">
        <v>7776</v>
      </c>
      <c r="RPK699" s="201" t="s">
        <v>7777</v>
      </c>
      <c r="RPL699" s="201" t="s">
        <v>7776</v>
      </c>
      <c r="RPM699" s="201" t="s">
        <v>7777</v>
      </c>
      <c r="RPN699" s="201" t="s">
        <v>7776</v>
      </c>
      <c r="RPO699" s="201" t="s">
        <v>7777</v>
      </c>
      <c r="RPP699" s="201" t="s">
        <v>7776</v>
      </c>
      <c r="RPQ699" s="201" t="s">
        <v>7777</v>
      </c>
      <c r="RPR699" s="201" t="s">
        <v>7776</v>
      </c>
      <c r="RPS699" s="201" t="s">
        <v>7777</v>
      </c>
      <c r="RPT699" s="201" t="s">
        <v>7776</v>
      </c>
      <c r="RPU699" s="201" t="s">
        <v>7777</v>
      </c>
      <c r="RPV699" s="201" t="s">
        <v>7776</v>
      </c>
      <c r="RPW699" s="201" t="s">
        <v>7777</v>
      </c>
      <c r="RPX699" s="201" t="s">
        <v>7776</v>
      </c>
      <c r="RPY699" s="201" t="s">
        <v>7777</v>
      </c>
      <c r="RPZ699" s="201" t="s">
        <v>7776</v>
      </c>
      <c r="RQA699" s="201" t="s">
        <v>7777</v>
      </c>
      <c r="RQB699" s="201" t="s">
        <v>7776</v>
      </c>
      <c r="RQC699" s="201" t="s">
        <v>7777</v>
      </c>
      <c r="RQD699" s="201" t="s">
        <v>7776</v>
      </c>
      <c r="RQE699" s="201" t="s">
        <v>7777</v>
      </c>
      <c r="RQF699" s="201" t="s">
        <v>7776</v>
      </c>
      <c r="RQG699" s="201" t="s">
        <v>7777</v>
      </c>
      <c r="RQH699" s="201" t="s">
        <v>7776</v>
      </c>
      <c r="RQI699" s="201" t="s">
        <v>7777</v>
      </c>
      <c r="RQJ699" s="201" t="s">
        <v>7776</v>
      </c>
      <c r="RQK699" s="201" t="s">
        <v>7777</v>
      </c>
      <c r="RQL699" s="201" t="s">
        <v>7776</v>
      </c>
      <c r="RQM699" s="201" t="s">
        <v>7777</v>
      </c>
      <c r="RQN699" s="201" t="s">
        <v>7776</v>
      </c>
      <c r="RQO699" s="201" t="s">
        <v>7777</v>
      </c>
      <c r="RQP699" s="201" t="s">
        <v>7776</v>
      </c>
      <c r="RQQ699" s="201" t="s">
        <v>7777</v>
      </c>
      <c r="RQR699" s="201" t="s">
        <v>7776</v>
      </c>
      <c r="RQS699" s="201" t="s">
        <v>7777</v>
      </c>
      <c r="RQT699" s="201" t="s">
        <v>7776</v>
      </c>
      <c r="RQU699" s="201" t="s">
        <v>7777</v>
      </c>
      <c r="RQV699" s="201" t="s">
        <v>7776</v>
      </c>
      <c r="RQW699" s="201" t="s">
        <v>7777</v>
      </c>
      <c r="RQX699" s="201" t="s">
        <v>7776</v>
      </c>
      <c r="RQY699" s="201" t="s">
        <v>7777</v>
      </c>
      <c r="RQZ699" s="201" t="s">
        <v>7776</v>
      </c>
      <c r="RRA699" s="201" t="s">
        <v>7777</v>
      </c>
      <c r="RRB699" s="201" t="s">
        <v>7776</v>
      </c>
      <c r="RRC699" s="201" t="s">
        <v>7777</v>
      </c>
      <c r="RRD699" s="201" t="s">
        <v>7776</v>
      </c>
      <c r="RRE699" s="201" t="s">
        <v>7777</v>
      </c>
      <c r="RRF699" s="201" t="s">
        <v>7776</v>
      </c>
      <c r="RRG699" s="201" t="s">
        <v>7777</v>
      </c>
      <c r="RRH699" s="201" t="s">
        <v>7776</v>
      </c>
      <c r="RRI699" s="201" t="s">
        <v>7777</v>
      </c>
      <c r="RRJ699" s="201" t="s">
        <v>7776</v>
      </c>
      <c r="RRK699" s="201" t="s">
        <v>7777</v>
      </c>
      <c r="RRL699" s="201" t="s">
        <v>7776</v>
      </c>
      <c r="RRM699" s="201" t="s">
        <v>7777</v>
      </c>
      <c r="RRN699" s="201" t="s">
        <v>7776</v>
      </c>
      <c r="RRO699" s="201" t="s">
        <v>7777</v>
      </c>
      <c r="RRP699" s="201" t="s">
        <v>7776</v>
      </c>
      <c r="RRQ699" s="201" t="s">
        <v>7777</v>
      </c>
      <c r="RRR699" s="201" t="s">
        <v>7776</v>
      </c>
      <c r="RRS699" s="201" t="s">
        <v>7777</v>
      </c>
      <c r="RRT699" s="201" t="s">
        <v>7776</v>
      </c>
      <c r="RRU699" s="201" t="s">
        <v>7777</v>
      </c>
      <c r="RRV699" s="201" t="s">
        <v>7776</v>
      </c>
      <c r="RRW699" s="201" t="s">
        <v>7777</v>
      </c>
      <c r="RRX699" s="201" t="s">
        <v>7776</v>
      </c>
      <c r="RRY699" s="201" t="s">
        <v>7777</v>
      </c>
      <c r="RRZ699" s="201" t="s">
        <v>7776</v>
      </c>
      <c r="RSA699" s="201" t="s">
        <v>7777</v>
      </c>
      <c r="RSB699" s="201" t="s">
        <v>7776</v>
      </c>
      <c r="RSC699" s="201" t="s">
        <v>7777</v>
      </c>
      <c r="RSD699" s="201" t="s">
        <v>7776</v>
      </c>
      <c r="RSE699" s="201" t="s">
        <v>7777</v>
      </c>
      <c r="RSF699" s="201" t="s">
        <v>7776</v>
      </c>
      <c r="RSG699" s="201" t="s">
        <v>7777</v>
      </c>
      <c r="RSH699" s="201" t="s">
        <v>7776</v>
      </c>
      <c r="RSI699" s="201" t="s">
        <v>7777</v>
      </c>
      <c r="RSJ699" s="201" t="s">
        <v>7776</v>
      </c>
      <c r="RSK699" s="201" t="s">
        <v>7777</v>
      </c>
      <c r="RSL699" s="201" t="s">
        <v>7776</v>
      </c>
      <c r="RSM699" s="201" t="s">
        <v>7777</v>
      </c>
      <c r="RSN699" s="201" t="s">
        <v>7776</v>
      </c>
      <c r="RSO699" s="201" t="s">
        <v>7777</v>
      </c>
      <c r="RSP699" s="201" t="s">
        <v>7776</v>
      </c>
      <c r="RSQ699" s="201" t="s">
        <v>7777</v>
      </c>
      <c r="RSR699" s="201" t="s">
        <v>7776</v>
      </c>
      <c r="RSS699" s="201" t="s">
        <v>7777</v>
      </c>
      <c r="RST699" s="201" t="s">
        <v>7776</v>
      </c>
      <c r="RSU699" s="201" t="s">
        <v>7777</v>
      </c>
      <c r="RSV699" s="201" t="s">
        <v>7776</v>
      </c>
      <c r="RSW699" s="201" t="s">
        <v>7777</v>
      </c>
      <c r="RSX699" s="201" t="s">
        <v>7776</v>
      </c>
      <c r="RSY699" s="201" t="s">
        <v>7777</v>
      </c>
      <c r="RSZ699" s="201" t="s">
        <v>7776</v>
      </c>
      <c r="RTA699" s="201" t="s">
        <v>7777</v>
      </c>
      <c r="RTB699" s="201" t="s">
        <v>7776</v>
      </c>
      <c r="RTC699" s="201" t="s">
        <v>7777</v>
      </c>
      <c r="RTD699" s="201" t="s">
        <v>7776</v>
      </c>
      <c r="RTE699" s="201" t="s">
        <v>7777</v>
      </c>
      <c r="RTF699" s="201" t="s">
        <v>7776</v>
      </c>
      <c r="RTG699" s="201" t="s">
        <v>7777</v>
      </c>
      <c r="RTH699" s="201" t="s">
        <v>7776</v>
      </c>
      <c r="RTI699" s="201" t="s">
        <v>7777</v>
      </c>
      <c r="RTJ699" s="201" t="s">
        <v>7776</v>
      </c>
      <c r="RTK699" s="201" t="s">
        <v>7777</v>
      </c>
      <c r="RTL699" s="201" t="s">
        <v>7776</v>
      </c>
      <c r="RTM699" s="201" t="s">
        <v>7777</v>
      </c>
      <c r="RTN699" s="201" t="s">
        <v>7776</v>
      </c>
      <c r="RTO699" s="201" t="s">
        <v>7777</v>
      </c>
      <c r="RTP699" s="201" t="s">
        <v>7776</v>
      </c>
      <c r="RTQ699" s="201" t="s">
        <v>7777</v>
      </c>
      <c r="RTR699" s="201" t="s">
        <v>7776</v>
      </c>
      <c r="RTS699" s="201" t="s">
        <v>7777</v>
      </c>
      <c r="RTT699" s="201" t="s">
        <v>7776</v>
      </c>
      <c r="RTU699" s="201" t="s">
        <v>7777</v>
      </c>
      <c r="RTV699" s="201" t="s">
        <v>7776</v>
      </c>
      <c r="RTW699" s="201" t="s">
        <v>7777</v>
      </c>
      <c r="RTX699" s="201" t="s">
        <v>7776</v>
      </c>
      <c r="RTY699" s="201" t="s">
        <v>7777</v>
      </c>
      <c r="RTZ699" s="201" t="s">
        <v>7776</v>
      </c>
      <c r="RUA699" s="201" t="s">
        <v>7777</v>
      </c>
      <c r="RUB699" s="201" t="s">
        <v>7776</v>
      </c>
      <c r="RUC699" s="201" t="s">
        <v>7777</v>
      </c>
      <c r="RUD699" s="201" t="s">
        <v>7776</v>
      </c>
      <c r="RUE699" s="201" t="s">
        <v>7777</v>
      </c>
      <c r="RUF699" s="201" t="s">
        <v>7776</v>
      </c>
      <c r="RUG699" s="201" t="s">
        <v>7777</v>
      </c>
      <c r="RUH699" s="201" t="s">
        <v>7776</v>
      </c>
      <c r="RUI699" s="201" t="s">
        <v>7777</v>
      </c>
      <c r="RUJ699" s="201" t="s">
        <v>7776</v>
      </c>
      <c r="RUK699" s="201" t="s">
        <v>7777</v>
      </c>
      <c r="RUL699" s="201" t="s">
        <v>7776</v>
      </c>
      <c r="RUM699" s="201" t="s">
        <v>7777</v>
      </c>
      <c r="RUN699" s="201" t="s">
        <v>7776</v>
      </c>
      <c r="RUO699" s="201" t="s">
        <v>7777</v>
      </c>
      <c r="RUP699" s="201" t="s">
        <v>7776</v>
      </c>
      <c r="RUQ699" s="201" t="s">
        <v>7777</v>
      </c>
      <c r="RUR699" s="201" t="s">
        <v>7776</v>
      </c>
      <c r="RUS699" s="201" t="s">
        <v>7777</v>
      </c>
      <c r="RUT699" s="201" t="s">
        <v>7776</v>
      </c>
      <c r="RUU699" s="201" t="s">
        <v>7777</v>
      </c>
      <c r="RUV699" s="201" t="s">
        <v>7776</v>
      </c>
      <c r="RUW699" s="201" t="s">
        <v>7777</v>
      </c>
      <c r="RUX699" s="201" t="s">
        <v>7776</v>
      </c>
      <c r="RUY699" s="201" t="s">
        <v>7777</v>
      </c>
      <c r="RUZ699" s="201" t="s">
        <v>7776</v>
      </c>
      <c r="RVA699" s="201" t="s">
        <v>7777</v>
      </c>
      <c r="RVB699" s="201" t="s">
        <v>7776</v>
      </c>
      <c r="RVC699" s="201" t="s">
        <v>7777</v>
      </c>
      <c r="RVD699" s="201" t="s">
        <v>7776</v>
      </c>
      <c r="RVE699" s="201" t="s">
        <v>7777</v>
      </c>
      <c r="RVF699" s="201" t="s">
        <v>7776</v>
      </c>
      <c r="RVG699" s="201" t="s">
        <v>7777</v>
      </c>
      <c r="RVH699" s="201" t="s">
        <v>7776</v>
      </c>
      <c r="RVI699" s="201" t="s">
        <v>7777</v>
      </c>
      <c r="RVJ699" s="201" t="s">
        <v>7776</v>
      </c>
      <c r="RVK699" s="201" t="s">
        <v>7777</v>
      </c>
      <c r="RVL699" s="201" t="s">
        <v>7776</v>
      </c>
      <c r="RVM699" s="201" t="s">
        <v>7777</v>
      </c>
      <c r="RVN699" s="201" t="s">
        <v>7776</v>
      </c>
      <c r="RVO699" s="201" t="s">
        <v>7777</v>
      </c>
      <c r="RVP699" s="201" t="s">
        <v>7776</v>
      </c>
      <c r="RVQ699" s="201" t="s">
        <v>7777</v>
      </c>
      <c r="RVR699" s="201" t="s">
        <v>7776</v>
      </c>
      <c r="RVS699" s="201" t="s">
        <v>7777</v>
      </c>
      <c r="RVT699" s="201" t="s">
        <v>7776</v>
      </c>
      <c r="RVU699" s="201" t="s">
        <v>7777</v>
      </c>
      <c r="RVV699" s="201" t="s">
        <v>7776</v>
      </c>
      <c r="RVW699" s="201" t="s">
        <v>7777</v>
      </c>
      <c r="RVX699" s="201" t="s">
        <v>7776</v>
      </c>
      <c r="RVY699" s="201" t="s">
        <v>7777</v>
      </c>
      <c r="RVZ699" s="201" t="s">
        <v>7776</v>
      </c>
      <c r="RWA699" s="201" t="s">
        <v>7777</v>
      </c>
      <c r="RWB699" s="201" t="s">
        <v>7776</v>
      </c>
      <c r="RWC699" s="201" t="s">
        <v>7777</v>
      </c>
      <c r="RWD699" s="201" t="s">
        <v>7776</v>
      </c>
      <c r="RWE699" s="201" t="s">
        <v>7777</v>
      </c>
      <c r="RWF699" s="201" t="s">
        <v>7776</v>
      </c>
      <c r="RWG699" s="201" t="s">
        <v>7777</v>
      </c>
      <c r="RWH699" s="201" t="s">
        <v>7776</v>
      </c>
      <c r="RWI699" s="201" t="s">
        <v>7777</v>
      </c>
      <c r="RWJ699" s="201" t="s">
        <v>7776</v>
      </c>
      <c r="RWK699" s="201" t="s">
        <v>7777</v>
      </c>
      <c r="RWL699" s="201" t="s">
        <v>7776</v>
      </c>
      <c r="RWM699" s="201" t="s">
        <v>7777</v>
      </c>
      <c r="RWN699" s="201" t="s">
        <v>7776</v>
      </c>
      <c r="RWO699" s="201" t="s">
        <v>7777</v>
      </c>
      <c r="RWP699" s="201" t="s">
        <v>7776</v>
      </c>
      <c r="RWQ699" s="201" t="s">
        <v>7777</v>
      </c>
      <c r="RWR699" s="201" t="s">
        <v>7776</v>
      </c>
      <c r="RWS699" s="201" t="s">
        <v>7777</v>
      </c>
      <c r="RWT699" s="201" t="s">
        <v>7776</v>
      </c>
      <c r="RWU699" s="201" t="s">
        <v>7777</v>
      </c>
      <c r="RWV699" s="201" t="s">
        <v>7776</v>
      </c>
      <c r="RWW699" s="201" t="s">
        <v>7777</v>
      </c>
      <c r="RWX699" s="201" t="s">
        <v>7776</v>
      </c>
      <c r="RWY699" s="201" t="s">
        <v>7777</v>
      </c>
      <c r="RWZ699" s="201" t="s">
        <v>7776</v>
      </c>
      <c r="RXA699" s="201" t="s">
        <v>7777</v>
      </c>
      <c r="RXB699" s="201" t="s">
        <v>7776</v>
      </c>
      <c r="RXC699" s="201" t="s">
        <v>7777</v>
      </c>
      <c r="RXD699" s="201" t="s">
        <v>7776</v>
      </c>
      <c r="RXE699" s="201" t="s">
        <v>7777</v>
      </c>
      <c r="RXF699" s="201" t="s">
        <v>7776</v>
      </c>
      <c r="RXG699" s="201" t="s">
        <v>7777</v>
      </c>
      <c r="RXH699" s="201" t="s">
        <v>7776</v>
      </c>
      <c r="RXI699" s="201" t="s">
        <v>7777</v>
      </c>
      <c r="RXJ699" s="201" t="s">
        <v>7776</v>
      </c>
      <c r="RXK699" s="201" t="s">
        <v>7777</v>
      </c>
      <c r="RXL699" s="201" t="s">
        <v>7776</v>
      </c>
      <c r="RXM699" s="201" t="s">
        <v>7777</v>
      </c>
      <c r="RXN699" s="201" t="s">
        <v>7776</v>
      </c>
      <c r="RXO699" s="201" t="s">
        <v>7777</v>
      </c>
      <c r="RXP699" s="201" t="s">
        <v>7776</v>
      </c>
      <c r="RXQ699" s="201" t="s">
        <v>7777</v>
      </c>
      <c r="RXR699" s="201" t="s">
        <v>7776</v>
      </c>
      <c r="RXS699" s="201" t="s">
        <v>7777</v>
      </c>
      <c r="RXT699" s="201" t="s">
        <v>7776</v>
      </c>
      <c r="RXU699" s="201" t="s">
        <v>7777</v>
      </c>
      <c r="RXV699" s="201" t="s">
        <v>7776</v>
      </c>
      <c r="RXW699" s="201" t="s">
        <v>7777</v>
      </c>
      <c r="RXX699" s="201" t="s">
        <v>7776</v>
      </c>
      <c r="RXY699" s="201" t="s">
        <v>7777</v>
      </c>
      <c r="RXZ699" s="201" t="s">
        <v>7776</v>
      </c>
      <c r="RYA699" s="201" t="s">
        <v>7777</v>
      </c>
      <c r="RYB699" s="201" t="s">
        <v>7776</v>
      </c>
      <c r="RYC699" s="201" t="s">
        <v>7777</v>
      </c>
      <c r="RYD699" s="201" t="s">
        <v>7776</v>
      </c>
      <c r="RYE699" s="201" t="s">
        <v>7777</v>
      </c>
      <c r="RYF699" s="201" t="s">
        <v>7776</v>
      </c>
      <c r="RYG699" s="201" t="s">
        <v>7777</v>
      </c>
      <c r="RYH699" s="201" t="s">
        <v>7776</v>
      </c>
      <c r="RYI699" s="201" t="s">
        <v>7777</v>
      </c>
      <c r="RYJ699" s="201" t="s">
        <v>7776</v>
      </c>
      <c r="RYK699" s="201" t="s">
        <v>7777</v>
      </c>
      <c r="RYL699" s="201" t="s">
        <v>7776</v>
      </c>
      <c r="RYM699" s="201" t="s">
        <v>7777</v>
      </c>
      <c r="RYN699" s="201" t="s">
        <v>7776</v>
      </c>
      <c r="RYO699" s="201" t="s">
        <v>7777</v>
      </c>
      <c r="RYP699" s="201" t="s">
        <v>7776</v>
      </c>
      <c r="RYQ699" s="201" t="s">
        <v>7777</v>
      </c>
      <c r="RYR699" s="201" t="s">
        <v>7776</v>
      </c>
      <c r="RYS699" s="201" t="s">
        <v>7777</v>
      </c>
      <c r="RYT699" s="201" t="s">
        <v>7776</v>
      </c>
      <c r="RYU699" s="201" t="s">
        <v>7777</v>
      </c>
      <c r="RYV699" s="201" t="s">
        <v>7776</v>
      </c>
      <c r="RYW699" s="201" t="s">
        <v>7777</v>
      </c>
      <c r="RYX699" s="201" t="s">
        <v>7776</v>
      </c>
      <c r="RYY699" s="201" t="s">
        <v>7777</v>
      </c>
      <c r="RYZ699" s="201" t="s">
        <v>7776</v>
      </c>
      <c r="RZA699" s="201" t="s">
        <v>7777</v>
      </c>
      <c r="RZB699" s="201" t="s">
        <v>7776</v>
      </c>
      <c r="RZC699" s="201" t="s">
        <v>7777</v>
      </c>
      <c r="RZD699" s="201" t="s">
        <v>7776</v>
      </c>
      <c r="RZE699" s="201" t="s">
        <v>7777</v>
      </c>
      <c r="RZF699" s="201" t="s">
        <v>7776</v>
      </c>
      <c r="RZG699" s="201" t="s">
        <v>7777</v>
      </c>
      <c r="RZH699" s="201" t="s">
        <v>7776</v>
      </c>
      <c r="RZI699" s="201" t="s">
        <v>7777</v>
      </c>
      <c r="RZJ699" s="201" t="s">
        <v>7776</v>
      </c>
      <c r="RZK699" s="201" t="s">
        <v>7777</v>
      </c>
      <c r="RZL699" s="201" t="s">
        <v>7776</v>
      </c>
      <c r="RZM699" s="201" t="s">
        <v>7777</v>
      </c>
      <c r="RZN699" s="201" t="s">
        <v>7776</v>
      </c>
      <c r="RZO699" s="201" t="s">
        <v>7777</v>
      </c>
      <c r="RZP699" s="201" t="s">
        <v>7776</v>
      </c>
      <c r="RZQ699" s="201" t="s">
        <v>7777</v>
      </c>
      <c r="RZR699" s="201" t="s">
        <v>7776</v>
      </c>
      <c r="RZS699" s="201" t="s">
        <v>7777</v>
      </c>
      <c r="RZT699" s="201" t="s">
        <v>7776</v>
      </c>
      <c r="RZU699" s="201" t="s">
        <v>7777</v>
      </c>
      <c r="RZV699" s="201" t="s">
        <v>7776</v>
      </c>
      <c r="RZW699" s="201" t="s">
        <v>7777</v>
      </c>
      <c r="RZX699" s="201" t="s">
        <v>7776</v>
      </c>
      <c r="RZY699" s="201" t="s">
        <v>7777</v>
      </c>
      <c r="RZZ699" s="201" t="s">
        <v>7776</v>
      </c>
      <c r="SAA699" s="201" t="s">
        <v>7777</v>
      </c>
      <c r="SAB699" s="201" t="s">
        <v>7776</v>
      </c>
      <c r="SAC699" s="201" t="s">
        <v>7777</v>
      </c>
      <c r="SAD699" s="201" t="s">
        <v>7776</v>
      </c>
      <c r="SAE699" s="201" t="s">
        <v>7777</v>
      </c>
      <c r="SAF699" s="201" t="s">
        <v>7776</v>
      </c>
      <c r="SAG699" s="201" t="s">
        <v>7777</v>
      </c>
      <c r="SAH699" s="201" t="s">
        <v>7776</v>
      </c>
      <c r="SAI699" s="201" t="s">
        <v>7777</v>
      </c>
      <c r="SAJ699" s="201" t="s">
        <v>7776</v>
      </c>
      <c r="SAK699" s="201" t="s">
        <v>7777</v>
      </c>
      <c r="SAL699" s="201" t="s">
        <v>7776</v>
      </c>
      <c r="SAM699" s="201" t="s">
        <v>7777</v>
      </c>
      <c r="SAN699" s="201" t="s">
        <v>7776</v>
      </c>
      <c r="SAO699" s="201" t="s">
        <v>7777</v>
      </c>
      <c r="SAP699" s="201" t="s">
        <v>7776</v>
      </c>
      <c r="SAQ699" s="201" t="s">
        <v>7777</v>
      </c>
      <c r="SAR699" s="201" t="s">
        <v>7776</v>
      </c>
      <c r="SAS699" s="201" t="s">
        <v>7777</v>
      </c>
      <c r="SAT699" s="201" t="s">
        <v>7776</v>
      </c>
      <c r="SAU699" s="201" t="s">
        <v>7777</v>
      </c>
      <c r="SAV699" s="201" t="s">
        <v>7776</v>
      </c>
      <c r="SAW699" s="201" t="s">
        <v>7777</v>
      </c>
      <c r="SAX699" s="201" t="s">
        <v>7776</v>
      </c>
      <c r="SAY699" s="201" t="s">
        <v>7777</v>
      </c>
      <c r="SAZ699" s="201" t="s">
        <v>7776</v>
      </c>
      <c r="SBA699" s="201" t="s">
        <v>7777</v>
      </c>
      <c r="SBB699" s="201" t="s">
        <v>7776</v>
      </c>
      <c r="SBC699" s="201" t="s">
        <v>7777</v>
      </c>
      <c r="SBD699" s="201" t="s">
        <v>7776</v>
      </c>
      <c r="SBE699" s="201" t="s">
        <v>7777</v>
      </c>
      <c r="SBF699" s="201" t="s">
        <v>7776</v>
      </c>
      <c r="SBG699" s="201" t="s">
        <v>7777</v>
      </c>
      <c r="SBH699" s="201" t="s">
        <v>7776</v>
      </c>
      <c r="SBI699" s="201" t="s">
        <v>7777</v>
      </c>
      <c r="SBJ699" s="201" t="s">
        <v>7776</v>
      </c>
      <c r="SBK699" s="201" t="s">
        <v>7777</v>
      </c>
      <c r="SBL699" s="201" t="s">
        <v>7776</v>
      </c>
      <c r="SBM699" s="201" t="s">
        <v>7777</v>
      </c>
      <c r="SBN699" s="201" t="s">
        <v>7776</v>
      </c>
      <c r="SBO699" s="201" t="s">
        <v>7777</v>
      </c>
      <c r="SBP699" s="201" t="s">
        <v>7776</v>
      </c>
      <c r="SBQ699" s="201" t="s">
        <v>7777</v>
      </c>
      <c r="SBR699" s="201" t="s">
        <v>7776</v>
      </c>
      <c r="SBS699" s="201" t="s">
        <v>7777</v>
      </c>
      <c r="SBT699" s="201" t="s">
        <v>7776</v>
      </c>
      <c r="SBU699" s="201" t="s">
        <v>7777</v>
      </c>
      <c r="SBV699" s="201" t="s">
        <v>7776</v>
      </c>
      <c r="SBW699" s="201" t="s">
        <v>7777</v>
      </c>
      <c r="SBX699" s="201" t="s">
        <v>7776</v>
      </c>
      <c r="SBY699" s="201" t="s">
        <v>7777</v>
      </c>
      <c r="SBZ699" s="201" t="s">
        <v>7776</v>
      </c>
      <c r="SCA699" s="201" t="s">
        <v>7777</v>
      </c>
      <c r="SCB699" s="201" t="s">
        <v>7776</v>
      </c>
      <c r="SCC699" s="201" t="s">
        <v>7777</v>
      </c>
      <c r="SCD699" s="201" t="s">
        <v>7776</v>
      </c>
      <c r="SCE699" s="201" t="s">
        <v>7777</v>
      </c>
      <c r="SCF699" s="201" t="s">
        <v>7776</v>
      </c>
      <c r="SCG699" s="201" t="s">
        <v>7777</v>
      </c>
      <c r="SCH699" s="201" t="s">
        <v>7776</v>
      </c>
      <c r="SCI699" s="201" t="s">
        <v>7777</v>
      </c>
      <c r="SCJ699" s="201" t="s">
        <v>7776</v>
      </c>
      <c r="SCK699" s="201" t="s">
        <v>7777</v>
      </c>
      <c r="SCL699" s="201" t="s">
        <v>7776</v>
      </c>
      <c r="SCM699" s="201" t="s">
        <v>7777</v>
      </c>
      <c r="SCN699" s="201" t="s">
        <v>7776</v>
      </c>
      <c r="SCO699" s="201" t="s">
        <v>7777</v>
      </c>
      <c r="SCP699" s="201" t="s">
        <v>7776</v>
      </c>
      <c r="SCQ699" s="201" t="s">
        <v>7777</v>
      </c>
      <c r="SCR699" s="201" t="s">
        <v>7776</v>
      </c>
      <c r="SCS699" s="201" t="s">
        <v>7777</v>
      </c>
      <c r="SCT699" s="201" t="s">
        <v>7776</v>
      </c>
      <c r="SCU699" s="201" t="s">
        <v>7777</v>
      </c>
      <c r="SCV699" s="201" t="s">
        <v>7776</v>
      </c>
      <c r="SCW699" s="201" t="s">
        <v>7777</v>
      </c>
      <c r="SCX699" s="201" t="s">
        <v>7776</v>
      </c>
      <c r="SCY699" s="201" t="s">
        <v>7777</v>
      </c>
      <c r="SCZ699" s="201" t="s">
        <v>7776</v>
      </c>
      <c r="SDA699" s="201" t="s">
        <v>7777</v>
      </c>
      <c r="SDB699" s="201" t="s">
        <v>7776</v>
      </c>
      <c r="SDC699" s="201" t="s">
        <v>7777</v>
      </c>
      <c r="SDD699" s="201" t="s">
        <v>7776</v>
      </c>
      <c r="SDE699" s="201" t="s">
        <v>7777</v>
      </c>
      <c r="SDF699" s="201" t="s">
        <v>7776</v>
      </c>
      <c r="SDG699" s="201" t="s">
        <v>7777</v>
      </c>
      <c r="SDH699" s="201" t="s">
        <v>7776</v>
      </c>
      <c r="SDI699" s="201" t="s">
        <v>7777</v>
      </c>
      <c r="SDJ699" s="201" t="s">
        <v>7776</v>
      </c>
      <c r="SDK699" s="201" t="s">
        <v>7777</v>
      </c>
      <c r="SDL699" s="201" t="s">
        <v>7776</v>
      </c>
      <c r="SDM699" s="201" t="s">
        <v>7777</v>
      </c>
      <c r="SDN699" s="201" t="s">
        <v>7776</v>
      </c>
      <c r="SDO699" s="201" t="s">
        <v>7777</v>
      </c>
      <c r="SDP699" s="201" t="s">
        <v>7776</v>
      </c>
      <c r="SDQ699" s="201" t="s">
        <v>7777</v>
      </c>
      <c r="SDR699" s="201" t="s">
        <v>7776</v>
      </c>
      <c r="SDS699" s="201" t="s">
        <v>7777</v>
      </c>
      <c r="SDT699" s="201" t="s">
        <v>7776</v>
      </c>
      <c r="SDU699" s="201" t="s">
        <v>7777</v>
      </c>
      <c r="SDV699" s="201" t="s">
        <v>7776</v>
      </c>
      <c r="SDW699" s="201" t="s">
        <v>7777</v>
      </c>
      <c r="SDX699" s="201" t="s">
        <v>7776</v>
      </c>
      <c r="SDY699" s="201" t="s">
        <v>7777</v>
      </c>
      <c r="SDZ699" s="201" t="s">
        <v>7776</v>
      </c>
      <c r="SEA699" s="201" t="s">
        <v>7777</v>
      </c>
      <c r="SEB699" s="201" t="s">
        <v>7776</v>
      </c>
      <c r="SEC699" s="201" t="s">
        <v>7777</v>
      </c>
      <c r="SED699" s="201" t="s">
        <v>7776</v>
      </c>
      <c r="SEE699" s="201" t="s">
        <v>7777</v>
      </c>
      <c r="SEF699" s="201" t="s">
        <v>7776</v>
      </c>
      <c r="SEG699" s="201" t="s">
        <v>7777</v>
      </c>
      <c r="SEH699" s="201" t="s">
        <v>7776</v>
      </c>
      <c r="SEI699" s="201" t="s">
        <v>7777</v>
      </c>
      <c r="SEJ699" s="201" t="s">
        <v>7776</v>
      </c>
      <c r="SEK699" s="201" t="s">
        <v>7777</v>
      </c>
      <c r="SEL699" s="201" t="s">
        <v>7776</v>
      </c>
      <c r="SEM699" s="201" t="s">
        <v>7777</v>
      </c>
      <c r="SEN699" s="201" t="s">
        <v>7776</v>
      </c>
      <c r="SEO699" s="201" t="s">
        <v>7777</v>
      </c>
      <c r="SEP699" s="201" t="s">
        <v>7776</v>
      </c>
      <c r="SEQ699" s="201" t="s">
        <v>7777</v>
      </c>
      <c r="SER699" s="201" t="s">
        <v>7776</v>
      </c>
      <c r="SES699" s="201" t="s">
        <v>7777</v>
      </c>
      <c r="SET699" s="201" t="s">
        <v>7776</v>
      </c>
      <c r="SEU699" s="201" t="s">
        <v>7777</v>
      </c>
      <c r="SEV699" s="201" t="s">
        <v>7776</v>
      </c>
      <c r="SEW699" s="201" t="s">
        <v>7777</v>
      </c>
      <c r="SEX699" s="201" t="s">
        <v>7776</v>
      </c>
      <c r="SEY699" s="201" t="s">
        <v>7777</v>
      </c>
      <c r="SEZ699" s="201" t="s">
        <v>7776</v>
      </c>
      <c r="SFA699" s="201" t="s">
        <v>7777</v>
      </c>
      <c r="SFB699" s="201" t="s">
        <v>7776</v>
      </c>
      <c r="SFC699" s="201" t="s">
        <v>7777</v>
      </c>
      <c r="SFD699" s="201" t="s">
        <v>7776</v>
      </c>
      <c r="SFE699" s="201" t="s">
        <v>7777</v>
      </c>
      <c r="SFF699" s="201" t="s">
        <v>7776</v>
      </c>
      <c r="SFG699" s="201" t="s">
        <v>7777</v>
      </c>
      <c r="SFH699" s="201" t="s">
        <v>7776</v>
      </c>
      <c r="SFI699" s="201" t="s">
        <v>7777</v>
      </c>
      <c r="SFJ699" s="201" t="s">
        <v>7776</v>
      </c>
      <c r="SFK699" s="201" t="s">
        <v>7777</v>
      </c>
      <c r="SFL699" s="201" t="s">
        <v>7776</v>
      </c>
      <c r="SFM699" s="201" t="s">
        <v>7777</v>
      </c>
      <c r="SFN699" s="201" t="s">
        <v>7776</v>
      </c>
      <c r="SFO699" s="201" t="s">
        <v>7777</v>
      </c>
      <c r="SFP699" s="201" t="s">
        <v>7776</v>
      </c>
      <c r="SFQ699" s="201" t="s">
        <v>7777</v>
      </c>
      <c r="SFR699" s="201" t="s">
        <v>7776</v>
      </c>
      <c r="SFS699" s="201" t="s">
        <v>7777</v>
      </c>
      <c r="SFT699" s="201" t="s">
        <v>7776</v>
      </c>
      <c r="SFU699" s="201" t="s">
        <v>7777</v>
      </c>
      <c r="SFV699" s="201" t="s">
        <v>7776</v>
      </c>
      <c r="SFW699" s="201" t="s">
        <v>7777</v>
      </c>
      <c r="SFX699" s="201" t="s">
        <v>7776</v>
      </c>
      <c r="SFY699" s="201" t="s">
        <v>7777</v>
      </c>
      <c r="SFZ699" s="201" t="s">
        <v>7776</v>
      </c>
      <c r="SGA699" s="201" t="s">
        <v>7777</v>
      </c>
      <c r="SGB699" s="201" t="s">
        <v>7776</v>
      </c>
      <c r="SGC699" s="201" t="s">
        <v>7777</v>
      </c>
      <c r="SGD699" s="201" t="s">
        <v>7776</v>
      </c>
      <c r="SGE699" s="201" t="s">
        <v>7777</v>
      </c>
      <c r="SGF699" s="201" t="s">
        <v>7776</v>
      </c>
      <c r="SGG699" s="201" t="s">
        <v>7777</v>
      </c>
      <c r="SGH699" s="201" t="s">
        <v>7776</v>
      </c>
      <c r="SGI699" s="201" t="s">
        <v>7777</v>
      </c>
      <c r="SGJ699" s="201" t="s">
        <v>7776</v>
      </c>
      <c r="SGK699" s="201" t="s">
        <v>7777</v>
      </c>
      <c r="SGL699" s="201" t="s">
        <v>7776</v>
      </c>
      <c r="SGM699" s="201" t="s">
        <v>7777</v>
      </c>
      <c r="SGN699" s="201" t="s">
        <v>7776</v>
      </c>
      <c r="SGO699" s="201" t="s">
        <v>7777</v>
      </c>
      <c r="SGP699" s="201" t="s">
        <v>7776</v>
      </c>
      <c r="SGQ699" s="201" t="s">
        <v>7777</v>
      </c>
      <c r="SGR699" s="201" t="s">
        <v>7776</v>
      </c>
      <c r="SGS699" s="201" t="s">
        <v>7777</v>
      </c>
      <c r="SGT699" s="201" t="s">
        <v>7776</v>
      </c>
      <c r="SGU699" s="201" t="s">
        <v>7777</v>
      </c>
      <c r="SGV699" s="201" t="s">
        <v>7776</v>
      </c>
      <c r="SGW699" s="201" t="s">
        <v>7777</v>
      </c>
      <c r="SGX699" s="201" t="s">
        <v>7776</v>
      </c>
      <c r="SGY699" s="201" t="s">
        <v>7777</v>
      </c>
      <c r="SGZ699" s="201" t="s">
        <v>7776</v>
      </c>
      <c r="SHA699" s="201" t="s">
        <v>7777</v>
      </c>
      <c r="SHB699" s="201" t="s">
        <v>7776</v>
      </c>
      <c r="SHC699" s="201" t="s">
        <v>7777</v>
      </c>
      <c r="SHD699" s="201" t="s">
        <v>7776</v>
      </c>
      <c r="SHE699" s="201" t="s">
        <v>7777</v>
      </c>
      <c r="SHF699" s="201" t="s">
        <v>7776</v>
      </c>
      <c r="SHG699" s="201" t="s">
        <v>7777</v>
      </c>
      <c r="SHH699" s="201" t="s">
        <v>7776</v>
      </c>
      <c r="SHI699" s="201" t="s">
        <v>7777</v>
      </c>
      <c r="SHJ699" s="201" t="s">
        <v>7776</v>
      </c>
      <c r="SHK699" s="201" t="s">
        <v>7777</v>
      </c>
      <c r="SHL699" s="201" t="s">
        <v>7776</v>
      </c>
      <c r="SHM699" s="201" t="s">
        <v>7777</v>
      </c>
      <c r="SHN699" s="201" t="s">
        <v>7776</v>
      </c>
      <c r="SHO699" s="201" t="s">
        <v>7777</v>
      </c>
      <c r="SHP699" s="201" t="s">
        <v>7776</v>
      </c>
      <c r="SHQ699" s="201" t="s">
        <v>7777</v>
      </c>
      <c r="SHR699" s="201" t="s">
        <v>7776</v>
      </c>
      <c r="SHS699" s="201" t="s">
        <v>7777</v>
      </c>
      <c r="SHT699" s="201" t="s">
        <v>7776</v>
      </c>
      <c r="SHU699" s="201" t="s">
        <v>7777</v>
      </c>
      <c r="SHV699" s="201" t="s">
        <v>7776</v>
      </c>
      <c r="SHW699" s="201" t="s">
        <v>7777</v>
      </c>
      <c r="SHX699" s="201" t="s">
        <v>7776</v>
      </c>
      <c r="SHY699" s="201" t="s">
        <v>7777</v>
      </c>
      <c r="SHZ699" s="201" t="s">
        <v>7776</v>
      </c>
      <c r="SIA699" s="201" t="s">
        <v>7777</v>
      </c>
      <c r="SIB699" s="201" t="s">
        <v>7776</v>
      </c>
      <c r="SIC699" s="201" t="s">
        <v>7777</v>
      </c>
      <c r="SID699" s="201" t="s">
        <v>7776</v>
      </c>
      <c r="SIE699" s="201" t="s">
        <v>7777</v>
      </c>
      <c r="SIF699" s="201" t="s">
        <v>7776</v>
      </c>
      <c r="SIG699" s="201" t="s">
        <v>7777</v>
      </c>
      <c r="SIH699" s="201" t="s">
        <v>7776</v>
      </c>
      <c r="SII699" s="201" t="s">
        <v>7777</v>
      </c>
      <c r="SIJ699" s="201" t="s">
        <v>7776</v>
      </c>
      <c r="SIK699" s="201" t="s">
        <v>7777</v>
      </c>
      <c r="SIL699" s="201" t="s">
        <v>7776</v>
      </c>
      <c r="SIM699" s="201" t="s">
        <v>7777</v>
      </c>
      <c r="SIN699" s="201" t="s">
        <v>7776</v>
      </c>
      <c r="SIO699" s="201" t="s">
        <v>7777</v>
      </c>
      <c r="SIP699" s="201" t="s">
        <v>7776</v>
      </c>
      <c r="SIQ699" s="201" t="s">
        <v>7777</v>
      </c>
      <c r="SIR699" s="201" t="s">
        <v>7776</v>
      </c>
      <c r="SIS699" s="201" t="s">
        <v>7777</v>
      </c>
      <c r="SIT699" s="201" t="s">
        <v>7776</v>
      </c>
      <c r="SIU699" s="201" t="s">
        <v>7777</v>
      </c>
      <c r="SIV699" s="201" t="s">
        <v>7776</v>
      </c>
      <c r="SIW699" s="201" t="s">
        <v>7777</v>
      </c>
      <c r="SIX699" s="201" t="s">
        <v>7776</v>
      </c>
      <c r="SIY699" s="201" t="s">
        <v>7777</v>
      </c>
      <c r="SIZ699" s="201" t="s">
        <v>7776</v>
      </c>
      <c r="SJA699" s="201" t="s">
        <v>7777</v>
      </c>
      <c r="SJB699" s="201" t="s">
        <v>7776</v>
      </c>
      <c r="SJC699" s="201" t="s">
        <v>7777</v>
      </c>
      <c r="SJD699" s="201" t="s">
        <v>7776</v>
      </c>
      <c r="SJE699" s="201" t="s">
        <v>7777</v>
      </c>
      <c r="SJF699" s="201" t="s">
        <v>7776</v>
      </c>
      <c r="SJG699" s="201" t="s">
        <v>7777</v>
      </c>
      <c r="SJH699" s="201" t="s">
        <v>7776</v>
      </c>
      <c r="SJI699" s="201" t="s">
        <v>7777</v>
      </c>
      <c r="SJJ699" s="201" t="s">
        <v>7776</v>
      </c>
      <c r="SJK699" s="201" t="s">
        <v>7777</v>
      </c>
      <c r="SJL699" s="201" t="s">
        <v>7776</v>
      </c>
      <c r="SJM699" s="201" t="s">
        <v>7777</v>
      </c>
      <c r="SJN699" s="201" t="s">
        <v>7776</v>
      </c>
      <c r="SJO699" s="201" t="s">
        <v>7777</v>
      </c>
      <c r="SJP699" s="201" t="s">
        <v>7776</v>
      </c>
      <c r="SJQ699" s="201" t="s">
        <v>7777</v>
      </c>
      <c r="SJR699" s="201" t="s">
        <v>7776</v>
      </c>
      <c r="SJS699" s="201" t="s">
        <v>7777</v>
      </c>
      <c r="SJT699" s="201" t="s">
        <v>7776</v>
      </c>
      <c r="SJU699" s="201" t="s">
        <v>7777</v>
      </c>
      <c r="SJV699" s="201" t="s">
        <v>7776</v>
      </c>
      <c r="SJW699" s="201" t="s">
        <v>7777</v>
      </c>
      <c r="SJX699" s="201" t="s">
        <v>7776</v>
      </c>
      <c r="SJY699" s="201" t="s">
        <v>7777</v>
      </c>
      <c r="SJZ699" s="201" t="s">
        <v>7776</v>
      </c>
      <c r="SKA699" s="201" t="s">
        <v>7777</v>
      </c>
      <c r="SKB699" s="201" t="s">
        <v>7776</v>
      </c>
      <c r="SKC699" s="201" t="s">
        <v>7777</v>
      </c>
      <c r="SKD699" s="201" t="s">
        <v>7776</v>
      </c>
      <c r="SKE699" s="201" t="s">
        <v>7777</v>
      </c>
      <c r="SKF699" s="201" t="s">
        <v>7776</v>
      </c>
      <c r="SKG699" s="201" t="s">
        <v>7777</v>
      </c>
      <c r="SKH699" s="201" t="s">
        <v>7776</v>
      </c>
      <c r="SKI699" s="201" t="s">
        <v>7777</v>
      </c>
      <c r="SKJ699" s="201" t="s">
        <v>7776</v>
      </c>
      <c r="SKK699" s="201" t="s">
        <v>7777</v>
      </c>
      <c r="SKL699" s="201" t="s">
        <v>7776</v>
      </c>
      <c r="SKM699" s="201" t="s">
        <v>7777</v>
      </c>
      <c r="SKN699" s="201" t="s">
        <v>7776</v>
      </c>
      <c r="SKO699" s="201" t="s">
        <v>7777</v>
      </c>
      <c r="SKP699" s="201" t="s">
        <v>7776</v>
      </c>
      <c r="SKQ699" s="201" t="s">
        <v>7777</v>
      </c>
      <c r="SKR699" s="201" t="s">
        <v>7776</v>
      </c>
      <c r="SKS699" s="201" t="s">
        <v>7777</v>
      </c>
      <c r="SKT699" s="201" t="s">
        <v>7776</v>
      </c>
      <c r="SKU699" s="201" t="s">
        <v>7777</v>
      </c>
      <c r="SKV699" s="201" t="s">
        <v>7776</v>
      </c>
      <c r="SKW699" s="201" t="s">
        <v>7777</v>
      </c>
      <c r="SKX699" s="201" t="s">
        <v>7776</v>
      </c>
      <c r="SKY699" s="201" t="s">
        <v>7777</v>
      </c>
      <c r="SKZ699" s="201" t="s">
        <v>7776</v>
      </c>
      <c r="SLA699" s="201" t="s">
        <v>7777</v>
      </c>
      <c r="SLB699" s="201" t="s">
        <v>7776</v>
      </c>
      <c r="SLC699" s="201" t="s">
        <v>7777</v>
      </c>
      <c r="SLD699" s="201" t="s">
        <v>7776</v>
      </c>
      <c r="SLE699" s="201" t="s">
        <v>7777</v>
      </c>
      <c r="SLF699" s="201" t="s">
        <v>7776</v>
      </c>
      <c r="SLG699" s="201" t="s">
        <v>7777</v>
      </c>
      <c r="SLH699" s="201" t="s">
        <v>7776</v>
      </c>
      <c r="SLI699" s="201" t="s">
        <v>7777</v>
      </c>
      <c r="SLJ699" s="201" t="s">
        <v>7776</v>
      </c>
      <c r="SLK699" s="201" t="s">
        <v>7777</v>
      </c>
      <c r="SLL699" s="201" t="s">
        <v>7776</v>
      </c>
      <c r="SLM699" s="201" t="s">
        <v>7777</v>
      </c>
      <c r="SLN699" s="201" t="s">
        <v>7776</v>
      </c>
      <c r="SLO699" s="201" t="s">
        <v>7777</v>
      </c>
      <c r="SLP699" s="201" t="s">
        <v>7776</v>
      </c>
      <c r="SLQ699" s="201" t="s">
        <v>7777</v>
      </c>
      <c r="SLR699" s="201" t="s">
        <v>7776</v>
      </c>
      <c r="SLS699" s="201" t="s">
        <v>7777</v>
      </c>
      <c r="SLT699" s="201" t="s">
        <v>7776</v>
      </c>
      <c r="SLU699" s="201" t="s">
        <v>7777</v>
      </c>
      <c r="SLV699" s="201" t="s">
        <v>7776</v>
      </c>
      <c r="SLW699" s="201" t="s">
        <v>7777</v>
      </c>
      <c r="SLX699" s="201" t="s">
        <v>7776</v>
      </c>
      <c r="SLY699" s="201" t="s">
        <v>7777</v>
      </c>
      <c r="SLZ699" s="201" t="s">
        <v>7776</v>
      </c>
      <c r="SMA699" s="201" t="s">
        <v>7777</v>
      </c>
      <c r="SMB699" s="201" t="s">
        <v>7776</v>
      </c>
      <c r="SMC699" s="201" t="s">
        <v>7777</v>
      </c>
      <c r="SMD699" s="201" t="s">
        <v>7776</v>
      </c>
      <c r="SME699" s="201" t="s">
        <v>7777</v>
      </c>
      <c r="SMF699" s="201" t="s">
        <v>7776</v>
      </c>
      <c r="SMG699" s="201" t="s">
        <v>7777</v>
      </c>
      <c r="SMH699" s="201" t="s">
        <v>7776</v>
      </c>
      <c r="SMI699" s="201" t="s">
        <v>7777</v>
      </c>
      <c r="SMJ699" s="201" t="s">
        <v>7776</v>
      </c>
      <c r="SMK699" s="201" t="s">
        <v>7777</v>
      </c>
      <c r="SML699" s="201" t="s">
        <v>7776</v>
      </c>
      <c r="SMM699" s="201" t="s">
        <v>7777</v>
      </c>
      <c r="SMN699" s="201" t="s">
        <v>7776</v>
      </c>
      <c r="SMO699" s="201" t="s">
        <v>7777</v>
      </c>
      <c r="SMP699" s="201" t="s">
        <v>7776</v>
      </c>
      <c r="SMQ699" s="201" t="s">
        <v>7777</v>
      </c>
      <c r="SMR699" s="201" t="s">
        <v>7776</v>
      </c>
      <c r="SMS699" s="201" t="s">
        <v>7777</v>
      </c>
      <c r="SMT699" s="201" t="s">
        <v>7776</v>
      </c>
      <c r="SMU699" s="201" t="s">
        <v>7777</v>
      </c>
      <c r="SMV699" s="201" t="s">
        <v>7776</v>
      </c>
      <c r="SMW699" s="201" t="s">
        <v>7777</v>
      </c>
      <c r="SMX699" s="201" t="s">
        <v>7776</v>
      </c>
      <c r="SMY699" s="201" t="s">
        <v>7777</v>
      </c>
      <c r="SMZ699" s="201" t="s">
        <v>7776</v>
      </c>
      <c r="SNA699" s="201" t="s">
        <v>7777</v>
      </c>
      <c r="SNB699" s="201" t="s">
        <v>7776</v>
      </c>
      <c r="SNC699" s="201" t="s">
        <v>7777</v>
      </c>
      <c r="SND699" s="201" t="s">
        <v>7776</v>
      </c>
      <c r="SNE699" s="201" t="s">
        <v>7777</v>
      </c>
      <c r="SNF699" s="201" t="s">
        <v>7776</v>
      </c>
      <c r="SNG699" s="201" t="s">
        <v>7777</v>
      </c>
      <c r="SNH699" s="201" t="s">
        <v>7776</v>
      </c>
      <c r="SNI699" s="201" t="s">
        <v>7777</v>
      </c>
      <c r="SNJ699" s="201" t="s">
        <v>7776</v>
      </c>
      <c r="SNK699" s="201" t="s">
        <v>7777</v>
      </c>
      <c r="SNL699" s="201" t="s">
        <v>7776</v>
      </c>
      <c r="SNM699" s="201" t="s">
        <v>7777</v>
      </c>
      <c r="SNN699" s="201" t="s">
        <v>7776</v>
      </c>
      <c r="SNO699" s="201" t="s">
        <v>7777</v>
      </c>
      <c r="SNP699" s="201" t="s">
        <v>7776</v>
      </c>
      <c r="SNQ699" s="201" t="s">
        <v>7777</v>
      </c>
      <c r="SNR699" s="201" t="s">
        <v>7776</v>
      </c>
      <c r="SNS699" s="201" t="s">
        <v>7777</v>
      </c>
      <c r="SNT699" s="201" t="s">
        <v>7776</v>
      </c>
      <c r="SNU699" s="201" t="s">
        <v>7777</v>
      </c>
      <c r="SNV699" s="201" t="s">
        <v>7776</v>
      </c>
      <c r="SNW699" s="201" t="s">
        <v>7777</v>
      </c>
      <c r="SNX699" s="201" t="s">
        <v>7776</v>
      </c>
      <c r="SNY699" s="201" t="s">
        <v>7777</v>
      </c>
      <c r="SNZ699" s="201" t="s">
        <v>7776</v>
      </c>
      <c r="SOA699" s="201" t="s">
        <v>7777</v>
      </c>
      <c r="SOB699" s="201" t="s">
        <v>7776</v>
      </c>
      <c r="SOC699" s="201" t="s">
        <v>7777</v>
      </c>
      <c r="SOD699" s="201" t="s">
        <v>7776</v>
      </c>
      <c r="SOE699" s="201" t="s">
        <v>7777</v>
      </c>
      <c r="SOF699" s="201" t="s">
        <v>7776</v>
      </c>
      <c r="SOG699" s="201" t="s">
        <v>7777</v>
      </c>
      <c r="SOH699" s="201" t="s">
        <v>7776</v>
      </c>
      <c r="SOI699" s="201" t="s">
        <v>7777</v>
      </c>
      <c r="SOJ699" s="201" t="s">
        <v>7776</v>
      </c>
      <c r="SOK699" s="201" t="s">
        <v>7777</v>
      </c>
      <c r="SOL699" s="201" t="s">
        <v>7776</v>
      </c>
      <c r="SOM699" s="201" t="s">
        <v>7777</v>
      </c>
      <c r="SON699" s="201" t="s">
        <v>7776</v>
      </c>
      <c r="SOO699" s="201" t="s">
        <v>7777</v>
      </c>
      <c r="SOP699" s="201" t="s">
        <v>7776</v>
      </c>
      <c r="SOQ699" s="201" t="s">
        <v>7777</v>
      </c>
      <c r="SOR699" s="201" t="s">
        <v>7776</v>
      </c>
      <c r="SOS699" s="201" t="s">
        <v>7777</v>
      </c>
      <c r="SOT699" s="201" t="s">
        <v>7776</v>
      </c>
      <c r="SOU699" s="201" t="s">
        <v>7777</v>
      </c>
      <c r="SOV699" s="201" t="s">
        <v>7776</v>
      </c>
      <c r="SOW699" s="201" t="s">
        <v>7777</v>
      </c>
      <c r="SOX699" s="201" t="s">
        <v>7776</v>
      </c>
      <c r="SOY699" s="201" t="s">
        <v>7777</v>
      </c>
      <c r="SOZ699" s="201" t="s">
        <v>7776</v>
      </c>
      <c r="SPA699" s="201" t="s">
        <v>7777</v>
      </c>
      <c r="SPB699" s="201" t="s">
        <v>7776</v>
      </c>
      <c r="SPC699" s="201" t="s">
        <v>7777</v>
      </c>
      <c r="SPD699" s="201" t="s">
        <v>7776</v>
      </c>
      <c r="SPE699" s="201" t="s">
        <v>7777</v>
      </c>
      <c r="SPF699" s="201" t="s">
        <v>7776</v>
      </c>
      <c r="SPG699" s="201" t="s">
        <v>7777</v>
      </c>
      <c r="SPH699" s="201" t="s">
        <v>7776</v>
      </c>
      <c r="SPI699" s="201" t="s">
        <v>7777</v>
      </c>
      <c r="SPJ699" s="201" t="s">
        <v>7776</v>
      </c>
      <c r="SPK699" s="201" t="s">
        <v>7777</v>
      </c>
      <c r="SPL699" s="201" t="s">
        <v>7776</v>
      </c>
      <c r="SPM699" s="201" t="s">
        <v>7777</v>
      </c>
      <c r="SPN699" s="201" t="s">
        <v>7776</v>
      </c>
      <c r="SPO699" s="201" t="s">
        <v>7777</v>
      </c>
      <c r="SPP699" s="201" t="s">
        <v>7776</v>
      </c>
      <c r="SPQ699" s="201" t="s">
        <v>7777</v>
      </c>
      <c r="SPR699" s="201" t="s">
        <v>7776</v>
      </c>
      <c r="SPS699" s="201" t="s">
        <v>7777</v>
      </c>
      <c r="SPT699" s="201" t="s">
        <v>7776</v>
      </c>
      <c r="SPU699" s="201" t="s">
        <v>7777</v>
      </c>
      <c r="SPV699" s="201" t="s">
        <v>7776</v>
      </c>
      <c r="SPW699" s="201" t="s">
        <v>7777</v>
      </c>
      <c r="SPX699" s="201" t="s">
        <v>7776</v>
      </c>
      <c r="SPY699" s="201" t="s">
        <v>7777</v>
      </c>
      <c r="SPZ699" s="201" t="s">
        <v>7776</v>
      </c>
      <c r="SQA699" s="201" t="s">
        <v>7777</v>
      </c>
      <c r="SQB699" s="201" t="s">
        <v>7776</v>
      </c>
      <c r="SQC699" s="201" t="s">
        <v>7777</v>
      </c>
      <c r="SQD699" s="201" t="s">
        <v>7776</v>
      </c>
      <c r="SQE699" s="201" t="s">
        <v>7777</v>
      </c>
      <c r="SQF699" s="201" t="s">
        <v>7776</v>
      </c>
      <c r="SQG699" s="201" t="s">
        <v>7777</v>
      </c>
      <c r="SQH699" s="201" t="s">
        <v>7776</v>
      </c>
      <c r="SQI699" s="201" t="s">
        <v>7777</v>
      </c>
      <c r="SQJ699" s="201" t="s">
        <v>7776</v>
      </c>
      <c r="SQK699" s="201" t="s">
        <v>7777</v>
      </c>
      <c r="SQL699" s="201" t="s">
        <v>7776</v>
      </c>
      <c r="SQM699" s="201" t="s">
        <v>7777</v>
      </c>
      <c r="SQN699" s="201" t="s">
        <v>7776</v>
      </c>
      <c r="SQO699" s="201" t="s">
        <v>7777</v>
      </c>
      <c r="SQP699" s="201" t="s">
        <v>7776</v>
      </c>
      <c r="SQQ699" s="201" t="s">
        <v>7777</v>
      </c>
      <c r="SQR699" s="201" t="s">
        <v>7776</v>
      </c>
      <c r="SQS699" s="201" t="s">
        <v>7777</v>
      </c>
      <c r="SQT699" s="201" t="s">
        <v>7776</v>
      </c>
      <c r="SQU699" s="201" t="s">
        <v>7777</v>
      </c>
      <c r="SQV699" s="201" t="s">
        <v>7776</v>
      </c>
      <c r="SQW699" s="201" t="s">
        <v>7777</v>
      </c>
      <c r="SQX699" s="201" t="s">
        <v>7776</v>
      </c>
      <c r="SQY699" s="201" t="s">
        <v>7777</v>
      </c>
      <c r="SQZ699" s="201" t="s">
        <v>7776</v>
      </c>
      <c r="SRA699" s="201" t="s">
        <v>7777</v>
      </c>
      <c r="SRB699" s="201" t="s">
        <v>7776</v>
      </c>
      <c r="SRC699" s="201" t="s">
        <v>7777</v>
      </c>
      <c r="SRD699" s="201" t="s">
        <v>7776</v>
      </c>
      <c r="SRE699" s="201" t="s">
        <v>7777</v>
      </c>
      <c r="SRF699" s="201" t="s">
        <v>7776</v>
      </c>
      <c r="SRG699" s="201" t="s">
        <v>7777</v>
      </c>
      <c r="SRH699" s="201" t="s">
        <v>7776</v>
      </c>
      <c r="SRI699" s="201" t="s">
        <v>7777</v>
      </c>
      <c r="SRJ699" s="201" t="s">
        <v>7776</v>
      </c>
      <c r="SRK699" s="201" t="s">
        <v>7777</v>
      </c>
      <c r="SRL699" s="201" t="s">
        <v>7776</v>
      </c>
      <c r="SRM699" s="201" t="s">
        <v>7777</v>
      </c>
      <c r="SRN699" s="201" t="s">
        <v>7776</v>
      </c>
      <c r="SRO699" s="201" t="s">
        <v>7777</v>
      </c>
      <c r="SRP699" s="201" t="s">
        <v>7776</v>
      </c>
      <c r="SRQ699" s="201" t="s">
        <v>7777</v>
      </c>
      <c r="SRR699" s="201" t="s">
        <v>7776</v>
      </c>
      <c r="SRS699" s="201" t="s">
        <v>7777</v>
      </c>
      <c r="SRT699" s="201" t="s">
        <v>7776</v>
      </c>
      <c r="SRU699" s="201" t="s">
        <v>7777</v>
      </c>
      <c r="SRV699" s="201" t="s">
        <v>7776</v>
      </c>
      <c r="SRW699" s="201" t="s">
        <v>7777</v>
      </c>
      <c r="SRX699" s="201" t="s">
        <v>7776</v>
      </c>
      <c r="SRY699" s="201" t="s">
        <v>7777</v>
      </c>
      <c r="SRZ699" s="201" t="s">
        <v>7776</v>
      </c>
      <c r="SSA699" s="201" t="s">
        <v>7777</v>
      </c>
      <c r="SSB699" s="201" t="s">
        <v>7776</v>
      </c>
      <c r="SSC699" s="201" t="s">
        <v>7777</v>
      </c>
      <c r="SSD699" s="201" t="s">
        <v>7776</v>
      </c>
      <c r="SSE699" s="201" t="s">
        <v>7777</v>
      </c>
      <c r="SSF699" s="201" t="s">
        <v>7776</v>
      </c>
      <c r="SSG699" s="201" t="s">
        <v>7777</v>
      </c>
      <c r="SSH699" s="201" t="s">
        <v>7776</v>
      </c>
      <c r="SSI699" s="201" t="s">
        <v>7777</v>
      </c>
      <c r="SSJ699" s="201" t="s">
        <v>7776</v>
      </c>
      <c r="SSK699" s="201" t="s">
        <v>7777</v>
      </c>
      <c r="SSL699" s="201" t="s">
        <v>7776</v>
      </c>
      <c r="SSM699" s="201" t="s">
        <v>7777</v>
      </c>
      <c r="SSN699" s="201" t="s">
        <v>7776</v>
      </c>
      <c r="SSO699" s="201" t="s">
        <v>7777</v>
      </c>
      <c r="SSP699" s="201" t="s">
        <v>7776</v>
      </c>
      <c r="SSQ699" s="201" t="s">
        <v>7777</v>
      </c>
      <c r="SSR699" s="201" t="s">
        <v>7776</v>
      </c>
      <c r="SSS699" s="201" t="s">
        <v>7777</v>
      </c>
      <c r="SST699" s="201" t="s">
        <v>7776</v>
      </c>
      <c r="SSU699" s="201" t="s">
        <v>7777</v>
      </c>
      <c r="SSV699" s="201" t="s">
        <v>7776</v>
      </c>
      <c r="SSW699" s="201" t="s">
        <v>7777</v>
      </c>
      <c r="SSX699" s="201" t="s">
        <v>7776</v>
      </c>
      <c r="SSY699" s="201" t="s">
        <v>7777</v>
      </c>
      <c r="SSZ699" s="201" t="s">
        <v>7776</v>
      </c>
      <c r="STA699" s="201" t="s">
        <v>7777</v>
      </c>
      <c r="STB699" s="201" t="s">
        <v>7776</v>
      </c>
      <c r="STC699" s="201" t="s">
        <v>7777</v>
      </c>
      <c r="STD699" s="201" t="s">
        <v>7776</v>
      </c>
      <c r="STE699" s="201" t="s">
        <v>7777</v>
      </c>
      <c r="STF699" s="201" t="s">
        <v>7776</v>
      </c>
      <c r="STG699" s="201" t="s">
        <v>7777</v>
      </c>
      <c r="STH699" s="201" t="s">
        <v>7776</v>
      </c>
      <c r="STI699" s="201" t="s">
        <v>7777</v>
      </c>
      <c r="STJ699" s="201" t="s">
        <v>7776</v>
      </c>
      <c r="STK699" s="201" t="s">
        <v>7777</v>
      </c>
      <c r="STL699" s="201" t="s">
        <v>7776</v>
      </c>
      <c r="STM699" s="201" t="s">
        <v>7777</v>
      </c>
      <c r="STN699" s="201" t="s">
        <v>7776</v>
      </c>
      <c r="STO699" s="201" t="s">
        <v>7777</v>
      </c>
      <c r="STP699" s="201" t="s">
        <v>7776</v>
      </c>
      <c r="STQ699" s="201" t="s">
        <v>7777</v>
      </c>
      <c r="STR699" s="201" t="s">
        <v>7776</v>
      </c>
      <c r="STS699" s="201" t="s">
        <v>7777</v>
      </c>
      <c r="STT699" s="201" t="s">
        <v>7776</v>
      </c>
      <c r="STU699" s="201" t="s">
        <v>7777</v>
      </c>
      <c r="STV699" s="201" t="s">
        <v>7776</v>
      </c>
      <c r="STW699" s="201" t="s">
        <v>7777</v>
      </c>
      <c r="STX699" s="201" t="s">
        <v>7776</v>
      </c>
      <c r="STY699" s="201" t="s">
        <v>7777</v>
      </c>
      <c r="STZ699" s="201" t="s">
        <v>7776</v>
      </c>
      <c r="SUA699" s="201" t="s">
        <v>7777</v>
      </c>
      <c r="SUB699" s="201" t="s">
        <v>7776</v>
      </c>
      <c r="SUC699" s="201" t="s">
        <v>7777</v>
      </c>
      <c r="SUD699" s="201" t="s">
        <v>7776</v>
      </c>
      <c r="SUE699" s="201" t="s">
        <v>7777</v>
      </c>
      <c r="SUF699" s="201" t="s">
        <v>7776</v>
      </c>
      <c r="SUG699" s="201" t="s">
        <v>7777</v>
      </c>
      <c r="SUH699" s="201" t="s">
        <v>7776</v>
      </c>
      <c r="SUI699" s="201" t="s">
        <v>7777</v>
      </c>
      <c r="SUJ699" s="201" t="s">
        <v>7776</v>
      </c>
      <c r="SUK699" s="201" t="s">
        <v>7777</v>
      </c>
      <c r="SUL699" s="201" t="s">
        <v>7776</v>
      </c>
      <c r="SUM699" s="201" t="s">
        <v>7777</v>
      </c>
      <c r="SUN699" s="201" t="s">
        <v>7776</v>
      </c>
      <c r="SUO699" s="201" t="s">
        <v>7777</v>
      </c>
      <c r="SUP699" s="201" t="s">
        <v>7776</v>
      </c>
      <c r="SUQ699" s="201" t="s">
        <v>7777</v>
      </c>
      <c r="SUR699" s="201" t="s">
        <v>7776</v>
      </c>
      <c r="SUS699" s="201" t="s">
        <v>7777</v>
      </c>
      <c r="SUT699" s="201" t="s">
        <v>7776</v>
      </c>
      <c r="SUU699" s="201" t="s">
        <v>7777</v>
      </c>
      <c r="SUV699" s="201" t="s">
        <v>7776</v>
      </c>
      <c r="SUW699" s="201" t="s">
        <v>7777</v>
      </c>
      <c r="SUX699" s="201" t="s">
        <v>7776</v>
      </c>
      <c r="SUY699" s="201" t="s">
        <v>7777</v>
      </c>
      <c r="SUZ699" s="201" t="s">
        <v>7776</v>
      </c>
      <c r="SVA699" s="201" t="s">
        <v>7777</v>
      </c>
      <c r="SVB699" s="201" t="s">
        <v>7776</v>
      </c>
      <c r="SVC699" s="201" t="s">
        <v>7777</v>
      </c>
      <c r="SVD699" s="201" t="s">
        <v>7776</v>
      </c>
      <c r="SVE699" s="201" t="s">
        <v>7777</v>
      </c>
      <c r="SVF699" s="201" t="s">
        <v>7776</v>
      </c>
      <c r="SVG699" s="201" t="s">
        <v>7777</v>
      </c>
      <c r="SVH699" s="201" t="s">
        <v>7776</v>
      </c>
      <c r="SVI699" s="201" t="s">
        <v>7777</v>
      </c>
      <c r="SVJ699" s="201" t="s">
        <v>7776</v>
      </c>
      <c r="SVK699" s="201" t="s">
        <v>7777</v>
      </c>
      <c r="SVL699" s="201" t="s">
        <v>7776</v>
      </c>
      <c r="SVM699" s="201" t="s">
        <v>7777</v>
      </c>
      <c r="SVN699" s="201" t="s">
        <v>7776</v>
      </c>
      <c r="SVO699" s="201" t="s">
        <v>7777</v>
      </c>
      <c r="SVP699" s="201" t="s">
        <v>7776</v>
      </c>
      <c r="SVQ699" s="201" t="s">
        <v>7777</v>
      </c>
      <c r="SVR699" s="201" t="s">
        <v>7776</v>
      </c>
      <c r="SVS699" s="201" t="s">
        <v>7777</v>
      </c>
      <c r="SVT699" s="201" t="s">
        <v>7776</v>
      </c>
      <c r="SVU699" s="201" t="s">
        <v>7777</v>
      </c>
      <c r="SVV699" s="201" t="s">
        <v>7776</v>
      </c>
      <c r="SVW699" s="201" t="s">
        <v>7777</v>
      </c>
      <c r="SVX699" s="201" t="s">
        <v>7776</v>
      </c>
      <c r="SVY699" s="201" t="s">
        <v>7777</v>
      </c>
      <c r="SVZ699" s="201" t="s">
        <v>7776</v>
      </c>
      <c r="SWA699" s="201" t="s">
        <v>7777</v>
      </c>
      <c r="SWB699" s="201" t="s">
        <v>7776</v>
      </c>
      <c r="SWC699" s="201" t="s">
        <v>7777</v>
      </c>
      <c r="SWD699" s="201" t="s">
        <v>7776</v>
      </c>
      <c r="SWE699" s="201" t="s">
        <v>7777</v>
      </c>
      <c r="SWF699" s="201" t="s">
        <v>7776</v>
      </c>
      <c r="SWG699" s="201" t="s">
        <v>7777</v>
      </c>
      <c r="SWH699" s="201" t="s">
        <v>7776</v>
      </c>
      <c r="SWI699" s="201" t="s">
        <v>7777</v>
      </c>
      <c r="SWJ699" s="201" t="s">
        <v>7776</v>
      </c>
      <c r="SWK699" s="201" t="s">
        <v>7777</v>
      </c>
      <c r="SWL699" s="201" t="s">
        <v>7776</v>
      </c>
      <c r="SWM699" s="201" t="s">
        <v>7777</v>
      </c>
      <c r="SWN699" s="201" t="s">
        <v>7776</v>
      </c>
      <c r="SWO699" s="201" t="s">
        <v>7777</v>
      </c>
      <c r="SWP699" s="201" t="s">
        <v>7776</v>
      </c>
      <c r="SWQ699" s="201" t="s">
        <v>7777</v>
      </c>
      <c r="SWR699" s="201" t="s">
        <v>7776</v>
      </c>
      <c r="SWS699" s="201" t="s">
        <v>7777</v>
      </c>
      <c r="SWT699" s="201" t="s">
        <v>7776</v>
      </c>
      <c r="SWU699" s="201" t="s">
        <v>7777</v>
      </c>
      <c r="SWV699" s="201" t="s">
        <v>7776</v>
      </c>
      <c r="SWW699" s="201" t="s">
        <v>7777</v>
      </c>
      <c r="SWX699" s="201" t="s">
        <v>7776</v>
      </c>
      <c r="SWY699" s="201" t="s">
        <v>7777</v>
      </c>
      <c r="SWZ699" s="201" t="s">
        <v>7776</v>
      </c>
      <c r="SXA699" s="201" t="s">
        <v>7777</v>
      </c>
      <c r="SXB699" s="201" t="s">
        <v>7776</v>
      </c>
      <c r="SXC699" s="201" t="s">
        <v>7777</v>
      </c>
      <c r="SXD699" s="201" t="s">
        <v>7776</v>
      </c>
      <c r="SXE699" s="201" t="s">
        <v>7777</v>
      </c>
      <c r="SXF699" s="201" t="s">
        <v>7776</v>
      </c>
      <c r="SXG699" s="201" t="s">
        <v>7777</v>
      </c>
      <c r="SXH699" s="201" t="s">
        <v>7776</v>
      </c>
      <c r="SXI699" s="201" t="s">
        <v>7777</v>
      </c>
      <c r="SXJ699" s="201" t="s">
        <v>7776</v>
      </c>
      <c r="SXK699" s="201" t="s">
        <v>7777</v>
      </c>
      <c r="SXL699" s="201" t="s">
        <v>7776</v>
      </c>
      <c r="SXM699" s="201" t="s">
        <v>7777</v>
      </c>
      <c r="SXN699" s="201" t="s">
        <v>7776</v>
      </c>
      <c r="SXO699" s="201" t="s">
        <v>7777</v>
      </c>
      <c r="SXP699" s="201" t="s">
        <v>7776</v>
      </c>
      <c r="SXQ699" s="201" t="s">
        <v>7777</v>
      </c>
      <c r="SXR699" s="201" t="s">
        <v>7776</v>
      </c>
      <c r="SXS699" s="201" t="s">
        <v>7777</v>
      </c>
      <c r="SXT699" s="201" t="s">
        <v>7776</v>
      </c>
      <c r="SXU699" s="201" t="s">
        <v>7777</v>
      </c>
      <c r="SXV699" s="201" t="s">
        <v>7776</v>
      </c>
      <c r="SXW699" s="201" t="s">
        <v>7777</v>
      </c>
      <c r="SXX699" s="201" t="s">
        <v>7776</v>
      </c>
      <c r="SXY699" s="201" t="s">
        <v>7777</v>
      </c>
      <c r="SXZ699" s="201" t="s">
        <v>7776</v>
      </c>
      <c r="SYA699" s="201" t="s">
        <v>7777</v>
      </c>
      <c r="SYB699" s="201" t="s">
        <v>7776</v>
      </c>
      <c r="SYC699" s="201" t="s">
        <v>7777</v>
      </c>
      <c r="SYD699" s="201" t="s">
        <v>7776</v>
      </c>
      <c r="SYE699" s="201" t="s">
        <v>7777</v>
      </c>
      <c r="SYF699" s="201" t="s">
        <v>7776</v>
      </c>
      <c r="SYG699" s="201" t="s">
        <v>7777</v>
      </c>
      <c r="SYH699" s="201" t="s">
        <v>7776</v>
      </c>
      <c r="SYI699" s="201" t="s">
        <v>7777</v>
      </c>
      <c r="SYJ699" s="201" t="s">
        <v>7776</v>
      </c>
      <c r="SYK699" s="201" t="s">
        <v>7777</v>
      </c>
      <c r="SYL699" s="201" t="s">
        <v>7776</v>
      </c>
      <c r="SYM699" s="201" t="s">
        <v>7777</v>
      </c>
      <c r="SYN699" s="201" t="s">
        <v>7776</v>
      </c>
      <c r="SYO699" s="201" t="s">
        <v>7777</v>
      </c>
      <c r="SYP699" s="201" t="s">
        <v>7776</v>
      </c>
      <c r="SYQ699" s="201" t="s">
        <v>7777</v>
      </c>
      <c r="SYR699" s="201" t="s">
        <v>7776</v>
      </c>
      <c r="SYS699" s="201" t="s">
        <v>7777</v>
      </c>
      <c r="SYT699" s="201" t="s">
        <v>7776</v>
      </c>
      <c r="SYU699" s="201" t="s">
        <v>7777</v>
      </c>
      <c r="SYV699" s="201" t="s">
        <v>7776</v>
      </c>
      <c r="SYW699" s="201" t="s">
        <v>7777</v>
      </c>
      <c r="SYX699" s="201" t="s">
        <v>7776</v>
      </c>
      <c r="SYY699" s="201" t="s">
        <v>7777</v>
      </c>
      <c r="SYZ699" s="201" t="s">
        <v>7776</v>
      </c>
      <c r="SZA699" s="201" t="s">
        <v>7777</v>
      </c>
      <c r="SZB699" s="201" t="s">
        <v>7776</v>
      </c>
      <c r="SZC699" s="201" t="s">
        <v>7777</v>
      </c>
      <c r="SZD699" s="201" t="s">
        <v>7776</v>
      </c>
      <c r="SZE699" s="201" t="s">
        <v>7777</v>
      </c>
      <c r="SZF699" s="201" t="s">
        <v>7776</v>
      </c>
      <c r="SZG699" s="201" t="s">
        <v>7777</v>
      </c>
      <c r="SZH699" s="201" t="s">
        <v>7776</v>
      </c>
      <c r="SZI699" s="201" t="s">
        <v>7777</v>
      </c>
      <c r="SZJ699" s="201" t="s">
        <v>7776</v>
      </c>
      <c r="SZK699" s="201" t="s">
        <v>7777</v>
      </c>
      <c r="SZL699" s="201" t="s">
        <v>7776</v>
      </c>
      <c r="SZM699" s="201" t="s">
        <v>7777</v>
      </c>
      <c r="SZN699" s="201" t="s">
        <v>7776</v>
      </c>
      <c r="SZO699" s="201" t="s">
        <v>7777</v>
      </c>
      <c r="SZP699" s="201" t="s">
        <v>7776</v>
      </c>
      <c r="SZQ699" s="201" t="s">
        <v>7777</v>
      </c>
      <c r="SZR699" s="201" t="s">
        <v>7776</v>
      </c>
      <c r="SZS699" s="201" t="s">
        <v>7777</v>
      </c>
      <c r="SZT699" s="201" t="s">
        <v>7776</v>
      </c>
      <c r="SZU699" s="201" t="s">
        <v>7777</v>
      </c>
      <c r="SZV699" s="201" t="s">
        <v>7776</v>
      </c>
      <c r="SZW699" s="201" t="s">
        <v>7777</v>
      </c>
      <c r="SZX699" s="201" t="s">
        <v>7776</v>
      </c>
      <c r="SZY699" s="201" t="s">
        <v>7777</v>
      </c>
      <c r="SZZ699" s="201" t="s">
        <v>7776</v>
      </c>
      <c r="TAA699" s="201" t="s">
        <v>7777</v>
      </c>
      <c r="TAB699" s="201" t="s">
        <v>7776</v>
      </c>
      <c r="TAC699" s="201" t="s">
        <v>7777</v>
      </c>
      <c r="TAD699" s="201" t="s">
        <v>7776</v>
      </c>
      <c r="TAE699" s="201" t="s">
        <v>7777</v>
      </c>
      <c r="TAF699" s="201" t="s">
        <v>7776</v>
      </c>
      <c r="TAG699" s="201" t="s">
        <v>7777</v>
      </c>
      <c r="TAH699" s="201" t="s">
        <v>7776</v>
      </c>
      <c r="TAI699" s="201" t="s">
        <v>7777</v>
      </c>
      <c r="TAJ699" s="201" t="s">
        <v>7776</v>
      </c>
      <c r="TAK699" s="201" t="s">
        <v>7777</v>
      </c>
      <c r="TAL699" s="201" t="s">
        <v>7776</v>
      </c>
      <c r="TAM699" s="201" t="s">
        <v>7777</v>
      </c>
      <c r="TAN699" s="201" t="s">
        <v>7776</v>
      </c>
      <c r="TAO699" s="201" t="s">
        <v>7777</v>
      </c>
      <c r="TAP699" s="201" t="s">
        <v>7776</v>
      </c>
      <c r="TAQ699" s="201" t="s">
        <v>7777</v>
      </c>
      <c r="TAR699" s="201" t="s">
        <v>7776</v>
      </c>
      <c r="TAS699" s="201" t="s">
        <v>7777</v>
      </c>
      <c r="TAT699" s="201" t="s">
        <v>7776</v>
      </c>
      <c r="TAU699" s="201" t="s">
        <v>7777</v>
      </c>
      <c r="TAV699" s="201" t="s">
        <v>7776</v>
      </c>
      <c r="TAW699" s="201" t="s">
        <v>7777</v>
      </c>
      <c r="TAX699" s="201" t="s">
        <v>7776</v>
      </c>
      <c r="TAY699" s="201" t="s">
        <v>7777</v>
      </c>
      <c r="TAZ699" s="201" t="s">
        <v>7776</v>
      </c>
      <c r="TBA699" s="201" t="s">
        <v>7777</v>
      </c>
      <c r="TBB699" s="201" t="s">
        <v>7776</v>
      </c>
      <c r="TBC699" s="201" t="s">
        <v>7777</v>
      </c>
      <c r="TBD699" s="201" t="s">
        <v>7776</v>
      </c>
      <c r="TBE699" s="201" t="s">
        <v>7777</v>
      </c>
      <c r="TBF699" s="201" t="s">
        <v>7776</v>
      </c>
      <c r="TBG699" s="201" t="s">
        <v>7777</v>
      </c>
      <c r="TBH699" s="201" t="s">
        <v>7776</v>
      </c>
      <c r="TBI699" s="201" t="s">
        <v>7777</v>
      </c>
      <c r="TBJ699" s="201" t="s">
        <v>7776</v>
      </c>
      <c r="TBK699" s="201" t="s">
        <v>7777</v>
      </c>
      <c r="TBL699" s="201" t="s">
        <v>7776</v>
      </c>
      <c r="TBM699" s="201" t="s">
        <v>7777</v>
      </c>
      <c r="TBN699" s="201" t="s">
        <v>7776</v>
      </c>
      <c r="TBO699" s="201" t="s">
        <v>7777</v>
      </c>
      <c r="TBP699" s="201" t="s">
        <v>7776</v>
      </c>
      <c r="TBQ699" s="201" t="s">
        <v>7777</v>
      </c>
      <c r="TBR699" s="201" t="s">
        <v>7776</v>
      </c>
      <c r="TBS699" s="201" t="s">
        <v>7777</v>
      </c>
      <c r="TBT699" s="201" t="s">
        <v>7776</v>
      </c>
      <c r="TBU699" s="201" t="s">
        <v>7777</v>
      </c>
      <c r="TBV699" s="201" t="s">
        <v>7776</v>
      </c>
      <c r="TBW699" s="201" t="s">
        <v>7777</v>
      </c>
      <c r="TBX699" s="201" t="s">
        <v>7776</v>
      </c>
      <c r="TBY699" s="201" t="s">
        <v>7777</v>
      </c>
      <c r="TBZ699" s="201" t="s">
        <v>7776</v>
      </c>
      <c r="TCA699" s="201" t="s">
        <v>7777</v>
      </c>
      <c r="TCB699" s="201" t="s">
        <v>7776</v>
      </c>
      <c r="TCC699" s="201" t="s">
        <v>7777</v>
      </c>
      <c r="TCD699" s="201" t="s">
        <v>7776</v>
      </c>
      <c r="TCE699" s="201" t="s">
        <v>7777</v>
      </c>
      <c r="TCF699" s="201" t="s">
        <v>7776</v>
      </c>
      <c r="TCG699" s="201" t="s">
        <v>7777</v>
      </c>
      <c r="TCH699" s="201" t="s">
        <v>7776</v>
      </c>
      <c r="TCI699" s="201" t="s">
        <v>7777</v>
      </c>
      <c r="TCJ699" s="201" t="s">
        <v>7776</v>
      </c>
      <c r="TCK699" s="201" t="s">
        <v>7777</v>
      </c>
      <c r="TCL699" s="201" t="s">
        <v>7776</v>
      </c>
      <c r="TCM699" s="201" t="s">
        <v>7777</v>
      </c>
      <c r="TCN699" s="201" t="s">
        <v>7776</v>
      </c>
      <c r="TCO699" s="201" t="s">
        <v>7777</v>
      </c>
      <c r="TCP699" s="201" t="s">
        <v>7776</v>
      </c>
      <c r="TCQ699" s="201" t="s">
        <v>7777</v>
      </c>
      <c r="TCR699" s="201" t="s">
        <v>7776</v>
      </c>
      <c r="TCS699" s="201" t="s">
        <v>7777</v>
      </c>
      <c r="TCT699" s="201" t="s">
        <v>7776</v>
      </c>
      <c r="TCU699" s="201" t="s">
        <v>7777</v>
      </c>
      <c r="TCV699" s="201" t="s">
        <v>7776</v>
      </c>
      <c r="TCW699" s="201" t="s">
        <v>7777</v>
      </c>
      <c r="TCX699" s="201" t="s">
        <v>7776</v>
      </c>
      <c r="TCY699" s="201" t="s">
        <v>7777</v>
      </c>
      <c r="TCZ699" s="201" t="s">
        <v>7776</v>
      </c>
      <c r="TDA699" s="201" t="s">
        <v>7777</v>
      </c>
      <c r="TDB699" s="201" t="s">
        <v>7776</v>
      </c>
      <c r="TDC699" s="201" t="s">
        <v>7777</v>
      </c>
      <c r="TDD699" s="201" t="s">
        <v>7776</v>
      </c>
      <c r="TDE699" s="201" t="s">
        <v>7777</v>
      </c>
      <c r="TDF699" s="201" t="s">
        <v>7776</v>
      </c>
      <c r="TDG699" s="201" t="s">
        <v>7777</v>
      </c>
      <c r="TDH699" s="201" t="s">
        <v>7776</v>
      </c>
      <c r="TDI699" s="201" t="s">
        <v>7777</v>
      </c>
      <c r="TDJ699" s="201" t="s">
        <v>7776</v>
      </c>
      <c r="TDK699" s="201" t="s">
        <v>7777</v>
      </c>
      <c r="TDL699" s="201" t="s">
        <v>7776</v>
      </c>
      <c r="TDM699" s="201" t="s">
        <v>7777</v>
      </c>
      <c r="TDN699" s="201" t="s">
        <v>7776</v>
      </c>
      <c r="TDO699" s="201" t="s">
        <v>7777</v>
      </c>
      <c r="TDP699" s="201" t="s">
        <v>7776</v>
      </c>
      <c r="TDQ699" s="201" t="s">
        <v>7777</v>
      </c>
      <c r="TDR699" s="201" t="s">
        <v>7776</v>
      </c>
      <c r="TDS699" s="201" t="s">
        <v>7777</v>
      </c>
      <c r="TDT699" s="201" t="s">
        <v>7776</v>
      </c>
      <c r="TDU699" s="201" t="s">
        <v>7777</v>
      </c>
      <c r="TDV699" s="201" t="s">
        <v>7776</v>
      </c>
      <c r="TDW699" s="201" t="s">
        <v>7777</v>
      </c>
      <c r="TDX699" s="201" t="s">
        <v>7776</v>
      </c>
      <c r="TDY699" s="201" t="s">
        <v>7777</v>
      </c>
      <c r="TDZ699" s="201" t="s">
        <v>7776</v>
      </c>
      <c r="TEA699" s="201" t="s">
        <v>7777</v>
      </c>
      <c r="TEB699" s="201" t="s">
        <v>7776</v>
      </c>
      <c r="TEC699" s="201" t="s">
        <v>7777</v>
      </c>
      <c r="TED699" s="201" t="s">
        <v>7776</v>
      </c>
      <c r="TEE699" s="201" t="s">
        <v>7777</v>
      </c>
      <c r="TEF699" s="201" t="s">
        <v>7776</v>
      </c>
      <c r="TEG699" s="201" t="s">
        <v>7777</v>
      </c>
      <c r="TEH699" s="201" t="s">
        <v>7776</v>
      </c>
      <c r="TEI699" s="201" t="s">
        <v>7777</v>
      </c>
      <c r="TEJ699" s="201" t="s">
        <v>7776</v>
      </c>
      <c r="TEK699" s="201" t="s">
        <v>7777</v>
      </c>
      <c r="TEL699" s="201" t="s">
        <v>7776</v>
      </c>
      <c r="TEM699" s="201" t="s">
        <v>7777</v>
      </c>
      <c r="TEN699" s="201" t="s">
        <v>7776</v>
      </c>
      <c r="TEO699" s="201" t="s">
        <v>7777</v>
      </c>
      <c r="TEP699" s="201" t="s">
        <v>7776</v>
      </c>
      <c r="TEQ699" s="201" t="s">
        <v>7777</v>
      </c>
      <c r="TER699" s="201" t="s">
        <v>7776</v>
      </c>
      <c r="TES699" s="201" t="s">
        <v>7777</v>
      </c>
      <c r="TET699" s="201" t="s">
        <v>7776</v>
      </c>
      <c r="TEU699" s="201" t="s">
        <v>7777</v>
      </c>
      <c r="TEV699" s="201" t="s">
        <v>7776</v>
      </c>
      <c r="TEW699" s="201" t="s">
        <v>7777</v>
      </c>
      <c r="TEX699" s="201" t="s">
        <v>7776</v>
      </c>
      <c r="TEY699" s="201" t="s">
        <v>7777</v>
      </c>
      <c r="TEZ699" s="201" t="s">
        <v>7776</v>
      </c>
      <c r="TFA699" s="201" t="s">
        <v>7777</v>
      </c>
      <c r="TFB699" s="201" t="s">
        <v>7776</v>
      </c>
      <c r="TFC699" s="201" t="s">
        <v>7777</v>
      </c>
      <c r="TFD699" s="201" t="s">
        <v>7776</v>
      </c>
      <c r="TFE699" s="201" t="s">
        <v>7777</v>
      </c>
      <c r="TFF699" s="201" t="s">
        <v>7776</v>
      </c>
      <c r="TFG699" s="201" t="s">
        <v>7777</v>
      </c>
      <c r="TFH699" s="201" t="s">
        <v>7776</v>
      </c>
      <c r="TFI699" s="201" t="s">
        <v>7777</v>
      </c>
      <c r="TFJ699" s="201" t="s">
        <v>7776</v>
      </c>
      <c r="TFK699" s="201" t="s">
        <v>7777</v>
      </c>
      <c r="TFL699" s="201" t="s">
        <v>7776</v>
      </c>
      <c r="TFM699" s="201" t="s">
        <v>7777</v>
      </c>
      <c r="TFN699" s="201" t="s">
        <v>7776</v>
      </c>
      <c r="TFO699" s="201" t="s">
        <v>7777</v>
      </c>
      <c r="TFP699" s="201" t="s">
        <v>7776</v>
      </c>
      <c r="TFQ699" s="201" t="s">
        <v>7777</v>
      </c>
      <c r="TFR699" s="201" t="s">
        <v>7776</v>
      </c>
      <c r="TFS699" s="201" t="s">
        <v>7777</v>
      </c>
      <c r="TFT699" s="201" t="s">
        <v>7776</v>
      </c>
      <c r="TFU699" s="201" t="s">
        <v>7777</v>
      </c>
      <c r="TFV699" s="201" t="s">
        <v>7776</v>
      </c>
      <c r="TFW699" s="201" t="s">
        <v>7777</v>
      </c>
      <c r="TFX699" s="201" t="s">
        <v>7776</v>
      </c>
      <c r="TFY699" s="201" t="s">
        <v>7777</v>
      </c>
      <c r="TFZ699" s="201" t="s">
        <v>7776</v>
      </c>
      <c r="TGA699" s="201" t="s">
        <v>7777</v>
      </c>
      <c r="TGB699" s="201" t="s">
        <v>7776</v>
      </c>
      <c r="TGC699" s="201" t="s">
        <v>7777</v>
      </c>
      <c r="TGD699" s="201" t="s">
        <v>7776</v>
      </c>
      <c r="TGE699" s="201" t="s">
        <v>7777</v>
      </c>
      <c r="TGF699" s="201" t="s">
        <v>7776</v>
      </c>
      <c r="TGG699" s="201" t="s">
        <v>7777</v>
      </c>
      <c r="TGH699" s="201" t="s">
        <v>7776</v>
      </c>
      <c r="TGI699" s="201" t="s">
        <v>7777</v>
      </c>
      <c r="TGJ699" s="201" t="s">
        <v>7776</v>
      </c>
      <c r="TGK699" s="201" t="s">
        <v>7777</v>
      </c>
      <c r="TGL699" s="201" t="s">
        <v>7776</v>
      </c>
      <c r="TGM699" s="201" t="s">
        <v>7777</v>
      </c>
      <c r="TGN699" s="201" t="s">
        <v>7776</v>
      </c>
      <c r="TGO699" s="201" t="s">
        <v>7777</v>
      </c>
      <c r="TGP699" s="201" t="s">
        <v>7776</v>
      </c>
      <c r="TGQ699" s="201" t="s">
        <v>7777</v>
      </c>
      <c r="TGR699" s="201" t="s">
        <v>7776</v>
      </c>
      <c r="TGS699" s="201" t="s">
        <v>7777</v>
      </c>
      <c r="TGT699" s="201" t="s">
        <v>7776</v>
      </c>
      <c r="TGU699" s="201" t="s">
        <v>7777</v>
      </c>
      <c r="TGV699" s="201" t="s">
        <v>7776</v>
      </c>
      <c r="TGW699" s="201" t="s">
        <v>7777</v>
      </c>
      <c r="TGX699" s="201" t="s">
        <v>7776</v>
      </c>
      <c r="TGY699" s="201" t="s">
        <v>7777</v>
      </c>
      <c r="TGZ699" s="201" t="s">
        <v>7776</v>
      </c>
      <c r="THA699" s="201" t="s">
        <v>7777</v>
      </c>
      <c r="THB699" s="201" t="s">
        <v>7776</v>
      </c>
      <c r="THC699" s="201" t="s">
        <v>7777</v>
      </c>
      <c r="THD699" s="201" t="s">
        <v>7776</v>
      </c>
      <c r="THE699" s="201" t="s">
        <v>7777</v>
      </c>
      <c r="THF699" s="201" t="s">
        <v>7776</v>
      </c>
      <c r="THG699" s="201" t="s">
        <v>7777</v>
      </c>
      <c r="THH699" s="201" t="s">
        <v>7776</v>
      </c>
      <c r="THI699" s="201" t="s">
        <v>7777</v>
      </c>
      <c r="THJ699" s="201" t="s">
        <v>7776</v>
      </c>
      <c r="THK699" s="201" t="s">
        <v>7777</v>
      </c>
      <c r="THL699" s="201" t="s">
        <v>7776</v>
      </c>
      <c r="THM699" s="201" t="s">
        <v>7777</v>
      </c>
      <c r="THN699" s="201" t="s">
        <v>7776</v>
      </c>
      <c r="THO699" s="201" t="s">
        <v>7777</v>
      </c>
      <c r="THP699" s="201" t="s">
        <v>7776</v>
      </c>
      <c r="THQ699" s="201" t="s">
        <v>7777</v>
      </c>
      <c r="THR699" s="201" t="s">
        <v>7776</v>
      </c>
      <c r="THS699" s="201" t="s">
        <v>7777</v>
      </c>
      <c r="THT699" s="201" t="s">
        <v>7776</v>
      </c>
      <c r="THU699" s="201" t="s">
        <v>7777</v>
      </c>
      <c r="THV699" s="201" t="s">
        <v>7776</v>
      </c>
      <c r="THW699" s="201" t="s">
        <v>7777</v>
      </c>
      <c r="THX699" s="201" t="s">
        <v>7776</v>
      </c>
      <c r="THY699" s="201" t="s">
        <v>7777</v>
      </c>
      <c r="THZ699" s="201" t="s">
        <v>7776</v>
      </c>
      <c r="TIA699" s="201" t="s">
        <v>7777</v>
      </c>
      <c r="TIB699" s="201" t="s">
        <v>7776</v>
      </c>
      <c r="TIC699" s="201" t="s">
        <v>7777</v>
      </c>
      <c r="TID699" s="201" t="s">
        <v>7776</v>
      </c>
      <c r="TIE699" s="201" t="s">
        <v>7777</v>
      </c>
      <c r="TIF699" s="201" t="s">
        <v>7776</v>
      </c>
      <c r="TIG699" s="201" t="s">
        <v>7777</v>
      </c>
      <c r="TIH699" s="201" t="s">
        <v>7776</v>
      </c>
      <c r="TII699" s="201" t="s">
        <v>7777</v>
      </c>
      <c r="TIJ699" s="201" t="s">
        <v>7776</v>
      </c>
      <c r="TIK699" s="201" t="s">
        <v>7777</v>
      </c>
      <c r="TIL699" s="201" t="s">
        <v>7776</v>
      </c>
      <c r="TIM699" s="201" t="s">
        <v>7777</v>
      </c>
      <c r="TIN699" s="201" t="s">
        <v>7776</v>
      </c>
      <c r="TIO699" s="201" t="s">
        <v>7777</v>
      </c>
      <c r="TIP699" s="201" t="s">
        <v>7776</v>
      </c>
      <c r="TIQ699" s="201" t="s">
        <v>7777</v>
      </c>
      <c r="TIR699" s="201" t="s">
        <v>7776</v>
      </c>
      <c r="TIS699" s="201" t="s">
        <v>7777</v>
      </c>
      <c r="TIT699" s="201" t="s">
        <v>7776</v>
      </c>
      <c r="TIU699" s="201" t="s">
        <v>7777</v>
      </c>
      <c r="TIV699" s="201" t="s">
        <v>7776</v>
      </c>
      <c r="TIW699" s="201" t="s">
        <v>7777</v>
      </c>
      <c r="TIX699" s="201" t="s">
        <v>7776</v>
      </c>
      <c r="TIY699" s="201" t="s">
        <v>7777</v>
      </c>
      <c r="TIZ699" s="201" t="s">
        <v>7776</v>
      </c>
      <c r="TJA699" s="201" t="s">
        <v>7777</v>
      </c>
      <c r="TJB699" s="201" t="s">
        <v>7776</v>
      </c>
      <c r="TJC699" s="201" t="s">
        <v>7777</v>
      </c>
      <c r="TJD699" s="201" t="s">
        <v>7776</v>
      </c>
      <c r="TJE699" s="201" t="s">
        <v>7777</v>
      </c>
      <c r="TJF699" s="201" t="s">
        <v>7776</v>
      </c>
      <c r="TJG699" s="201" t="s">
        <v>7777</v>
      </c>
      <c r="TJH699" s="201" t="s">
        <v>7776</v>
      </c>
      <c r="TJI699" s="201" t="s">
        <v>7777</v>
      </c>
      <c r="TJJ699" s="201" t="s">
        <v>7776</v>
      </c>
      <c r="TJK699" s="201" t="s">
        <v>7777</v>
      </c>
      <c r="TJL699" s="201" t="s">
        <v>7776</v>
      </c>
      <c r="TJM699" s="201" t="s">
        <v>7777</v>
      </c>
      <c r="TJN699" s="201" t="s">
        <v>7776</v>
      </c>
      <c r="TJO699" s="201" t="s">
        <v>7777</v>
      </c>
      <c r="TJP699" s="201" t="s">
        <v>7776</v>
      </c>
      <c r="TJQ699" s="201" t="s">
        <v>7777</v>
      </c>
      <c r="TJR699" s="201" t="s">
        <v>7776</v>
      </c>
      <c r="TJS699" s="201" t="s">
        <v>7777</v>
      </c>
      <c r="TJT699" s="201" t="s">
        <v>7776</v>
      </c>
      <c r="TJU699" s="201" t="s">
        <v>7777</v>
      </c>
      <c r="TJV699" s="201" t="s">
        <v>7776</v>
      </c>
      <c r="TJW699" s="201" t="s">
        <v>7777</v>
      </c>
      <c r="TJX699" s="201" t="s">
        <v>7776</v>
      </c>
      <c r="TJY699" s="201" t="s">
        <v>7777</v>
      </c>
      <c r="TJZ699" s="201" t="s">
        <v>7776</v>
      </c>
      <c r="TKA699" s="201" t="s">
        <v>7777</v>
      </c>
      <c r="TKB699" s="201" t="s">
        <v>7776</v>
      </c>
      <c r="TKC699" s="201" t="s">
        <v>7777</v>
      </c>
      <c r="TKD699" s="201" t="s">
        <v>7776</v>
      </c>
      <c r="TKE699" s="201" t="s">
        <v>7777</v>
      </c>
      <c r="TKF699" s="201" t="s">
        <v>7776</v>
      </c>
      <c r="TKG699" s="201" t="s">
        <v>7777</v>
      </c>
      <c r="TKH699" s="201" t="s">
        <v>7776</v>
      </c>
      <c r="TKI699" s="201" t="s">
        <v>7777</v>
      </c>
      <c r="TKJ699" s="201" t="s">
        <v>7776</v>
      </c>
      <c r="TKK699" s="201" t="s">
        <v>7777</v>
      </c>
      <c r="TKL699" s="201" t="s">
        <v>7776</v>
      </c>
      <c r="TKM699" s="201" t="s">
        <v>7777</v>
      </c>
      <c r="TKN699" s="201" t="s">
        <v>7776</v>
      </c>
      <c r="TKO699" s="201" t="s">
        <v>7777</v>
      </c>
      <c r="TKP699" s="201" t="s">
        <v>7776</v>
      </c>
      <c r="TKQ699" s="201" t="s">
        <v>7777</v>
      </c>
      <c r="TKR699" s="201" t="s">
        <v>7776</v>
      </c>
      <c r="TKS699" s="201" t="s">
        <v>7777</v>
      </c>
      <c r="TKT699" s="201" t="s">
        <v>7776</v>
      </c>
      <c r="TKU699" s="201" t="s">
        <v>7777</v>
      </c>
      <c r="TKV699" s="201" t="s">
        <v>7776</v>
      </c>
      <c r="TKW699" s="201" t="s">
        <v>7777</v>
      </c>
      <c r="TKX699" s="201" t="s">
        <v>7776</v>
      </c>
      <c r="TKY699" s="201" t="s">
        <v>7777</v>
      </c>
      <c r="TKZ699" s="201" t="s">
        <v>7776</v>
      </c>
      <c r="TLA699" s="201" t="s">
        <v>7777</v>
      </c>
      <c r="TLB699" s="201" t="s">
        <v>7776</v>
      </c>
      <c r="TLC699" s="201" t="s">
        <v>7777</v>
      </c>
      <c r="TLD699" s="201" t="s">
        <v>7776</v>
      </c>
      <c r="TLE699" s="201" t="s">
        <v>7777</v>
      </c>
      <c r="TLF699" s="201" t="s">
        <v>7776</v>
      </c>
      <c r="TLG699" s="201" t="s">
        <v>7777</v>
      </c>
      <c r="TLH699" s="201" t="s">
        <v>7776</v>
      </c>
      <c r="TLI699" s="201" t="s">
        <v>7777</v>
      </c>
      <c r="TLJ699" s="201" t="s">
        <v>7776</v>
      </c>
      <c r="TLK699" s="201" t="s">
        <v>7777</v>
      </c>
      <c r="TLL699" s="201" t="s">
        <v>7776</v>
      </c>
      <c r="TLM699" s="201" t="s">
        <v>7777</v>
      </c>
      <c r="TLN699" s="201" t="s">
        <v>7776</v>
      </c>
      <c r="TLO699" s="201" t="s">
        <v>7777</v>
      </c>
      <c r="TLP699" s="201" t="s">
        <v>7776</v>
      </c>
      <c r="TLQ699" s="201" t="s">
        <v>7777</v>
      </c>
      <c r="TLR699" s="201" t="s">
        <v>7776</v>
      </c>
      <c r="TLS699" s="201" t="s">
        <v>7777</v>
      </c>
      <c r="TLT699" s="201" t="s">
        <v>7776</v>
      </c>
      <c r="TLU699" s="201" t="s">
        <v>7777</v>
      </c>
      <c r="TLV699" s="201" t="s">
        <v>7776</v>
      </c>
      <c r="TLW699" s="201" t="s">
        <v>7777</v>
      </c>
      <c r="TLX699" s="201" t="s">
        <v>7776</v>
      </c>
      <c r="TLY699" s="201" t="s">
        <v>7777</v>
      </c>
      <c r="TLZ699" s="201" t="s">
        <v>7776</v>
      </c>
      <c r="TMA699" s="201" t="s">
        <v>7777</v>
      </c>
      <c r="TMB699" s="201" t="s">
        <v>7776</v>
      </c>
      <c r="TMC699" s="201" t="s">
        <v>7777</v>
      </c>
      <c r="TMD699" s="201" t="s">
        <v>7776</v>
      </c>
      <c r="TME699" s="201" t="s">
        <v>7777</v>
      </c>
      <c r="TMF699" s="201" t="s">
        <v>7776</v>
      </c>
      <c r="TMG699" s="201" t="s">
        <v>7777</v>
      </c>
      <c r="TMH699" s="201" t="s">
        <v>7776</v>
      </c>
      <c r="TMI699" s="201" t="s">
        <v>7777</v>
      </c>
      <c r="TMJ699" s="201" t="s">
        <v>7776</v>
      </c>
      <c r="TMK699" s="201" t="s">
        <v>7777</v>
      </c>
      <c r="TML699" s="201" t="s">
        <v>7776</v>
      </c>
      <c r="TMM699" s="201" t="s">
        <v>7777</v>
      </c>
      <c r="TMN699" s="201" t="s">
        <v>7776</v>
      </c>
      <c r="TMO699" s="201" t="s">
        <v>7777</v>
      </c>
      <c r="TMP699" s="201" t="s">
        <v>7776</v>
      </c>
      <c r="TMQ699" s="201" t="s">
        <v>7777</v>
      </c>
      <c r="TMR699" s="201" t="s">
        <v>7776</v>
      </c>
      <c r="TMS699" s="201" t="s">
        <v>7777</v>
      </c>
      <c r="TMT699" s="201" t="s">
        <v>7776</v>
      </c>
      <c r="TMU699" s="201" t="s">
        <v>7777</v>
      </c>
      <c r="TMV699" s="201" t="s">
        <v>7776</v>
      </c>
      <c r="TMW699" s="201" t="s">
        <v>7777</v>
      </c>
      <c r="TMX699" s="201" t="s">
        <v>7776</v>
      </c>
      <c r="TMY699" s="201" t="s">
        <v>7777</v>
      </c>
      <c r="TMZ699" s="201" t="s">
        <v>7776</v>
      </c>
      <c r="TNA699" s="201" t="s">
        <v>7777</v>
      </c>
      <c r="TNB699" s="201" t="s">
        <v>7776</v>
      </c>
      <c r="TNC699" s="201" t="s">
        <v>7777</v>
      </c>
      <c r="TND699" s="201" t="s">
        <v>7776</v>
      </c>
      <c r="TNE699" s="201" t="s">
        <v>7777</v>
      </c>
      <c r="TNF699" s="201" t="s">
        <v>7776</v>
      </c>
      <c r="TNG699" s="201" t="s">
        <v>7777</v>
      </c>
      <c r="TNH699" s="201" t="s">
        <v>7776</v>
      </c>
      <c r="TNI699" s="201" t="s">
        <v>7777</v>
      </c>
      <c r="TNJ699" s="201" t="s">
        <v>7776</v>
      </c>
      <c r="TNK699" s="201" t="s">
        <v>7777</v>
      </c>
      <c r="TNL699" s="201" t="s">
        <v>7776</v>
      </c>
      <c r="TNM699" s="201" t="s">
        <v>7777</v>
      </c>
      <c r="TNN699" s="201" t="s">
        <v>7776</v>
      </c>
      <c r="TNO699" s="201" t="s">
        <v>7777</v>
      </c>
      <c r="TNP699" s="201" t="s">
        <v>7776</v>
      </c>
      <c r="TNQ699" s="201" t="s">
        <v>7777</v>
      </c>
      <c r="TNR699" s="201" t="s">
        <v>7776</v>
      </c>
      <c r="TNS699" s="201" t="s">
        <v>7777</v>
      </c>
      <c r="TNT699" s="201" t="s">
        <v>7776</v>
      </c>
      <c r="TNU699" s="201" t="s">
        <v>7777</v>
      </c>
      <c r="TNV699" s="201" t="s">
        <v>7776</v>
      </c>
      <c r="TNW699" s="201" t="s">
        <v>7777</v>
      </c>
      <c r="TNX699" s="201" t="s">
        <v>7776</v>
      </c>
      <c r="TNY699" s="201" t="s">
        <v>7777</v>
      </c>
      <c r="TNZ699" s="201" t="s">
        <v>7776</v>
      </c>
      <c r="TOA699" s="201" t="s">
        <v>7777</v>
      </c>
      <c r="TOB699" s="201" t="s">
        <v>7776</v>
      </c>
      <c r="TOC699" s="201" t="s">
        <v>7777</v>
      </c>
      <c r="TOD699" s="201" t="s">
        <v>7776</v>
      </c>
      <c r="TOE699" s="201" t="s">
        <v>7777</v>
      </c>
      <c r="TOF699" s="201" t="s">
        <v>7776</v>
      </c>
      <c r="TOG699" s="201" t="s">
        <v>7777</v>
      </c>
      <c r="TOH699" s="201" t="s">
        <v>7776</v>
      </c>
      <c r="TOI699" s="201" t="s">
        <v>7777</v>
      </c>
      <c r="TOJ699" s="201" t="s">
        <v>7776</v>
      </c>
      <c r="TOK699" s="201" t="s">
        <v>7777</v>
      </c>
      <c r="TOL699" s="201" t="s">
        <v>7776</v>
      </c>
      <c r="TOM699" s="201" t="s">
        <v>7777</v>
      </c>
      <c r="TON699" s="201" t="s">
        <v>7776</v>
      </c>
      <c r="TOO699" s="201" t="s">
        <v>7777</v>
      </c>
      <c r="TOP699" s="201" t="s">
        <v>7776</v>
      </c>
      <c r="TOQ699" s="201" t="s">
        <v>7777</v>
      </c>
      <c r="TOR699" s="201" t="s">
        <v>7776</v>
      </c>
      <c r="TOS699" s="201" t="s">
        <v>7777</v>
      </c>
      <c r="TOT699" s="201" t="s">
        <v>7776</v>
      </c>
      <c r="TOU699" s="201" t="s">
        <v>7777</v>
      </c>
      <c r="TOV699" s="201" t="s">
        <v>7776</v>
      </c>
      <c r="TOW699" s="201" t="s">
        <v>7777</v>
      </c>
      <c r="TOX699" s="201" t="s">
        <v>7776</v>
      </c>
      <c r="TOY699" s="201" t="s">
        <v>7777</v>
      </c>
      <c r="TOZ699" s="201" t="s">
        <v>7776</v>
      </c>
      <c r="TPA699" s="201" t="s">
        <v>7777</v>
      </c>
      <c r="TPB699" s="201" t="s">
        <v>7776</v>
      </c>
      <c r="TPC699" s="201" t="s">
        <v>7777</v>
      </c>
      <c r="TPD699" s="201" t="s">
        <v>7776</v>
      </c>
      <c r="TPE699" s="201" t="s">
        <v>7777</v>
      </c>
      <c r="TPF699" s="201" t="s">
        <v>7776</v>
      </c>
      <c r="TPG699" s="201" t="s">
        <v>7777</v>
      </c>
      <c r="TPH699" s="201" t="s">
        <v>7776</v>
      </c>
      <c r="TPI699" s="201" t="s">
        <v>7777</v>
      </c>
      <c r="TPJ699" s="201" t="s">
        <v>7776</v>
      </c>
      <c r="TPK699" s="201" t="s">
        <v>7777</v>
      </c>
      <c r="TPL699" s="201" t="s">
        <v>7776</v>
      </c>
      <c r="TPM699" s="201" t="s">
        <v>7777</v>
      </c>
      <c r="TPN699" s="201" t="s">
        <v>7776</v>
      </c>
      <c r="TPO699" s="201" t="s">
        <v>7777</v>
      </c>
      <c r="TPP699" s="201" t="s">
        <v>7776</v>
      </c>
      <c r="TPQ699" s="201" t="s">
        <v>7777</v>
      </c>
      <c r="TPR699" s="201" t="s">
        <v>7776</v>
      </c>
      <c r="TPS699" s="201" t="s">
        <v>7777</v>
      </c>
      <c r="TPT699" s="201" t="s">
        <v>7776</v>
      </c>
      <c r="TPU699" s="201" t="s">
        <v>7777</v>
      </c>
      <c r="TPV699" s="201" t="s">
        <v>7776</v>
      </c>
      <c r="TPW699" s="201" t="s">
        <v>7777</v>
      </c>
      <c r="TPX699" s="201" t="s">
        <v>7776</v>
      </c>
      <c r="TPY699" s="201" t="s">
        <v>7777</v>
      </c>
      <c r="TPZ699" s="201" t="s">
        <v>7776</v>
      </c>
      <c r="TQA699" s="201" t="s">
        <v>7777</v>
      </c>
      <c r="TQB699" s="201" t="s">
        <v>7776</v>
      </c>
      <c r="TQC699" s="201" t="s">
        <v>7777</v>
      </c>
      <c r="TQD699" s="201" t="s">
        <v>7776</v>
      </c>
      <c r="TQE699" s="201" t="s">
        <v>7777</v>
      </c>
      <c r="TQF699" s="201" t="s">
        <v>7776</v>
      </c>
      <c r="TQG699" s="201" t="s">
        <v>7777</v>
      </c>
      <c r="TQH699" s="201" t="s">
        <v>7776</v>
      </c>
      <c r="TQI699" s="201" t="s">
        <v>7777</v>
      </c>
      <c r="TQJ699" s="201" t="s">
        <v>7776</v>
      </c>
      <c r="TQK699" s="201" t="s">
        <v>7777</v>
      </c>
      <c r="TQL699" s="201" t="s">
        <v>7776</v>
      </c>
      <c r="TQM699" s="201" t="s">
        <v>7777</v>
      </c>
      <c r="TQN699" s="201" t="s">
        <v>7776</v>
      </c>
      <c r="TQO699" s="201" t="s">
        <v>7777</v>
      </c>
      <c r="TQP699" s="201" t="s">
        <v>7776</v>
      </c>
      <c r="TQQ699" s="201" t="s">
        <v>7777</v>
      </c>
      <c r="TQR699" s="201" t="s">
        <v>7776</v>
      </c>
      <c r="TQS699" s="201" t="s">
        <v>7777</v>
      </c>
      <c r="TQT699" s="201" t="s">
        <v>7776</v>
      </c>
      <c r="TQU699" s="201" t="s">
        <v>7777</v>
      </c>
      <c r="TQV699" s="201" t="s">
        <v>7776</v>
      </c>
      <c r="TQW699" s="201" t="s">
        <v>7777</v>
      </c>
      <c r="TQX699" s="201" t="s">
        <v>7776</v>
      </c>
      <c r="TQY699" s="201" t="s">
        <v>7777</v>
      </c>
      <c r="TQZ699" s="201" t="s">
        <v>7776</v>
      </c>
      <c r="TRA699" s="201" t="s">
        <v>7777</v>
      </c>
      <c r="TRB699" s="201" t="s">
        <v>7776</v>
      </c>
      <c r="TRC699" s="201" t="s">
        <v>7777</v>
      </c>
      <c r="TRD699" s="201" t="s">
        <v>7776</v>
      </c>
      <c r="TRE699" s="201" t="s">
        <v>7777</v>
      </c>
      <c r="TRF699" s="201" t="s">
        <v>7776</v>
      </c>
      <c r="TRG699" s="201" t="s">
        <v>7777</v>
      </c>
      <c r="TRH699" s="201" t="s">
        <v>7776</v>
      </c>
      <c r="TRI699" s="201" t="s">
        <v>7777</v>
      </c>
      <c r="TRJ699" s="201" t="s">
        <v>7776</v>
      </c>
      <c r="TRK699" s="201" t="s">
        <v>7777</v>
      </c>
      <c r="TRL699" s="201" t="s">
        <v>7776</v>
      </c>
      <c r="TRM699" s="201" t="s">
        <v>7777</v>
      </c>
      <c r="TRN699" s="201" t="s">
        <v>7776</v>
      </c>
      <c r="TRO699" s="201" t="s">
        <v>7777</v>
      </c>
      <c r="TRP699" s="201" t="s">
        <v>7776</v>
      </c>
      <c r="TRQ699" s="201" t="s">
        <v>7777</v>
      </c>
      <c r="TRR699" s="201" t="s">
        <v>7776</v>
      </c>
      <c r="TRS699" s="201" t="s">
        <v>7777</v>
      </c>
      <c r="TRT699" s="201" t="s">
        <v>7776</v>
      </c>
      <c r="TRU699" s="201" t="s">
        <v>7777</v>
      </c>
      <c r="TRV699" s="201" t="s">
        <v>7776</v>
      </c>
      <c r="TRW699" s="201" t="s">
        <v>7777</v>
      </c>
      <c r="TRX699" s="201" t="s">
        <v>7776</v>
      </c>
      <c r="TRY699" s="201" t="s">
        <v>7777</v>
      </c>
      <c r="TRZ699" s="201" t="s">
        <v>7776</v>
      </c>
      <c r="TSA699" s="201" t="s">
        <v>7777</v>
      </c>
      <c r="TSB699" s="201" t="s">
        <v>7776</v>
      </c>
      <c r="TSC699" s="201" t="s">
        <v>7777</v>
      </c>
      <c r="TSD699" s="201" t="s">
        <v>7776</v>
      </c>
      <c r="TSE699" s="201" t="s">
        <v>7777</v>
      </c>
      <c r="TSF699" s="201" t="s">
        <v>7776</v>
      </c>
      <c r="TSG699" s="201" t="s">
        <v>7777</v>
      </c>
      <c r="TSH699" s="201" t="s">
        <v>7776</v>
      </c>
      <c r="TSI699" s="201" t="s">
        <v>7777</v>
      </c>
      <c r="TSJ699" s="201" t="s">
        <v>7776</v>
      </c>
      <c r="TSK699" s="201" t="s">
        <v>7777</v>
      </c>
      <c r="TSL699" s="201" t="s">
        <v>7776</v>
      </c>
      <c r="TSM699" s="201" t="s">
        <v>7777</v>
      </c>
      <c r="TSN699" s="201" t="s">
        <v>7776</v>
      </c>
      <c r="TSO699" s="201" t="s">
        <v>7777</v>
      </c>
      <c r="TSP699" s="201" t="s">
        <v>7776</v>
      </c>
      <c r="TSQ699" s="201" t="s">
        <v>7777</v>
      </c>
      <c r="TSR699" s="201" t="s">
        <v>7776</v>
      </c>
      <c r="TSS699" s="201" t="s">
        <v>7777</v>
      </c>
      <c r="TST699" s="201" t="s">
        <v>7776</v>
      </c>
      <c r="TSU699" s="201" t="s">
        <v>7777</v>
      </c>
      <c r="TSV699" s="201" t="s">
        <v>7776</v>
      </c>
      <c r="TSW699" s="201" t="s">
        <v>7777</v>
      </c>
      <c r="TSX699" s="201" t="s">
        <v>7776</v>
      </c>
      <c r="TSY699" s="201" t="s">
        <v>7777</v>
      </c>
      <c r="TSZ699" s="201" t="s">
        <v>7776</v>
      </c>
      <c r="TTA699" s="201" t="s">
        <v>7777</v>
      </c>
      <c r="TTB699" s="201" t="s">
        <v>7776</v>
      </c>
      <c r="TTC699" s="201" t="s">
        <v>7777</v>
      </c>
      <c r="TTD699" s="201" t="s">
        <v>7776</v>
      </c>
      <c r="TTE699" s="201" t="s">
        <v>7777</v>
      </c>
      <c r="TTF699" s="201" t="s">
        <v>7776</v>
      </c>
      <c r="TTG699" s="201" t="s">
        <v>7777</v>
      </c>
      <c r="TTH699" s="201" t="s">
        <v>7776</v>
      </c>
      <c r="TTI699" s="201" t="s">
        <v>7777</v>
      </c>
      <c r="TTJ699" s="201" t="s">
        <v>7776</v>
      </c>
      <c r="TTK699" s="201" t="s">
        <v>7777</v>
      </c>
      <c r="TTL699" s="201" t="s">
        <v>7776</v>
      </c>
      <c r="TTM699" s="201" t="s">
        <v>7777</v>
      </c>
      <c r="TTN699" s="201" t="s">
        <v>7776</v>
      </c>
      <c r="TTO699" s="201" t="s">
        <v>7777</v>
      </c>
      <c r="TTP699" s="201" t="s">
        <v>7776</v>
      </c>
      <c r="TTQ699" s="201" t="s">
        <v>7777</v>
      </c>
      <c r="TTR699" s="201" t="s">
        <v>7776</v>
      </c>
      <c r="TTS699" s="201" t="s">
        <v>7777</v>
      </c>
      <c r="TTT699" s="201" t="s">
        <v>7776</v>
      </c>
      <c r="TTU699" s="201" t="s">
        <v>7777</v>
      </c>
      <c r="TTV699" s="201" t="s">
        <v>7776</v>
      </c>
      <c r="TTW699" s="201" t="s">
        <v>7777</v>
      </c>
      <c r="TTX699" s="201" t="s">
        <v>7776</v>
      </c>
      <c r="TTY699" s="201" t="s">
        <v>7777</v>
      </c>
      <c r="TTZ699" s="201" t="s">
        <v>7776</v>
      </c>
      <c r="TUA699" s="201" t="s">
        <v>7777</v>
      </c>
      <c r="TUB699" s="201" t="s">
        <v>7776</v>
      </c>
      <c r="TUC699" s="201" t="s">
        <v>7777</v>
      </c>
      <c r="TUD699" s="201" t="s">
        <v>7776</v>
      </c>
      <c r="TUE699" s="201" t="s">
        <v>7777</v>
      </c>
      <c r="TUF699" s="201" t="s">
        <v>7776</v>
      </c>
      <c r="TUG699" s="201" t="s">
        <v>7777</v>
      </c>
      <c r="TUH699" s="201" t="s">
        <v>7776</v>
      </c>
      <c r="TUI699" s="201" t="s">
        <v>7777</v>
      </c>
      <c r="TUJ699" s="201" t="s">
        <v>7776</v>
      </c>
      <c r="TUK699" s="201" t="s">
        <v>7777</v>
      </c>
      <c r="TUL699" s="201" t="s">
        <v>7776</v>
      </c>
      <c r="TUM699" s="201" t="s">
        <v>7777</v>
      </c>
      <c r="TUN699" s="201" t="s">
        <v>7776</v>
      </c>
      <c r="TUO699" s="201" t="s">
        <v>7777</v>
      </c>
      <c r="TUP699" s="201" t="s">
        <v>7776</v>
      </c>
      <c r="TUQ699" s="201" t="s">
        <v>7777</v>
      </c>
      <c r="TUR699" s="201" t="s">
        <v>7776</v>
      </c>
      <c r="TUS699" s="201" t="s">
        <v>7777</v>
      </c>
      <c r="TUT699" s="201" t="s">
        <v>7776</v>
      </c>
      <c r="TUU699" s="201" t="s">
        <v>7777</v>
      </c>
      <c r="TUV699" s="201" t="s">
        <v>7776</v>
      </c>
      <c r="TUW699" s="201" t="s">
        <v>7777</v>
      </c>
      <c r="TUX699" s="201" t="s">
        <v>7776</v>
      </c>
      <c r="TUY699" s="201" t="s">
        <v>7777</v>
      </c>
      <c r="TUZ699" s="201" t="s">
        <v>7776</v>
      </c>
      <c r="TVA699" s="201" t="s">
        <v>7777</v>
      </c>
      <c r="TVB699" s="201" t="s">
        <v>7776</v>
      </c>
      <c r="TVC699" s="201" t="s">
        <v>7777</v>
      </c>
      <c r="TVD699" s="201" t="s">
        <v>7776</v>
      </c>
      <c r="TVE699" s="201" t="s">
        <v>7777</v>
      </c>
      <c r="TVF699" s="201" t="s">
        <v>7776</v>
      </c>
      <c r="TVG699" s="201" t="s">
        <v>7777</v>
      </c>
      <c r="TVH699" s="201" t="s">
        <v>7776</v>
      </c>
      <c r="TVI699" s="201" t="s">
        <v>7777</v>
      </c>
      <c r="TVJ699" s="201" t="s">
        <v>7776</v>
      </c>
      <c r="TVK699" s="201" t="s">
        <v>7777</v>
      </c>
      <c r="TVL699" s="201" t="s">
        <v>7776</v>
      </c>
      <c r="TVM699" s="201" t="s">
        <v>7777</v>
      </c>
      <c r="TVN699" s="201" t="s">
        <v>7776</v>
      </c>
      <c r="TVO699" s="201" t="s">
        <v>7777</v>
      </c>
      <c r="TVP699" s="201" t="s">
        <v>7776</v>
      </c>
      <c r="TVQ699" s="201" t="s">
        <v>7777</v>
      </c>
      <c r="TVR699" s="201" t="s">
        <v>7776</v>
      </c>
      <c r="TVS699" s="201" t="s">
        <v>7777</v>
      </c>
      <c r="TVT699" s="201" t="s">
        <v>7776</v>
      </c>
      <c r="TVU699" s="201" t="s">
        <v>7777</v>
      </c>
      <c r="TVV699" s="201" t="s">
        <v>7776</v>
      </c>
      <c r="TVW699" s="201" t="s">
        <v>7777</v>
      </c>
      <c r="TVX699" s="201" t="s">
        <v>7776</v>
      </c>
      <c r="TVY699" s="201" t="s">
        <v>7777</v>
      </c>
      <c r="TVZ699" s="201" t="s">
        <v>7776</v>
      </c>
      <c r="TWA699" s="201" t="s">
        <v>7777</v>
      </c>
      <c r="TWB699" s="201" t="s">
        <v>7776</v>
      </c>
      <c r="TWC699" s="201" t="s">
        <v>7777</v>
      </c>
      <c r="TWD699" s="201" t="s">
        <v>7776</v>
      </c>
      <c r="TWE699" s="201" t="s">
        <v>7777</v>
      </c>
      <c r="TWF699" s="201" t="s">
        <v>7776</v>
      </c>
      <c r="TWG699" s="201" t="s">
        <v>7777</v>
      </c>
      <c r="TWH699" s="201" t="s">
        <v>7776</v>
      </c>
      <c r="TWI699" s="201" t="s">
        <v>7777</v>
      </c>
      <c r="TWJ699" s="201" t="s">
        <v>7776</v>
      </c>
      <c r="TWK699" s="201" t="s">
        <v>7777</v>
      </c>
      <c r="TWL699" s="201" t="s">
        <v>7776</v>
      </c>
      <c r="TWM699" s="201" t="s">
        <v>7777</v>
      </c>
      <c r="TWN699" s="201" t="s">
        <v>7776</v>
      </c>
      <c r="TWO699" s="201" t="s">
        <v>7777</v>
      </c>
      <c r="TWP699" s="201" t="s">
        <v>7776</v>
      </c>
      <c r="TWQ699" s="201" t="s">
        <v>7777</v>
      </c>
      <c r="TWR699" s="201" t="s">
        <v>7776</v>
      </c>
      <c r="TWS699" s="201" t="s">
        <v>7777</v>
      </c>
      <c r="TWT699" s="201" t="s">
        <v>7776</v>
      </c>
      <c r="TWU699" s="201" t="s">
        <v>7777</v>
      </c>
      <c r="TWV699" s="201" t="s">
        <v>7776</v>
      </c>
      <c r="TWW699" s="201" t="s">
        <v>7777</v>
      </c>
      <c r="TWX699" s="201" t="s">
        <v>7776</v>
      </c>
      <c r="TWY699" s="201" t="s">
        <v>7777</v>
      </c>
      <c r="TWZ699" s="201" t="s">
        <v>7776</v>
      </c>
      <c r="TXA699" s="201" t="s">
        <v>7777</v>
      </c>
      <c r="TXB699" s="201" t="s">
        <v>7776</v>
      </c>
      <c r="TXC699" s="201" t="s">
        <v>7777</v>
      </c>
      <c r="TXD699" s="201" t="s">
        <v>7776</v>
      </c>
      <c r="TXE699" s="201" t="s">
        <v>7777</v>
      </c>
      <c r="TXF699" s="201" t="s">
        <v>7776</v>
      </c>
      <c r="TXG699" s="201" t="s">
        <v>7777</v>
      </c>
      <c r="TXH699" s="201" t="s">
        <v>7776</v>
      </c>
      <c r="TXI699" s="201" t="s">
        <v>7777</v>
      </c>
      <c r="TXJ699" s="201" t="s">
        <v>7776</v>
      </c>
      <c r="TXK699" s="201" t="s">
        <v>7777</v>
      </c>
      <c r="TXL699" s="201" t="s">
        <v>7776</v>
      </c>
      <c r="TXM699" s="201" t="s">
        <v>7777</v>
      </c>
      <c r="TXN699" s="201" t="s">
        <v>7776</v>
      </c>
      <c r="TXO699" s="201" t="s">
        <v>7777</v>
      </c>
      <c r="TXP699" s="201" t="s">
        <v>7776</v>
      </c>
      <c r="TXQ699" s="201" t="s">
        <v>7777</v>
      </c>
      <c r="TXR699" s="201" t="s">
        <v>7776</v>
      </c>
      <c r="TXS699" s="201" t="s">
        <v>7777</v>
      </c>
      <c r="TXT699" s="201" t="s">
        <v>7776</v>
      </c>
      <c r="TXU699" s="201" t="s">
        <v>7777</v>
      </c>
      <c r="TXV699" s="201" t="s">
        <v>7776</v>
      </c>
      <c r="TXW699" s="201" t="s">
        <v>7777</v>
      </c>
      <c r="TXX699" s="201" t="s">
        <v>7776</v>
      </c>
      <c r="TXY699" s="201" t="s">
        <v>7777</v>
      </c>
      <c r="TXZ699" s="201" t="s">
        <v>7776</v>
      </c>
      <c r="TYA699" s="201" t="s">
        <v>7777</v>
      </c>
      <c r="TYB699" s="201" t="s">
        <v>7776</v>
      </c>
      <c r="TYC699" s="201" t="s">
        <v>7777</v>
      </c>
      <c r="TYD699" s="201" t="s">
        <v>7776</v>
      </c>
      <c r="TYE699" s="201" t="s">
        <v>7777</v>
      </c>
      <c r="TYF699" s="201" t="s">
        <v>7776</v>
      </c>
      <c r="TYG699" s="201" t="s">
        <v>7777</v>
      </c>
      <c r="TYH699" s="201" t="s">
        <v>7776</v>
      </c>
      <c r="TYI699" s="201" t="s">
        <v>7777</v>
      </c>
      <c r="TYJ699" s="201" t="s">
        <v>7776</v>
      </c>
      <c r="TYK699" s="201" t="s">
        <v>7777</v>
      </c>
      <c r="TYL699" s="201" t="s">
        <v>7776</v>
      </c>
      <c r="TYM699" s="201" t="s">
        <v>7777</v>
      </c>
      <c r="TYN699" s="201" t="s">
        <v>7776</v>
      </c>
      <c r="TYO699" s="201" t="s">
        <v>7777</v>
      </c>
      <c r="TYP699" s="201" t="s">
        <v>7776</v>
      </c>
      <c r="TYQ699" s="201" t="s">
        <v>7777</v>
      </c>
      <c r="TYR699" s="201" t="s">
        <v>7776</v>
      </c>
      <c r="TYS699" s="201" t="s">
        <v>7777</v>
      </c>
      <c r="TYT699" s="201" t="s">
        <v>7776</v>
      </c>
      <c r="TYU699" s="201" t="s">
        <v>7777</v>
      </c>
      <c r="TYV699" s="201" t="s">
        <v>7776</v>
      </c>
      <c r="TYW699" s="201" t="s">
        <v>7777</v>
      </c>
      <c r="TYX699" s="201" t="s">
        <v>7776</v>
      </c>
      <c r="TYY699" s="201" t="s">
        <v>7777</v>
      </c>
      <c r="TYZ699" s="201" t="s">
        <v>7776</v>
      </c>
      <c r="TZA699" s="201" t="s">
        <v>7777</v>
      </c>
      <c r="TZB699" s="201" t="s">
        <v>7776</v>
      </c>
      <c r="TZC699" s="201" t="s">
        <v>7777</v>
      </c>
      <c r="TZD699" s="201" t="s">
        <v>7776</v>
      </c>
      <c r="TZE699" s="201" t="s">
        <v>7777</v>
      </c>
      <c r="TZF699" s="201" t="s">
        <v>7776</v>
      </c>
      <c r="TZG699" s="201" t="s">
        <v>7777</v>
      </c>
      <c r="TZH699" s="201" t="s">
        <v>7776</v>
      </c>
      <c r="TZI699" s="201" t="s">
        <v>7777</v>
      </c>
      <c r="TZJ699" s="201" t="s">
        <v>7776</v>
      </c>
      <c r="TZK699" s="201" t="s">
        <v>7777</v>
      </c>
      <c r="TZL699" s="201" t="s">
        <v>7776</v>
      </c>
      <c r="TZM699" s="201" t="s">
        <v>7777</v>
      </c>
      <c r="TZN699" s="201" t="s">
        <v>7776</v>
      </c>
      <c r="TZO699" s="201" t="s">
        <v>7777</v>
      </c>
      <c r="TZP699" s="201" t="s">
        <v>7776</v>
      </c>
      <c r="TZQ699" s="201" t="s">
        <v>7777</v>
      </c>
      <c r="TZR699" s="201" t="s">
        <v>7776</v>
      </c>
      <c r="TZS699" s="201" t="s">
        <v>7777</v>
      </c>
      <c r="TZT699" s="201" t="s">
        <v>7776</v>
      </c>
      <c r="TZU699" s="201" t="s">
        <v>7777</v>
      </c>
      <c r="TZV699" s="201" t="s">
        <v>7776</v>
      </c>
      <c r="TZW699" s="201" t="s">
        <v>7777</v>
      </c>
      <c r="TZX699" s="201" t="s">
        <v>7776</v>
      </c>
      <c r="TZY699" s="201" t="s">
        <v>7777</v>
      </c>
      <c r="TZZ699" s="201" t="s">
        <v>7776</v>
      </c>
      <c r="UAA699" s="201" t="s">
        <v>7777</v>
      </c>
      <c r="UAB699" s="201" t="s">
        <v>7776</v>
      </c>
      <c r="UAC699" s="201" t="s">
        <v>7777</v>
      </c>
      <c r="UAD699" s="201" t="s">
        <v>7776</v>
      </c>
      <c r="UAE699" s="201" t="s">
        <v>7777</v>
      </c>
      <c r="UAF699" s="201" t="s">
        <v>7776</v>
      </c>
      <c r="UAG699" s="201" t="s">
        <v>7777</v>
      </c>
      <c r="UAH699" s="201" t="s">
        <v>7776</v>
      </c>
      <c r="UAI699" s="201" t="s">
        <v>7777</v>
      </c>
      <c r="UAJ699" s="201" t="s">
        <v>7776</v>
      </c>
      <c r="UAK699" s="201" t="s">
        <v>7777</v>
      </c>
      <c r="UAL699" s="201" t="s">
        <v>7776</v>
      </c>
      <c r="UAM699" s="201" t="s">
        <v>7777</v>
      </c>
      <c r="UAN699" s="201" t="s">
        <v>7776</v>
      </c>
      <c r="UAO699" s="201" t="s">
        <v>7777</v>
      </c>
      <c r="UAP699" s="201" t="s">
        <v>7776</v>
      </c>
      <c r="UAQ699" s="201" t="s">
        <v>7777</v>
      </c>
      <c r="UAR699" s="201" t="s">
        <v>7776</v>
      </c>
      <c r="UAS699" s="201" t="s">
        <v>7777</v>
      </c>
      <c r="UAT699" s="201" t="s">
        <v>7776</v>
      </c>
      <c r="UAU699" s="201" t="s">
        <v>7777</v>
      </c>
      <c r="UAV699" s="201" t="s">
        <v>7776</v>
      </c>
      <c r="UAW699" s="201" t="s">
        <v>7777</v>
      </c>
      <c r="UAX699" s="201" t="s">
        <v>7776</v>
      </c>
      <c r="UAY699" s="201" t="s">
        <v>7777</v>
      </c>
      <c r="UAZ699" s="201" t="s">
        <v>7776</v>
      </c>
      <c r="UBA699" s="201" t="s">
        <v>7777</v>
      </c>
      <c r="UBB699" s="201" t="s">
        <v>7776</v>
      </c>
      <c r="UBC699" s="201" t="s">
        <v>7777</v>
      </c>
      <c r="UBD699" s="201" t="s">
        <v>7776</v>
      </c>
      <c r="UBE699" s="201" t="s">
        <v>7777</v>
      </c>
      <c r="UBF699" s="201" t="s">
        <v>7776</v>
      </c>
      <c r="UBG699" s="201" t="s">
        <v>7777</v>
      </c>
      <c r="UBH699" s="201" t="s">
        <v>7776</v>
      </c>
      <c r="UBI699" s="201" t="s">
        <v>7777</v>
      </c>
      <c r="UBJ699" s="201" t="s">
        <v>7776</v>
      </c>
      <c r="UBK699" s="201" t="s">
        <v>7777</v>
      </c>
      <c r="UBL699" s="201" t="s">
        <v>7776</v>
      </c>
      <c r="UBM699" s="201" t="s">
        <v>7777</v>
      </c>
      <c r="UBN699" s="201" t="s">
        <v>7776</v>
      </c>
      <c r="UBO699" s="201" t="s">
        <v>7777</v>
      </c>
      <c r="UBP699" s="201" t="s">
        <v>7776</v>
      </c>
      <c r="UBQ699" s="201" t="s">
        <v>7777</v>
      </c>
      <c r="UBR699" s="201" t="s">
        <v>7776</v>
      </c>
      <c r="UBS699" s="201" t="s">
        <v>7777</v>
      </c>
      <c r="UBT699" s="201" t="s">
        <v>7776</v>
      </c>
      <c r="UBU699" s="201" t="s">
        <v>7777</v>
      </c>
      <c r="UBV699" s="201" t="s">
        <v>7776</v>
      </c>
      <c r="UBW699" s="201" t="s">
        <v>7777</v>
      </c>
      <c r="UBX699" s="201" t="s">
        <v>7776</v>
      </c>
      <c r="UBY699" s="201" t="s">
        <v>7777</v>
      </c>
      <c r="UBZ699" s="201" t="s">
        <v>7776</v>
      </c>
      <c r="UCA699" s="201" t="s">
        <v>7777</v>
      </c>
      <c r="UCB699" s="201" t="s">
        <v>7776</v>
      </c>
      <c r="UCC699" s="201" t="s">
        <v>7777</v>
      </c>
      <c r="UCD699" s="201" t="s">
        <v>7776</v>
      </c>
      <c r="UCE699" s="201" t="s">
        <v>7777</v>
      </c>
      <c r="UCF699" s="201" t="s">
        <v>7776</v>
      </c>
      <c r="UCG699" s="201" t="s">
        <v>7777</v>
      </c>
      <c r="UCH699" s="201" t="s">
        <v>7776</v>
      </c>
      <c r="UCI699" s="201" t="s">
        <v>7777</v>
      </c>
      <c r="UCJ699" s="201" t="s">
        <v>7776</v>
      </c>
      <c r="UCK699" s="201" t="s">
        <v>7777</v>
      </c>
      <c r="UCL699" s="201" t="s">
        <v>7776</v>
      </c>
      <c r="UCM699" s="201" t="s">
        <v>7777</v>
      </c>
      <c r="UCN699" s="201" t="s">
        <v>7776</v>
      </c>
      <c r="UCO699" s="201" t="s">
        <v>7777</v>
      </c>
      <c r="UCP699" s="201" t="s">
        <v>7776</v>
      </c>
      <c r="UCQ699" s="201" t="s">
        <v>7777</v>
      </c>
      <c r="UCR699" s="201" t="s">
        <v>7776</v>
      </c>
      <c r="UCS699" s="201" t="s">
        <v>7777</v>
      </c>
      <c r="UCT699" s="201" t="s">
        <v>7776</v>
      </c>
      <c r="UCU699" s="201" t="s">
        <v>7777</v>
      </c>
      <c r="UCV699" s="201" t="s">
        <v>7776</v>
      </c>
      <c r="UCW699" s="201" t="s">
        <v>7777</v>
      </c>
      <c r="UCX699" s="201" t="s">
        <v>7776</v>
      </c>
      <c r="UCY699" s="201" t="s">
        <v>7777</v>
      </c>
      <c r="UCZ699" s="201" t="s">
        <v>7776</v>
      </c>
      <c r="UDA699" s="201" t="s">
        <v>7777</v>
      </c>
      <c r="UDB699" s="201" t="s">
        <v>7776</v>
      </c>
      <c r="UDC699" s="201" t="s">
        <v>7777</v>
      </c>
      <c r="UDD699" s="201" t="s">
        <v>7776</v>
      </c>
      <c r="UDE699" s="201" t="s">
        <v>7777</v>
      </c>
      <c r="UDF699" s="201" t="s">
        <v>7776</v>
      </c>
      <c r="UDG699" s="201" t="s">
        <v>7777</v>
      </c>
      <c r="UDH699" s="201" t="s">
        <v>7776</v>
      </c>
      <c r="UDI699" s="201" t="s">
        <v>7777</v>
      </c>
      <c r="UDJ699" s="201" t="s">
        <v>7776</v>
      </c>
      <c r="UDK699" s="201" t="s">
        <v>7777</v>
      </c>
      <c r="UDL699" s="201" t="s">
        <v>7776</v>
      </c>
      <c r="UDM699" s="201" t="s">
        <v>7777</v>
      </c>
      <c r="UDN699" s="201" t="s">
        <v>7776</v>
      </c>
      <c r="UDO699" s="201" t="s">
        <v>7777</v>
      </c>
      <c r="UDP699" s="201" t="s">
        <v>7776</v>
      </c>
      <c r="UDQ699" s="201" t="s">
        <v>7777</v>
      </c>
      <c r="UDR699" s="201" t="s">
        <v>7776</v>
      </c>
      <c r="UDS699" s="201" t="s">
        <v>7777</v>
      </c>
      <c r="UDT699" s="201" t="s">
        <v>7776</v>
      </c>
      <c r="UDU699" s="201" t="s">
        <v>7777</v>
      </c>
      <c r="UDV699" s="201" t="s">
        <v>7776</v>
      </c>
      <c r="UDW699" s="201" t="s">
        <v>7777</v>
      </c>
      <c r="UDX699" s="201" t="s">
        <v>7776</v>
      </c>
      <c r="UDY699" s="201" t="s">
        <v>7777</v>
      </c>
      <c r="UDZ699" s="201" t="s">
        <v>7776</v>
      </c>
      <c r="UEA699" s="201" t="s">
        <v>7777</v>
      </c>
      <c r="UEB699" s="201" t="s">
        <v>7776</v>
      </c>
      <c r="UEC699" s="201" t="s">
        <v>7777</v>
      </c>
      <c r="UED699" s="201" t="s">
        <v>7776</v>
      </c>
      <c r="UEE699" s="201" t="s">
        <v>7777</v>
      </c>
      <c r="UEF699" s="201" t="s">
        <v>7776</v>
      </c>
      <c r="UEG699" s="201" t="s">
        <v>7777</v>
      </c>
      <c r="UEH699" s="201" t="s">
        <v>7776</v>
      </c>
      <c r="UEI699" s="201" t="s">
        <v>7777</v>
      </c>
      <c r="UEJ699" s="201" t="s">
        <v>7776</v>
      </c>
      <c r="UEK699" s="201" t="s">
        <v>7777</v>
      </c>
      <c r="UEL699" s="201" t="s">
        <v>7776</v>
      </c>
      <c r="UEM699" s="201" t="s">
        <v>7777</v>
      </c>
      <c r="UEN699" s="201" t="s">
        <v>7776</v>
      </c>
      <c r="UEO699" s="201" t="s">
        <v>7777</v>
      </c>
      <c r="UEP699" s="201" t="s">
        <v>7776</v>
      </c>
      <c r="UEQ699" s="201" t="s">
        <v>7777</v>
      </c>
      <c r="UER699" s="201" t="s">
        <v>7776</v>
      </c>
      <c r="UES699" s="201" t="s">
        <v>7777</v>
      </c>
      <c r="UET699" s="201" t="s">
        <v>7776</v>
      </c>
      <c r="UEU699" s="201" t="s">
        <v>7777</v>
      </c>
      <c r="UEV699" s="201" t="s">
        <v>7776</v>
      </c>
      <c r="UEW699" s="201" t="s">
        <v>7777</v>
      </c>
      <c r="UEX699" s="201" t="s">
        <v>7776</v>
      </c>
      <c r="UEY699" s="201" t="s">
        <v>7777</v>
      </c>
      <c r="UEZ699" s="201" t="s">
        <v>7776</v>
      </c>
      <c r="UFA699" s="201" t="s">
        <v>7777</v>
      </c>
      <c r="UFB699" s="201" t="s">
        <v>7776</v>
      </c>
      <c r="UFC699" s="201" t="s">
        <v>7777</v>
      </c>
      <c r="UFD699" s="201" t="s">
        <v>7776</v>
      </c>
      <c r="UFE699" s="201" t="s">
        <v>7777</v>
      </c>
      <c r="UFF699" s="201" t="s">
        <v>7776</v>
      </c>
      <c r="UFG699" s="201" t="s">
        <v>7777</v>
      </c>
      <c r="UFH699" s="201" t="s">
        <v>7776</v>
      </c>
      <c r="UFI699" s="201" t="s">
        <v>7777</v>
      </c>
      <c r="UFJ699" s="201" t="s">
        <v>7776</v>
      </c>
      <c r="UFK699" s="201" t="s">
        <v>7777</v>
      </c>
      <c r="UFL699" s="201" t="s">
        <v>7776</v>
      </c>
      <c r="UFM699" s="201" t="s">
        <v>7777</v>
      </c>
      <c r="UFN699" s="201" t="s">
        <v>7776</v>
      </c>
      <c r="UFO699" s="201" t="s">
        <v>7777</v>
      </c>
      <c r="UFP699" s="201" t="s">
        <v>7776</v>
      </c>
      <c r="UFQ699" s="201" t="s">
        <v>7777</v>
      </c>
      <c r="UFR699" s="201" t="s">
        <v>7776</v>
      </c>
      <c r="UFS699" s="201" t="s">
        <v>7777</v>
      </c>
      <c r="UFT699" s="201" t="s">
        <v>7776</v>
      </c>
      <c r="UFU699" s="201" t="s">
        <v>7777</v>
      </c>
      <c r="UFV699" s="201" t="s">
        <v>7776</v>
      </c>
      <c r="UFW699" s="201" t="s">
        <v>7777</v>
      </c>
      <c r="UFX699" s="201" t="s">
        <v>7776</v>
      </c>
      <c r="UFY699" s="201" t="s">
        <v>7777</v>
      </c>
      <c r="UFZ699" s="201" t="s">
        <v>7776</v>
      </c>
      <c r="UGA699" s="201" t="s">
        <v>7777</v>
      </c>
      <c r="UGB699" s="201" t="s">
        <v>7776</v>
      </c>
      <c r="UGC699" s="201" t="s">
        <v>7777</v>
      </c>
      <c r="UGD699" s="201" t="s">
        <v>7776</v>
      </c>
      <c r="UGE699" s="201" t="s">
        <v>7777</v>
      </c>
      <c r="UGF699" s="201" t="s">
        <v>7776</v>
      </c>
      <c r="UGG699" s="201" t="s">
        <v>7777</v>
      </c>
      <c r="UGH699" s="201" t="s">
        <v>7776</v>
      </c>
      <c r="UGI699" s="201" t="s">
        <v>7777</v>
      </c>
      <c r="UGJ699" s="201" t="s">
        <v>7776</v>
      </c>
      <c r="UGK699" s="201" t="s">
        <v>7777</v>
      </c>
      <c r="UGL699" s="201" t="s">
        <v>7776</v>
      </c>
      <c r="UGM699" s="201" t="s">
        <v>7777</v>
      </c>
      <c r="UGN699" s="201" t="s">
        <v>7776</v>
      </c>
      <c r="UGO699" s="201" t="s">
        <v>7777</v>
      </c>
      <c r="UGP699" s="201" t="s">
        <v>7776</v>
      </c>
      <c r="UGQ699" s="201" t="s">
        <v>7777</v>
      </c>
      <c r="UGR699" s="201" t="s">
        <v>7776</v>
      </c>
      <c r="UGS699" s="201" t="s">
        <v>7777</v>
      </c>
      <c r="UGT699" s="201" t="s">
        <v>7776</v>
      </c>
      <c r="UGU699" s="201" t="s">
        <v>7777</v>
      </c>
      <c r="UGV699" s="201" t="s">
        <v>7776</v>
      </c>
      <c r="UGW699" s="201" t="s">
        <v>7777</v>
      </c>
      <c r="UGX699" s="201" t="s">
        <v>7776</v>
      </c>
      <c r="UGY699" s="201" t="s">
        <v>7777</v>
      </c>
      <c r="UGZ699" s="201" t="s">
        <v>7776</v>
      </c>
      <c r="UHA699" s="201" t="s">
        <v>7777</v>
      </c>
      <c r="UHB699" s="201" t="s">
        <v>7776</v>
      </c>
      <c r="UHC699" s="201" t="s">
        <v>7777</v>
      </c>
      <c r="UHD699" s="201" t="s">
        <v>7776</v>
      </c>
      <c r="UHE699" s="201" t="s">
        <v>7777</v>
      </c>
      <c r="UHF699" s="201" t="s">
        <v>7776</v>
      </c>
      <c r="UHG699" s="201" t="s">
        <v>7777</v>
      </c>
      <c r="UHH699" s="201" t="s">
        <v>7776</v>
      </c>
      <c r="UHI699" s="201" t="s">
        <v>7777</v>
      </c>
      <c r="UHJ699" s="201" t="s">
        <v>7776</v>
      </c>
      <c r="UHK699" s="201" t="s">
        <v>7777</v>
      </c>
      <c r="UHL699" s="201" t="s">
        <v>7776</v>
      </c>
      <c r="UHM699" s="201" t="s">
        <v>7777</v>
      </c>
      <c r="UHN699" s="201" t="s">
        <v>7776</v>
      </c>
      <c r="UHO699" s="201" t="s">
        <v>7777</v>
      </c>
      <c r="UHP699" s="201" t="s">
        <v>7776</v>
      </c>
      <c r="UHQ699" s="201" t="s">
        <v>7777</v>
      </c>
      <c r="UHR699" s="201" t="s">
        <v>7776</v>
      </c>
      <c r="UHS699" s="201" t="s">
        <v>7777</v>
      </c>
      <c r="UHT699" s="201" t="s">
        <v>7776</v>
      </c>
      <c r="UHU699" s="201" t="s">
        <v>7777</v>
      </c>
      <c r="UHV699" s="201" t="s">
        <v>7776</v>
      </c>
      <c r="UHW699" s="201" t="s">
        <v>7777</v>
      </c>
      <c r="UHX699" s="201" t="s">
        <v>7776</v>
      </c>
      <c r="UHY699" s="201" t="s">
        <v>7777</v>
      </c>
      <c r="UHZ699" s="201" t="s">
        <v>7776</v>
      </c>
      <c r="UIA699" s="201" t="s">
        <v>7777</v>
      </c>
      <c r="UIB699" s="201" t="s">
        <v>7776</v>
      </c>
      <c r="UIC699" s="201" t="s">
        <v>7777</v>
      </c>
      <c r="UID699" s="201" t="s">
        <v>7776</v>
      </c>
      <c r="UIE699" s="201" t="s">
        <v>7777</v>
      </c>
      <c r="UIF699" s="201" t="s">
        <v>7776</v>
      </c>
      <c r="UIG699" s="201" t="s">
        <v>7777</v>
      </c>
      <c r="UIH699" s="201" t="s">
        <v>7776</v>
      </c>
      <c r="UII699" s="201" t="s">
        <v>7777</v>
      </c>
      <c r="UIJ699" s="201" t="s">
        <v>7776</v>
      </c>
      <c r="UIK699" s="201" t="s">
        <v>7777</v>
      </c>
      <c r="UIL699" s="201" t="s">
        <v>7776</v>
      </c>
      <c r="UIM699" s="201" t="s">
        <v>7777</v>
      </c>
      <c r="UIN699" s="201" t="s">
        <v>7776</v>
      </c>
      <c r="UIO699" s="201" t="s">
        <v>7777</v>
      </c>
      <c r="UIP699" s="201" t="s">
        <v>7776</v>
      </c>
      <c r="UIQ699" s="201" t="s">
        <v>7777</v>
      </c>
      <c r="UIR699" s="201" t="s">
        <v>7776</v>
      </c>
      <c r="UIS699" s="201" t="s">
        <v>7777</v>
      </c>
      <c r="UIT699" s="201" t="s">
        <v>7776</v>
      </c>
      <c r="UIU699" s="201" t="s">
        <v>7777</v>
      </c>
      <c r="UIV699" s="201" t="s">
        <v>7776</v>
      </c>
      <c r="UIW699" s="201" t="s">
        <v>7777</v>
      </c>
      <c r="UIX699" s="201" t="s">
        <v>7776</v>
      </c>
      <c r="UIY699" s="201" t="s">
        <v>7777</v>
      </c>
      <c r="UIZ699" s="201" t="s">
        <v>7776</v>
      </c>
      <c r="UJA699" s="201" t="s">
        <v>7777</v>
      </c>
      <c r="UJB699" s="201" t="s">
        <v>7776</v>
      </c>
      <c r="UJC699" s="201" t="s">
        <v>7777</v>
      </c>
      <c r="UJD699" s="201" t="s">
        <v>7776</v>
      </c>
      <c r="UJE699" s="201" t="s">
        <v>7777</v>
      </c>
      <c r="UJF699" s="201" t="s">
        <v>7776</v>
      </c>
      <c r="UJG699" s="201" t="s">
        <v>7777</v>
      </c>
      <c r="UJH699" s="201" t="s">
        <v>7776</v>
      </c>
      <c r="UJI699" s="201" t="s">
        <v>7777</v>
      </c>
      <c r="UJJ699" s="201" t="s">
        <v>7776</v>
      </c>
      <c r="UJK699" s="201" t="s">
        <v>7777</v>
      </c>
      <c r="UJL699" s="201" t="s">
        <v>7776</v>
      </c>
      <c r="UJM699" s="201" t="s">
        <v>7777</v>
      </c>
      <c r="UJN699" s="201" t="s">
        <v>7776</v>
      </c>
      <c r="UJO699" s="201" t="s">
        <v>7777</v>
      </c>
      <c r="UJP699" s="201" t="s">
        <v>7776</v>
      </c>
      <c r="UJQ699" s="201" t="s">
        <v>7777</v>
      </c>
      <c r="UJR699" s="201" t="s">
        <v>7776</v>
      </c>
      <c r="UJS699" s="201" t="s">
        <v>7777</v>
      </c>
      <c r="UJT699" s="201" t="s">
        <v>7776</v>
      </c>
      <c r="UJU699" s="201" t="s">
        <v>7777</v>
      </c>
      <c r="UJV699" s="201" t="s">
        <v>7776</v>
      </c>
      <c r="UJW699" s="201" t="s">
        <v>7777</v>
      </c>
      <c r="UJX699" s="201" t="s">
        <v>7776</v>
      </c>
      <c r="UJY699" s="201" t="s">
        <v>7777</v>
      </c>
      <c r="UJZ699" s="201" t="s">
        <v>7776</v>
      </c>
      <c r="UKA699" s="201" t="s">
        <v>7777</v>
      </c>
      <c r="UKB699" s="201" t="s">
        <v>7776</v>
      </c>
      <c r="UKC699" s="201" t="s">
        <v>7777</v>
      </c>
      <c r="UKD699" s="201" t="s">
        <v>7776</v>
      </c>
      <c r="UKE699" s="201" t="s">
        <v>7777</v>
      </c>
      <c r="UKF699" s="201" t="s">
        <v>7776</v>
      </c>
      <c r="UKG699" s="201" t="s">
        <v>7777</v>
      </c>
      <c r="UKH699" s="201" t="s">
        <v>7776</v>
      </c>
      <c r="UKI699" s="201" t="s">
        <v>7777</v>
      </c>
      <c r="UKJ699" s="201" t="s">
        <v>7776</v>
      </c>
      <c r="UKK699" s="201" t="s">
        <v>7777</v>
      </c>
      <c r="UKL699" s="201" t="s">
        <v>7776</v>
      </c>
      <c r="UKM699" s="201" t="s">
        <v>7777</v>
      </c>
      <c r="UKN699" s="201" t="s">
        <v>7776</v>
      </c>
      <c r="UKO699" s="201" t="s">
        <v>7777</v>
      </c>
      <c r="UKP699" s="201" t="s">
        <v>7776</v>
      </c>
      <c r="UKQ699" s="201" t="s">
        <v>7777</v>
      </c>
      <c r="UKR699" s="201" t="s">
        <v>7776</v>
      </c>
      <c r="UKS699" s="201" t="s">
        <v>7777</v>
      </c>
      <c r="UKT699" s="201" t="s">
        <v>7776</v>
      </c>
      <c r="UKU699" s="201" t="s">
        <v>7777</v>
      </c>
      <c r="UKV699" s="201" t="s">
        <v>7776</v>
      </c>
      <c r="UKW699" s="201" t="s">
        <v>7777</v>
      </c>
      <c r="UKX699" s="201" t="s">
        <v>7776</v>
      </c>
      <c r="UKY699" s="201" t="s">
        <v>7777</v>
      </c>
      <c r="UKZ699" s="201" t="s">
        <v>7776</v>
      </c>
      <c r="ULA699" s="201" t="s">
        <v>7777</v>
      </c>
      <c r="ULB699" s="201" t="s">
        <v>7776</v>
      </c>
      <c r="ULC699" s="201" t="s">
        <v>7777</v>
      </c>
      <c r="ULD699" s="201" t="s">
        <v>7776</v>
      </c>
      <c r="ULE699" s="201" t="s">
        <v>7777</v>
      </c>
      <c r="ULF699" s="201" t="s">
        <v>7776</v>
      </c>
      <c r="ULG699" s="201" t="s">
        <v>7777</v>
      </c>
      <c r="ULH699" s="201" t="s">
        <v>7776</v>
      </c>
      <c r="ULI699" s="201" t="s">
        <v>7777</v>
      </c>
      <c r="ULJ699" s="201" t="s">
        <v>7776</v>
      </c>
      <c r="ULK699" s="201" t="s">
        <v>7777</v>
      </c>
      <c r="ULL699" s="201" t="s">
        <v>7776</v>
      </c>
      <c r="ULM699" s="201" t="s">
        <v>7777</v>
      </c>
      <c r="ULN699" s="201" t="s">
        <v>7776</v>
      </c>
      <c r="ULO699" s="201" t="s">
        <v>7777</v>
      </c>
      <c r="ULP699" s="201" t="s">
        <v>7776</v>
      </c>
      <c r="ULQ699" s="201" t="s">
        <v>7777</v>
      </c>
      <c r="ULR699" s="201" t="s">
        <v>7776</v>
      </c>
      <c r="ULS699" s="201" t="s">
        <v>7777</v>
      </c>
      <c r="ULT699" s="201" t="s">
        <v>7776</v>
      </c>
      <c r="ULU699" s="201" t="s">
        <v>7777</v>
      </c>
      <c r="ULV699" s="201" t="s">
        <v>7776</v>
      </c>
      <c r="ULW699" s="201" t="s">
        <v>7777</v>
      </c>
      <c r="ULX699" s="201" t="s">
        <v>7776</v>
      </c>
      <c r="ULY699" s="201" t="s">
        <v>7777</v>
      </c>
      <c r="ULZ699" s="201" t="s">
        <v>7776</v>
      </c>
      <c r="UMA699" s="201" t="s">
        <v>7777</v>
      </c>
      <c r="UMB699" s="201" t="s">
        <v>7776</v>
      </c>
      <c r="UMC699" s="201" t="s">
        <v>7777</v>
      </c>
      <c r="UMD699" s="201" t="s">
        <v>7776</v>
      </c>
      <c r="UME699" s="201" t="s">
        <v>7777</v>
      </c>
      <c r="UMF699" s="201" t="s">
        <v>7776</v>
      </c>
      <c r="UMG699" s="201" t="s">
        <v>7777</v>
      </c>
      <c r="UMH699" s="201" t="s">
        <v>7776</v>
      </c>
      <c r="UMI699" s="201" t="s">
        <v>7777</v>
      </c>
      <c r="UMJ699" s="201" t="s">
        <v>7776</v>
      </c>
      <c r="UMK699" s="201" t="s">
        <v>7777</v>
      </c>
      <c r="UML699" s="201" t="s">
        <v>7776</v>
      </c>
      <c r="UMM699" s="201" t="s">
        <v>7777</v>
      </c>
      <c r="UMN699" s="201" t="s">
        <v>7776</v>
      </c>
      <c r="UMO699" s="201" t="s">
        <v>7777</v>
      </c>
      <c r="UMP699" s="201" t="s">
        <v>7776</v>
      </c>
      <c r="UMQ699" s="201" t="s">
        <v>7777</v>
      </c>
      <c r="UMR699" s="201" t="s">
        <v>7776</v>
      </c>
      <c r="UMS699" s="201" t="s">
        <v>7777</v>
      </c>
      <c r="UMT699" s="201" t="s">
        <v>7776</v>
      </c>
      <c r="UMU699" s="201" t="s">
        <v>7777</v>
      </c>
      <c r="UMV699" s="201" t="s">
        <v>7776</v>
      </c>
      <c r="UMW699" s="201" t="s">
        <v>7777</v>
      </c>
      <c r="UMX699" s="201" t="s">
        <v>7776</v>
      </c>
      <c r="UMY699" s="201" t="s">
        <v>7777</v>
      </c>
      <c r="UMZ699" s="201" t="s">
        <v>7776</v>
      </c>
      <c r="UNA699" s="201" t="s">
        <v>7777</v>
      </c>
      <c r="UNB699" s="201" t="s">
        <v>7776</v>
      </c>
      <c r="UNC699" s="201" t="s">
        <v>7777</v>
      </c>
      <c r="UND699" s="201" t="s">
        <v>7776</v>
      </c>
      <c r="UNE699" s="201" t="s">
        <v>7777</v>
      </c>
      <c r="UNF699" s="201" t="s">
        <v>7776</v>
      </c>
      <c r="UNG699" s="201" t="s">
        <v>7777</v>
      </c>
      <c r="UNH699" s="201" t="s">
        <v>7776</v>
      </c>
      <c r="UNI699" s="201" t="s">
        <v>7777</v>
      </c>
      <c r="UNJ699" s="201" t="s">
        <v>7776</v>
      </c>
      <c r="UNK699" s="201" t="s">
        <v>7777</v>
      </c>
      <c r="UNL699" s="201" t="s">
        <v>7776</v>
      </c>
      <c r="UNM699" s="201" t="s">
        <v>7777</v>
      </c>
      <c r="UNN699" s="201" t="s">
        <v>7776</v>
      </c>
      <c r="UNO699" s="201" t="s">
        <v>7777</v>
      </c>
      <c r="UNP699" s="201" t="s">
        <v>7776</v>
      </c>
      <c r="UNQ699" s="201" t="s">
        <v>7777</v>
      </c>
      <c r="UNR699" s="201" t="s">
        <v>7776</v>
      </c>
      <c r="UNS699" s="201" t="s">
        <v>7777</v>
      </c>
      <c r="UNT699" s="201" t="s">
        <v>7776</v>
      </c>
      <c r="UNU699" s="201" t="s">
        <v>7777</v>
      </c>
      <c r="UNV699" s="201" t="s">
        <v>7776</v>
      </c>
      <c r="UNW699" s="201" t="s">
        <v>7777</v>
      </c>
      <c r="UNX699" s="201" t="s">
        <v>7776</v>
      </c>
      <c r="UNY699" s="201" t="s">
        <v>7777</v>
      </c>
      <c r="UNZ699" s="201" t="s">
        <v>7776</v>
      </c>
      <c r="UOA699" s="201" t="s">
        <v>7777</v>
      </c>
      <c r="UOB699" s="201" t="s">
        <v>7776</v>
      </c>
      <c r="UOC699" s="201" t="s">
        <v>7777</v>
      </c>
      <c r="UOD699" s="201" t="s">
        <v>7776</v>
      </c>
      <c r="UOE699" s="201" t="s">
        <v>7777</v>
      </c>
      <c r="UOF699" s="201" t="s">
        <v>7776</v>
      </c>
      <c r="UOG699" s="201" t="s">
        <v>7777</v>
      </c>
      <c r="UOH699" s="201" t="s">
        <v>7776</v>
      </c>
      <c r="UOI699" s="201" t="s">
        <v>7777</v>
      </c>
      <c r="UOJ699" s="201" t="s">
        <v>7776</v>
      </c>
      <c r="UOK699" s="201" t="s">
        <v>7777</v>
      </c>
      <c r="UOL699" s="201" t="s">
        <v>7776</v>
      </c>
      <c r="UOM699" s="201" t="s">
        <v>7777</v>
      </c>
      <c r="UON699" s="201" t="s">
        <v>7776</v>
      </c>
      <c r="UOO699" s="201" t="s">
        <v>7777</v>
      </c>
      <c r="UOP699" s="201" t="s">
        <v>7776</v>
      </c>
      <c r="UOQ699" s="201" t="s">
        <v>7777</v>
      </c>
      <c r="UOR699" s="201" t="s">
        <v>7776</v>
      </c>
      <c r="UOS699" s="201" t="s">
        <v>7777</v>
      </c>
      <c r="UOT699" s="201" t="s">
        <v>7776</v>
      </c>
      <c r="UOU699" s="201" t="s">
        <v>7777</v>
      </c>
      <c r="UOV699" s="201" t="s">
        <v>7776</v>
      </c>
      <c r="UOW699" s="201" t="s">
        <v>7777</v>
      </c>
      <c r="UOX699" s="201" t="s">
        <v>7776</v>
      </c>
      <c r="UOY699" s="201" t="s">
        <v>7777</v>
      </c>
      <c r="UOZ699" s="201" t="s">
        <v>7776</v>
      </c>
      <c r="UPA699" s="201" t="s">
        <v>7777</v>
      </c>
      <c r="UPB699" s="201" t="s">
        <v>7776</v>
      </c>
      <c r="UPC699" s="201" t="s">
        <v>7777</v>
      </c>
      <c r="UPD699" s="201" t="s">
        <v>7776</v>
      </c>
      <c r="UPE699" s="201" t="s">
        <v>7777</v>
      </c>
      <c r="UPF699" s="201" t="s">
        <v>7776</v>
      </c>
      <c r="UPG699" s="201" t="s">
        <v>7777</v>
      </c>
      <c r="UPH699" s="201" t="s">
        <v>7776</v>
      </c>
      <c r="UPI699" s="201" t="s">
        <v>7777</v>
      </c>
      <c r="UPJ699" s="201" t="s">
        <v>7776</v>
      </c>
      <c r="UPK699" s="201" t="s">
        <v>7777</v>
      </c>
      <c r="UPL699" s="201" t="s">
        <v>7776</v>
      </c>
      <c r="UPM699" s="201" t="s">
        <v>7777</v>
      </c>
      <c r="UPN699" s="201" t="s">
        <v>7776</v>
      </c>
      <c r="UPO699" s="201" t="s">
        <v>7777</v>
      </c>
      <c r="UPP699" s="201" t="s">
        <v>7776</v>
      </c>
      <c r="UPQ699" s="201" t="s">
        <v>7777</v>
      </c>
      <c r="UPR699" s="201" t="s">
        <v>7776</v>
      </c>
      <c r="UPS699" s="201" t="s">
        <v>7777</v>
      </c>
      <c r="UPT699" s="201" t="s">
        <v>7776</v>
      </c>
      <c r="UPU699" s="201" t="s">
        <v>7777</v>
      </c>
      <c r="UPV699" s="201" t="s">
        <v>7776</v>
      </c>
      <c r="UPW699" s="201" t="s">
        <v>7777</v>
      </c>
      <c r="UPX699" s="201" t="s">
        <v>7776</v>
      </c>
      <c r="UPY699" s="201" t="s">
        <v>7777</v>
      </c>
      <c r="UPZ699" s="201" t="s">
        <v>7776</v>
      </c>
      <c r="UQA699" s="201" t="s">
        <v>7777</v>
      </c>
      <c r="UQB699" s="201" t="s">
        <v>7776</v>
      </c>
      <c r="UQC699" s="201" t="s">
        <v>7777</v>
      </c>
      <c r="UQD699" s="201" t="s">
        <v>7776</v>
      </c>
      <c r="UQE699" s="201" t="s">
        <v>7777</v>
      </c>
      <c r="UQF699" s="201" t="s">
        <v>7776</v>
      </c>
      <c r="UQG699" s="201" t="s">
        <v>7777</v>
      </c>
      <c r="UQH699" s="201" t="s">
        <v>7776</v>
      </c>
      <c r="UQI699" s="201" t="s">
        <v>7777</v>
      </c>
      <c r="UQJ699" s="201" t="s">
        <v>7776</v>
      </c>
      <c r="UQK699" s="201" t="s">
        <v>7777</v>
      </c>
      <c r="UQL699" s="201" t="s">
        <v>7776</v>
      </c>
      <c r="UQM699" s="201" t="s">
        <v>7777</v>
      </c>
      <c r="UQN699" s="201" t="s">
        <v>7776</v>
      </c>
      <c r="UQO699" s="201" t="s">
        <v>7777</v>
      </c>
      <c r="UQP699" s="201" t="s">
        <v>7776</v>
      </c>
      <c r="UQQ699" s="201" t="s">
        <v>7777</v>
      </c>
      <c r="UQR699" s="201" t="s">
        <v>7776</v>
      </c>
      <c r="UQS699" s="201" t="s">
        <v>7777</v>
      </c>
      <c r="UQT699" s="201" t="s">
        <v>7776</v>
      </c>
      <c r="UQU699" s="201" t="s">
        <v>7777</v>
      </c>
      <c r="UQV699" s="201" t="s">
        <v>7776</v>
      </c>
      <c r="UQW699" s="201" t="s">
        <v>7777</v>
      </c>
      <c r="UQX699" s="201" t="s">
        <v>7776</v>
      </c>
      <c r="UQY699" s="201" t="s">
        <v>7777</v>
      </c>
      <c r="UQZ699" s="201" t="s">
        <v>7776</v>
      </c>
      <c r="URA699" s="201" t="s">
        <v>7777</v>
      </c>
      <c r="URB699" s="201" t="s">
        <v>7776</v>
      </c>
      <c r="URC699" s="201" t="s">
        <v>7777</v>
      </c>
      <c r="URD699" s="201" t="s">
        <v>7776</v>
      </c>
      <c r="URE699" s="201" t="s">
        <v>7777</v>
      </c>
      <c r="URF699" s="201" t="s">
        <v>7776</v>
      </c>
      <c r="URG699" s="201" t="s">
        <v>7777</v>
      </c>
      <c r="URH699" s="201" t="s">
        <v>7776</v>
      </c>
      <c r="URI699" s="201" t="s">
        <v>7777</v>
      </c>
      <c r="URJ699" s="201" t="s">
        <v>7776</v>
      </c>
      <c r="URK699" s="201" t="s">
        <v>7777</v>
      </c>
      <c r="URL699" s="201" t="s">
        <v>7776</v>
      </c>
      <c r="URM699" s="201" t="s">
        <v>7777</v>
      </c>
      <c r="URN699" s="201" t="s">
        <v>7776</v>
      </c>
      <c r="URO699" s="201" t="s">
        <v>7777</v>
      </c>
      <c r="URP699" s="201" t="s">
        <v>7776</v>
      </c>
      <c r="URQ699" s="201" t="s">
        <v>7777</v>
      </c>
      <c r="URR699" s="201" t="s">
        <v>7776</v>
      </c>
      <c r="URS699" s="201" t="s">
        <v>7777</v>
      </c>
      <c r="URT699" s="201" t="s">
        <v>7776</v>
      </c>
      <c r="URU699" s="201" t="s">
        <v>7777</v>
      </c>
      <c r="URV699" s="201" t="s">
        <v>7776</v>
      </c>
      <c r="URW699" s="201" t="s">
        <v>7777</v>
      </c>
      <c r="URX699" s="201" t="s">
        <v>7776</v>
      </c>
      <c r="URY699" s="201" t="s">
        <v>7777</v>
      </c>
      <c r="URZ699" s="201" t="s">
        <v>7776</v>
      </c>
      <c r="USA699" s="201" t="s">
        <v>7777</v>
      </c>
      <c r="USB699" s="201" t="s">
        <v>7776</v>
      </c>
      <c r="USC699" s="201" t="s">
        <v>7777</v>
      </c>
      <c r="USD699" s="201" t="s">
        <v>7776</v>
      </c>
      <c r="USE699" s="201" t="s">
        <v>7777</v>
      </c>
      <c r="USF699" s="201" t="s">
        <v>7776</v>
      </c>
      <c r="USG699" s="201" t="s">
        <v>7777</v>
      </c>
      <c r="USH699" s="201" t="s">
        <v>7776</v>
      </c>
      <c r="USI699" s="201" t="s">
        <v>7777</v>
      </c>
      <c r="USJ699" s="201" t="s">
        <v>7776</v>
      </c>
      <c r="USK699" s="201" t="s">
        <v>7777</v>
      </c>
      <c r="USL699" s="201" t="s">
        <v>7776</v>
      </c>
      <c r="USM699" s="201" t="s">
        <v>7777</v>
      </c>
      <c r="USN699" s="201" t="s">
        <v>7776</v>
      </c>
      <c r="USO699" s="201" t="s">
        <v>7777</v>
      </c>
      <c r="USP699" s="201" t="s">
        <v>7776</v>
      </c>
      <c r="USQ699" s="201" t="s">
        <v>7777</v>
      </c>
      <c r="USR699" s="201" t="s">
        <v>7776</v>
      </c>
      <c r="USS699" s="201" t="s">
        <v>7777</v>
      </c>
      <c r="UST699" s="201" t="s">
        <v>7776</v>
      </c>
      <c r="USU699" s="201" t="s">
        <v>7777</v>
      </c>
      <c r="USV699" s="201" t="s">
        <v>7776</v>
      </c>
      <c r="USW699" s="201" t="s">
        <v>7777</v>
      </c>
      <c r="USX699" s="201" t="s">
        <v>7776</v>
      </c>
      <c r="USY699" s="201" t="s">
        <v>7777</v>
      </c>
      <c r="USZ699" s="201" t="s">
        <v>7776</v>
      </c>
      <c r="UTA699" s="201" t="s">
        <v>7777</v>
      </c>
      <c r="UTB699" s="201" t="s">
        <v>7776</v>
      </c>
      <c r="UTC699" s="201" t="s">
        <v>7777</v>
      </c>
      <c r="UTD699" s="201" t="s">
        <v>7776</v>
      </c>
      <c r="UTE699" s="201" t="s">
        <v>7777</v>
      </c>
      <c r="UTF699" s="201" t="s">
        <v>7776</v>
      </c>
      <c r="UTG699" s="201" t="s">
        <v>7777</v>
      </c>
      <c r="UTH699" s="201" t="s">
        <v>7776</v>
      </c>
      <c r="UTI699" s="201" t="s">
        <v>7777</v>
      </c>
      <c r="UTJ699" s="201" t="s">
        <v>7776</v>
      </c>
      <c r="UTK699" s="201" t="s">
        <v>7777</v>
      </c>
      <c r="UTL699" s="201" t="s">
        <v>7776</v>
      </c>
      <c r="UTM699" s="201" t="s">
        <v>7777</v>
      </c>
      <c r="UTN699" s="201" t="s">
        <v>7776</v>
      </c>
      <c r="UTO699" s="201" t="s">
        <v>7777</v>
      </c>
      <c r="UTP699" s="201" t="s">
        <v>7776</v>
      </c>
      <c r="UTQ699" s="201" t="s">
        <v>7777</v>
      </c>
      <c r="UTR699" s="201" t="s">
        <v>7776</v>
      </c>
      <c r="UTS699" s="201" t="s">
        <v>7777</v>
      </c>
      <c r="UTT699" s="201" t="s">
        <v>7776</v>
      </c>
      <c r="UTU699" s="201" t="s">
        <v>7777</v>
      </c>
      <c r="UTV699" s="201" t="s">
        <v>7776</v>
      </c>
      <c r="UTW699" s="201" t="s">
        <v>7777</v>
      </c>
      <c r="UTX699" s="201" t="s">
        <v>7776</v>
      </c>
      <c r="UTY699" s="201" t="s">
        <v>7777</v>
      </c>
      <c r="UTZ699" s="201" t="s">
        <v>7776</v>
      </c>
      <c r="UUA699" s="201" t="s">
        <v>7777</v>
      </c>
      <c r="UUB699" s="201" t="s">
        <v>7776</v>
      </c>
      <c r="UUC699" s="201" t="s">
        <v>7777</v>
      </c>
      <c r="UUD699" s="201" t="s">
        <v>7776</v>
      </c>
      <c r="UUE699" s="201" t="s">
        <v>7777</v>
      </c>
      <c r="UUF699" s="201" t="s">
        <v>7776</v>
      </c>
      <c r="UUG699" s="201" t="s">
        <v>7777</v>
      </c>
      <c r="UUH699" s="201" t="s">
        <v>7776</v>
      </c>
      <c r="UUI699" s="201" t="s">
        <v>7777</v>
      </c>
      <c r="UUJ699" s="201" t="s">
        <v>7776</v>
      </c>
      <c r="UUK699" s="201" t="s">
        <v>7777</v>
      </c>
      <c r="UUL699" s="201" t="s">
        <v>7776</v>
      </c>
      <c r="UUM699" s="201" t="s">
        <v>7777</v>
      </c>
      <c r="UUN699" s="201" t="s">
        <v>7776</v>
      </c>
      <c r="UUO699" s="201" t="s">
        <v>7777</v>
      </c>
      <c r="UUP699" s="201" t="s">
        <v>7776</v>
      </c>
      <c r="UUQ699" s="201" t="s">
        <v>7777</v>
      </c>
      <c r="UUR699" s="201" t="s">
        <v>7776</v>
      </c>
      <c r="UUS699" s="201" t="s">
        <v>7777</v>
      </c>
      <c r="UUT699" s="201" t="s">
        <v>7776</v>
      </c>
      <c r="UUU699" s="201" t="s">
        <v>7777</v>
      </c>
      <c r="UUV699" s="201" t="s">
        <v>7776</v>
      </c>
      <c r="UUW699" s="201" t="s">
        <v>7777</v>
      </c>
      <c r="UUX699" s="201" t="s">
        <v>7776</v>
      </c>
      <c r="UUY699" s="201" t="s">
        <v>7777</v>
      </c>
      <c r="UUZ699" s="201" t="s">
        <v>7776</v>
      </c>
      <c r="UVA699" s="201" t="s">
        <v>7777</v>
      </c>
      <c r="UVB699" s="201" t="s">
        <v>7776</v>
      </c>
      <c r="UVC699" s="201" t="s">
        <v>7777</v>
      </c>
      <c r="UVD699" s="201" t="s">
        <v>7776</v>
      </c>
      <c r="UVE699" s="201" t="s">
        <v>7777</v>
      </c>
      <c r="UVF699" s="201" t="s">
        <v>7776</v>
      </c>
      <c r="UVG699" s="201" t="s">
        <v>7777</v>
      </c>
      <c r="UVH699" s="201" t="s">
        <v>7776</v>
      </c>
      <c r="UVI699" s="201" t="s">
        <v>7777</v>
      </c>
      <c r="UVJ699" s="201" t="s">
        <v>7776</v>
      </c>
      <c r="UVK699" s="201" t="s">
        <v>7777</v>
      </c>
      <c r="UVL699" s="201" t="s">
        <v>7776</v>
      </c>
      <c r="UVM699" s="201" t="s">
        <v>7777</v>
      </c>
      <c r="UVN699" s="201" t="s">
        <v>7776</v>
      </c>
      <c r="UVO699" s="201" t="s">
        <v>7777</v>
      </c>
      <c r="UVP699" s="201" t="s">
        <v>7776</v>
      </c>
      <c r="UVQ699" s="201" t="s">
        <v>7777</v>
      </c>
      <c r="UVR699" s="201" t="s">
        <v>7776</v>
      </c>
      <c r="UVS699" s="201" t="s">
        <v>7777</v>
      </c>
      <c r="UVT699" s="201" t="s">
        <v>7776</v>
      </c>
      <c r="UVU699" s="201" t="s">
        <v>7777</v>
      </c>
      <c r="UVV699" s="201" t="s">
        <v>7776</v>
      </c>
      <c r="UVW699" s="201" t="s">
        <v>7777</v>
      </c>
      <c r="UVX699" s="201" t="s">
        <v>7776</v>
      </c>
      <c r="UVY699" s="201" t="s">
        <v>7777</v>
      </c>
      <c r="UVZ699" s="201" t="s">
        <v>7776</v>
      </c>
      <c r="UWA699" s="201" t="s">
        <v>7777</v>
      </c>
      <c r="UWB699" s="201" t="s">
        <v>7776</v>
      </c>
      <c r="UWC699" s="201" t="s">
        <v>7777</v>
      </c>
      <c r="UWD699" s="201" t="s">
        <v>7776</v>
      </c>
      <c r="UWE699" s="201" t="s">
        <v>7777</v>
      </c>
      <c r="UWF699" s="201" t="s">
        <v>7776</v>
      </c>
      <c r="UWG699" s="201" t="s">
        <v>7777</v>
      </c>
      <c r="UWH699" s="201" t="s">
        <v>7776</v>
      </c>
      <c r="UWI699" s="201" t="s">
        <v>7777</v>
      </c>
      <c r="UWJ699" s="201" t="s">
        <v>7776</v>
      </c>
      <c r="UWK699" s="201" t="s">
        <v>7777</v>
      </c>
      <c r="UWL699" s="201" t="s">
        <v>7776</v>
      </c>
      <c r="UWM699" s="201" t="s">
        <v>7777</v>
      </c>
      <c r="UWN699" s="201" t="s">
        <v>7776</v>
      </c>
      <c r="UWO699" s="201" t="s">
        <v>7777</v>
      </c>
      <c r="UWP699" s="201" t="s">
        <v>7776</v>
      </c>
      <c r="UWQ699" s="201" t="s">
        <v>7777</v>
      </c>
      <c r="UWR699" s="201" t="s">
        <v>7776</v>
      </c>
      <c r="UWS699" s="201" t="s">
        <v>7777</v>
      </c>
      <c r="UWT699" s="201" t="s">
        <v>7776</v>
      </c>
      <c r="UWU699" s="201" t="s">
        <v>7777</v>
      </c>
      <c r="UWV699" s="201" t="s">
        <v>7776</v>
      </c>
      <c r="UWW699" s="201" t="s">
        <v>7777</v>
      </c>
      <c r="UWX699" s="201" t="s">
        <v>7776</v>
      </c>
      <c r="UWY699" s="201" t="s">
        <v>7777</v>
      </c>
      <c r="UWZ699" s="201" t="s">
        <v>7776</v>
      </c>
      <c r="UXA699" s="201" t="s">
        <v>7777</v>
      </c>
      <c r="UXB699" s="201" t="s">
        <v>7776</v>
      </c>
      <c r="UXC699" s="201" t="s">
        <v>7777</v>
      </c>
      <c r="UXD699" s="201" t="s">
        <v>7776</v>
      </c>
      <c r="UXE699" s="201" t="s">
        <v>7777</v>
      </c>
      <c r="UXF699" s="201" t="s">
        <v>7776</v>
      </c>
      <c r="UXG699" s="201" t="s">
        <v>7777</v>
      </c>
      <c r="UXH699" s="201" t="s">
        <v>7776</v>
      </c>
      <c r="UXI699" s="201" t="s">
        <v>7777</v>
      </c>
      <c r="UXJ699" s="201" t="s">
        <v>7776</v>
      </c>
      <c r="UXK699" s="201" t="s">
        <v>7777</v>
      </c>
      <c r="UXL699" s="201" t="s">
        <v>7776</v>
      </c>
      <c r="UXM699" s="201" t="s">
        <v>7777</v>
      </c>
      <c r="UXN699" s="201" t="s">
        <v>7776</v>
      </c>
      <c r="UXO699" s="201" t="s">
        <v>7777</v>
      </c>
      <c r="UXP699" s="201" t="s">
        <v>7776</v>
      </c>
      <c r="UXQ699" s="201" t="s">
        <v>7777</v>
      </c>
      <c r="UXR699" s="201" t="s">
        <v>7776</v>
      </c>
      <c r="UXS699" s="201" t="s">
        <v>7777</v>
      </c>
      <c r="UXT699" s="201" t="s">
        <v>7776</v>
      </c>
      <c r="UXU699" s="201" t="s">
        <v>7777</v>
      </c>
      <c r="UXV699" s="201" t="s">
        <v>7776</v>
      </c>
      <c r="UXW699" s="201" t="s">
        <v>7777</v>
      </c>
      <c r="UXX699" s="201" t="s">
        <v>7776</v>
      </c>
      <c r="UXY699" s="201" t="s">
        <v>7777</v>
      </c>
      <c r="UXZ699" s="201" t="s">
        <v>7776</v>
      </c>
      <c r="UYA699" s="201" t="s">
        <v>7777</v>
      </c>
      <c r="UYB699" s="201" t="s">
        <v>7776</v>
      </c>
      <c r="UYC699" s="201" t="s">
        <v>7777</v>
      </c>
      <c r="UYD699" s="201" t="s">
        <v>7776</v>
      </c>
      <c r="UYE699" s="201" t="s">
        <v>7777</v>
      </c>
      <c r="UYF699" s="201" t="s">
        <v>7776</v>
      </c>
      <c r="UYG699" s="201" t="s">
        <v>7777</v>
      </c>
      <c r="UYH699" s="201" t="s">
        <v>7776</v>
      </c>
      <c r="UYI699" s="201" t="s">
        <v>7777</v>
      </c>
      <c r="UYJ699" s="201" t="s">
        <v>7776</v>
      </c>
      <c r="UYK699" s="201" t="s">
        <v>7777</v>
      </c>
      <c r="UYL699" s="201" t="s">
        <v>7776</v>
      </c>
      <c r="UYM699" s="201" t="s">
        <v>7777</v>
      </c>
      <c r="UYN699" s="201" t="s">
        <v>7776</v>
      </c>
      <c r="UYO699" s="201" t="s">
        <v>7777</v>
      </c>
      <c r="UYP699" s="201" t="s">
        <v>7776</v>
      </c>
      <c r="UYQ699" s="201" t="s">
        <v>7777</v>
      </c>
      <c r="UYR699" s="201" t="s">
        <v>7776</v>
      </c>
      <c r="UYS699" s="201" t="s">
        <v>7777</v>
      </c>
      <c r="UYT699" s="201" t="s">
        <v>7776</v>
      </c>
      <c r="UYU699" s="201" t="s">
        <v>7777</v>
      </c>
      <c r="UYV699" s="201" t="s">
        <v>7776</v>
      </c>
      <c r="UYW699" s="201" t="s">
        <v>7777</v>
      </c>
      <c r="UYX699" s="201" t="s">
        <v>7776</v>
      </c>
      <c r="UYY699" s="201" t="s">
        <v>7777</v>
      </c>
      <c r="UYZ699" s="201" t="s">
        <v>7776</v>
      </c>
      <c r="UZA699" s="201" t="s">
        <v>7777</v>
      </c>
      <c r="UZB699" s="201" t="s">
        <v>7776</v>
      </c>
      <c r="UZC699" s="201" t="s">
        <v>7777</v>
      </c>
      <c r="UZD699" s="201" t="s">
        <v>7776</v>
      </c>
      <c r="UZE699" s="201" t="s">
        <v>7777</v>
      </c>
      <c r="UZF699" s="201" t="s">
        <v>7776</v>
      </c>
      <c r="UZG699" s="201" t="s">
        <v>7777</v>
      </c>
      <c r="UZH699" s="201" t="s">
        <v>7776</v>
      </c>
      <c r="UZI699" s="201" t="s">
        <v>7777</v>
      </c>
      <c r="UZJ699" s="201" t="s">
        <v>7776</v>
      </c>
      <c r="UZK699" s="201" t="s">
        <v>7777</v>
      </c>
      <c r="UZL699" s="201" t="s">
        <v>7776</v>
      </c>
      <c r="UZM699" s="201" t="s">
        <v>7777</v>
      </c>
      <c r="UZN699" s="201" t="s">
        <v>7776</v>
      </c>
      <c r="UZO699" s="201" t="s">
        <v>7777</v>
      </c>
      <c r="UZP699" s="201" t="s">
        <v>7776</v>
      </c>
      <c r="UZQ699" s="201" t="s">
        <v>7777</v>
      </c>
      <c r="UZR699" s="201" t="s">
        <v>7776</v>
      </c>
      <c r="UZS699" s="201" t="s">
        <v>7777</v>
      </c>
      <c r="UZT699" s="201" t="s">
        <v>7776</v>
      </c>
      <c r="UZU699" s="201" t="s">
        <v>7777</v>
      </c>
      <c r="UZV699" s="201" t="s">
        <v>7776</v>
      </c>
      <c r="UZW699" s="201" t="s">
        <v>7777</v>
      </c>
      <c r="UZX699" s="201" t="s">
        <v>7776</v>
      </c>
      <c r="UZY699" s="201" t="s">
        <v>7777</v>
      </c>
      <c r="UZZ699" s="201" t="s">
        <v>7776</v>
      </c>
      <c r="VAA699" s="201" t="s">
        <v>7777</v>
      </c>
      <c r="VAB699" s="201" t="s">
        <v>7776</v>
      </c>
      <c r="VAC699" s="201" t="s">
        <v>7777</v>
      </c>
      <c r="VAD699" s="201" t="s">
        <v>7776</v>
      </c>
      <c r="VAE699" s="201" t="s">
        <v>7777</v>
      </c>
      <c r="VAF699" s="201" t="s">
        <v>7776</v>
      </c>
      <c r="VAG699" s="201" t="s">
        <v>7777</v>
      </c>
      <c r="VAH699" s="201" t="s">
        <v>7776</v>
      </c>
      <c r="VAI699" s="201" t="s">
        <v>7777</v>
      </c>
      <c r="VAJ699" s="201" t="s">
        <v>7776</v>
      </c>
      <c r="VAK699" s="201" t="s">
        <v>7777</v>
      </c>
      <c r="VAL699" s="201" t="s">
        <v>7776</v>
      </c>
      <c r="VAM699" s="201" t="s">
        <v>7777</v>
      </c>
      <c r="VAN699" s="201" t="s">
        <v>7776</v>
      </c>
      <c r="VAO699" s="201" t="s">
        <v>7777</v>
      </c>
      <c r="VAP699" s="201" t="s">
        <v>7776</v>
      </c>
      <c r="VAQ699" s="201" t="s">
        <v>7777</v>
      </c>
      <c r="VAR699" s="201" t="s">
        <v>7776</v>
      </c>
      <c r="VAS699" s="201" t="s">
        <v>7777</v>
      </c>
      <c r="VAT699" s="201" t="s">
        <v>7776</v>
      </c>
      <c r="VAU699" s="201" t="s">
        <v>7777</v>
      </c>
      <c r="VAV699" s="201" t="s">
        <v>7776</v>
      </c>
      <c r="VAW699" s="201" t="s">
        <v>7777</v>
      </c>
      <c r="VAX699" s="201" t="s">
        <v>7776</v>
      </c>
      <c r="VAY699" s="201" t="s">
        <v>7777</v>
      </c>
      <c r="VAZ699" s="201" t="s">
        <v>7776</v>
      </c>
      <c r="VBA699" s="201" t="s">
        <v>7777</v>
      </c>
      <c r="VBB699" s="201" t="s">
        <v>7776</v>
      </c>
      <c r="VBC699" s="201" t="s">
        <v>7777</v>
      </c>
      <c r="VBD699" s="201" t="s">
        <v>7776</v>
      </c>
      <c r="VBE699" s="201" t="s">
        <v>7777</v>
      </c>
      <c r="VBF699" s="201" t="s">
        <v>7776</v>
      </c>
      <c r="VBG699" s="201" t="s">
        <v>7777</v>
      </c>
      <c r="VBH699" s="201" t="s">
        <v>7776</v>
      </c>
      <c r="VBI699" s="201" t="s">
        <v>7777</v>
      </c>
      <c r="VBJ699" s="201" t="s">
        <v>7776</v>
      </c>
      <c r="VBK699" s="201" t="s">
        <v>7777</v>
      </c>
      <c r="VBL699" s="201" t="s">
        <v>7776</v>
      </c>
      <c r="VBM699" s="201" t="s">
        <v>7777</v>
      </c>
      <c r="VBN699" s="201" t="s">
        <v>7776</v>
      </c>
      <c r="VBO699" s="201" t="s">
        <v>7777</v>
      </c>
      <c r="VBP699" s="201" t="s">
        <v>7776</v>
      </c>
      <c r="VBQ699" s="201" t="s">
        <v>7777</v>
      </c>
      <c r="VBR699" s="201" t="s">
        <v>7776</v>
      </c>
      <c r="VBS699" s="201" t="s">
        <v>7777</v>
      </c>
      <c r="VBT699" s="201" t="s">
        <v>7776</v>
      </c>
      <c r="VBU699" s="201" t="s">
        <v>7777</v>
      </c>
      <c r="VBV699" s="201" t="s">
        <v>7776</v>
      </c>
      <c r="VBW699" s="201" t="s">
        <v>7777</v>
      </c>
      <c r="VBX699" s="201" t="s">
        <v>7776</v>
      </c>
      <c r="VBY699" s="201" t="s">
        <v>7777</v>
      </c>
      <c r="VBZ699" s="201" t="s">
        <v>7776</v>
      </c>
      <c r="VCA699" s="201" t="s">
        <v>7777</v>
      </c>
      <c r="VCB699" s="201" t="s">
        <v>7776</v>
      </c>
      <c r="VCC699" s="201" t="s">
        <v>7777</v>
      </c>
      <c r="VCD699" s="201" t="s">
        <v>7776</v>
      </c>
      <c r="VCE699" s="201" t="s">
        <v>7777</v>
      </c>
      <c r="VCF699" s="201" t="s">
        <v>7776</v>
      </c>
      <c r="VCG699" s="201" t="s">
        <v>7777</v>
      </c>
      <c r="VCH699" s="201" t="s">
        <v>7776</v>
      </c>
      <c r="VCI699" s="201" t="s">
        <v>7777</v>
      </c>
      <c r="VCJ699" s="201" t="s">
        <v>7776</v>
      </c>
      <c r="VCK699" s="201" t="s">
        <v>7777</v>
      </c>
      <c r="VCL699" s="201" t="s">
        <v>7776</v>
      </c>
      <c r="VCM699" s="201" t="s">
        <v>7777</v>
      </c>
      <c r="VCN699" s="201" t="s">
        <v>7776</v>
      </c>
      <c r="VCO699" s="201" t="s">
        <v>7777</v>
      </c>
      <c r="VCP699" s="201" t="s">
        <v>7776</v>
      </c>
      <c r="VCQ699" s="201" t="s">
        <v>7777</v>
      </c>
      <c r="VCR699" s="201" t="s">
        <v>7776</v>
      </c>
      <c r="VCS699" s="201" t="s">
        <v>7777</v>
      </c>
      <c r="VCT699" s="201" t="s">
        <v>7776</v>
      </c>
      <c r="VCU699" s="201" t="s">
        <v>7777</v>
      </c>
      <c r="VCV699" s="201" t="s">
        <v>7776</v>
      </c>
      <c r="VCW699" s="201" t="s">
        <v>7777</v>
      </c>
      <c r="VCX699" s="201" t="s">
        <v>7776</v>
      </c>
      <c r="VCY699" s="201" t="s">
        <v>7777</v>
      </c>
      <c r="VCZ699" s="201" t="s">
        <v>7776</v>
      </c>
      <c r="VDA699" s="201" t="s">
        <v>7777</v>
      </c>
      <c r="VDB699" s="201" t="s">
        <v>7776</v>
      </c>
      <c r="VDC699" s="201" t="s">
        <v>7777</v>
      </c>
      <c r="VDD699" s="201" t="s">
        <v>7776</v>
      </c>
      <c r="VDE699" s="201" t="s">
        <v>7777</v>
      </c>
      <c r="VDF699" s="201" t="s">
        <v>7776</v>
      </c>
      <c r="VDG699" s="201" t="s">
        <v>7777</v>
      </c>
      <c r="VDH699" s="201" t="s">
        <v>7776</v>
      </c>
      <c r="VDI699" s="201" t="s">
        <v>7777</v>
      </c>
      <c r="VDJ699" s="201" t="s">
        <v>7776</v>
      </c>
      <c r="VDK699" s="201" t="s">
        <v>7777</v>
      </c>
      <c r="VDL699" s="201" t="s">
        <v>7776</v>
      </c>
      <c r="VDM699" s="201" t="s">
        <v>7777</v>
      </c>
      <c r="VDN699" s="201" t="s">
        <v>7776</v>
      </c>
      <c r="VDO699" s="201" t="s">
        <v>7777</v>
      </c>
      <c r="VDP699" s="201" t="s">
        <v>7776</v>
      </c>
      <c r="VDQ699" s="201" t="s">
        <v>7777</v>
      </c>
      <c r="VDR699" s="201" t="s">
        <v>7776</v>
      </c>
      <c r="VDS699" s="201" t="s">
        <v>7777</v>
      </c>
      <c r="VDT699" s="201" t="s">
        <v>7776</v>
      </c>
      <c r="VDU699" s="201" t="s">
        <v>7777</v>
      </c>
      <c r="VDV699" s="201" t="s">
        <v>7776</v>
      </c>
      <c r="VDW699" s="201" t="s">
        <v>7777</v>
      </c>
      <c r="VDX699" s="201" t="s">
        <v>7776</v>
      </c>
      <c r="VDY699" s="201" t="s">
        <v>7777</v>
      </c>
      <c r="VDZ699" s="201" t="s">
        <v>7776</v>
      </c>
      <c r="VEA699" s="201" t="s">
        <v>7777</v>
      </c>
      <c r="VEB699" s="201" t="s">
        <v>7776</v>
      </c>
      <c r="VEC699" s="201" t="s">
        <v>7777</v>
      </c>
      <c r="VED699" s="201" t="s">
        <v>7776</v>
      </c>
      <c r="VEE699" s="201" t="s">
        <v>7777</v>
      </c>
      <c r="VEF699" s="201" t="s">
        <v>7776</v>
      </c>
      <c r="VEG699" s="201" t="s">
        <v>7777</v>
      </c>
      <c r="VEH699" s="201" t="s">
        <v>7776</v>
      </c>
      <c r="VEI699" s="201" t="s">
        <v>7777</v>
      </c>
      <c r="VEJ699" s="201" t="s">
        <v>7776</v>
      </c>
      <c r="VEK699" s="201" t="s">
        <v>7777</v>
      </c>
      <c r="VEL699" s="201" t="s">
        <v>7776</v>
      </c>
      <c r="VEM699" s="201" t="s">
        <v>7777</v>
      </c>
      <c r="VEN699" s="201" t="s">
        <v>7776</v>
      </c>
      <c r="VEO699" s="201" t="s">
        <v>7777</v>
      </c>
      <c r="VEP699" s="201" t="s">
        <v>7776</v>
      </c>
      <c r="VEQ699" s="201" t="s">
        <v>7777</v>
      </c>
      <c r="VER699" s="201" t="s">
        <v>7776</v>
      </c>
      <c r="VES699" s="201" t="s">
        <v>7777</v>
      </c>
      <c r="VET699" s="201" t="s">
        <v>7776</v>
      </c>
      <c r="VEU699" s="201" t="s">
        <v>7777</v>
      </c>
      <c r="VEV699" s="201" t="s">
        <v>7776</v>
      </c>
      <c r="VEW699" s="201" t="s">
        <v>7777</v>
      </c>
      <c r="VEX699" s="201" t="s">
        <v>7776</v>
      </c>
      <c r="VEY699" s="201" t="s">
        <v>7777</v>
      </c>
      <c r="VEZ699" s="201" t="s">
        <v>7776</v>
      </c>
      <c r="VFA699" s="201" t="s">
        <v>7777</v>
      </c>
      <c r="VFB699" s="201" t="s">
        <v>7776</v>
      </c>
      <c r="VFC699" s="201" t="s">
        <v>7777</v>
      </c>
      <c r="VFD699" s="201" t="s">
        <v>7776</v>
      </c>
      <c r="VFE699" s="201" t="s">
        <v>7777</v>
      </c>
      <c r="VFF699" s="201" t="s">
        <v>7776</v>
      </c>
      <c r="VFG699" s="201" t="s">
        <v>7777</v>
      </c>
      <c r="VFH699" s="201" t="s">
        <v>7776</v>
      </c>
      <c r="VFI699" s="201" t="s">
        <v>7777</v>
      </c>
      <c r="VFJ699" s="201" t="s">
        <v>7776</v>
      </c>
      <c r="VFK699" s="201" t="s">
        <v>7777</v>
      </c>
      <c r="VFL699" s="201" t="s">
        <v>7776</v>
      </c>
      <c r="VFM699" s="201" t="s">
        <v>7777</v>
      </c>
      <c r="VFN699" s="201" t="s">
        <v>7776</v>
      </c>
      <c r="VFO699" s="201" t="s">
        <v>7777</v>
      </c>
      <c r="VFP699" s="201" t="s">
        <v>7776</v>
      </c>
      <c r="VFQ699" s="201" t="s">
        <v>7777</v>
      </c>
      <c r="VFR699" s="201" t="s">
        <v>7776</v>
      </c>
      <c r="VFS699" s="201" t="s">
        <v>7777</v>
      </c>
      <c r="VFT699" s="201" t="s">
        <v>7776</v>
      </c>
      <c r="VFU699" s="201" t="s">
        <v>7777</v>
      </c>
      <c r="VFV699" s="201" t="s">
        <v>7776</v>
      </c>
      <c r="VFW699" s="201" t="s">
        <v>7777</v>
      </c>
      <c r="VFX699" s="201" t="s">
        <v>7776</v>
      </c>
      <c r="VFY699" s="201" t="s">
        <v>7777</v>
      </c>
      <c r="VFZ699" s="201" t="s">
        <v>7776</v>
      </c>
      <c r="VGA699" s="201" t="s">
        <v>7777</v>
      </c>
      <c r="VGB699" s="201" t="s">
        <v>7776</v>
      </c>
      <c r="VGC699" s="201" t="s">
        <v>7777</v>
      </c>
      <c r="VGD699" s="201" t="s">
        <v>7776</v>
      </c>
      <c r="VGE699" s="201" t="s">
        <v>7777</v>
      </c>
      <c r="VGF699" s="201" t="s">
        <v>7776</v>
      </c>
      <c r="VGG699" s="201" t="s">
        <v>7777</v>
      </c>
      <c r="VGH699" s="201" t="s">
        <v>7776</v>
      </c>
      <c r="VGI699" s="201" t="s">
        <v>7777</v>
      </c>
      <c r="VGJ699" s="201" t="s">
        <v>7776</v>
      </c>
      <c r="VGK699" s="201" t="s">
        <v>7777</v>
      </c>
      <c r="VGL699" s="201" t="s">
        <v>7776</v>
      </c>
      <c r="VGM699" s="201" t="s">
        <v>7777</v>
      </c>
      <c r="VGN699" s="201" t="s">
        <v>7776</v>
      </c>
      <c r="VGO699" s="201" t="s">
        <v>7777</v>
      </c>
      <c r="VGP699" s="201" t="s">
        <v>7776</v>
      </c>
      <c r="VGQ699" s="201" t="s">
        <v>7777</v>
      </c>
      <c r="VGR699" s="201" t="s">
        <v>7776</v>
      </c>
      <c r="VGS699" s="201" t="s">
        <v>7777</v>
      </c>
      <c r="VGT699" s="201" t="s">
        <v>7776</v>
      </c>
      <c r="VGU699" s="201" t="s">
        <v>7777</v>
      </c>
      <c r="VGV699" s="201" t="s">
        <v>7776</v>
      </c>
      <c r="VGW699" s="201" t="s">
        <v>7777</v>
      </c>
      <c r="VGX699" s="201" t="s">
        <v>7776</v>
      </c>
      <c r="VGY699" s="201" t="s">
        <v>7777</v>
      </c>
      <c r="VGZ699" s="201" t="s">
        <v>7776</v>
      </c>
      <c r="VHA699" s="201" t="s">
        <v>7777</v>
      </c>
      <c r="VHB699" s="201" t="s">
        <v>7776</v>
      </c>
      <c r="VHC699" s="201" t="s">
        <v>7777</v>
      </c>
      <c r="VHD699" s="201" t="s">
        <v>7776</v>
      </c>
      <c r="VHE699" s="201" t="s">
        <v>7777</v>
      </c>
      <c r="VHF699" s="201" t="s">
        <v>7776</v>
      </c>
      <c r="VHG699" s="201" t="s">
        <v>7777</v>
      </c>
      <c r="VHH699" s="201" t="s">
        <v>7776</v>
      </c>
      <c r="VHI699" s="201" t="s">
        <v>7777</v>
      </c>
      <c r="VHJ699" s="201" t="s">
        <v>7776</v>
      </c>
      <c r="VHK699" s="201" t="s">
        <v>7777</v>
      </c>
      <c r="VHL699" s="201" t="s">
        <v>7776</v>
      </c>
      <c r="VHM699" s="201" t="s">
        <v>7777</v>
      </c>
      <c r="VHN699" s="201" t="s">
        <v>7776</v>
      </c>
      <c r="VHO699" s="201" t="s">
        <v>7777</v>
      </c>
      <c r="VHP699" s="201" t="s">
        <v>7776</v>
      </c>
      <c r="VHQ699" s="201" t="s">
        <v>7777</v>
      </c>
      <c r="VHR699" s="201" t="s">
        <v>7776</v>
      </c>
      <c r="VHS699" s="201" t="s">
        <v>7777</v>
      </c>
      <c r="VHT699" s="201" t="s">
        <v>7776</v>
      </c>
      <c r="VHU699" s="201" t="s">
        <v>7777</v>
      </c>
      <c r="VHV699" s="201" t="s">
        <v>7776</v>
      </c>
      <c r="VHW699" s="201" t="s">
        <v>7777</v>
      </c>
      <c r="VHX699" s="201" t="s">
        <v>7776</v>
      </c>
      <c r="VHY699" s="201" t="s">
        <v>7777</v>
      </c>
      <c r="VHZ699" s="201" t="s">
        <v>7776</v>
      </c>
      <c r="VIA699" s="201" t="s">
        <v>7777</v>
      </c>
      <c r="VIB699" s="201" t="s">
        <v>7776</v>
      </c>
      <c r="VIC699" s="201" t="s">
        <v>7777</v>
      </c>
      <c r="VID699" s="201" t="s">
        <v>7776</v>
      </c>
      <c r="VIE699" s="201" t="s">
        <v>7777</v>
      </c>
      <c r="VIF699" s="201" t="s">
        <v>7776</v>
      </c>
      <c r="VIG699" s="201" t="s">
        <v>7777</v>
      </c>
      <c r="VIH699" s="201" t="s">
        <v>7776</v>
      </c>
      <c r="VII699" s="201" t="s">
        <v>7777</v>
      </c>
      <c r="VIJ699" s="201" t="s">
        <v>7776</v>
      </c>
      <c r="VIK699" s="201" t="s">
        <v>7777</v>
      </c>
      <c r="VIL699" s="201" t="s">
        <v>7776</v>
      </c>
      <c r="VIM699" s="201" t="s">
        <v>7777</v>
      </c>
      <c r="VIN699" s="201" t="s">
        <v>7776</v>
      </c>
      <c r="VIO699" s="201" t="s">
        <v>7777</v>
      </c>
      <c r="VIP699" s="201" t="s">
        <v>7776</v>
      </c>
      <c r="VIQ699" s="201" t="s">
        <v>7777</v>
      </c>
      <c r="VIR699" s="201" t="s">
        <v>7776</v>
      </c>
      <c r="VIS699" s="201" t="s">
        <v>7777</v>
      </c>
      <c r="VIT699" s="201" t="s">
        <v>7776</v>
      </c>
      <c r="VIU699" s="201" t="s">
        <v>7777</v>
      </c>
      <c r="VIV699" s="201" t="s">
        <v>7776</v>
      </c>
      <c r="VIW699" s="201" t="s">
        <v>7777</v>
      </c>
      <c r="VIX699" s="201" t="s">
        <v>7776</v>
      </c>
      <c r="VIY699" s="201" t="s">
        <v>7777</v>
      </c>
      <c r="VIZ699" s="201" t="s">
        <v>7776</v>
      </c>
      <c r="VJA699" s="201" t="s">
        <v>7777</v>
      </c>
      <c r="VJB699" s="201" t="s">
        <v>7776</v>
      </c>
      <c r="VJC699" s="201" t="s">
        <v>7777</v>
      </c>
      <c r="VJD699" s="201" t="s">
        <v>7776</v>
      </c>
      <c r="VJE699" s="201" t="s">
        <v>7777</v>
      </c>
      <c r="VJF699" s="201" t="s">
        <v>7776</v>
      </c>
      <c r="VJG699" s="201" t="s">
        <v>7777</v>
      </c>
      <c r="VJH699" s="201" t="s">
        <v>7776</v>
      </c>
      <c r="VJI699" s="201" t="s">
        <v>7777</v>
      </c>
      <c r="VJJ699" s="201" t="s">
        <v>7776</v>
      </c>
      <c r="VJK699" s="201" t="s">
        <v>7777</v>
      </c>
      <c r="VJL699" s="201" t="s">
        <v>7776</v>
      </c>
      <c r="VJM699" s="201" t="s">
        <v>7777</v>
      </c>
      <c r="VJN699" s="201" t="s">
        <v>7776</v>
      </c>
      <c r="VJO699" s="201" t="s">
        <v>7777</v>
      </c>
      <c r="VJP699" s="201" t="s">
        <v>7776</v>
      </c>
      <c r="VJQ699" s="201" t="s">
        <v>7777</v>
      </c>
      <c r="VJR699" s="201" t="s">
        <v>7776</v>
      </c>
      <c r="VJS699" s="201" t="s">
        <v>7777</v>
      </c>
      <c r="VJT699" s="201" t="s">
        <v>7776</v>
      </c>
      <c r="VJU699" s="201" t="s">
        <v>7777</v>
      </c>
      <c r="VJV699" s="201" t="s">
        <v>7776</v>
      </c>
      <c r="VJW699" s="201" t="s">
        <v>7777</v>
      </c>
      <c r="VJX699" s="201" t="s">
        <v>7776</v>
      </c>
      <c r="VJY699" s="201" t="s">
        <v>7777</v>
      </c>
      <c r="VJZ699" s="201" t="s">
        <v>7776</v>
      </c>
      <c r="VKA699" s="201" t="s">
        <v>7777</v>
      </c>
      <c r="VKB699" s="201" t="s">
        <v>7776</v>
      </c>
      <c r="VKC699" s="201" t="s">
        <v>7777</v>
      </c>
      <c r="VKD699" s="201" t="s">
        <v>7776</v>
      </c>
      <c r="VKE699" s="201" t="s">
        <v>7777</v>
      </c>
      <c r="VKF699" s="201" t="s">
        <v>7776</v>
      </c>
      <c r="VKG699" s="201" t="s">
        <v>7777</v>
      </c>
      <c r="VKH699" s="201" t="s">
        <v>7776</v>
      </c>
      <c r="VKI699" s="201" t="s">
        <v>7777</v>
      </c>
      <c r="VKJ699" s="201" t="s">
        <v>7776</v>
      </c>
      <c r="VKK699" s="201" t="s">
        <v>7777</v>
      </c>
      <c r="VKL699" s="201" t="s">
        <v>7776</v>
      </c>
      <c r="VKM699" s="201" t="s">
        <v>7777</v>
      </c>
      <c r="VKN699" s="201" t="s">
        <v>7776</v>
      </c>
      <c r="VKO699" s="201" t="s">
        <v>7777</v>
      </c>
      <c r="VKP699" s="201" t="s">
        <v>7776</v>
      </c>
      <c r="VKQ699" s="201" t="s">
        <v>7777</v>
      </c>
      <c r="VKR699" s="201" t="s">
        <v>7776</v>
      </c>
      <c r="VKS699" s="201" t="s">
        <v>7777</v>
      </c>
      <c r="VKT699" s="201" t="s">
        <v>7776</v>
      </c>
      <c r="VKU699" s="201" t="s">
        <v>7777</v>
      </c>
      <c r="VKV699" s="201" t="s">
        <v>7776</v>
      </c>
      <c r="VKW699" s="201" t="s">
        <v>7777</v>
      </c>
      <c r="VKX699" s="201" t="s">
        <v>7776</v>
      </c>
      <c r="VKY699" s="201" t="s">
        <v>7777</v>
      </c>
      <c r="VKZ699" s="201" t="s">
        <v>7776</v>
      </c>
      <c r="VLA699" s="201" t="s">
        <v>7777</v>
      </c>
      <c r="VLB699" s="201" t="s">
        <v>7776</v>
      </c>
      <c r="VLC699" s="201" t="s">
        <v>7777</v>
      </c>
      <c r="VLD699" s="201" t="s">
        <v>7776</v>
      </c>
      <c r="VLE699" s="201" t="s">
        <v>7777</v>
      </c>
      <c r="VLF699" s="201" t="s">
        <v>7776</v>
      </c>
      <c r="VLG699" s="201" t="s">
        <v>7777</v>
      </c>
      <c r="VLH699" s="201" t="s">
        <v>7776</v>
      </c>
      <c r="VLI699" s="201" t="s">
        <v>7777</v>
      </c>
      <c r="VLJ699" s="201" t="s">
        <v>7776</v>
      </c>
      <c r="VLK699" s="201" t="s">
        <v>7777</v>
      </c>
      <c r="VLL699" s="201" t="s">
        <v>7776</v>
      </c>
      <c r="VLM699" s="201" t="s">
        <v>7777</v>
      </c>
      <c r="VLN699" s="201" t="s">
        <v>7776</v>
      </c>
      <c r="VLO699" s="201" t="s">
        <v>7777</v>
      </c>
      <c r="VLP699" s="201" t="s">
        <v>7776</v>
      </c>
      <c r="VLQ699" s="201" t="s">
        <v>7777</v>
      </c>
      <c r="VLR699" s="201" t="s">
        <v>7776</v>
      </c>
      <c r="VLS699" s="201" t="s">
        <v>7777</v>
      </c>
      <c r="VLT699" s="201" t="s">
        <v>7776</v>
      </c>
      <c r="VLU699" s="201" t="s">
        <v>7777</v>
      </c>
      <c r="VLV699" s="201" t="s">
        <v>7776</v>
      </c>
      <c r="VLW699" s="201" t="s">
        <v>7777</v>
      </c>
      <c r="VLX699" s="201" t="s">
        <v>7776</v>
      </c>
      <c r="VLY699" s="201" t="s">
        <v>7777</v>
      </c>
      <c r="VLZ699" s="201" t="s">
        <v>7776</v>
      </c>
      <c r="VMA699" s="201" t="s">
        <v>7777</v>
      </c>
      <c r="VMB699" s="201" t="s">
        <v>7776</v>
      </c>
      <c r="VMC699" s="201" t="s">
        <v>7777</v>
      </c>
      <c r="VMD699" s="201" t="s">
        <v>7776</v>
      </c>
      <c r="VME699" s="201" t="s">
        <v>7777</v>
      </c>
      <c r="VMF699" s="201" t="s">
        <v>7776</v>
      </c>
      <c r="VMG699" s="201" t="s">
        <v>7777</v>
      </c>
      <c r="VMH699" s="201" t="s">
        <v>7776</v>
      </c>
      <c r="VMI699" s="201" t="s">
        <v>7777</v>
      </c>
      <c r="VMJ699" s="201" t="s">
        <v>7776</v>
      </c>
      <c r="VMK699" s="201" t="s">
        <v>7777</v>
      </c>
      <c r="VML699" s="201" t="s">
        <v>7776</v>
      </c>
      <c r="VMM699" s="201" t="s">
        <v>7777</v>
      </c>
      <c r="VMN699" s="201" t="s">
        <v>7776</v>
      </c>
      <c r="VMO699" s="201" t="s">
        <v>7777</v>
      </c>
      <c r="VMP699" s="201" t="s">
        <v>7776</v>
      </c>
      <c r="VMQ699" s="201" t="s">
        <v>7777</v>
      </c>
      <c r="VMR699" s="201" t="s">
        <v>7776</v>
      </c>
      <c r="VMS699" s="201" t="s">
        <v>7777</v>
      </c>
      <c r="VMT699" s="201" t="s">
        <v>7776</v>
      </c>
      <c r="VMU699" s="201" t="s">
        <v>7777</v>
      </c>
      <c r="VMV699" s="201" t="s">
        <v>7776</v>
      </c>
      <c r="VMW699" s="201" t="s">
        <v>7777</v>
      </c>
      <c r="VMX699" s="201" t="s">
        <v>7776</v>
      </c>
      <c r="VMY699" s="201" t="s">
        <v>7777</v>
      </c>
      <c r="VMZ699" s="201" t="s">
        <v>7776</v>
      </c>
      <c r="VNA699" s="201" t="s">
        <v>7777</v>
      </c>
      <c r="VNB699" s="201" t="s">
        <v>7776</v>
      </c>
      <c r="VNC699" s="201" t="s">
        <v>7777</v>
      </c>
      <c r="VND699" s="201" t="s">
        <v>7776</v>
      </c>
      <c r="VNE699" s="201" t="s">
        <v>7777</v>
      </c>
      <c r="VNF699" s="201" t="s">
        <v>7776</v>
      </c>
      <c r="VNG699" s="201" t="s">
        <v>7777</v>
      </c>
      <c r="VNH699" s="201" t="s">
        <v>7776</v>
      </c>
      <c r="VNI699" s="201" t="s">
        <v>7777</v>
      </c>
      <c r="VNJ699" s="201" t="s">
        <v>7776</v>
      </c>
      <c r="VNK699" s="201" t="s">
        <v>7777</v>
      </c>
      <c r="VNL699" s="201" t="s">
        <v>7776</v>
      </c>
      <c r="VNM699" s="201" t="s">
        <v>7777</v>
      </c>
      <c r="VNN699" s="201" t="s">
        <v>7776</v>
      </c>
      <c r="VNO699" s="201" t="s">
        <v>7777</v>
      </c>
      <c r="VNP699" s="201" t="s">
        <v>7776</v>
      </c>
      <c r="VNQ699" s="201" t="s">
        <v>7777</v>
      </c>
      <c r="VNR699" s="201" t="s">
        <v>7776</v>
      </c>
      <c r="VNS699" s="201" t="s">
        <v>7777</v>
      </c>
      <c r="VNT699" s="201" t="s">
        <v>7776</v>
      </c>
      <c r="VNU699" s="201" t="s">
        <v>7777</v>
      </c>
      <c r="VNV699" s="201" t="s">
        <v>7776</v>
      </c>
      <c r="VNW699" s="201" t="s">
        <v>7777</v>
      </c>
      <c r="VNX699" s="201" t="s">
        <v>7776</v>
      </c>
      <c r="VNY699" s="201" t="s">
        <v>7777</v>
      </c>
      <c r="VNZ699" s="201" t="s">
        <v>7776</v>
      </c>
      <c r="VOA699" s="201" t="s">
        <v>7777</v>
      </c>
      <c r="VOB699" s="201" t="s">
        <v>7776</v>
      </c>
      <c r="VOC699" s="201" t="s">
        <v>7777</v>
      </c>
      <c r="VOD699" s="201" t="s">
        <v>7776</v>
      </c>
      <c r="VOE699" s="201" t="s">
        <v>7777</v>
      </c>
      <c r="VOF699" s="201" t="s">
        <v>7776</v>
      </c>
      <c r="VOG699" s="201" t="s">
        <v>7777</v>
      </c>
      <c r="VOH699" s="201" t="s">
        <v>7776</v>
      </c>
      <c r="VOI699" s="201" t="s">
        <v>7777</v>
      </c>
      <c r="VOJ699" s="201" t="s">
        <v>7776</v>
      </c>
      <c r="VOK699" s="201" t="s">
        <v>7777</v>
      </c>
      <c r="VOL699" s="201" t="s">
        <v>7776</v>
      </c>
      <c r="VOM699" s="201" t="s">
        <v>7777</v>
      </c>
      <c r="VON699" s="201" t="s">
        <v>7776</v>
      </c>
      <c r="VOO699" s="201" t="s">
        <v>7777</v>
      </c>
      <c r="VOP699" s="201" t="s">
        <v>7776</v>
      </c>
      <c r="VOQ699" s="201" t="s">
        <v>7777</v>
      </c>
      <c r="VOR699" s="201" t="s">
        <v>7776</v>
      </c>
      <c r="VOS699" s="201" t="s">
        <v>7777</v>
      </c>
      <c r="VOT699" s="201" t="s">
        <v>7776</v>
      </c>
      <c r="VOU699" s="201" t="s">
        <v>7777</v>
      </c>
      <c r="VOV699" s="201" t="s">
        <v>7776</v>
      </c>
      <c r="VOW699" s="201" t="s">
        <v>7777</v>
      </c>
      <c r="VOX699" s="201" t="s">
        <v>7776</v>
      </c>
      <c r="VOY699" s="201" t="s">
        <v>7777</v>
      </c>
      <c r="VOZ699" s="201" t="s">
        <v>7776</v>
      </c>
      <c r="VPA699" s="201" t="s">
        <v>7777</v>
      </c>
      <c r="VPB699" s="201" t="s">
        <v>7776</v>
      </c>
      <c r="VPC699" s="201" t="s">
        <v>7777</v>
      </c>
      <c r="VPD699" s="201" t="s">
        <v>7776</v>
      </c>
      <c r="VPE699" s="201" t="s">
        <v>7777</v>
      </c>
      <c r="VPF699" s="201" t="s">
        <v>7776</v>
      </c>
      <c r="VPG699" s="201" t="s">
        <v>7777</v>
      </c>
      <c r="VPH699" s="201" t="s">
        <v>7776</v>
      </c>
      <c r="VPI699" s="201" t="s">
        <v>7777</v>
      </c>
      <c r="VPJ699" s="201" t="s">
        <v>7776</v>
      </c>
      <c r="VPK699" s="201" t="s">
        <v>7777</v>
      </c>
      <c r="VPL699" s="201" t="s">
        <v>7776</v>
      </c>
      <c r="VPM699" s="201" t="s">
        <v>7777</v>
      </c>
      <c r="VPN699" s="201" t="s">
        <v>7776</v>
      </c>
      <c r="VPO699" s="201" t="s">
        <v>7777</v>
      </c>
      <c r="VPP699" s="201" t="s">
        <v>7776</v>
      </c>
      <c r="VPQ699" s="201" t="s">
        <v>7777</v>
      </c>
      <c r="VPR699" s="201" t="s">
        <v>7776</v>
      </c>
      <c r="VPS699" s="201" t="s">
        <v>7777</v>
      </c>
      <c r="VPT699" s="201" t="s">
        <v>7776</v>
      </c>
      <c r="VPU699" s="201" t="s">
        <v>7777</v>
      </c>
      <c r="VPV699" s="201" t="s">
        <v>7776</v>
      </c>
      <c r="VPW699" s="201" t="s">
        <v>7777</v>
      </c>
      <c r="VPX699" s="201" t="s">
        <v>7776</v>
      </c>
      <c r="VPY699" s="201" t="s">
        <v>7777</v>
      </c>
      <c r="VPZ699" s="201" t="s">
        <v>7776</v>
      </c>
      <c r="VQA699" s="201" t="s">
        <v>7777</v>
      </c>
      <c r="VQB699" s="201" t="s">
        <v>7776</v>
      </c>
      <c r="VQC699" s="201" t="s">
        <v>7777</v>
      </c>
      <c r="VQD699" s="201" t="s">
        <v>7776</v>
      </c>
      <c r="VQE699" s="201" t="s">
        <v>7777</v>
      </c>
      <c r="VQF699" s="201" t="s">
        <v>7776</v>
      </c>
      <c r="VQG699" s="201" t="s">
        <v>7777</v>
      </c>
      <c r="VQH699" s="201" t="s">
        <v>7776</v>
      </c>
      <c r="VQI699" s="201" t="s">
        <v>7777</v>
      </c>
      <c r="VQJ699" s="201" t="s">
        <v>7776</v>
      </c>
      <c r="VQK699" s="201" t="s">
        <v>7777</v>
      </c>
      <c r="VQL699" s="201" t="s">
        <v>7776</v>
      </c>
      <c r="VQM699" s="201" t="s">
        <v>7777</v>
      </c>
      <c r="VQN699" s="201" t="s">
        <v>7776</v>
      </c>
      <c r="VQO699" s="201" t="s">
        <v>7777</v>
      </c>
      <c r="VQP699" s="201" t="s">
        <v>7776</v>
      </c>
      <c r="VQQ699" s="201" t="s">
        <v>7777</v>
      </c>
      <c r="VQR699" s="201" t="s">
        <v>7776</v>
      </c>
      <c r="VQS699" s="201" t="s">
        <v>7777</v>
      </c>
      <c r="VQT699" s="201" t="s">
        <v>7776</v>
      </c>
      <c r="VQU699" s="201" t="s">
        <v>7777</v>
      </c>
      <c r="VQV699" s="201" t="s">
        <v>7776</v>
      </c>
      <c r="VQW699" s="201" t="s">
        <v>7777</v>
      </c>
      <c r="VQX699" s="201" t="s">
        <v>7776</v>
      </c>
      <c r="VQY699" s="201" t="s">
        <v>7777</v>
      </c>
      <c r="VQZ699" s="201" t="s">
        <v>7776</v>
      </c>
      <c r="VRA699" s="201" t="s">
        <v>7777</v>
      </c>
      <c r="VRB699" s="201" t="s">
        <v>7776</v>
      </c>
      <c r="VRC699" s="201" t="s">
        <v>7777</v>
      </c>
      <c r="VRD699" s="201" t="s">
        <v>7776</v>
      </c>
      <c r="VRE699" s="201" t="s">
        <v>7777</v>
      </c>
      <c r="VRF699" s="201" t="s">
        <v>7776</v>
      </c>
      <c r="VRG699" s="201" t="s">
        <v>7777</v>
      </c>
      <c r="VRH699" s="201" t="s">
        <v>7776</v>
      </c>
      <c r="VRI699" s="201" t="s">
        <v>7777</v>
      </c>
      <c r="VRJ699" s="201" t="s">
        <v>7776</v>
      </c>
      <c r="VRK699" s="201" t="s">
        <v>7777</v>
      </c>
      <c r="VRL699" s="201" t="s">
        <v>7776</v>
      </c>
      <c r="VRM699" s="201" t="s">
        <v>7777</v>
      </c>
      <c r="VRN699" s="201" t="s">
        <v>7776</v>
      </c>
      <c r="VRO699" s="201" t="s">
        <v>7777</v>
      </c>
      <c r="VRP699" s="201" t="s">
        <v>7776</v>
      </c>
      <c r="VRQ699" s="201" t="s">
        <v>7777</v>
      </c>
      <c r="VRR699" s="201" t="s">
        <v>7776</v>
      </c>
      <c r="VRS699" s="201" t="s">
        <v>7777</v>
      </c>
      <c r="VRT699" s="201" t="s">
        <v>7776</v>
      </c>
      <c r="VRU699" s="201" t="s">
        <v>7777</v>
      </c>
      <c r="VRV699" s="201" t="s">
        <v>7776</v>
      </c>
      <c r="VRW699" s="201" t="s">
        <v>7777</v>
      </c>
      <c r="VRX699" s="201" t="s">
        <v>7776</v>
      </c>
      <c r="VRY699" s="201" t="s">
        <v>7777</v>
      </c>
      <c r="VRZ699" s="201" t="s">
        <v>7776</v>
      </c>
      <c r="VSA699" s="201" t="s">
        <v>7777</v>
      </c>
      <c r="VSB699" s="201" t="s">
        <v>7776</v>
      </c>
      <c r="VSC699" s="201" t="s">
        <v>7777</v>
      </c>
      <c r="VSD699" s="201" t="s">
        <v>7776</v>
      </c>
      <c r="VSE699" s="201" t="s">
        <v>7777</v>
      </c>
      <c r="VSF699" s="201" t="s">
        <v>7776</v>
      </c>
      <c r="VSG699" s="201" t="s">
        <v>7777</v>
      </c>
      <c r="VSH699" s="201" t="s">
        <v>7776</v>
      </c>
      <c r="VSI699" s="201" t="s">
        <v>7777</v>
      </c>
      <c r="VSJ699" s="201" t="s">
        <v>7776</v>
      </c>
      <c r="VSK699" s="201" t="s">
        <v>7777</v>
      </c>
      <c r="VSL699" s="201" t="s">
        <v>7776</v>
      </c>
      <c r="VSM699" s="201" t="s">
        <v>7777</v>
      </c>
      <c r="VSN699" s="201" t="s">
        <v>7776</v>
      </c>
      <c r="VSO699" s="201" t="s">
        <v>7777</v>
      </c>
      <c r="VSP699" s="201" t="s">
        <v>7776</v>
      </c>
      <c r="VSQ699" s="201" t="s">
        <v>7777</v>
      </c>
      <c r="VSR699" s="201" t="s">
        <v>7776</v>
      </c>
      <c r="VSS699" s="201" t="s">
        <v>7777</v>
      </c>
      <c r="VST699" s="201" t="s">
        <v>7776</v>
      </c>
      <c r="VSU699" s="201" t="s">
        <v>7777</v>
      </c>
      <c r="VSV699" s="201" t="s">
        <v>7776</v>
      </c>
      <c r="VSW699" s="201" t="s">
        <v>7777</v>
      </c>
      <c r="VSX699" s="201" t="s">
        <v>7776</v>
      </c>
      <c r="VSY699" s="201" t="s">
        <v>7777</v>
      </c>
      <c r="VSZ699" s="201" t="s">
        <v>7776</v>
      </c>
      <c r="VTA699" s="201" t="s">
        <v>7777</v>
      </c>
      <c r="VTB699" s="201" t="s">
        <v>7776</v>
      </c>
      <c r="VTC699" s="201" t="s">
        <v>7777</v>
      </c>
      <c r="VTD699" s="201" t="s">
        <v>7776</v>
      </c>
      <c r="VTE699" s="201" t="s">
        <v>7777</v>
      </c>
      <c r="VTF699" s="201" t="s">
        <v>7776</v>
      </c>
      <c r="VTG699" s="201" t="s">
        <v>7777</v>
      </c>
      <c r="VTH699" s="201" t="s">
        <v>7776</v>
      </c>
      <c r="VTI699" s="201" t="s">
        <v>7777</v>
      </c>
      <c r="VTJ699" s="201" t="s">
        <v>7776</v>
      </c>
      <c r="VTK699" s="201" t="s">
        <v>7777</v>
      </c>
      <c r="VTL699" s="201" t="s">
        <v>7776</v>
      </c>
      <c r="VTM699" s="201" t="s">
        <v>7777</v>
      </c>
      <c r="VTN699" s="201" t="s">
        <v>7776</v>
      </c>
      <c r="VTO699" s="201" t="s">
        <v>7777</v>
      </c>
      <c r="VTP699" s="201" t="s">
        <v>7776</v>
      </c>
      <c r="VTQ699" s="201" t="s">
        <v>7777</v>
      </c>
      <c r="VTR699" s="201" t="s">
        <v>7776</v>
      </c>
      <c r="VTS699" s="201" t="s">
        <v>7777</v>
      </c>
      <c r="VTT699" s="201" t="s">
        <v>7776</v>
      </c>
      <c r="VTU699" s="201" t="s">
        <v>7777</v>
      </c>
      <c r="VTV699" s="201" t="s">
        <v>7776</v>
      </c>
      <c r="VTW699" s="201" t="s">
        <v>7777</v>
      </c>
      <c r="VTX699" s="201" t="s">
        <v>7776</v>
      </c>
      <c r="VTY699" s="201" t="s">
        <v>7777</v>
      </c>
      <c r="VTZ699" s="201" t="s">
        <v>7776</v>
      </c>
      <c r="VUA699" s="201" t="s">
        <v>7777</v>
      </c>
      <c r="VUB699" s="201" t="s">
        <v>7776</v>
      </c>
      <c r="VUC699" s="201" t="s">
        <v>7777</v>
      </c>
      <c r="VUD699" s="201" t="s">
        <v>7776</v>
      </c>
      <c r="VUE699" s="201" t="s">
        <v>7777</v>
      </c>
      <c r="VUF699" s="201" t="s">
        <v>7776</v>
      </c>
      <c r="VUG699" s="201" t="s">
        <v>7777</v>
      </c>
      <c r="VUH699" s="201" t="s">
        <v>7776</v>
      </c>
      <c r="VUI699" s="201" t="s">
        <v>7777</v>
      </c>
      <c r="VUJ699" s="201" t="s">
        <v>7776</v>
      </c>
      <c r="VUK699" s="201" t="s">
        <v>7777</v>
      </c>
      <c r="VUL699" s="201" t="s">
        <v>7776</v>
      </c>
      <c r="VUM699" s="201" t="s">
        <v>7777</v>
      </c>
      <c r="VUN699" s="201" t="s">
        <v>7776</v>
      </c>
      <c r="VUO699" s="201" t="s">
        <v>7777</v>
      </c>
      <c r="VUP699" s="201" t="s">
        <v>7776</v>
      </c>
      <c r="VUQ699" s="201" t="s">
        <v>7777</v>
      </c>
      <c r="VUR699" s="201" t="s">
        <v>7776</v>
      </c>
      <c r="VUS699" s="201" t="s">
        <v>7777</v>
      </c>
      <c r="VUT699" s="201" t="s">
        <v>7776</v>
      </c>
      <c r="VUU699" s="201" t="s">
        <v>7777</v>
      </c>
      <c r="VUV699" s="201" t="s">
        <v>7776</v>
      </c>
      <c r="VUW699" s="201" t="s">
        <v>7777</v>
      </c>
      <c r="VUX699" s="201" t="s">
        <v>7776</v>
      </c>
      <c r="VUY699" s="201" t="s">
        <v>7777</v>
      </c>
      <c r="VUZ699" s="201" t="s">
        <v>7776</v>
      </c>
      <c r="VVA699" s="201" t="s">
        <v>7777</v>
      </c>
      <c r="VVB699" s="201" t="s">
        <v>7776</v>
      </c>
      <c r="VVC699" s="201" t="s">
        <v>7777</v>
      </c>
      <c r="VVD699" s="201" t="s">
        <v>7776</v>
      </c>
      <c r="VVE699" s="201" t="s">
        <v>7777</v>
      </c>
      <c r="VVF699" s="201" t="s">
        <v>7776</v>
      </c>
      <c r="VVG699" s="201" t="s">
        <v>7777</v>
      </c>
      <c r="VVH699" s="201" t="s">
        <v>7776</v>
      </c>
      <c r="VVI699" s="201" t="s">
        <v>7777</v>
      </c>
      <c r="VVJ699" s="201" t="s">
        <v>7776</v>
      </c>
      <c r="VVK699" s="201" t="s">
        <v>7777</v>
      </c>
      <c r="VVL699" s="201" t="s">
        <v>7776</v>
      </c>
      <c r="VVM699" s="201" t="s">
        <v>7777</v>
      </c>
      <c r="VVN699" s="201" t="s">
        <v>7776</v>
      </c>
      <c r="VVO699" s="201" t="s">
        <v>7777</v>
      </c>
      <c r="VVP699" s="201" t="s">
        <v>7776</v>
      </c>
      <c r="VVQ699" s="201" t="s">
        <v>7777</v>
      </c>
      <c r="VVR699" s="201" t="s">
        <v>7776</v>
      </c>
      <c r="VVS699" s="201" t="s">
        <v>7777</v>
      </c>
      <c r="VVT699" s="201" t="s">
        <v>7776</v>
      </c>
      <c r="VVU699" s="201" t="s">
        <v>7777</v>
      </c>
      <c r="VVV699" s="201" t="s">
        <v>7776</v>
      </c>
      <c r="VVW699" s="201" t="s">
        <v>7777</v>
      </c>
      <c r="VVX699" s="201" t="s">
        <v>7776</v>
      </c>
      <c r="VVY699" s="201" t="s">
        <v>7777</v>
      </c>
      <c r="VVZ699" s="201" t="s">
        <v>7776</v>
      </c>
      <c r="VWA699" s="201" t="s">
        <v>7777</v>
      </c>
      <c r="VWB699" s="201" t="s">
        <v>7776</v>
      </c>
      <c r="VWC699" s="201" t="s">
        <v>7777</v>
      </c>
      <c r="VWD699" s="201" t="s">
        <v>7776</v>
      </c>
      <c r="VWE699" s="201" t="s">
        <v>7777</v>
      </c>
      <c r="VWF699" s="201" t="s">
        <v>7776</v>
      </c>
      <c r="VWG699" s="201" t="s">
        <v>7777</v>
      </c>
      <c r="VWH699" s="201" t="s">
        <v>7776</v>
      </c>
      <c r="VWI699" s="201" t="s">
        <v>7777</v>
      </c>
      <c r="VWJ699" s="201" t="s">
        <v>7776</v>
      </c>
      <c r="VWK699" s="201" t="s">
        <v>7777</v>
      </c>
      <c r="VWL699" s="201" t="s">
        <v>7776</v>
      </c>
      <c r="VWM699" s="201" t="s">
        <v>7777</v>
      </c>
      <c r="VWN699" s="201" t="s">
        <v>7776</v>
      </c>
      <c r="VWO699" s="201" t="s">
        <v>7777</v>
      </c>
      <c r="VWP699" s="201" t="s">
        <v>7776</v>
      </c>
      <c r="VWQ699" s="201" t="s">
        <v>7777</v>
      </c>
      <c r="VWR699" s="201" t="s">
        <v>7776</v>
      </c>
      <c r="VWS699" s="201" t="s">
        <v>7777</v>
      </c>
      <c r="VWT699" s="201" t="s">
        <v>7776</v>
      </c>
      <c r="VWU699" s="201" t="s">
        <v>7777</v>
      </c>
      <c r="VWV699" s="201" t="s">
        <v>7776</v>
      </c>
      <c r="VWW699" s="201" t="s">
        <v>7777</v>
      </c>
      <c r="VWX699" s="201" t="s">
        <v>7776</v>
      </c>
      <c r="VWY699" s="201" t="s">
        <v>7777</v>
      </c>
      <c r="VWZ699" s="201" t="s">
        <v>7776</v>
      </c>
      <c r="VXA699" s="201" t="s">
        <v>7777</v>
      </c>
      <c r="VXB699" s="201" t="s">
        <v>7776</v>
      </c>
      <c r="VXC699" s="201" t="s">
        <v>7777</v>
      </c>
      <c r="VXD699" s="201" t="s">
        <v>7776</v>
      </c>
      <c r="VXE699" s="201" t="s">
        <v>7777</v>
      </c>
      <c r="VXF699" s="201" t="s">
        <v>7776</v>
      </c>
      <c r="VXG699" s="201" t="s">
        <v>7777</v>
      </c>
      <c r="VXH699" s="201" t="s">
        <v>7776</v>
      </c>
      <c r="VXI699" s="201" t="s">
        <v>7777</v>
      </c>
      <c r="VXJ699" s="201" t="s">
        <v>7776</v>
      </c>
      <c r="VXK699" s="201" t="s">
        <v>7777</v>
      </c>
      <c r="VXL699" s="201" t="s">
        <v>7776</v>
      </c>
      <c r="VXM699" s="201" t="s">
        <v>7777</v>
      </c>
      <c r="VXN699" s="201" t="s">
        <v>7776</v>
      </c>
      <c r="VXO699" s="201" t="s">
        <v>7777</v>
      </c>
      <c r="VXP699" s="201" t="s">
        <v>7776</v>
      </c>
      <c r="VXQ699" s="201" t="s">
        <v>7777</v>
      </c>
      <c r="VXR699" s="201" t="s">
        <v>7776</v>
      </c>
      <c r="VXS699" s="201" t="s">
        <v>7777</v>
      </c>
      <c r="VXT699" s="201" t="s">
        <v>7776</v>
      </c>
      <c r="VXU699" s="201" t="s">
        <v>7777</v>
      </c>
      <c r="VXV699" s="201" t="s">
        <v>7776</v>
      </c>
      <c r="VXW699" s="201" t="s">
        <v>7777</v>
      </c>
      <c r="VXX699" s="201" t="s">
        <v>7776</v>
      </c>
      <c r="VXY699" s="201" t="s">
        <v>7777</v>
      </c>
      <c r="VXZ699" s="201" t="s">
        <v>7776</v>
      </c>
      <c r="VYA699" s="201" t="s">
        <v>7777</v>
      </c>
      <c r="VYB699" s="201" t="s">
        <v>7776</v>
      </c>
      <c r="VYC699" s="201" t="s">
        <v>7777</v>
      </c>
      <c r="VYD699" s="201" t="s">
        <v>7776</v>
      </c>
      <c r="VYE699" s="201" t="s">
        <v>7777</v>
      </c>
      <c r="VYF699" s="201" t="s">
        <v>7776</v>
      </c>
      <c r="VYG699" s="201" t="s">
        <v>7777</v>
      </c>
      <c r="VYH699" s="201" t="s">
        <v>7776</v>
      </c>
      <c r="VYI699" s="201" t="s">
        <v>7777</v>
      </c>
      <c r="VYJ699" s="201" t="s">
        <v>7776</v>
      </c>
      <c r="VYK699" s="201" t="s">
        <v>7777</v>
      </c>
      <c r="VYL699" s="201" t="s">
        <v>7776</v>
      </c>
      <c r="VYM699" s="201" t="s">
        <v>7777</v>
      </c>
      <c r="VYN699" s="201" t="s">
        <v>7776</v>
      </c>
      <c r="VYO699" s="201" t="s">
        <v>7777</v>
      </c>
      <c r="VYP699" s="201" t="s">
        <v>7776</v>
      </c>
      <c r="VYQ699" s="201" t="s">
        <v>7777</v>
      </c>
      <c r="VYR699" s="201" t="s">
        <v>7776</v>
      </c>
      <c r="VYS699" s="201" t="s">
        <v>7777</v>
      </c>
      <c r="VYT699" s="201" t="s">
        <v>7776</v>
      </c>
      <c r="VYU699" s="201" t="s">
        <v>7777</v>
      </c>
      <c r="VYV699" s="201" t="s">
        <v>7776</v>
      </c>
      <c r="VYW699" s="201" t="s">
        <v>7777</v>
      </c>
      <c r="VYX699" s="201" t="s">
        <v>7776</v>
      </c>
      <c r="VYY699" s="201" t="s">
        <v>7777</v>
      </c>
      <c r="VYZ699" s="201" t="s">
        <v>7776</v>
      </c>
      <c r="VZA699" s="201" t="s">
        <v>7777</v>
      </c>
      <c r="VZB699" s="201" t="s">
        <v>7776</v>
      </c>
      <c r="VZC699" s="201" t="s">
        <v>7777</v>
      </c>
      <c r="VZD699" s="201" t="s">
        <v>7776</v>
      </c>
      <c r="VZE699" s="201" t="s">
        <v>7777</v>
      </c>
      <c r="VZF699" s="201" t="s">
        <v>7776</v>
      </c>
      <c r="VZG699" s="201" t="s">
        <v>7777</v>
      </c>
      <c r="VZH699" s="201" t="s">
        <v>7776</v>
      </c>
      <c r="VZI699" s="201" t="s">
        <v>7777</v>
      </c>
      <c r="VZJ699" s="201" t="s">
        <v>7776</v>
      </c>
      <c r="VZK699" s="201" t="s">
        <v>7777</v>
      </c>
      <c r="VZL699" s="201" t="s">
        <v>7776</v>
      </c>
      <c r="VZM699" s="201" t="s">
        <v>7777</v>
      </c>
      <c r="VZN699" s="201" t="s">
        <v>7776</v>
      </c>
      <c r="VZO699" s="201" t="s">
        <v>7777</v>
      </c>
      <c r="VZP699" s="201" t="s">
        <v>7776</v>
      </c>
      <c r="VZQ699" s="201" t="s">
        <v>7777</v>
      </c>
      <c r="VZR699" s="201" t="s">
        <v>7776</v>
      </c>
      <c r="VZS699" s="201" t="s">
        <v>7777</v>
      </c>
      <c r="VZT699" s="201" t="s">
        <v>7776</v>
      </c>
      <c r="VZU699" s="201" t="s">
        <v>7777</v>
      </c>
      <c r="VZV699" s="201" t="s">
        <v>7776</v>
      </c>
      <c r="VZW699" s="201" t="s">
        <v>7777</v>
      </c>
      <c r="VZX699" s="201" t="s">
        <v>7776</v>
      </c>
      <c r="VZY699" s="201" t="s">
        <v>7777</v>
      </c>
      <c r="VZZ699" s="201" t="s">
        <v>7776</v>
      </c>
      <c r="WAA699" s="201" t="s">
        <v>7777</v>
      </c>
      <c r="WAB699" s="201" t="s">
        <v>7776</v>
      </c>
      <c r="WAC699" s="201" t="s">
        <v>7777</v>
      </c>
      <c r="WAD699" s="201" t="s">
        <v>7776</v>
      </c>
      <c r="WAE699" s="201" t="s">
        <v>7777</v>
      </c>
      <c r="WAF699" s="201" t="s">
        <v>7776</v>
      </c>
      <c r="WAG699" s="201" t="s">
        <v>7777</v>
      </c>
      <c r="WAH699" s="201" t="s">
        <v>7776</v>
      </c>
      <c r="WAI699" s="201" t="s">
        <v>7777</v>
      </c>
      <c r="WAJ699" s="201" t="s">
        <v>7776</v>
      </c>
      <c r="WAK699" s="201" t="s">
        <v>7777</v>
      </c>
      <c r="WAL699" s="201" t="s">
        <v>7776</v>
      </c>
      <c r="WAM699" s="201" t="s">
        <v>7777</v>
      </c>
      <c r="WAN699" s="201" t="s">
        <v>7776</v>
      </c>
      <c r="WAO699" s="201" t="s">
        <v>7777</v>
      </c>
      <c r="WAP699" s="201" t="s">
        <v>7776</v>
      </c>
      <c r="WAQ699" s="201" t="s">
        <v>7777</v>
      </c>
      <c r="WAR699" s="201" t="s">
        <v>7776</v>
      </c>
      <c r="WAS699" s="201" t="s">
        <v>7777</v>
      </c>
      <c r="WAT699" s="201" t="s">
        <v>7776</v>
      </c>
      <c r="WAU699" s="201" t="s">
        <v>7777</v>
      </c>
      <c r="WAV699" s="201" t="s">
        <v>7776</v>
      </c>
      <c r="WAW699" s="201" t="s">
        <v>7777</v>
      </c>
      <c r="WAX699" s="201" t="s">
        <v>7776</v>
      </c>
      <c r="WAY699" s="201" t="s">
        <v>7777</v>
      </c>
      <c r="WAZ699" s="201" t="s">
        <v>7776</v>
      </c>
      <c r="WBA699" s="201" t="s">
        <v>7777</v>
      </c>
      <c r="WBB699" s="201" t="s">
        <v>7776</v>
      </c>
      <c r="WBC699" s="201" t="s">
        <v>7777</v>
      </c>
      <c r="WBD699" s="201" t="s">
        <v>7776</v>
      </c>
      <c r="WBE699" s="201" t="s">
        <v>7777</v>
      </c>
      <c r="WBF699" s="201" t="s">
        <v>7776</v>
      </c>
      <c r="WBG699" s="201" t="s">
        <v>7777</v>
      </c>
      <c r="WBH699" s="201" t="s">
        <v>7776</v>
      </c>
      <c r="WBI699" s="201" t="s">
        <v>7777</v>
      </c>
      <c r="WBJ699" s="201" t="s">
        <v>7776</v>
      </c>
      <c r="WBK699" s="201" t="s">
        <v>7777</v>
      </c>
      <c r="WBL699" s="201" t="s">
        <v>7776</v>
      </c>
      <c r="WBM699" s="201" t="s">
        <v>7777</v>
      </c>
      <c r="WBN699" s="201" t="s">
        <v>7776</v>
      </c>
      <c r="WBO699" s="201" t="s">
        <v>7777</v>
      </c>
      <c r="WBP699" s="201" t="s">
        <v>7776</v>
      </c>
      <c r="WBQ699" s="201" t="s">
        <v>7777</v>
      </c>
      <c r="WBR699" s="201" t="s">
        <v>7776</v>
      </c>
      <c r="WBS699" s="201" t="s">
        <v>7777</v>
      </c>
      <c r="WBT699" s="201" t="s">
        <v>7776</v>
      </c>
      <c r="WBU699" s="201" t="s">
        <v>7777</v>
      </c>
      <c r="WBV699" s="201" t="s">
        <v>7776</v>
      </c>
      <c r="WBW699" s="201" t="s">
        <v>7777</v>
      </c>
      <c r="WBX699" s="201" t="s">
        <v>7776</v>
      </c>
      <c r="WBY699" s="201" t="s">
        <v>7777</v>
      </c>
      <c r="WBZ699" s="201" t="s">
        <v>7776</v>
      </c>
      <c r="WCA699" s="201" t="s">
        <v>7777</v>
      </c>
      <c r="WCB699" s="201" t="s">
        <v>7776</v>
      </c>
      <c r="WCC699" s="201" t="s">
        <v>7777</v>
      </c>
      <c r="WCD699" s="201" t="s">
        <v>7776</v>
      </c>
      <c r="WCE699" s="201" t="s">
        <v>7777</v>
      </c>
      <c r="WCF699" s="201" t="s">
        <v>7776</v>
      </c>
      <c r="WCG699" s="201" t="s">
        <v>7777</v>
      </c>
      <c r="WCH699" s="201" t="s">
        <v>7776</v>
      </c>
      <c r="WCI699" s="201" t="s">
        <v>7777</v>
      </c>
      <c r="WCJ699" s="201" t="s">
        <v>7776</v>
      </c>
      <c r="WCK699" s="201" t="s">
        <v>7777</v>
      </c>
      <c r="WCL699" s="201" t="s">
        <v>7776</v>
      </c>
      <c r="WCM699" s="201" t="s">
        <v>7777</v>
      </c>
      <c r="WCN699" s="201" t="s">
        <v>7776</v>
      </c>
      <c r="WCO699" s="201" t="s">
        <v>7777</v>
      </c>
      <c r="WCP699" s="201" t="s">
        <v>7776</v>
      </c>
      <c r="WCQ699" s="201" t="s">
        <v>7777</v>
      </c>
      <c r="WCR699" s="201" t="s">
        <v>7776</v>
      </c>
      <c r="WCS699" s="201" t="s">
        <v>7777</v>
      </c>
      <c r="WCT699" s="201" t="s">
        <v>7776</v>
      </c>
      <c r="WCU699" s="201" t="s">
        <v>7777</v>
      </c>
      <c r="WCV699" s="201" t="s">
        <v>7776</v>
      </c>
      <c r="WCW699" s="201" t="s">
        <v>7777</v>
      </c>
      <c r="WCX699" s="201" t="s">
        <v>7776</v>
      </c>
      <c r="WCY699" s="201" t="s">
        <v>7777</v>
      </c>
      <c r="WCZ699" s="201" t="s">
        <v>7776</v>
      </c>
      <c r="WDA699" s="201" t="s">
        <v>7777</v>
      </c>
      <c r="WDB699" s="201" t="s">
        <v>7776</v>
      </c>
      <c r="WDC699" s="201" t="s">
        <v>7777</v>
      </c>
      <c r="WDD699" s="201" t="s">
        <v>7776</v>
      </c>
      <c r="WDE699" s="201" t="s">
        <v>7777</v>
      </c>
      <c r="WDF699" s="201" t="s">
        <v>7776</v>
      </c>
      <c r="WDG699" s="201" t="s">
        <v>7777</v>
      </c>
      <c r="WDH699" s="201" t="s">
        <v>7776</v>
      </c>
      <c r="WDI699" s="201" t="s">
        <v>7777</v>
      </c>
      <c r="WDJ699" s="201" t="s">
        <v>7776</v>
      </c>
      <c r="WDK699" s="201" t="s">
        <v>7777</v>
      </c>
      <c r="WDL699" s="201" t="s">
        <v>7776</v>
      </c>
      <c r="WDM699" s="201" t="s">
        <v>7777</v>
      </c>
      <c r="WDN699" s="201" t="s">
        <v>7776</v>
      </c>
      <c r="WDO699" s="201" t="s">
        <v>7777</v>
      </c>
      <c r="WDP699" s="201" t="s">
        <v>7776</v>
      </c>
      <c r="WDQ699" s="201" t="s">
        <v>7777</v>
      </c>
      <c r="WDR699" s="201" t="s">
        <v>7776</v>
      </c>
      <c r="WDS699" s="201" t="s">
        <v>7777</v>
      </c>
      <c r="WDT699" s="201" t="s">
        <v>7776</v>
      </c>
      <c r="WDU699" s="201" t="s">
        <v>7777</v>
      </c>
      <c r="WDV699" s="201" t="s">
        <v>7776</v>
      </c>
      <c r="WDW699" s="201" t="s">
        <v>7777</v>
      </c>
      <c r="WDX699" s="201" t="s">
        <v>7776</v>
      </c>
      <c r="WDY699" s="201" t="s">
        <v>7777</v>
      </c>
      <c r="WDZ699" s="201" t="s">
        <v>7776</v>
      </c>
      <c r="WEA699" s="201" t="s">
        <v>7777</v>
      </c>
      <c r="WEB699" s="201" t="s">
        <v>7776</v>
      </c>
      <c r="WEC699" s="201" t="s">
        <v>7777</v>
      </c>
      <c r="WED699" s="201" t="s">
        <v>7776</v>
      </c>
      <c r="WEE699" s="201" t="s">
        <v>7777</v>
      </c>
      <c r="WEF699" s="201" t="s">
        <v>7776</v>
      </c>
      <c r="WEG699" s="201" t="s">
        <v>7777</v>
      </c>
      <c r="WEH699" s="201" t="s">
        <v>7776</v>
      </c>
      <c r="WEI699" s="201" t="s">
        <v>7777</v>
      </c>
      <c r="WEJ699" s="201" t="s">
        <v>7776</v>
      </c>
      <c r="WEK699" s="201" t="s">
        <v>7777</v>
      </c>
      <c r="WEL699" s="201" t="s">
        <v>7776</v>
      </c>
      <c r="WEM699" s="201" t="s">
        <v>7777</v>
      </c>
      <c r="WEN699" s="201" t="s">
        <v>7776</v>
      </c>
      <c r="WEO699" s="201" t="s">
        <v>7777</v>
      </c>
      <c r="WEP699" s="201" t="s">
        <v>7776</v>
      </c>
      <c r="WEQ699" s="201" t="s">
        <v>7777</v>
      </c>
      <c r="WER699" s="201" t="s">
        <v>7776</v>
      </c>
      <c r="WES699" s="201" t="s">
        <v>7777</v>
      </c>
      <c r="WET699" s="201" t="s">
        <v>7776</v>
      </c>
      <c r="WEU699" s="201" t="s">
        <v>7777</v>
      </c>
      <c r="WEV699" s="201" t="s">
        <v>7776</v>
      </c>
      <c r="WEW699" s="201" t="s">
        <v>7777</v>
      </c>
      <c r="WEX699" s="201" t="s">
        <v>7776</v>
      </c>
      <c r="WEY699" s="201" t="s">
        <v>7777</v>
      </c>
      <c r="WEZ699" s="201" t="s">
        <v>7776</v>
      </c>
      <c r="WFA699" s="201" t="s">
        <v>7777</v>
      </c>
      <c r="WFB699" s="201" t="s">
        <v>7776</v>
      </c>
      <c r="WFC699" s="201" t="s">
        <v>7777</v>
      </c>
      <c r="WFD699" s="201" t="s">
        <v>7776</v>
      </c>
      <c r="WFE699" s="201" t="s">
        <v>7777</v>
      </c>
      <c r="WFF699" s="201" t="s">
        <v>7776</v>
      </c>
      <c r="WFG699" s="201" t="s">
        <v>7777</v>
      </c>
      <c r="WFH699" s="201" t="s">
        <v>7776</v>
      </c>
      <c r="WFI699" s="201" t="s">
        <v>7777</v>
      </c>
      <c r="WFJ699" s="201" t="s">
        <v>7776</v>
      </c>
      <c r="WFK699" s="201" t="s">
        <v>7777</v>
      </c>
      <c r="WFL699" s="201" t="s">
        <v>7776</v>
      </c>
      <c r="WFM699" s="201" t="s">
        <v>7777</v>
      </c>
      <c r="WFN699" s="201" t="s">
        <v>7776</v>
      </c>
      <c r="WFO699" s="201" t="s">
        <v>7777</v>
      </c>
      <c r="WFP699" s="201" t="s">
        <v>7776</v>
      </c>
      <c r="WFQ699" s="201" t="s">
        <v>7777</v>
      </c>
      <c r="WFR699" s="201" t="s">
        <v>7776</v>
      </c>
      <c r="WFS699" s="201" t="s">
        <v>7777</v>
      </c>
      <c r="WFT699" s="201" t="s">
        <v>7776</v>
      </c>
      <c r="WFU699" s="201" t="s">
        <v>7777</v>
      </c>
      <c r="WFV699" s="201" t="s">
        <v>7776</v>
      </c>
      <c r="WFW699" s="201" t="s">
        <v>7777</v>
      </c>
      <c r="WFX699" s="201" t="s">
        <v>7776</v>
      </c>
      <c r="WFY699" s="201" t="s">
        <v>7777</v>
      </c>
      <c r="WFZ699" s="201" t="s">
        <v>7776</v>
      </c>
      <c r="WGA699" s="201" t="s">
        <v>7777</v>
      </c>
      <c r="WGB699" s="201" t="s">
        <v>7776</v>
      </c>
      <c r="WGC699" s="201" t="s">
        <v>7777</v>
      </c>
      <c r="WGD699" s="201" t="s">
        <v>7776</v>
      </c>
      <c r="WGE699" s="201" t="s">
        <v>7777</v>
      </c>
      <c r="WGF699" s="201" t="s">
        <v>7776</v>
      </c>
      <c r="WGG699" s="201" t="s">
        <v>7777</v>
      </c>
      <c r="WGH699" s="201" t="s">
        <v>7776</v>
      </c>
      <c r="WGI699" s="201" t="s">
        <v>7777</v>
      </c>
      <c r="WGJ699" s="201" t="s">
        <v>7776</v>
      </c>
      <c r="WGK699" s="201" t="s">
        <v>7777</v>
      </c>
      <c r="WGL699" s="201" t="s">
        <v>7776</v>
      </c>
      <c r="WGM699" s="201" t="s">
        <v>7777</v>
      </c>
      <c r="WGN699" s="201" t="s">
        <v>7776</v>
      </c>
      <c r="WGO699" s="201" t="s">
        <v>7777</v>
      </c>
      <c r="WGP699" s="201" t="s">
        <v>7776</v>
      </c>
      <c r="WGQ699" s="201" t="s">
        <v>7777</v>
      </c>
      <c r="WGR699" s="201" t="s">
        <v>7776</v>
      </c>
      <c r="WGS699" s="201" t="s">
        <v>7777</v>
      </c>
      <c r="WGT699" s="201" t="s">
        <v>7776</v>
      </c>
      <c r="WGU699" s="201" t="s">
        <v>7777</v>
      </c>
      <c r="WGV699" s="201" t="s">
        <v>7776</v>
      </c>
      <c r="WGW699" s="201" t="s">
        <v>7777</v>
      </c>
      <c r="WGX699" s="201" t="s">
        <v>7776</v>
      </c>
      <c r="WGY699" s="201" t="s">
        <v>7777</v>
      </c>
      <c r="WGZ699" s="201" t="s">
        <v>7776</v>
      </c>
      <c r="WHA699" s="201" t="s">
        <v>7777</v>
      </c>
      <c r="WHB699" s="201" t="s">
        <v>7776</v>
      </c>
      <c r="WHC699" s="201" t="s">
        <v>7777</v>
      </c>
      <c r="WHD699" s="201" t="s">
        <v>7776</v>
      </c>
      <c r="WHE699" s="201" t="s">
        <v>7777</v>
      </c>
      <c r="WHF699" s="201" t="s">
        <v>7776</v>
      </c>
      <c r="WHG699" s="201" t="s">
        <v>7777</v>
      </c>
      <c r="WHH699" s="201" t="s">
        <v>7776</v>
      </c>
      <c r="WHI699" s="201" t="s">
        <v>7777</v>
      </c>
      <c r="WHJ699" s="201" t="s">
        <v>7776</v>
      </c>
      <c r="WHK699" s="201" t="s">
        <v>7777</v>
      </c>
      <c r="WHL699" s="201" t="s">
        <v>7776</v>
      </c>
      <c r="WHM699" s="201" t="s">
        <v>7777</v>
      </c>
      <c r="WHN699" s="201" t="s">
        <v>7776</v>
      </c>
      <c r="WHO699" s="201" t="s">
        <v>7777</v>
      </c>
      <c r="WHP699" s="201" t="s">
        <v>7776</v>
      </c>
      <c r="WHQ699" s="201" t="s">
        <v>7777</v>
      </c>
      <c r="WHR699" s="201" t="s">
        <v>7776</v>
      </c>
      <c r="WHS699" s="201" t="s">
        <v>7777</v>
      </c>
      <c r="WHT699" s="201" t="s">
        <v>7776</v>
      </c>
      <c r="WHU699" s="201" t="s">
        <v>7777</v>
      </c>
      <c r="WHV699" s="201" t="s">
        <v>7776</v>
      </c>
      <c r="WHW699" s="201" t="s">
        <v>7777</v>
      </c>
      <c r="WHX699" s="201" t="s">
        <v>7776</v>
      </c>
      <c r="WHY699" s="201" t="s">
        <v>7777</v>
      </c>
      <c r="WHZ699" s="201" t="s">
        <v>7776</v>
      </c>
      <c r="WIA699" s="201" t="s">
        <v>7777</v>
      </c>
      <c r="WIB699" s="201" t="s">
        <v>7776</v>
      </c>
      <c r="WIC699" s="201" t="s">
        <v>7777</v>
      </c>
      <c r="WID699" s="201" t="s">
        <v>7776</v>
      </c>
      <c r="WIE699" s="201" t="s">
        <v>7777</v>
      </c>
      <c r="WIF699" s="201" t="s">
        <v>7776</v>
      </c>
      <c r="WIG699" s="201" t="s">
        <v>7777</v>
      </c>
      <c r="WIH699" s="201" t="s">
        <v>7776</v>
      </c>
      <c r="WII699" s="201" t="s">
        <v>7777</v>
      </c>
      <c r="WIJ699" s="201" t="s">
        <v>7776</v>
      </c>
      <c r="WIK699" s="201" t="s">
        <v>7777</v>
      </c>
      <c r="WIL699" s="201" t="s">
        <v>7776</v>
      </c>
      <c r="WIM699" s="201" t="s">
        <v>7777</v>
      </c>
      <c r="WIN699" s="201" t="s">
        <v>7776</v>
      </c>
      <c r="WIO699" s="201" t="s">
        <v>7777</v>
      </c>
      <c r="WIP699" s="201" t="s">
        <v>7776</v>
      </c>
      <c r="WIQ699" s="201" t="s">
        <v>7777</v>
      </c>
      <c r="WIR699" s="201" t="s">
        <v>7776</v>
      </c>
      <c r="WIS699" s="201" t="s">
        <v>7777</v>
      </c>
      <c r="WIT699" s="201" t="s">
        <v>7776</v>
      </c>
      <c r="WIU699" s="201" t="s">
        <v>7777</v>
      </c>
      <c r="WIV699" s="201" t="s">
        <v>7776</v>
      </c>
      <c r="WIW699" s="201" t="s">
        <v>7777</v>
      </c>
      <c r="WIX699" s="201" t="s">
        <v>7776</v>
      </c>
      <c r="WIY699" s="201" t="s">
        <v>7777</v>
      </c>
      <c r="WIZ699" s="201" t="s">
        <v>7776</v>
      </c>
      <c r="WJA699" s="201" t="s">
        <v>7777</v>
      </c>
      <c r="WJB699" s="201" t="s">
        <v>7776</v>
      </c>
      <c r="WJC699" s="201" t="s">
        <v>7777</v>
      </c>
      <c r="WJD699" s="201" t="s">
        <v>7776</v>
      </c>
      <c r="WJE699" s="201" t="s">
        <v>7777</v>
      </c>
      <c r="WJF699" s="201" t="s">
        <v>7776</v>
      </c>
      <c r="WJG699" s="201" t="s">
        <v>7777</v>
      </c>
      <c r="WJH699" s="201" t="s">
        <v>7776</v>
      </c>
      <c r="WJI699" s="201" t="s">
        <v>7777</v>
      </c>
      <c r="WJJ699" s="201" t="s">
        <v>7776</v>
      </c>
      <c r="WJK699" s="201" t="s">
        <v>7777</v>
      </c>
      <c r="WJL699" s="201" t="s">
        <v>7776</v>
      </c>
      <c r="WJM699" s="201" t="s">
        <v>7777</v>
      </c>
      <c r="WJN699" s="201" t="s">
        <v>7776</v>
      </c>
      <c r="WJO699" s="201" t="s">
        <v>7777</v>
      </c>
      <c r="WJP699" s="201" t="s">
        <v>7776</v>
      </c>
      <c r="WJQ699" s="201" t="s">
        <v>7777</v>
      </c>
      <c r="WJR699" s="201" t="s">
        <v>7776</v>
      </c>
      <c r="WJS699" s="201" t="s">
        <v>7777</v>
      </c>
      <c r="WJT699" s="201" t="s">
        <v>7776</v>
      </c>
      <c r="WJU699" s="201" t="s">
        <v>7777</v>
      </c>
      <c r="WJV699" s="201" t="s">
        <v>7776</v>
      </c>
      <c r="WJW699" s="201" t="s">
        <v>7777</v>
      </c>
      <c r="WJX699" s="201" t="s">
        <v>7776</v>
      </c>
      <c r="WJY699" s="201" t="s">
        <v>7777</v>
      </c>
      <c r="WJZ699" s="201" t="s">
        <v>7776</v>
      </c>
      <c r="WKA699" s="201" t="s">
        <v>7777</v>
      </c>
      <c r="WKB699" s="201" t="s">
        <v>7776</v>
      </c>
      <c r="WKC699" s="201" t="s">
        <v>7777</v>
      </c>
      <c r="WKD699" s="201" t="s">
        <v>7776</v>
      </c>
      <c r="WKE699" s="201" t="s">
        <v>7777</v>
      </c>
      <c r="WKF699" s="201" t="s">
        <v>7776</v>
      </c>
      <c r="WKG699" s="201" t="s">
        <v>7777</v>
      </c>
      <c r="WKH699" s="201" t="s">
        <v>7776</v>
      </c>
      <c r="WKI699" s="201" t="s">
        <v>7777</v>
      </c>
      <c r="WKJ699" s="201" t="s">
        <v>7776</v>
      </c>
      <c r="WKK699" s="201" t="s">
        <v>7777</v>
      </c>
      <c r="WKL699" s="201" t="s">
        <v>7776</v>
      </c>
      <c r="WKM699" s="201" t="s">
        <v>7777</v>
      </c>
      <c r="WKN699" s="201" t="s">
        <v>7776</v>
      </c>
      <c r="WKO699" s="201" t="s">
        <v>7777</v>
      </c>
      <c r="WKP699" s="201" t="s">
        <v>7776</v>
      </c>
      <c r="WKQ699" s="201" t="s">
        <v>7777</v>
      </c>
      <c r="WKR699" s="201" t="s">
        <v>7776</v>
      </c>
      <c r="WKS699" s="201" t="s">
        <v>7777</v>
      </c>
      <c r="WKT699" s="201" t="s">
        <v>7776</v>
      </c>
      <c r="WKU699" s="201" t="s">
        <v>7777</v>
      </c>
      <c r="WKV699" s="201" t="s">
        <v>7776</v>
      </c>
      <c r="WKW699" s="201" t="s">
        <v>7777</v>
      </c>
      <c r="WKX699" s="201" t="s">
        <v>7776</v>
      </c>
      <c r="WKY699" s="201" t="s">
        <v>7777</v>
      </c>
      <c r="WKZ699" s="201" t="s">
        <v>7776</v>
      </c>
      <c r="WLA699" s="201" t="s">
        <v>7777</v>
      </c>
      <c r="WLB699" s="201" t="s">
        <v>7776</v>
      </c>
      <c r="WLC699" s="201" t="s">
        <v>7777</v>
      </c>
      <c r="WLD699" s="201" t="s">
        <v>7776</v>
      </c>
      <c r="WLE699" s="201" t="s">
        <v>7777</v>
      </c>
      <c r="WLF699" s="201" t="s">
        <v>7776</v>
      </c>
      <c r="WLG699" s="201" t="s">
        <v>7777</v>
      </c>
      <c r="WLH699" s="201" t="s">
        <v>7776</v>
      </c>
      <c r="WLI699" s="201" t="s">
        <v>7777</v>
      </c>
      <c r="WLJ699" s="201" t="s">
        <v>7776</v>
      </c>
      <c r="WLK699" s="201" t="s">
        <v>7777</v>
      </c>
      <c r="WLL699" s="201" t="s">
        <v>7776</v>
      </c>
      <c r="WLM699" s="201" t="s">
        <v>7777</v>
      </c>
      <c r="WLN699" s="201" t="s">
        <v>7776</v>
      </c>
      <c r="WLO699" s="201" t="s">
        <v>7777</v>
      </c>
      <c r="WLP699" s="201" t="s">
        <v>7776</v>
      </c>
      <c r="WLQ699" s="201" t="s">
        <v>7777</v>
      </c>
      <c r="WLR699" s="201" t="s">
        <v>7776</v>
      </c>
      <c r="WLS699" s="201" t="s">
        <v>7777</v>
      </c>
      <c r="WLT699" s="201" t="s">
        <v>7776</v>
      </c>
      <c r="WLU699" s="201" t="s">
        <v>7777</v>
      </c>
      <c r="WLV699" s="201" t="s">
        <v>7776</v>
      </c>
      <c r="WLW699" s="201" t="s">
        <v>7777</v>
      </c>
      <c r="WLX699" s="201" t="s">
        <v>7776</v>
      </c>
      <c r="WLY699" s="201" t="s">
        <v>7777</v>
      </c>
      <c r="WLZ699" s="201" t="s">
        <v>7776</v>
      </c>
      <c r="WMA699" s="201" t="s">
        <v>7777</v>
      </c>
      <c r="WMB699" s="201" t="s">
        <v>7776</v>
      </c>
      <c r="WMC699" s="201" t="s">
        <v>7777</v>
      </c>
      <c r="WMD699" s="201" t="s">
        <v>7776</v>
      </c>
      <c r="WME699" s="201" t="s">
        <v>7777</v>
      </c>
      <c r="WMF699" s="201" t="s">
        <v>7776</v>
      </c>
      <c r="WMG699" s="201" t="s">
        <v>7777</v>
      </c>
      <c r="WMH699" s="201" t="s">
        <v>7776</v>
      </c>
      <c r="WMI699" s="201" t="s">
        <v>7777</v>
      </c>
      <c r="WMJ699" s="201" t="s">
        <v>7776</v>
      </c>
      <c r="WMK699" s="201" t="s">
        <v>7777</v>
      </c>
      <c r="WML699" s="201" t="s">
        <v>7776</v>
      </c>
      <c r="WMM699" s="201" t="s">
        <v>7777</v>
      </c>
      <c r="WMN699" s="201" t="s">
        <v>7776</v>
      </c>
      <c r="WMO699" s="201" t="s">
        <v>7777</v>
      </c>
      <c r="WMP699" s="201" t="s">
        <v>7776</v>
      </c>
      <c r="WMQ699" s="201" t="s">
        <v>7777</v>
      </c>
      <c r="WMR699" s="201" t="s">
        <v>7776</v>
      </c>
      <c r="WMS699" s="201" t="s">
        <v>7777</v>
      </c>
      <c r="WMT699" s="201" t="s">
        <v>7776</v>
      </c>
      <c r="WMU699" s="201" t="s">
        <v>7777</v>
      </c>
      <c r="WMV699" s="201" t="s">
        <v>7776</v>
      </c>
      <c r="WMW699" s="201" t="s">
        <v>7777</v>
      </c>
      <c r="WMX699" s="201" t="s">
        <v>7776</v>
      </c>
      <c r="WMY699" s="201" t="s">
        <v>7777</v>
      </c>
      <c r="WMZ699" s="201" t="s">
        <v>7776</v>
      </c>
      <c r="WNA699" s="201" t="s">
        <v>7777</v>
      </c>
      <c r="WNB699" s="201" t="s">
        <v>7776</v>
      </c>
      <c r="WNC699" s="201" t="s">
        <v>7777</v>
      </c>
      <c r="WND699" s="201" t="s">
        <v>7776</v>
      </c>
      <c r="WNE699" s="201" t="s">
        <v>7777</v>
      </c>
      <c r="WNF699" s="201" t="s">
        <v>7776</v>
      </c>
      <c r="WNG699" s="201" t="s">
        <v>7777</v>
      </c>
      <c r="WNH699" s="201" t="s">
        <v>7776</v>
      </c>
      <c r="WNI699" s="201" t="s">
        <v>7777</v>
      </c>
      <c r="WNJ699" s="201" t="s">
        <v>7776</v>
      </c>
      <c r="WNK699" s="201" t="s">
        <v>7777</v>
      </c>
      <c r="WNL699" s="201" t="s">
        <v>7776</v>
      </c>
      <c r="WNM699" s="201" t="s">
        <v>7777</v>
      </c>
      <c r="WNN699" s="201" t="s">
        <v>7776</v>
      </c>
      <c r="WNO699" s="201" t="s">
        <v>7777</v>
      </c>
      <c r="WNP699" s="201" t="s">
        <v>7776</v>
      </c>
      <c r="WNQ699" s="201" t="s">
        <v>7777</v>
      </c>
      <c r="WNR699" s="201" t="s">
        <v>7776</v>
      </c>
      <c r="WNS699" s="201" t="s">
        <v>7777</v>
      </c>
      <c r="WNT699" s="201" t="s">
        <v>7776</v>
      </c>
      <c r="WNU699" s="201" t="s">
        <v>7777</v>
      </c>
      <c r="WNV699" s="201" t="s">
        <v>7776</v>
      </c>
      <c r="WNW699" s="201" t="s">
        <v>7777</v>
      </c>
      <c r="WNX699" s="201" t="s">
        <v>7776</v>
      </c>
      <c r="WNY699" s="201" t="s">
        <v>7777</v>
      </c>
      <c r="WNZ699" s="201" t="s">
        <v>7776</v>
      </c>
      <c r="WOA699" s="201" t="s">
        <v>7777</v>
      </c>
      <c r="WOB699" s="201" t="s">
        <v>7776</v>
      </c>
      <c r="WOC699" s="201" t="s">
        <v>7777</v>
      </c>
      <c r="WOD699" s="201" t="s">
        <v>7776</v>
      </c>
      <c r="WOE699" s="201" t="s">
        <v>7777</v>
      </c>
      <c r="WOF699" s="201" t="s">
        <v>7776</v>
      </c>
      <c r="WOG699" s="201" t="s">
        <v>7777</v>
      </c>
      <c r="WOH699" s="201" t="s">
        <v>7776</v>
      </c>
      <c r="WOI699" s="201" t="s">
        <v>7777</v>
      </c>
      <c r="WOJ699" s="201" t="s">
        <v>7776</v>
      </c>
      <c r="WOK699" s="201" t="s">
        <v>7777</v>
      </c>
      <c r="WOL699" s="201" t="s">
        <v>7776</v>
      </c>
      <c r="WOM699" s="201" t="s">
        <v>7777</v>
      </c>
      <c r="WON699" s="201" t="s">
        <v>7776</v>
      </c>
      <c r="WOO699" s="201" t="s">
        <v>7777</v>
      </c>
      <c r="WOP699" s="201" t="s">
        <v>7776</v>
      </c>
      <c r="WOQ699" s="201" t="s">
        <v>7777</v>
      </c>
      <c r="WOR699" s="201" t="s">
        <v>7776</v>
      </c>
      <c r="WOS699" s="201" t="s">
        <v>7777</v>
      </c>
      <c r="WOT699" s="201" t="s">
        <v>7776</v>
      </c>
      <c r="WOU699" s="201" t="s">
        <v>7777</v>
      </c>
      <c r="WOV699" s="201" t="s">
        <v>7776</v>
      </c>
      <c r="WOW699" s="201" t="s">
        <v>7777</v>
      </c>
      <c r="WOX699" s="201" t="s">
        <v>7776</v>
      </c>
      <c r="WOY699" s="201" t="s">
        <v>7777</v>
      </c>
      <c r="WOZ699" s="201" t="s">
        <v>7776</v>
      </c>
      <c r="WPA699" s="201" t="s">
        <v>7777</v>
      </c>
      <c r="WPB699" s="201" t="s">
        <v>7776</v>
      </c>
      <c r="WPC699" s="201" t="s">
        <v>7777</v>
      </c>
      <c r="WPD699" s="201" t="s">
        <v>7776</v>
      </c>
      <c r="WPE699" s="201" t="s">
        <v>7777</v>
      </c>
      <c r="WPF699" s="201" t="s">
        <v>7776</v>
      </c>
      <c r="WPG699" s="201" t="s">
        <v>7777</v>
      </c>
      <c r="WPH699" s="201" t="s">
        <v>7776</v>
      </c>
      <c r="WPI699" s="201" t="s">
        <v>7777</v>
      </c>
      <c r="WPJ699" s="201" t="s">
        <v>7776</v>
      </c>
      <c r="WPK699" s="201" t="s">
        <v>7777</v>
      </c>
      <c r="WPL699" s="201" t="s">
        <v>7776</v>
      </c>
      <c r="WPM699" s="201" t="s">
        <v>7777</v>
      </c>
      <c r="WPN699" s="201" t="s">
        <v>7776</v>
      </c>
      <c r="WPO699" s="201" t="s">
        <v>7777</v>
      </c>
      <c r="WPP699" s="201" t="s">
        <v>7776</v>
      </c>
      <c r="WPQ699" s="201" t="s">
        <v>7777</v>
      </c>
      <c r="WPR699" s="201" t="s">
        <v>7776</v>
      </c>
      <c r="WPS699" s="201" t="s">
        <v>7777</v>
      </c>
      <c r="WPT699" s="201" t="s">
        <v>7776</v>
      </c>
      <c r="WPU699" s="201" t="s">
        <v>7777</v>
      </c>
      <c r="WPV699" s="201" t="s">
        <v>7776</v>
      </c>
      <c r="WPW699" s="201" t="s">
        <v>7777</v>
      </c>
      <c r="WPX699" s="201" t="s">
        <v>7776</v>
      </c>
      <c r="WPY699" s="201" t="s">
        <v>7777</v>
      </c>
      <c r="WPZ699" s="201" t="s">
        <v>7776</v>
      </c>
      <c r="WQA699" s="201" t="s">
        <v>7777</v>
      </c>
      <c r="WQB699" s="201" t="s">
        <v>7776</v>
      </c>
      <c r="WQC699" s="201" t="s">
        <v>7777</v>
      </c>
      <c r="WQD699" s="201" t="s">
        <v>7776</v>
      </c>
      <c r="WQE699" s="201" t="s">
        <v>7777</v>
      </c>
      <c r="WQF699" s="201" t="s">
        <v>7776</v>
      </c>
      <c r="WQG699" s="201" t="s">
        <v>7777</v>
      </c>
      <c r="WQH699" s="201" t="s">
        <v>7776</v>
      </c>
      <c r="WQI699" s="201" t="s">
        <v>7777</v>
      </c>
      <c r="WQJ699" s="201" t="s">
        <v>7776</v>
      </c>
      <c r="WQK699" s="201" t="s">
        <v>7777</v>
      </c>
      <c r="WQL699" s="201" t="s">
        <v>7776</v>
      </c>
      <c r="WQM699" s="201" t="s">
        <v>7777</v>
      </c>
      <c r="WQN699" s="201" t="s">
        <v>7776</v>
      </c>
      <c r="WQO699" s="201" t="s">
        <v>7777</v>
      </c>
      <c r="WQP699" s="201" t="s">
        <v>7776</v>
      </c>
      <c r="WQQ699" s="201" t="s">
        <v>7777</v>
      </c>
      <c r="WQR699" s="201" t="s">
        <v>7776</v>
      </c>
      <c r="WQS699" s="201" t="s">
        <v>7777</v>
      </c>
      <c r="WQT699" s="201" t="s">
        <v>7776</v>
      </c>
      <c r="WQU699" s="201" t="s">
        <v>7777</v>
      </c>
      <c r="WQV699" s="201" t="s">
        <v>7776</v>
      </c>
      <c r="WQW699" s="201" t="s">
        <v>7777</v>
      </c>
      <c r="WQX699" s="201" t="s">
        <v>7776</v>
      </c>
      <c r="WQY699" s="201" t="s">
        <v>7777</v>
      </c>
      <c r="WQZ699" s="201" t="s">
        <v>7776</v>
      </c>
      <c r="WRA699" s="201" t="s">
        <v>7777</v>
      </c>
      <c r="WRB699" s="201" t="s">
        <v>7776</v>
      </c>
      <c r="WRC699" s="201" t="s">
        <v>7777</v>
      </c>
      <c r="WRD699" s="201" t="s">
        <v>7776</v>
      </c>
      <c r="WRE699" s="201" t="s">
        <v>7777</v>
      </c>
      <c r="WRF699" s="201" t="s">
        <v>7776</v>
      </c>
      <c r="WRG699" s="201" t="s">
        <v>7777</v>
      </c>
      <c r="WRH699" s="201" t="s">
        <v>7776</v>
      </c>
      <c r="WRI699" s="201" t="s">
        <v>7777</v>
      </c>
      <c r="WRJ699" s="201" t="s">
        <v>7776</v>
      </c>
      <c r="WRK699" s="201" t="s">
        <v>7777</v>
      </c>
      <c r="WRL699" s="201" t="s">
        <v>7776</v>
      </c>
      <c r="WRM699" s="201" t="s">
        <v>7777</v>
      </c>
      <c r="WRN699" s="201" t="s">
        <v>7776</v>
      </c>
      <c r="WRO699" s="201" t="s">
        <v>7777</v>
      </c>
      <c r="WRP699" s="201" t="s">
        <v>7776</v>
      </c>
      <c r="WRQ699" s="201" t="s">
        <v>7777</v>
      </c>
      <c r="WRR699" s="201" t="s">
        <v>7776</v>
      </c>
      <c r="WRS699" s="201" t="s">
        <v>7777</v>
      </c>
      <c r="WRT699" s="201" t="s">
        <v>7776</v>
      </c>
      <c r="WRU699" s="201" t="s">
        <v>7777</v>
      </c>
      <c r="WRV699" s="201" t="s">
        <v>7776</v>
      </c>
      <c r="WRW699" s="201" t="s">
        <v>7777</v>
      </c>
      <c r="WRX699" s="201" t="s">
        <v>7776</v>
      </c>
      <c r="WRY699" s="201" t="s">
        <v>7777</v>
      </c>
      <c r="WRZ699" s="201" t="s">
        <v>7776</v>
      </c>
      <c r="WSA699" s="201" t="s">
        <v>7777</v>
      </c>
      <c r="WSB699" s="201" t="s">
        <v>7776</v>
      </c>
      <c r="WSC699" s="201" t="s">
        <v>7777</v>
      </c>
      <c r="WSD699" s="201" t="s">
        <v>7776</v>
      </c>
      <c r="WSE699" s="201" t="s">
        <v>7777</v>
      </c>
      <c r="WSF699" s="201" t="s">
        <v>7776</v>
      </c>
      <c r="WSG699" s="201" t="s">
        <v>7777</v>
      </c>
      <c r="WSH699" s="201" t="s">
        <v>7776</v>
      </c>
      <c r="WSI699" s="201" t="s">
        <v>7777</v>
      </c>
      <c r="WSJ699" s="201" t="s">
        <v>7776</v>
      </c>
      <c r="WSK699" s="201" t="s">
        <v>7777</v>
      </c>
      <c r="WSL699" s="201" t="s">
        <v>7776</v>
      </c>
      <c r="WSM699" s="201" t="s">
        <v>7777</v>
      </c>
      <c r="WSN699" s="201" t="s">
        <v>7776</v>
      </c>
      <c r="WSO699" s="201" t="s">
        <v>7777</v>
      </c>
      <c r="WSP699" s="201" t="s">
        <v>7776</v>
      </c>
      <c r="WSQ699" s="201" t="s">
        <v>7777</v>
      </c>
      <c r="WSR699" s="201" t="s">
        <v>7776</v>
      </c>
      <c r="WSS699" s="201" t="s">
        <v>7777</v>
      </c>
      <c r="WST699" s="201" t="s">
        <v>7776</v>
      </c>
      <c r="WSU699" s="201" t="s">
        <v>7777</v>
      </c>
      <c r="WSV699" s="201" t="s">
        <v>7776</v>
      </c>
      <c r="WSW699" s="201" t="s">
        <v>7777</v>
      </c>
      <c r="WSX699" s="201" t="s">
        <v>7776</v>
      </c>
      <c r="WSY699" s="201" t="s">
        <v>7777</v>
      </c>
      <c r="WSZ699" s="201" t="s">
        <v>7776</v>
      </c>
      <c r="WTA699" s="201" t="s">
        <v>7777</v>
      </c>
      <c r="WTB699" s="201" t="s">
        <v>7776</v>
      </c>
      <c r="WTC699" s="201" t="s">
        <v>7777</v>
      </c>
      <c r="WTD699" s="201" t="s">
        <v>7776</v>
      </c>
      <c r="WTE699" s="201" t="s">
        <v>7777</v>
      </c>
      <c r="WTF699" s="201" t="s">
        <v>7776</v>
      </c>
      <c r="WTG699" s="201" t="s">
        <v>7777</v>
      </c>
      <c r="WTH699" s="201" t="s">
        <v>7776</v>
      </c>
      <c r="WTI699" s="201" t="s">
        <v>7777</v>
      </c>
      <c r="WTJ699" s="201" t="s">
        <v>7776</v>
      </c>
      <c r="WTK699" s="201" t="s">
        <v>7777</v>
      </c>
      <c r="WTL699" s="201" t="s">
        <v>7776</v>
      </c>
      <c r="WTM699" s="201" t="s">
        <v>7777</v>
      </c>
      <c r="WTN699" s="201" t="s">
        <v>7776</v>
      </c>
      <c r="WTO699" s="201" t="s">
        <v>7777</v>
      </c>
      <c r="WTP699" s="201" t="s">
        <v>7776</v>
      </c>
      <c r="WTQ699" s="201" t="s">
        <v>7777</v>
      </c>
      <c r="WTR699" s="201" t="s">
        <v>7776</v>
      </c>
      <c r="WTS699" s="201" t="s">
        <v>7777</v>
      </c>
      <c r="WTT699" s="201" t="s">
        <v>7776</v>
      </c>
      <c r="WTU699" s="201" t="s">
        <v>7777</v>
      </c>
      <c r="WTV699" s="201" t="s">
        <v>7776</v>
      </c>
      <c r="WTW699" s="201" t="s">
        <v>7777</v>
      </c>
      <c r="WTX699" s="201" t="s">
        <v>7776</v>
      </c>
      <c r="WTY699" s="201" t="s">
        <v>7777</v>
      </c>
      <c r="WTZ699" s="201" t="s">
        <v>7776</v>
      </c>
      <c r="WUA699" s="201" t="s">
        <v>7777</v>
      </c>
      <c r="WUB699" s="201" t="s">
        <v>7776</v>
      </c>
      <c r="WUC699" s="201" t="s">
        <v>7777</v>
      </c>
      <c r="WUD699" s="201" t="s">
        <v>7776</v>
      </c>
      <c r="WUE699" s="201" t="s">
        <v>7777</v>
      </c>
      <c r="WUF699" s="201" t="s">
        <v>7776</v>
      </c>
      <c r="WUG699" s="201" t="s">
        <v>7777</v>
      </c>
      <c r="WUH699" s="201" t="s">
        <v>7776</v>
      </c>
      <c r="WUI699" s="201" t="s">
        <v>7777</v>
      </c>
      <c r="WUJ699" s="201" t="s">
        <v>7776</v>
      </c>
      <c r="WUK699" s="201" t="s">
        <v>7777</v>
      </c>
      <c r="WUL699" s="201" t="s">
        <v>7776</v>
      </c>
      <c r="WUM699" s="201" t="s">
        <v>7777</v>
      </c>
      <c r="WUN699" s="201" t="s">
        <v>7776</v>
      </c>
      <c r="WUO699" s="201" t="s">
        <v>7777</v>
      </c>
      <c r="WUP699" s="201" t="s">
        <v>7776</v>
      </c>
      <c r="WUQ699" s="201" t="s">
        <v>7777</v>
      </c>
      <c r="WUR699" s="201" t="s">
        <v>7776</v>
      </c>
      <c r="WUS699" s="201" t="s">
        <v>7777</v>
      </c>
      <c r="WUT699" s="201" t="s">
        <v>7776</v>
      </c>
      <c r="WUU699" s="201" t="s">
        <v>7777</v>
      </c>
      <c r="WUV699" s="201" t="s">
        <v>7776</v>
      </c>
      <c r="WUW699" s="201" t="s">
        <v>7777</v>
      </c>
      <c r="WUX699" s="201" t="s">
        <v>7776</v>
      </c>
      <c r="WUY699" s="201" t="s">
        <v>7777</v>
      </c>
      <c r="WUZ699" s="201" t="s">
        <v>7776</v>
      </c>
      <c r="WVA699" s="201" t="s">
        <v>7777</v>
      </c>
      <c r="WVB699" s="201" t="s">
        <v>7776</v>
      </c>
      <c r="WVC699" s="201" t="s">
        <v>7777</v>
      </c>
      <c r="WVD699" s="201" t="s">
        <v>7776</v>
      </c>
      <c r="WVE699" s="201" t="s">
        <v>7777</v>
      </c>
      <c r="WVF699" s="201" t="s">
        <v>7776</v>
      </c>
      <c r="WVG699" s="201" t="s">
        <v>7777</v>
      </c>
      <c r="WVH699" s="201" t="s">
        <v>7776</v>
      </c>
      <c r="WVI699" s="201" t="s">
        <v>7777</v>
      </c>
      <c r="WVJ699" s="201" t="s">
        <v>7776</v>
      </c>
      <c r="WVK699" s="201" t="s">
        <v>7777</v>
      </c>
      <c r="WVL699" s="201" t="s">
        <v>7776</v>
      </c>
      <c r="WVM699" s="201" t="s">
        <v>7777</v>
      </c>
      <c r="WVN699" s="201" t="s">
        <v>7776</v>
      </c>
      <c r="WVO699" s="201" t="s">
        <v>7777</v>
      </c>
      <c r="WVP699" s="201" t="s">
        <v>7776</v>
      </c>
      <c r="WVQ699" s="201" t="s">
        <v>7777</v>
      </c>
      <c r="WVR699" s="201" t="s">
        <v>7776</v>
      </c>
      <c r="WVS699" s="201" t="s">
        <v>7777</v>
      </c>
      <c r="WVT699" s="201" t="s">
        <v>7776</v>
      </c>
      <c r="WVU699" s="201" t="s">
        <v>7777</v>
      </c>
      <c r="WVV699" s="201" t="s">
        <v>7776</v>
      </c>
      <c r="WVW699" s="201" t="s">
        <v>7777</v>
      </c>
      <c r="WVX699" s="201" t="s">
        <v>7776</v>
      </c>
      <c r="WVY699" s="201" t="s">
        <v>7777</v>
      </c>
      <c r="WVZ699" s="201" t="s">
        <v>7776</v>
      </c>
      <c r="WWA699" s="201" t="s">
        <v>7777</v>
      </c>
      <c r="WWB699" s="201" t="s">
        <v>7776</v>
      </c>
      <c r="WWC699" s="201" t="s">
        <v>7777</v>
      </c>
      <c r="WWD699" s="201" t="s">
        <v>7776</v>
      </c>
      <c r="WWE699" s="201" t="s">
        <v>7777</v>
      </c>
      <c r="WWF699" s="201" t="s">
        <v>7776</v>
      </c>
      <c r="WWG699" s="201" t="s">
        <v>7777</v>
      </c>
      <c r="WWH699" s="201" t="s">
        <v>7776</v>
      </c>
      <c r="WWI699" s="201" t="s">
        <v>7777</v>
      </c>
      <c r="WWJ699" s="201" t="s">
        <v>7776</v>
      </c>
      <c r="WWK699" s="201" t="s">
        <v>7777</v>
      </c>
      <c r="WWL699" s="201" t="s">
        <v>7776</v>
      </c>
      <c r="WWM699" s="201" t="s">
        <v>7777</v>
      </c>
      <c r="WWN699" s="201" t="s">
        <v>7776</v>
      </c>
      <c r="WWO699" s="201" t="s">
        <v>7777</v>
      </c>
      <c r="WWP699" s="201" t="s">
        <v>7776</v>
      </c>
      <c r="WWQ699" s="201" t="s">
        <v>7777</v>
      </c>
      <c r="WWR699" s="201" t="s">
        <v>7776</v>
      </c>
      <c r="WWS699" s="201" t="s">
        <v>7777</v>
      </c>
      <c r="WWT699" s="201" t="s">
        <v>7776</v>
      </c>
      <c r="WWU699" s="201" t="s">
        <v>7777</v>
      </c>
      <c r="WWV699" s="201" t="s">
        <v>7776</v>
      </c>
      <c r="WWW699" s="201" t="s">
        <v>7777</v>
      </c>
      <c r="WWX699" s="201" t="s">
        <v>7776</v>
      </c>
      <c r="WWY699" s="201" t="s">
        <v>7777</v>
      </c>
      <c r="WWZ699" s="201" t="s">
        <v>7776</v>
      </c>
      <c r="WXA699" s="201" t="s">
        <v>7777</v>
      </c>
      <c r="WXB699" s="201" t="s">
        <v>7776</v>
      </c>
      <c r="WXC699" s="201" t="s">
        <v>7777</v>
      </c>
      <c r="WXD699" s="201" t="s">
        <v>7776</v>
      </c>
      <c r="WXE699" s="201" t="s">
        <v>7777</v>
      </c>
      <c r="WXF699" s="201" t="s">
        <v>7776</v>
      </c>
      <c r="WXG699" s="201" t="s">
        <v>7777</v>
      </c>
      <c r="WXH699" s="201" t="s">
        <v>7776</v>
      </c>
      <c r="WXI699" s="201" t="s">
        <v>7777</v>
      </c>
      <c r="WXJ699" s="201" t="s">
        <v>7776</v>
      </c>
      <c r="WXK699" s="201" t="s">
        <v>7777</v>
      </c>
      <c r="WXL699" s="201" t="s">
        <v>7776</v>
      </c>
      <c r="WXM699" s="201" t="s">
        <v>7777</v>
      </c>
      <c r="WXN699" s="201" t="s">
        <v>7776</v>
      </c>
      <c r="WXO699" s="201" t="s">
        <v>7777</v>
      </c>
      <c r="WXP699" s="201" t="s">
        <v>7776</v>
      </c>
      <c r="WXQ699" s="201" t="s">
        <v>7777</v>
      </c>
      <c r="WXR699" s="201" t="s">
        <v>7776</v>
      </c>
      <c r="WXS699" s="201" t="s">
        <v>7777</v>
      </c>
      <c r="WXT699" s="201" t="s">
        <v>7776</v>
      </c>
      <c r="WXU699" s="201" t="s">
        <v>7777</v>
      </c>
      <c r="WXV699" s="201" t="s">
        <v>7776</v>
      </c>
      <c r="WXW699" s="201" t="s">
        <v>7777</v>
      </c>
      <c r="WXX699" s="201" t="s">
        <v>7776</v>
      </c>
      <c r="WXY699" s="201" t="s">
        <v>7777</v>
      </c>
      <c r="WXZ699" s="201" t="s">
        <v>7776</v>
      </c>
      <c r="WYA699" s="201" t="s">
        <v>7777</v>
      </c>
      <c r="WYB699" s="201" t="s">
        <v>7776</v>
      </c>
      <c r="WYC699" s="201" t="s">
        <v>7777</v>
      </c>
      <c r="WYD699" s="201" t="s">
        <v>7776</v>
      </c>
      <c r="WYE699" s="201" t="s">
        <v>7777</v>
      </c>
      <c r="WYF699" s="201" t="s">
        <v>7776</v>
      </c>
      <c r="WYG699" s="201" t="s">
        <v>7777</v>
      </c>
      <c r="WYH699" s="201" t="s">
        <v>7776</v>
      </c>
      <c r="WYI699" s="201" t="s">
        <v>7777</v>
      </c>
      <c r="WYJ699" s="201" t="s">
        <v>7776</v>
      </c>
      <c r="WYK699" s="201" t="s">
        <v>7777</v>
      </c>
      <c r="WYL699" s="201" t="s">
        <v>7776</v>
      </c>
      <c r="WYM699" s="201" t="s">
        <v>7777</v>
      </c>
      <c r="WYN699" s="201" t="s">
        <v>7776</v>
      </c>
      <c r="WYO699" s="201" t="s">
        <v>7777</v>
      </c>
      <c r="WYP699" s="201" t="s">
        <v>7776</v>
      </c>
      <c r="WYQ699" s="201" t="s">
        <v>7777</v>
      </c>
      <c r="WYR699" s="201" t="s">
        <v>7776</v>
      </c>
      <c r="WYS699" s="201" t="s">
        <v>7777</v>
      </c>
      <c r="WYT699" s="201" t="s">
        <v>7776</v>
      </c>
      <c r="WYU699" s="201" t="s">
        <v>7777</v>
      </c>
      <c r="WYV699" s="201" t="s">
        <v>7776</v>
      </c>
      <c r="WYW699" s="201" t="s">
        <v>7777</v>
      </c>
      <c r="WYX699" s="201" t="s">
        <v>7776</v>
      </c>
      <c r="WYY699" s="201" t="s">
        <v>7777</v>
      </c>
      <c r="WYZ699" s="201" t="s">
        <v>7776</v>
      </c>
      <c r="WZA699" s="201" t="s">
        <v>7777</v>
      </c>
      <c r="WZB699" s="201" t="s">
        <v>7776</v>
      </c>
      <c r="WZC699" s="201" t="s">
        <v>7777</v>
      </c>
      <c r="WZD699" s="201" t="s">
        <v>7776</v>
      </c>
      <c r="WZE699" s="201" t="s">
        <v>7777</v>
      </c>
      <c r="WZF699" s="201" t="s">
        <v>7776</v>
      </c>
      <c r="WZG699" s="201" t="s">
        <v>7777</v>
      </c>
      <c r="WZH699" s="201" t="s">
        <v>7776</v>
      </c>
      <c r="WZI699" s="201" t="s">
        <v>7777</v>
      </c>
      <c r="WZJ699" s="201" t="s">
        <v>7776</v>
      </c>
      <c r="WZK699" s="201" t="s">
        <v>7777</v>
      </c>
      <c r="WZL699" s="201" t="s">
        <v>7776</v>
      </c>
      <c r="WZM699" s="201" t="s">
        <v>7777</v>
      </c>
      <c r="WZN699" s="201" t="s">
        <v>7776</v>
      </c>
      <c r="WZO699" s="201" t="s">
        <v>7777</v>
      </c>
      <c r="WZP699" s="201" t="s">
        <v>7776</v>
      </c>
      <c r="WZQ699" s="201" t="s">
        <v>7777</v>
      </c>
      <c r="WZR699" s="201" t="s">
        <v>7776</v>
      </c>
      <c r="WZS699" s="201" t="s">
        <v>7777</v>
      </c>
      <c r="WZT699" s="201" t="s">
        <v>7776</v>
      </c>
      <c r="WZU699" s="201" t="s">
        <v>7777</v>
      </c>
      <c r="WZV699" s="201" t="s">
        <v>7776</v>
      </c>
      <c r="WZW699" s="201" t="s">
        <v>7777</v>
      </c>
      <c r="WZX699" s="201" t="s">
        <v>7776</v>
      </c>
      <c r="WZY699" s="201" t="s">
        <v>7777</v>
      </c>
      <c r="WZZ699" s="201" t="s">
        <v>7776</v>
      </c>
      <c r="XAA699" s="201" t="s">
        <v>7777</v>
      </c>
      <c r="XAB699" s="201" t="s">
        <v>7776</v>
      </c>
      <c r="XAC699" s="201" t="s">
        <v>7777</v>
      </c>
      <c r="XAD699" s="201" t="s">
        <v>7776</v>
      </c>
      <c r="XAE699" s="201" t="s">
        <v>7777</v>
      </c>
      <c r="XAF699" s="201" t="s">
        <v>7776</v>
      </c>
      <c r="XAG699" s="201" t="s">
        <v>7777</v>
      </c>
      <c r="XAH699" s="201" t="s">
        <v>7776</v>
      </c>
      <c r="XAI699" s="201" t="s">
        <v>7777</v>
      </c>
      <c r="XAJ699" s="201" t="s">
        <v>7776</v>
      </c>
      <c r="XAK699" s="201" t="s">
        <v>7777</v>
      </c>
      <c r="XAL699" s="201" t="s">
        <v>7776</v>
      </c>
      <c r="XAM699" s="201" t="s">
        <v>7777</v>
      </c>
      <c r="XAN699" s="201" t="s">
        <v>7776</v>
      </c>
      <c r="XAO699" s="201" t="s">
        <v>7777</v>
      </c>
      <c r="XAP699" s="201" t="s">
        <v>7776</v>
      </c>
      <c r="XAQ699" s="201" t="s">
        <v>7777</v>
      </c>
      <c r="XAR699" s="201" t="s">
        <v>7776</v>
      </c>
      <c r="XAS699" s="201" t="s">
        <v>7777</v>
      </c>
      <c r="XAT699" s="201" t="s">
        <v>7776</v>
      </c>
      <c r="XAU699" s="201" t="s">
        <v>7777</v>
      </c>
      <c r="XAV699" s="201" t="s">
        <v>7776</v>
      </c>
      <c r="XAW699" s="201" t="s">
        <v>7777</v>
      </c>
      <c r="XAX699" s="201" t="s">
        <v>7776</v>
      </c>
      <c r="XAY699" s="201" t="s">
        <v>7777</v>
      </c>
      <c r="XAZ699" s="201" t="s">
        <v>7776</v>
      </c>
      <c r="XBA699" s="201" t="s">
        <v>7777</v>
      </c>
      <c r="XBB699" s="201" t="s">
        <v>7776</v>
      </c>
      <c r="XBC699" s="201" t="s">
        <v>7777</v>
      </c>
      <c r="XBD699" s="201" t="s">
        <v>7776</v>
      </c>
      <c r="XBE699" s="201" t="s">
        <v>7777</v>
      </c>
      <c r="XBF699" s="201" t="s">
        <v>7776</v>
      </c>
      <c r="XBG699" s="201" t="s">
        <v>7777</v>
      </c>
      <c r="XBH699" s="201" t="s">
        <v>7776</v>
      </c>
      <c r="XBI699" s="201" t="s">
        <v>7777</v>
      </c>
      <c r="XBJ699" s="201" t="s">
        <v>7776</v>
      </c>
      <c r="XBK699" s="201" t="s">
        <v>7777</v>
      </c>
      <c r="XBL699" s="201" t="s">
        <v>7776</v>
      </c>
      <c r="XBM699" s="201" t="s">
        <v>7777</v>
      </c>
      <c r="XBN699" s="201" t="s">
        <v>7776</v>
      </c>
      <c r="XBO699" s="201" t="s">
        <v>7777</v>
      </c>
      <c r="XBP699" s="201" t="s">
        <v>7776</v>
      </c>
      <c r="XBQ699" s="201" t="s">
        <v>7777</v>
      </c>
      <c r="XBR699" s="201" t="s">
        <v>7776</v>
      </c>
      <c r="XBS699" s="201" t="s">
        <v>7777</v>
      </c>
      <c r="XBT699" s="201" t="s">
        <v>7776</v>
      </c>
      <c r="XBU699" s="201" t="s">
        <v>7777</v>
      </c>
      <c r="XBV699" s="201" t="s">
        <v>7776</v>
      </c>
      <c r="XBW699" s="201" t="s">
        <v>7777</v>
      </c>
      <c r="XBX699" s="201" t="s">
        <v>7776</v>
      </c>
      <c r="XBY699" s="201" t="s">
        <v>7777</v>
      </c>
      <c r="XBZ699" s="201" t="s">
        <v>7776</v>
      </c>
      <c r="XCA699" s="201" t="s">
        <v>7777</v>
      </c>
      <c r="XCB699" s="201" t="s">
        <v>7776</v>
      </c>
      <c r="XCC699" s="201" t="s">
        <v>7777</v>
      </c>
      <c r="XCD699" s="201" t="s">
        <v>7776</v>
      </c>
      <c r="XCE699" s="201" t="s">
        <v>7777</v>
      </c>
      <c r="XCF699" s="201" t="s">
        <v>7776</v>
      </c>
      <c r="XCG699" s="201" t="s">
        <v>7777</v>
      </c>
      <c r="XCH699" s="201" t="s">
        <v>7776</v>
      </c>
      <c r="XCI699" s="201" t="s">
        <v>7777</v>
      </c>
      <c r="XCJ699" s="201" t="s">
        <v>7776</v>
      </c>
      <c r="XCK699" s="201" t="s">
        <v>7777</v>
      </c>
      <c r="XCL699" s="201" t="s">
        <v>7776</v>
      </c>
      <c r="XCM699" s="201" t="s">
        <v>7777</v>
      </c>
      <c r="XCN699" s="201" t="s">
        <v>7776</v>
      </c>
      <c r="XCO699" s="201" t="s">
        <v>7777</v>
      </c>
      <c r="XCP699" s="201" t="s">
        <v>7776</v>
      </c>
      <c r="XCQ699" s="201" t="s">
        <v>7777</v>
      </c>
      <c r="XCR699" s="201" t="s">
        <v>7776</v>
      </c>
      <c r="XCS699" s="201" t="s">
        <v>7777</v>
      </c>
      <c r="XCT699" s="201" t="s">
        <v>7776</v>
      </c>
      <c r="XCU699" s="201" t="s">
        <v>7777</v>
      </c>
      <c r="XCV699" s="201" t="s">
        <v>7776</v>
      </c>
      <c r="XCW699" s="201" t="s">
        <v>7777</v>
      </c>
      <c r="XCX699" s="201" t="s">
        <v>7776</v>
      </c>
      <c r="XCY699" s="201" t="s">
        <v>7777</v>
      </c>
      <c r="XCZ699" s="201" t="s">
        <v>7776</v>
      </c>
      <c r="XDA699" s="201" t="s">
        <v>7777</v>
      </c>
      <c r="XDB699" s="201" t="s">
        <v>7776</v>
      </c>
      <c r="XDC699" s="201" t="s">
        <v>7777</v>
      </c>
      <c r="XDD699" s="201" t="s">
        <v>7776</v>
      </c>
      <c r="XDE699" s="201" t="s">
        <v>7777</v>
      </c>
      <c r="XDF699" s="201" t="s">
        <v>7776</v>
      </c>
      <c r="XDG699" s="201" t="s">
        <v>7777</v>
      </c>
      <c r="XDH699" s="201" t="s">
        <v>7776</v>
      </c>
      <c r="XDI699" s="201" t="s">
        <v>7777</v>
      </c>
      <c r="XDJ699" s="201" t="s">
        <v>7776</v>
      </c>
      <c r="XDK699" s="201" t="s">
        <v>7777</v>
      </c>
      <c r="XDL699" s="201" t="s">
        <v>7776</v>
      </c>
      <c r="XDM699" s="201" t="s">
        <v>7777</v>
      </c>
      <c r="XDN699" s="201" t="s">
        <v>7776</v>
      </c>
      <c r="XDO699" s="201" t="s">
        <v>7777</v>
      </c>
      <c r="XDP699" s="201" t="s">
        <v>7776</v>
      </c>
      <c r="XDQ699" s="201" t="s">
        <v>7777</v>
      </c>
      <c r="XDR699" s="201" t="s">
        <v>7776</v>
      </c>
      <c r="XDS699" s="201" t="s">
        <v>7777</v>
      </c>
      <c r="XDT699" s="201" t="s">
        <v>7776</v>
      </c>
      <c r="XDU699" s="201" t="s">
        <v>7777</v>
      </c>
      <c r="XDV699" s="201" t="s">
        <v>7776</v>
      </c>
      <c r="XDW699" s="201" t="s">
        <v>7777</v>
      </c>
      <c r="XDX699" s="201" t="s">
        <v>7776</v>
      </c>
      <c r="XDY699" s="201" t="s">
        <v>7777</v>
      </c>
      <c r="XDZ699" s="201" t="s">
        <v>7776</v>
      </c>
      <c r="XEA699" s="201" t="s">
        <v>7777</v>
      </c>
      <c r="XEB699" s="201" t="s">
        <v>7776</v>
      </c>
      <c r="XEC699" s="201" t="s">
        <v>7777</v>
      </c>
      <c r="XED699" s="201" t="s">
        <v>7776</v>
      </c>
      <c r="XEE699" s="201" t="s">
        <v>7777</v>
      </c>
      <c r="XEF699" s="201" t="s">
        <v>7776</v>
      </c>
      <c r="XEG699" s="201" t="s">
        <v>7777</v>
      </c>
      <c r="XEH699" s="201" t="s">
        <v>7776</v>
      </c>
      <c r="XEI699" s="201" t="s">
        <v>7777</v>
      </c>
      <c r="XEJ699" s="201" t="s">
        <v>7776</v>
      </c>
      <c r="XEK699" s="201" t="s">
        <v>7777</v>
      </c>
      <c r="XEL699" s="201" t="s">
        <v>7776</v>
      </c>
      <c r="XEM699" s="201" t="s">
        <v>7777</v>
      </c>
      <c r="XEN699" s="201" t="s">
        <v>7776</v>
      </c>
      <c r="XEO699" s="201" t="s">
        <v>7777</v>
      </c>
      <c r="XEP699" s="201" t="s">
        <v>7776</v>
      </c>
      <c r="XEQ699" s="201" t="s">
        <v>7777</v>
      </c>
      <c r="XER699" s="201" t="s">
        <v>7776</v>
      </c>
      <c r="XES699" s="201" t="s">
        <v>7777</v>
      </c>
      <c r="XET699" s="201" t="s">
        <v>7776</v>
      </c>
      <c r="XEU699" s="201" t="s">
        <v>7777</v>
      </c>
      <c r="XEV699" s="201" t="s">
        <v>7776</v>
      </c>
      <c r="XEW699" s="201" t="s">
        <v>7777</v>
      </c>
      <c r="XEX699" s="201" t="s">
        <v>7776</v>
      </c>
      <c r="XEY699" s="201" t="s">
        <v>7777</v>
      </c>
      <c r="XEZ699" s="201" t="s">
        <v>7776</v>
      </c>
      <c r="XFA699" s="201" t="s">
        <v>7777</v>
      </c>
    </row>
    <row r="700" s="145" customFormat="1" hidden="1" outlineLevel="2" spans="1:4">
      <c r="A700" s="200" t="s">
        <v>7778</v>
      </c>
      <c r="D700" s="145">
        <v>0</v>
      </c>
    </row>
    <row r="701" s="145" customFormat="1" ht="14.25" hidden="1" outlineLevel="1" collapsed="1" spans="1:5">
      <c r="A701" s="193" t="s">
        <v>7779</v>
      </c>
      <c r="C701" s="199">
        <v>0.05</v>
      </c>
      <c r="D701" s="199">
        <v>2000</v>
      </c>
      <c r="E701" s="145">
        <v>1000</v>
      </c>
    </row>
    <row r="702" s="145" customFormat="1" hidden="1" outlineLevel="2" spans="1:5">
      <c r="A702" s="200" t="s">
        <v>7780</v>
      </c>
      <c r="C702" s="199">
        <v>0.05</v>
      </c>
      <c r="D702" s="199">
        <v>2000</v>
      </c>
      <c r="E702" s="145">
        <v>1000</v>
      </c>
    </row>
    <row r="703" s="145" customFormat="1" hidden="1" outlineLevel="2" spans="1:5">
      <c r="A703" s="200" t="s">
        <v>7781</v>
      </c>
      <c r="C703" s="199">
        <v>0.05</v>
      </c>
      <c r="D703" s="199">
        <v>2000</v>
      </c>
      <c r="E703" s="145">
        <v>1000</v>
      </c>
    </row>
    <row r="704" s="145" customFormat="1" hidden="1" outlineLevel="2" spans="1:5">
      <c r="A704" s="200" t="s">
        <v>7782</v>
      </c>
      <c r="C704" s="199">
        <v>0.05</v>
      </c>
      <c r="D704" s="199">
        <v>2000</v>
      </c>
      <c r="E704" s="145">
        <v>1000</v>
      </c>
    </row>
    <row r="705" s="145" customFormat="1" hidden="1" outlineLevel="2" spans="1:5">
      <c r="A705" s="200" t="s">
        <v>7783</v>
      </c>
      <c r="C705" s="199">
        <v>0.05</v>
      </c>
      <c r="D705" s="199">
        <v>2000</v>
      </c>
      <c r="E705" s="145">
        <v>1000</v>
      </c>
    </row>
    <row r="706" s="145" customFormat="1" hidden="1" outlineLevel="2" spans="1:5">
      <c r="A706" s="200" t="s">
        <v>7784</v>
      </c>
      <c r="C706" s="199">
        <v>0.05</v>
      </c>
      <c r="D706" s="199">
        <v>2000</v>
      </c>
      <c r="E706" s="145">
        <v>1000</v>
      </c>
    </row>
    <row r="707" s="145" customFormat="1" hidden="1" outlineLevel="2" spans="1:5">
      <c r="A707" s="200" t="s">
        <v>7785</v>
      </c>
      <c r="C707" s="199">
        <v>0.05</v>
      </c>
      <c r="D707" s="199">
        <v>2000</v>
      </c>
      <c r="E707" s="145">
        <v>1000</v>
      </c>
    </row>
    <row r="708" s="145" customFormat="1" hidden="1" outlineLevel="2" spans="1:5">
      <c r="A708" s="200" t="s">
        <v>7786</v>
      </c>
      <c r="C708" s="199">
        <v>0.05</v>
      </c>
      <c r="D708" s="199">
        <v>2000</v>
      </c>
      <c r="E708" s="145">
        <v>1000</v>
      </c>
    </row>
    <row r="709" s="145" customFormat="1" hidden="1" outlineLevel="2" spans="1:5">
      <c r="A709" s="200" t="s">
        <v>7787</v>
      </c>
      <c r="C709" s="199">
        <v>0.05</v>
      </c>
      <c r="D709" s="199">
        <v>2000</v>
      </c>
      <c r="E709" s="145">
        <v>1000</v>
      </c>
    </row>
    <row r="710" s="145" customFormat="1" ht="14.25" hidden="1" outlineLevel="1" collapsed="1" spans="1:5">
      <c r="A710" s="193" t="s">
        <v>7788</v>
      </c>
      <c r="C710" s="199">
        <v>0.05</v>
      </c>
      <c r="D710" s="199">
        <v>2000</v>
      </c>
      <c r="E710" s="145">
        <v>1000</v>
      </c>
    </row>
    <row r="711" s="145" customFormat="1" hidden="1" outlineLevel="3" spans="1:5">
      <c r="A711" s="194" t="s">
        <v>7789</v>
      </c>
      <c r="C711" s="199">
        <v>0.05</v>
      </c>
      <c r="D711" s="199">
        <v>2000</v>
      </c>
      <c r="E711" s="145">
        <v>1000</v>
      </c>
    </row>
    <row r="712" s="145" customFormat="1" hidden="1" outlineLevel="3" spans="1:5">
      <c r="A712" s="194" t="s">
        <v>7790</v>
      </c>
      <c r="C712" s="199">
        <v>0.05</v>
      </c>
      <c r="D712" s="199">
        <v>2000</v>
      </c>
      <c r="E712" s="145">
        <v>1000</v>
      </c>
    </row>
    <row r="713" s="145" customFormat="1" ht="14.25" hidden="1" outlineLevel="1" collapsed="1" spans="1:5">
      <c r="A713" s="197" t="s">
        <v>7791</v>
      </c>
      <c r="C713" s="199">
        <v>0.05</v>
      </c>
      <c r="D713" s="199">
        <v>2000</v>
      </c>
      <c r="E713" s="145">
        <v>1000</v>
      </c>
    </row>
    <row r="714" s="145" customFormat="1" hidden="1" outlineLevel="2" spans="1:4">
      <c r="A714" s="194" t="s">
        <v>7792</v>
      </c>
      <c r="D714" s="145">
        <v>0</v>
      </c>
    </row>
    <row r="715" s="145" customFormat="1" hidden="1" outlineLevel="2" spans="1:4">
      <c r="A715" s="194" t="s">
        <v>7793</v>
      </c>
      <c r="D715" s="145">
        <v>0</v>
      </c>
    </row>
    <row r="716" s="145" customFormat="1" hidden="1" outlineLevel="2" spans="1:4">
      <c r="A716" s="194" t="s">
        <v>7794</v>
      </c>
      <c r="D716" s="145">
        <v>0</v>
      </c>
    </row>
    <row r="717" s="145" customFormat="1" hidden="1" outlineLevel="2" spans="1:4">
      <c r="A717" s="194" t="s">
        <v>7795</v>
      </c>
      <c r="D717" s="145">
        <v>0</v>
      </c>
    </row>
    <row r="718" s="145" customFormat="1" hidden="1" outlineLevel="2" spans="1:4">
      <c r="A718" s="194" t="s">
        <v>7796</v>
      </c>
      <c r="D718" s="145">
        <v>0</v>
      </c>
    </row>
    <row r="719" s="145" customFormat="1" hidden="1" outlineLevel="2" spans="1:4">
      <c r="A719" s="194" t="s">
        <v>7797</v>
      </c>
      <c r="D719" s="145">
        <v>0</v>
      </c>
    </row>
    <row r="720" s="145" customFormat="1" hidden="1" outlineLevel="2" spans="1:4">
      <c r="A720" s="194" t="s">
        <v>7798</v>
      </c>
      <c r="D720" s="145">
        <v>0</v>
      </c>
    </row>
    <row r="721" s="145" customFormat="1" hidden="1" outlineLevel="2" spans="1:4">
      <c r="A721" s="194" t="s">
        <v>7799</v>
      </c>
      <c r="D721" s="145">
        <v>0</v>
      </c>
    </row>
    <row r="722" s="145" customFormat="1" hidden="1" outlineLevel="2" spans="1:4">
      <c r="A722" s="194" t="s">
        <v>7800</v>
      </c>
      <c r="D722" s="145">
        <v>0</v>
      </c>
    </row>
    <row r="723" s="145" customFormat="1" hidden="1" outlineLevel="2" spans="1:4">
      <c r="A723" s="194" t="s">
        <v>7801</v>
      </c>
      <c r="D723" s="145">
        <v>0</v>
      </c>
    </row>
    <row r="724" s="145" customFormat="1" ht="14.25" hidden="1" outlineLevel="1" collapsed="1" spans="1:5">
      <c r="A724" s="193" t="s">
        <v>7802</v>
      </c>
      <c r="C724" s="199">
        <v>0.15</v>
      </c>
      <c r="D724" s="199">
        <v>6000</v>
      </c>
      <c r="E724" s="145">
        <v>3000</v>
      </c>
    </row>
    <row r="725" s="145" customFormat="1" hidden="1" outlineLevel="2" spans="1:4">
      <c r="A725" s="194" t="s">
        <v>7803</v>
      </c>
      <c r="D725" s="145">
        <v>0</v>
      </c>
    </row>
    <row r="726" s="145" customFormat="1" hidden="1" outlineLevel="2" spans="1:4">
      <c r="A726" s="194" t="s">
        <v>7804</v>
      </c>
      <c r="D726" s="145">
        <v>0</v>
      </c>
    </row>
    <row r="727" s="145" customFormat="1" hidden="1" outlineLevel="2" spans="1:4">
      <c r="A727" s="194" t="s">
        <v>7805</v>
      </c>
      <c r="D727" s="145">
        <v>0</v>
      </c>
    </row>
    <row r="728" s="145" customFormat="1" hidden="1" outlineLevel="2" spans="1:4">
      <c r="A728" s="194" t="s">
        <v>7806</v>
      </c>
      <c r="D728" s="145">
        <v>0</v>
      </c>
    </row>
    <row r="729" s="145" customFormat="1" hidden="1" outlineLevel="2" spans="1:4">
      <c r="A729" s="194" t="s">
        <v>7807</v>
      </c>
      <c r="D729" s="145">
        <v>0</v>
      </c>
    </row>
    <row r="730" s="145" customFormat="1" hidden="1" outlineLevel="2" spans="1:4">
      <c r="A730" s="194" t="s">
        <v>7808</v>
      </c>
      <c r="D730" s="145">
        <v>0</v>
      </c>
    </row>
    <row r="731" s="145" customFormat="1" hidden="1" outlineLevel="2" spans="1:4">
      <c r="A731" s="194" t="s">
        <v>7809</v>
      </c>
      <c r="D731" s="145">
        <v>0</v>
      </c>
    </row>
    <row r="732" s="145" customFormat="1" hidden="1" outlineLevel="2" spans="1:4">
      <c r="A732" s="194" t="s">
        <v>7810</v>
      </c>
      <c r="D732" s="145">
        <v>0</v>
      </c>
    </row>
    <row r="733" s="145" customFormat="1" hidden="1" outlineLevel="2" spans="1:4">
      <c r="A733" s="194" t="s">
        <v>7811</v>
      </c>
      <c r="D733" s="145">
        <v>0</v>
      </c>
    </row>
    <row r="734" s="145" customFormat="1" hidden="1" outlineLevel="2" spans="1:4">
      <c r="A734" s="194" t="s">
        <v>7812</v>
      </c>
      <c r="D734" s="145">
        <v>0</v>
      </c>
    </row>
    <row r="735" s="145" customFormat="1" hidden="1" outlineLevel="2" spans="1:4">
      <c r="A735" s="194" t="s">
        <v>7813</v>
      </c>
      <c r="D735" s="145">
        <v>0</v>
      </c>
    </row>
    <row r="736" s="145" customFormat="1" hidden="1" outlineLevel="2" spans="1:4">
      <c r="A736" s="194" t="s">
        <v>7814</v>
      </c>
      <c r="D736" s="145">
        <v>0</v>
      </c>
    </row>
    <row r="737" s="145" customFormat="1" hidden="1" outlineLevel="2" spans="1:4">
      <c r="A737" s="194" t="s">
        <v>7815</v>
      </c>
      <c r="D737" s="145">
        <v>0</v>
      </c>
    </row>
    <row r="738" s="145" customFormat="1" hidden="1" outlineLevel="2" spans="1:4">
      <c r="A738" s="194" t="s">
        <v>7816</v>
      </c>
      <c r="D738" s="145">
        <v>0</v>
      </c>
    </row>
    <row r="739" s="145" customFormat="1" hidden="1" outlineLevel="2" spans="1:4">
      <c r="A739" s="194" t="s">
        <v>7817</v>
      </c>
      <c r="D739" s="145">
        <v>0</v>
      </c>
    </row>
    <row r="740" s="145" customFormat="1" hidden="1" outlineLevel="2" spans="1:4">
      <c r="A740" s="194" t="s">
        <v>7818</v>
      </c>
      <c r="D740" s="145">
        <v>0</v>
      </c>
    </row>
    <row r="741" s="145" customFormat="1" hidden="1" outlineLevel="2" spans="1:4">
      <c r="A741" s="194" t="s">
        <v>7819</v>
      </c>
      <c r="D741" s="145">
        <v>0</v>
      </c>
    </row>
    <row r="742" s="145" customFormat="1" hidden="1" outlineLevel="2" spans="1:4">
      <c r="A742" s="194" t="s">
        <v>7820</v>
      </c>
      <c r="D742" s="145">
        <v>0</v>
      </c>
    </row>
    <row r="743" s="145" customFormat="1" hidden="1" outlineLevel="2" spans="1:4">
      <c r="A743" s="194" t="s">
        <v>7821</v>
      </c>
      <c r="D743" s="145">
        <v>0</v>
      </c>
    </row>
    <row r="744" s="145" customFormat="1" hidden="1" outlineLevel="2" spans="1:4">
      <c r="A744" s="194" t="s">
        <v>7822</v>
      </c>
      <c r="D744" s="145">
        <v>0</v>
      </c>
    </row>
    <row r="745" s="145" customFormat="1" hidden="1" outlineLevel="2" spans="1:4">
      <c r="A745" s="194" t="s">
        <v>7823</v>
      </c>
      <c r="D745" s="145">
        <v>0</v>
      </c>
    </row>
    <row r="746" s="145" customFormat="1" hidden="1" outlineLevel="2" spans="1:4">
      <c r="A746" s="194" t="s">
        <v>7824</v>
      </c>
      <c r="D746" s="145">
        <v>0</v>
      </c>
    </row>
    <row r="747" s="145" customFormat="1" hidden="1" outlineLevel="2" spans="1:4">
      <c r="A747" s="194" t="s">
        <v>7825</v>
      </c>
      <c r="D747" s="145">
        <v>0</v>
      </c>
    </row>
    <row r="748" s="145" customFormat="1" hidden="1" outlineLevel="2" spans="1:4">
      <c r="A748" s="194" t="s">
        <v>7826</v>
      </c>
      <c r="D748" s="145">
        <v>0</v>
      </c>
    </row>
    <row r="749" s="145" customFormat="1" hidden="1" outlineLevel="2" spans="1:4">
      <c r="A749" s="194" t="s">
        <v>7827</v>
      </c>
      <c r="D749" s="145">
        <v>0</v>
      </c>
    </row>
    <row r="750" s="145" customFormat="1" hidden="1" outlineLevel="2" spans="1:4">
      <c r="A750" s="194" t="s">
        <v>7828</v>
      </c>
      <c r="D750" s="145">
        <v>0</v>
      </c>
    </row>
    <row r="751" s="145" customFormat="1" hidden="1" outlineLevel="2" spans="1:4">
      <c r="A751" s="194" t="s">
        <v>7829</v>
      </c>
      <c r="D751" s="145">
        <v>0</v>
      </c>
    </row>
    <row r="752" s="145" customFormat="1" hidden="1" outlineLevel="2" spans="1:4">
      <c r="A752" s="194" t="s">
        <v>7830</v>
      </c>
      <c r="D752" s="145">
        <v>0</v>
      </c>
    </row>
    <row r="753" s="145" customFormat="1" hidden="1" outlineLevel="2" spans="1:4">
      <c r="A753" s="194" t="s">
        <v>7831</v>
      </c>
      <c r="D753" s="145">
        <v>0</v>
      </c>
    </row>
    <row r="754" s="145" customFormat="1" hidden="1" outlineLevel="2" spans="1:4">
      <c r="A754" s="194" t="s">
        <v>7832</v>
      </c>
      <c r="D754" s="145">
        <v>0</v>
      </c>
    </row>
    <row r="755" s="145" customFormat="1" hidden="1" outlineLevel="2" spans="1:4">
      <c r="A755" s="194" t="s">
        <v>7833</v>
      </c>
      <c r="D755" s="145">
        <v>0</v>
      </c>
    </row>
    <row r="756" s="145" customFormat="1" hidden="1" outlineLevel="2" spans="1:4">
      <c r="A756" s="194" t="s">
        <v>7834</v>
      </c>
      <c r="D756" s="145">
        <v>0</v>
      </c>
    </row>
    <row r="757" s="145" customFormat="1" hidden="1" outlineLevel="2" spans="1:4">
      <c r="A757" s="194" t="s">
        <v>7835</v>
      </c>
      <c r="D757" s="145">
        <v>0</v>
      </c>
    </row>
    <row r="758" s="145" customFormat="1" hidden="1" outlineLevel="2" spans="1:4">
      <c r="A758" s="194" t="s">
        <v>7836</v>
      </c>
      <c r="D758" s="145">
        <v>0</v>
      </c>
    </row>
    <row r="759" s="145" customFormat="1" hidden="1" outlineLevel="2" spans="1:4">
      <c r="A759" s="194" t="s">
        <v>7837</v>
      </c>
      <c r="D759" s="145">
        <v>0</v>
      </c>
    </row>
    <row r="760" s="145" customFormat="1" hidden="1" outlineLevel="2" spans="1:4">
      <c r="A760" s="194" t="s">
        <v>7838</v>
      </c>
      <c r="D760" s="145">
        <v>0</v>
      </c>
    </row>
    <row r="761" s="145" customFormat="1" hidden="1" outlineLevel="2" spans="1:4">
      <c r="A761" s="194" t="s">
        <v>7839</v>
      </c>
      <c r="D761" s="145">
        <v>0</v>
      </c>
    </row>
    <row r="762" s="145" customFormat="1" hidden="1" outlineLevel="2" spans="1:4">
      <c r="A762" s="194" t="s">
        <v>7840</v>
      </c>
      <c r="D762" s="145">
        <v>0</v>
      </c>
    </row>
    <row r="763" s="145" customFormat="1" hidden="1" outlineLevel="2" spans="1:4">
      <c r="A763" s="194" t="s">
        <v>7841</v>
      </c>
      <c r="D763" s="145">
        <v>0</v>
      </c>
    </row>
    <row r="764" s="145" customFormat="1" hidden="1" outlineLevel="2" spans="1:4">
      <c r="A764" s="194" t="s">
        <v>7842</v>
      </c>
      <c r="D764" s="145">
        <v>0</v>
      </c>
    </row>
    <row r="765" s="145" customFormat="1" hidden="1" outlineLevel="2" spans="1:4">
      <c r="A765" s="194" t="s">
        <v>7843</v>
      </c>
      <c r="D765" s="145">
        <v>0</v>
      </c>
    </row>
    <row r="766" s="145" customFormat="1" hidden="1" outlineLevel="2" spans="1:4">
      <c r="A766" s="194" t="s">
        <v>7844</v>
      </c>
      <c r="D766" s="145">
        <v>0</v>
      </c>
    </row>
    <row r="767" s="145" customFormat="1" hidden="1" outlineLevel="2" spans="1:4">
      <c r="A767" s="194" t="s">
        <v>7845</v>
      </c>
      <c r="D767" s="145">
        <v>0</v>
      </c>
    </row>
    <row r="768" s="145" customFormat="1" hidden="1" outlineLevel="2" spans="1:4">
      <c r="A768" s="194" t="s">
        <v>7846</v>
      </c>
      <c r="D768" s="145">
        <v>0</v>
      </c>
    </row>
    <row r="769" s="145" customFormat="1" hidden="1" outlineLevel="2" spans="1:4">
      <c r="A769" s="194" t="s">
        <v>7847</v>
      </c>
      <c r="D769" s="145">
        <v>0</v>
      </c>
    </row>
    <row r="770" s="145" customFormat="1" ht="14.25" hidden="1" outlineLevel="1" collapsed="1" spans="1:5">
      <c r="A770" s="193" t="s">
        <v>7848</v>
      </c>
      <c r="C770" s="199">
        <v>0.05</v>
      </c>
      <c r="D770" s="199">
        <v>2000</v>
      </c>
      <c r="E770" s="145">
        <v>1000</v>
      </c>
    </row>
    <row r="771" s="145" customFormat="1" hidden="1" outlineLevel="2" spans="1:5">
      <c r="A771" s="194" t="s">
        <v>7849</v>
      </c>
      <c r="C771" s="199">
        <v>0.05</v>
      </c>
      <c r="D771" s="199">
        <v>2000</v>
      </c>
      <c r="E771" s="145">
        <v>1000</v>
      </c>
    </row>
    <row r="772" s="145" customFormat="1" hidden="1" outlineLevel="2" spans="1:5">
      <c r="A772" s="194" t="s">
        <v>7850</v>
      </c>
      <c r="C772" s="199">
        <v>0.05</v>
      </c>
      <c r="D772" s="199">
        <v>2000</v>
      </c>
      <c r="E772" s="145">
        <v>1000</v>
      </c>
    </row>
    <row r="773" s="145" customFormat="1" hidden="1" outlineLevel="2" spans="1:5">
      <c r="A773" s="194" t="s">
        <v>7851</v>
      </c>
      <c r="C773" s="199">
        <v>0.05</v>
      </c>
      <c r="D773" s="199">
        <v>2000</v>
      </c>
      <c r="E773" s="145">
        <v>1000</v>
      </c>
    </row>
    <row r="774" s="145" customFormat="1" hidden="1" outlineLevel="2" spans="1:5">
      <c r="A774" s="194" t="s">
        <v>7852</v>
      </c>
      <c r="C774" s="199">
        <v>0.05</v>
      </c>
      <c r="D774" s="199">
        <v>2000</v>
      </c>
      <c r="E774" s="145">
        <v>1000</v>
      </c>
    </row>
    <row r="775" s="145" customFormat="1" hidden="1" outlineLevel="2" spans="1:5">
      <c r="A775" s="194" t="s">
        <v>7853</v>
      </c>
      <c r="C775" s="199">
        <v>0.05</v>
      </c>
      <c r="D775" s="199">
        <v>2000</v>
      </c>
      <c r="E775" s="145">
        <v>1000</v>
      </c>
    </row>
    <row r="776" s="145" customFormat="1" hidden="1" outlineLevel="2" spans="1:5">
      <c r="A776" s="194" t="s">
        <v>7854</v>
      </c>
      <c r="C776" s="199">
        <v>0.05</v>
      </c>
      <c r="D776" s="199">
        <v>2000</v>
      </c>
      <c r="E776" s="145">
        <v>1000</v>
      </c>
    </row>
    <row r="777" s="145" customFormat="1" hidden="1" outlineLevel="2" spans="1:5">
      <c r="A777" s="194" t="s">
        <v>7855</v>
      </c>
      <c r="C777" s="199">
        <v>0.05</v>
      </c>
      <c r="D777" s="199">
        <v>2000</v>
      </c>
      <c r="E777" s="145">
        <v>1000</v>
      </c>
    </row>
    <row r="778" s="145" customFormat="1" hidden="1" outlineLevel="2" spans="1:5">
      <c r="A778" s="194" t="s">
        <v>7856</v>
      </c>
      <c r="C778" s="199">
        <v>0.05</v>
      </c>
      <c r="D778" s="199">
        <v>2000</v>
      </c>
      <c r="E778" s="145">
        <v>1000</v>
      </c>
    </row>
    <row r="779" s="145" customFormat="1" hidden="1" outlineLevel="2" spans="1:5">
      <c r="A779" s="194" t="s">
        <v>7857</v>
      </c>
      <c r="C779" s="199">
        <v>0.05</v>
      </c>
      <c r="D779" s="199">
        <v>2000</v>
      </c>
      <c r="E779" s="145">
        <v>1000</v>
      </c>
    </row>
    <row r="780" s="145" customFormat="1" hidden="1" outlineLevel="2" spans="1:5">
      <c r="A780" s="194" t="s">
        <v>7858</v>
      </c>
      <c r="C780" s="199">
        <v>0.05</v>
      </c>
      <c r="D780" s="199">
        <v>2000</v>
      </c>
      <c r="E780" s="145">
        <v>1000</v>
      </c>
    </row>
    <row r="781" s="145" customFormat="1" hidden="1" outlineLevel="2" spans="1:5">
      <c r="A781" s="194" t="s">
        <v>7859</v>
      </c>
      <c r="C781" s="199">
        <v>0.05</v>
      </c>
      <c r="D781" s="199">
        <v>2000</v>
      </c>
      <c r="E781" s="145">
        <v>1000</v>
      </c>
    </row>
    <row r="782" s="145" customFormat="1" hidden="1" outlineLevel="2" spans="1:5">
      <c r="A782" s="194" t="s">
        <v>7860</v>
      </c>
      <c r="C782" s="199">
        <v>0.05</v>
      </c>
      <c r="D782" s="199">
        <v>2000</v>
      </c>
      <c r="E782" s="145">
        <v>1000</v>
      </c>
    </row>
    <row r="783" s="145" customFormat="1" ht="14.25" hidden="1" outlineLevel="1" collapsed="1" spans="1:5">
      <c r="A783" s="193" t="s">
        <v>7861</v>
      </c>
      <c r="C783" s="199">
        <v>0.05</v>
      </c>
      <c r="D783" s="199">
        <v>2000</v>
      </c>
      <c r="E783" s="145">
        <v>1000</v>
      </c>
    </row>
    <row r="784" s="145" customFormat="1" hidden="1" outlineLevel="2" spans="1:5">
      <c r="A784" s="194" t="s">
        <v>7862</v>
      </c>
      <c r="C784" s="199">
        <v>0.05</v>
      </c>
      <c r="D784" s="199">
        <v>2000</v>
      </c>
      <c r="E784" s="145">
        <v>1000</v>
      </c>
    </row>
    <row r="785" s="145" customFormat="1" hidden="1" outlineLevel="2" spans="1:5">
      <c r="A785" s="194" t="s">
        <v>7863</v>
      </c>
      <c r="C785" s="199">
        <v>0.05</v>
      </c>
      <c r="D785" s="199">
        <v>2000</v>
      </c>
      <c r="E785" s="145">
        <v>1000</v>
      </c>
    </row>
    <row r="786" s="145" customFormat="1" hidden="1" outlineLevel="2" spans="1:5">
      <c r="A786" s="194" t="s">
        <v>7864</v>
      </c>
      <c r="C786" s="199">
        <v>0.05</v>
      </c>
      <c r="D786" s="199">
        <v>2000</v>
      </c>
      <c r="E786" s="145">
        <v>1000</v>
      </c>
    </row>
    <row r="787" s="145" customFormat="1" hidden="1" outlineLevel="2" spans="1:5">
      <c r="A787" s="194" t="s">
        <v>7865</v>
      </c>
      <c r="C787" s="199">
        <v>0.05</v>
      </c>
      <c r="D787" s="199">
        <v>2000</v>
      </c>
      <c r="E787" s="145">
        <v>1000</v>
      </c>
    </row>
    <row r="788" s="145" customFormat="1" ht="14.25" hidden="1" outlineLevel="1" collapsed="1" spans="1:5">
      <c r="A788" s="193" t="s">
        <v>7866</v>
      </c>
      <c r="C788" s="199">
        <v>0.05</v>
      </c>
      <c r="D788" s="199">
        <v>2000</v>
      </c>
      <c r="E788" s="145">
        <v>1000</v>
      </c>
    </row>
    <row r="789" s="145" customFormat="1" hidden="1" outlineLevel="2" spans="1:5">
      <c r="A789" s="194" t="s">
        <v>7867</v>
      </c>
      <c r="C789" s="199">
        <v>0.05</v>
      </c>
      <c r="D789" s="199">
        <v>2000</v>
      </c>
      <c r="E789" s="145">
        <v>1000</v>
      </c>
    </row>
    <row r="790" s="145" customFormat="1" hidden="1" outlineLevel="2" spans="1:5">
      <c r="A790" s="194" t="s">
        <v>7868</v>
      </c>
      <c r="C790" s="199">
        <v>0.05</v>
      </c>
      <c r="D790" s="199">
        <v>2000</v>
      </c>
      <c r="E790" s="145">
        <v>1000</v>
      </c>
    </row>
    <row r="791" s="145" customFormat="1" hidden="1" outlineLevel="2" spans="1:5">
      <c r="A791" s="194" t="s">
        <v>7869</v>
      </c>
      <c r="C791" s="199">
        <v>0.05</v>
      </c>
      <c r="D791" s="199">
        <v>2000</v>
      </c>
      <c r="E791" s="145">
        <v>1000</v>
      </c>
    </row>
    <row r="792" s="145" customFormat="1" hidden="1" outlineLevel="2" spans="1:5">
      <c r="A792" s="194" t="s">
        <v>7870</v>
      </c>
      <c r="C792" s="199">
        <v>0.05</v>
      </c>
      <c r="D792" s="199">
        <v>2000</v>
      </c>
      <c r="E792" s="145">
        <v>1000</v>
      </c>
    </row>
    <row r="793" s="145" customFormat="1" hidden="1" outlineLevel="2" spans="1:5">
      <c r="A793" s="194" t="s">
        <v>7871</v>
      </c>
      <c r="C793" s="199">
        <v>0.05</v>
      </c>
      <c r="D793" s="199">
        <v>2000</v>
      </c>
      <c r="E793" s="145">
        <v>1000</v>
      </c>
    </row>
    <row r="794" s="145" customFormat="1" hidden="1" outlineLevel="2" spans="1:5">
      <c r="A794" s="194" t="s">
        <v>7872</v>
      </c>
      <c r="C794" s="199">
        <v>0.05</v>
      </c>
      <c r="D794" s="199">
        <v>2000</v>
      </c>
      <c r="E794" s="145">
        <v>1000</v>
      </c>
    </row>
    <row r="795" s="145" customFormat="1" hidden="1" outlineLevel="2" spans="1:5">
      <c r="A795" s="194" t="s">
        <v>7873</v>
      </c>
      <c r="C795" s="199">
        <v>0.05</v>
      </c>
      <c r="D795" s="199">
        <v>2000</v>
      </c>
      <c r="E795" s="145">
        <v>1000</v>
      </c>
    </row>
    <row r="796" s="145" customFormat="1" hidden="1" outlineLevel="2" spans="1:5">
      <c r="A796" s="194" t="s">
        <v>7874</v>
      </c>
      <c r="C796" s="199">
        <v>0.05</v>
      </c>
      <c r="D796" s="199">
        <v>2000</v>
      </c>
      <c r="E796" s="145">
        <v>1000</v>
      </c>
    </row>
    <row r="797" s="145" customFormat="1" hidden="1" outlineLevel="2" spans="1:5">
      <c r="A797" s="194" t="s">
        <v>7875</v>
      </c>
      <c r="C797" s="199">
        <v>0.05</v>
      </c>
      <c r="D797" s="199">
        <v>2000</v>
      </c>
      <c r="E797" s="145">
        <v>1000</v>
      </c>
    </row>
    <row r="798" s="145" customFormat="1" hidden="1" outlineLevel="2" spans="1:5">
      <c r="A798" s="194" t="s">
        <v>7876</v>
      </c>
      <c r="C798" s="199">
        <v>0.05</v>
      </c>
      <c r="D798" s="199">
        <v>2000</v>
      </c>
      <c r="E798" s="145">
        <v>1000</v>
      </c>
    </row>
    <row r="799" s="145" customFormat="1" hidden="1" outlineLevel="2" spans="1:5">
      <c r="A799" s="194" t="s">
        <v>7877</v>
      </c>
      <c r="C799" s="199">
        <v>0.05</v>
      </c>
      <c r="D799" s="199">
        <v>2000</v>
      </c>
      <c r="E799" s="145">
        <v>1000</v>
      </c>
    </row>
    <row r="800" s="145" customFormat="1" hidden="1" outlineLevel="2" spans="1:5">
      <c r="A800" s="194" t="s">
        <v>7878</v>
      </c>
      <c r="C800" s="199">
        <v>0.05</v>
      </c>
      <c r="D800" s="199">
        <v>2000</v>
      </c>
      <c r="E800" s="145">
        <v>1000</v>
      </c>
    </row>
    <row r="801" s="145" customFormat="1" hidden="1" outlineLevel="2" spans="1:5">
      <c r="A801" s="194" t="s">
        <v>7879</v>
      </c>
      <c r="C801" s="199">
        <v>0.05</v>
      </c>
      <c r="D801" s="199">
        <v>2000</v>
      </c>
      <c r="E801" s="145">
        <v>1000</v>
      </c>
    </row>
    <row r="802" s="145" customFormat="1" hidden="1" outlineLevel="2" spans="1:5">
      <c r="A802" s="194" t="s">
        <v>7880</v>
      </c>
      <c r="C802" s="199">
        <v>0.05</v>
      </c>
      <c r="D802" s="199">
        <v>2000</v>
      </c>
      <c r="E802" s="145">
        <v>1000</v>
      </c>
    </row>
    <row r="803" s="145" customFormat="1" hidden="1" outlineLevel="2" spans="1:5">
      <c r="A803" s="194" t="s">
        <v>7881</v>
      </c>
      <c r="C803" s="199">
        <v>0.05</v>
      </c>
      <c r="D803" s="199">
        <v>2000</v>
      </c>
      <c r="E803" s="145">
        <v>1000</v>
      </c>
    </row>
    <row r="804" s="145" customFormat="1" hidden="1" outlineLevel="2" spans="1:5">
      <c r="A804" s="194" t="s">
        <v>7882</v>
      </c>
      <c r="C804" s="199">
        <v>0.05</v>
      </c>
      <c r="D804" s="199">
        <v>2000</v>
      </c>
      <c r="E804" s="145">
        <v>1000</v>
      </c>
    </row>
    <row r="805" s="145" customFormat="1" hidden="1" outlineLevel="2" spans="1:5">
      <c r="A805" s="194" t="s">
        <v>7883</v>
      </c>
      <c r="C805" s="199">
        <v>0.05</v>
      </c>
      <c r="D805" s="199">
        <v>2000</v>
      </c>
      <c r="E805" s="145">
        <v>1000</v>
      </c>
    </row>
    <row r="806" s="145" customFormat="1" hidden="1" outlineLevel="2" spans="1:5">
      <c r="A806" s="194" t="s">
        <v>7884</v>
      </c>
      <c r="C806" s="199">
        <v>0.05</v>
      </c>
      <c r="D806" s="199">
        <v>2000</v>
      </c>
      <c r="E806" s="145">
        <v>1000</v>
      </c>
    </row>
    <row r="807" s="145" customFormat="1" hidden="1" outlineLevel="2" spans="1:5">
      <c r="A807" s="194" t="s">
        <v>7885</v>
      </c>
      <c r="C807" s="199">
        <v>0.05</v>
      </c>
      <c r="D807" s="199">
        <v>2000</v>
      </c>
      <c r="E807" s="145">
        <v>1000</v>
      </c>
    </row>
    <row r="808" s="145" customFormat="1" hidden="1" outlineLevel="2" spans="1:5">
      <c r="A808" s="194" t="s">
        <v>7886</v>
      </c>
      <c r="C808" s="199">
        <v>0.05</v>
      </c>
      <c r="D808" s="199">
        <v>2000</v>
      </c>
      <c r="E808" s="145">
        <v>1000</v>
      </c>
    </row>
    <row r="809" s="145" customFormat="1" hidden="1" outlineLevel="2" spans="1:5">
      <c r="A809" s="194" t="s">
        <v>7887</v>
      </c>
      <c r="C809" s="199">
        <v>0.05</v>
      </c>
      <c r="D809" s="199">
        <v>2000</v>
      </c>
      <c r="E809" s="145">
        <v>1000</v>
      </c>
    </row>
    <row r="810" s="145" customFormat="1" hidden="1" outlineLevel="2" spans="1:5">
      <c r="A810" s="194" t="s">
        <v>7888</v>
      </c>
      <c r="C810" s="199">
        <v>0.05</v>
      </c>
      <c r="D810" s="199">
        <v>2000</v>
      </c>
      <c r="E810" s="145">
        <v>1000</v>
      </c>
    </row>
    <row r="811" s="145" customFormat="1" hidden="1" outlineLevel="2" spans="1:5">
      <c r="A811" s="194" t="s">
        <v>7889</v>
      </c>
      <c r="C811" s="199">
        <v>0.05</v>
      </c>
      <c r="D811" s="199">
        <v>2000</v>
      </c>
      <c r="E811" s="145">
        <v>1000</v>
      </c>
    </row>
    <row r="812" s="145" customFormat="1" hidden="1" outlineLevel="2" spans="1:5">
      <c r="A812" s="194" t="s">
        <v>7890</v>
      </c>
      <c r="C812" s="199">
        <v>0.05</v>
      </c>
      <c r="D812" s="199">
        <v>2000</v>
      </c>
      <c r="E812" s="145">
        <v>1000</v>
      </c>
    </row>
    <row r="813" s="145" customFormat="1" hidden="1" outlineLevel="2" spans="1:5">
      <c r="A813" s="194" t="s">
        <v>7891</v>
      </c>
      <c r="C813" s="199">
        <v>0.05</v>
      </c>
      <c r="D813" s="199">
        <v>2000</v>
      </c>
      <c r="E813" s="145">
        <v>1000</v>
      </c>
    </row>
    <row r="814" s="145" customFormat="1" hidden="1" outlineLevel="2" spans="1:5">
      <c r="A814" s="194" t="s">
        <v>7892</v>
      </c>
      <c r="C814" s="199">
        <v>0.05</v>
      </c>
      <c r="D814" s="199">
        <v>2000</v>
      </c>
      <c r="E814" s="145">
        <v>1000</v>
      </c>
    </row>
    <row r="815" s="145" customFormat="1" hidden="1" outlineLevel="2" spans="1:5">
      <c r="A815" s="194" t="s">
        <v>7893</v>
      </c>
      <c r="C815" s="199">
        <v>0.05</v>
      </c>
      <c r="D815" s="199">
        <v>2000</v>
      </c>
      <c r="E815" s="145">
        <v>1000</v>
      </c>
    </row>
    <row r="816" s="145" customFormat="1" hidden="1" outlineLevel="2" spans="1:5">
      <c r="A816" s="194" t="s">
        <v>7894</v>
      </c>
      <c r="C816" s="199">
        <v>0.05</v>
      </c>
      <c r="D816" s="199">
        <v>2000</v>
      </c>
      <c r="E816" s="145">
        <v>1000</v>
      </c>
    </row>
    <row r="817" s="145" customFormat="1" hidden="1" outlineLevel="2" spans="1:5">
      <c r="A817" s="194" t="s">
        <v>7895</v>
      </c>
      <c r="C817" s="199">
        <v>0.05</v>
      </c>
      <c r="D817" s="199">
        <v>2000</v>
      </c>
      <c r="E817" s="145">
        <v>1000</v>
      </c>
    </row>
    <row r="818" s="145" customFormat="1" hidden="1" outlineLevel="2" spans="1:5">
      <c r="A818" s="194" t="s">
        <v>7896</v>
      </c>
      <c r="C818" s="199">
        <v>0.05</v>
      </c>
      <c r="D818" s="199">
        <v>2000</v>
      </c>
      <c r="E818" s="145">
        <v>1000</v>
      </c>
    </row>
    <row r="819" s="145" customFormat="1" hidden="1" outlineLevel="2" spans="1:5">
      <c r="A819" s="194" t="s">
        <v>7897</v>
      </c>
      <c r="C819" s="199">
        <v>0.05</v>
      </c>
      <c r="D819" s="199">
        <v>2000</v>
      </c>
      <c r="E819" s="145">
        <v>1000</v>
      </c>
    </row>
    <row r="820" s="145" customFormat="1" hidden="1" outlineLevel="2" spans="1:5">
      <c r="A820" s="194" t="s">
        <v>7898</v>
      </c>
      <c r="C820" s="199">
        <v>0.05</v>
      </c>
      <c r="D820" s="199">
        <v>2000</v>
      </c>
      <c r="E820" s="145">
        <v>1000</v>
      </c>
    </row>
    <row r="821" s="145" customFormat="1" hidden="1" outlineLevel="2" spans="1:5">
      <c r="A821" s="194" t="s">
        <v>7899</v>
      </c>
      <c r="C821" s="199">
        <v>0.05</v>
      </c>
      <c r="D821" s="199">
        <v>2000</v>
      </c>
      <c r="E821" s="145">
        <v>1000</v>
      </c>
    </row>
    <row r="822" s="145" customFormat="1" ht="14.25" hidden="1" outlineLevel="1" collapsed="1" spans="1:5">
      <c r="A822" s="193" t="s">
        <v>7900</v>
      </c>
      <c r="C822" s="199">
        <v>0.05</v>
      </c>
      <c r="D822" s="199">
        <v>2000</v>
      </c>
      <c r="E822" s="145">
        <v>1000</v>
      </c>
    </row>
    <row r="823" s="145" customFormat="1" hidden="1" outlineLevel="2" spans="1:5">
      <c r="A823" s="194" t="s">
        <v>7901</v>
      </c>
      <c r="C823" s="199">
        <v>0.05</v>
      </c>
      <c r="D823" s="199">
        <v>2000</v>
      </c>
      <c r="E823" s="145">
        <v>1000</v>
      </c>
    </row>
    <row r="824" s="145" customFormat="1" hidden="1" outlineLevel="2" spans="1:5">
      <c r="A824" s="194" t="s">
        <v>7902</v>
      </c>
      <c r="C824" s="199">
        <v>0.05</v>
      </c>
      <c r="D824" s="199">
        <v>2000</v>
      </c>
      <c r="E824" s="145">
        <v>1000</v>
      </c>
    </row>
    <row r="825" s="145" customFormat="1" hidden="1" outlineLevel="2" spans="1:5">
      <c r="A825" s="194" t="s">
        <v>7903</v>
      </c>
      <c r="C825" s="199">
        <v>0.05</v>
      </c>
      <c r="D825" s="199">
        <v>2000</v>
      </c>
      <c r="E825" s="145">
        <v>1000</v>
      </c>
    </row>
    <row r="826" s="145" customFormat="1" hidden="1" outlineLevel="2" spans="1:5">
      <c r="A826" s="194" t="s">
        <v>7904</v>
      </c>
      <c r="C826" s="199">
        <v>0.05</v>
      </c>
      <c r="D826" s="199">
        <v>2000</v>
      </c>
      <c r="E826" s="145">
        <v>1000</v>
      </c>
    </row>
    <row r="827" s="145" customFormat="1" hidden="1" outlineLevel="2" spans="1:5">
      <c r="A827" s="194" t="s">
        <v>7905</v>
      </c>
      <c r="C827" s="199">
        <v>0.05</v>
      </c>
      <c r="D827" s="199">
        <v>2000</v>
      </c>
      <c r="E827" s="145">
        <v>1000</v>
      </c>
    </row>
    <row r="828" s="145" customFormat="1" hidden="1" outlineLevel="2" spans="1:5">
      <c r="A828" s="194" t="s">
        <v>7906</v>
      </c>
      <c r="C828" s="199">
        <v>0.05</v>
      </c>
      <c r="D828" s="199">
        <v>2000</v>
      </c>
      <c r="E828" s="145">
        <v>1000</v>
      </c>
    </row>
    <row r="829" s="145" customFormat="1" hidden="1" outlineLevel="2" spans="1:5">
      <c r="A829" s="194" t="s">
        <v>7907</v>
      </c>
      <c r="C829" s="199">
        <v>0.05</v>
      </c>
      <c r="D829" s="199">
        <v>2000</v>
      </c>
      <c r="E829" s="145">
        <v>1000</v>
      </c>
    </row>
    <row r="830" s="145" customFormat="1" hidden="1" outlineLevel="2" spans="1:5">
      <c r="A830" s="194" t="s">
        <v>7908</v>
      </c>
      <c r="C830" s="199">
        <v>0.05</v>
      </c>
      <c r="D830" s="199">
        <v>2000</v>
      </c>
      <c r="E830" s="145">
        <v>1000</v>
      </c>
    </row>
    <row r="831" s="145" customFormat="1" hidden="1" outlineLevel="2" spans="1:5">
      <c r="A831" s="194" t="s">
        <v>7909</v>
      </c>
      <c r="C831" s="199">
        <v>0.05</v>
      </c>
      <c r="D831" s="199">
        <v>2000</v>
      </c>
      <c r="E831" s="145">
        <v>1000</v>
      </c>
    </row>
    <row r="832" s="145" customFormat="1" hidden="1" outlineLevel="2" spans="1:5">
      <c r="A832" s="194" t="s">
        <v>7910</v>
      </c>
      <c r="C832" s="199">
        <v>0.05</v>
      </c>
      <c r="D832" s="199">
        <v>2000</v>
      </c>
      <c r="E832" s="145">
        <v>1000</v>
      </c>
    </row>
    <row r="833" s="145" customFormat="1" hidden="1" outlineLevel="2" spans="1:5">
      <c r="A833" s="194" t="s">
        <v>7911</v>
      </c>
      <c r="C833" s="199">
        <v>0.05</v>
      </c>
      <c r="D833" s="199">
        <v>2000</v>
      </c>
      <c r="E833" s="145">
        <v>1000</v>
      </c>
    </row>
    <row r="834" s="145" customFormat="1" hidden="1" outlineLevel="2" spans="1:5">
      <c r="A834" s="194" t="s">
        <v>7912</v>
      </c>
      <c r="C834" s="199">
        <v>0.05</v>
      </c>
      <c r="D834" s="199">
        <v>2000</v>
      </c>
      <c r="E834" s="145">
        <v>1000</v>
      </c>
    </row>
    <row r="835" s="145" customFormat="1" ht="14.25" hidden="1" outlineLevel="1" collapsed="1" spans="1:5">
      <c r="A835" s="193" t="s">
        <v>7913</v>
      </c>
      <c r="C835" s="199">
        <v>0.05</v>
      </c>
      <c r="D835" s="199">
        <v>2000</v>
      </c>
      <c r="E835" s="145">
        <v>1000</v>
      </c>
    </row>
    <row r="836" s="145" customFormat="1" hidden="1" outlineLevel="2" spans="1:5">
      <c r="A836" s="194" t="s">
        <v>7914</v>
      </c>
      <c r="C836" s="199">
        <v>0.05</v>
      </c>
      <c r="D836" s="199">
        <v>2000</v>
      </c>
      <c r="E836" s="145">
        <v>1000</v>
      </c>
    </row>
    <row r="837" s="145" customFormat="1" hidden="1" outlineLevel="2" spans="1:5">
      <c r="A837" s="194" t="s">
        <v>7915</v>
      </c>
      <c r="C837" s="199">
        <v>0.05</v>
      </c>
      <c r="D837" s="199">
        <v>2000</v>
      </c>
      <c r="E837" s="145">
        <v>1000</v>
      </c>
    </row>
    <row r="838" s="145" customFormat="1" hidden="1" outlineLevel="2" spans="1:5">
      <c r="A838" s="194" t="s">
        <v>7916</v>
      </c>
      <c r="C838" s="199">
        <v>0.05</v>
      </c>
      <c r="D838" s="199">
        <v>2000</v>
      </c>
      <c r="E838" s="145">
        <v>1000</v>
      </c>
    </row>
    <row r="839" s="145" customFormat="1" hidden="1" outlineLevel="2" spans="1:5">
      <c r="A839" s="194" t="s">
        <v>7917</v>
      </c>
      <c r="C839" s="199">
        <v>0.05</v>
      </c>
      <c r="D839" s="199">
        <v>2000</v>
      </c>
      <c r="E839" s="145">
        <v>1000</v>
      </c>
    </row>
    <row r="840" s="145" customFormat="1" hidden="1" outlineLevel="2" spans="1:5">
      <c r="A840" s="194" t="s">
        <v>7918</v>
      </c>
      <c r="C840" s="199">
        <v>0.05</v>
      </c>
      <c r="D840" s="199">
        <v>2000</v>
      </c>
      <c r="E840" s="145">
        <v>1000</v>
      </c>
    </row>
    <row r="841" s="145" customFormat="1" hidden="1" outlineLevel="2" spans="1:5">
      <c r="A841" s="194" t="s">
        <v>7919</v>
      </c>
      <c r="C841" s="199">
        <v>0.05</v>
      </c>
      <c r="D841" s="199">
        <v>2000</v>
      </c>
      <c r="E841" s="145">
        <v>1000</v>
      </c>
    </row>
    <row r="842" s="145" customFormat="1" hidden="1" outlineLevel="2" spans="1:5">
      <c r="A842" s="194" t="s">
        <v>7920</v>
      </c>
      <c r="C842" s="199">
        <v>0.05</v>
      </c>
      <c r="D842" s="199">
        <v>2000</v>
      </c>
      <c r="E842" s="145">
        <v>1000</v>
      </c>
    </row>
    <row r="843" s="145" customFormat="1" hidden="1" outlineLevel="2" spans="1:5">
      <c r="A843" s="194" t="s">
        <v>7921</v>
      </c>
      <c r="C843" s="199">
        <v>0.05</v>
      </c>
      <c r="D843" s="199">
        <v>2000</v>
      </c>
      <c r="E843" s="145">
        <v>1000</v>
      </c>
    </row>
    <row r="844" s="145" customFormat="1" hidden="1" outlineLevel="2" spans="1:5">
      <c r="A844" s="194" t="s">
        <v>7922</v>
      </c>
      <c r="C844" s="199">
        <v>0.05</v>
      </c>
      <c r="D844" s="199">
        <v>2000</v>
      </c>
      <c r="E844" s="145">
        <v>1000</v>
      </c>
    </row>
    <row r="845" s="145" customFormat="1" hidden="1" outlineLevel="2" spans="1:5">
      <c r="A845" s="194" t="s">
        <v>7923</v>
      </c>
      <c r="C845" s="199">
        <v>0.05</v>
      </c>
      <c r="D845" s="199">
        <v>2000</v>
      </c>
      <c r="E845" s="145">
        <v>1000</v>
      </c>
    </row>
    <row r="846" s="145" customFormat="1" hidden="1" outlineLevel="2" spans="1:5">
      <c r="A846" s="194" t="s">
        <v>7924</v>
      </c>
      <c r="C846" s="199">
        <v>0.05</v>
      </c>
      <c r="D846" s="199">
        <v>2000</v>
      </c>
      <c r="E846" s="145">
        <v>1000</v>
      </c>
    </row>
    <row r="847" s="145" customFormat="1" hidden="1" outlineLevel="2" spans="1:5">
      <c r="A847" s="194" t="s">
        <v>7925</v>
      </c>
      <c r="C847" s="199">
        <v>0.05</v>
      </c>
      <c r="D847" s="199">
        <v>2000</v>
      </c>
      <c r="E847" s="145">
        <v>1000</v>
      </c>
    </row>
    <row r="848" s="145" customFormat="1" hidden="1" outlineLevel="2" spans="1:5">
      <c r="A848" s="194" t="s">
        <v>7926</v>
      </c>
      <c r="C848" s="199">
        <v>0.05</v>
      </c>
      <c r="D848" s="199">
        <v>2000</v>
      </c>
      <c r="E848" s="145">
        <v>1000</v>
      </c>
    </row>
    <row r="849" s="145" customFormat="1" hidden="1" outlineLevel="2" spans="1:5">
      <c r="A849" s="194" t="s">
        <v>7927</v>
      </c>
      <c r="C849" s="199">
        <v>0.05</v>
      </c>
      <c r="D849" s="199">
        <v>2000</v>
      </c>
      <c r="E849" s="145">
        <v>1000</v>
      </c>
    </row>
    <row r="850" s="145" customFormat="1" ht="14.25" hidden="1" outlineLevel="1" collapsed="1" spans="1:5">
      <c r="A850" s="193" t="s">
        <v>7928</v>
      </c>
      <c r="C850" s="199">
        <v>0.05</v>
      </c>
      <c r="D850" s="199">
        <v>2000</v>
      </c>
      <c r="E850" s="145">
        <v>1000</v>
      </c>
    </row>
    <row r="851" s="145" customFormat="1" hidden="1" outlineLevel="2" spans="1:4">
      <c r="A851" s="194" t="s">
        <v>7929</v>
      </c>
      <c r="D851" s="145">
        <v>0</v>
      </c>
    </row>
    <row r="852" s="145" customFormat="1" hidden="1" outlineLevel="2" spans="1:4">
      <c r="A852" s="194" t="s">
        <v>7930</v>
      </c>
      <c r="D852" s="145">
        <v>0</v>
      </c>
    </row>
    <row r="853" s="145" customFormat="1" hidden="1" outlineLevel="2" spans="1:4">
      <c r="A853" s="194" t="s">
        <v>7931</v>
      </c>
      <c r="D853" s="145">
        <v>0</v>
      </c>
    </row>
    <row r="854" s="145" customFormat="1" hidden="1" outlineLevel="2" spans="1:4">
      <c r="A854" s="194" t="s">
        <v>7932</v>
      </c>
      <c r="D854" s="145">
        <v>0</v>
      </c>
    </row>
    <row r="855" s="145" customFormat="1" hidden="1" outlineLevel="2" spans="1:4">
      <c r="A855" s="194" t="s">
        <v>7933</v>
      </c>
      <c r="D855" s="145">
        <v>0</v>
      </c>
    </row>
    <row r="856" s="145" customFormat="1" hidden="1" outlineLevel="2" spans="1:4">
      <c r="A856" s="194" t="s">
        <v>7934</v>
      </c>
      <c r="D856" s="145">
        <v>0</v>
      </c>
    </row>
    <row r="857" s="145" customFormat="1" hidden="1" outlineLevel="2" spans="1:4">
      <c r="A857" s="194" t="s">
        <v>7935</v>
      </c>
      <c r="D857" s="145">
        <v>0</v>
      </c>
    </row>
    <row r="858" s="145" customFormat="1" hidden="1" outlineLevel="2" spans="1:4">
      <c r="A858" s="194" t="s">
        <v>7936</v>
      </c>
      <c r="D858" s="145">
        <v>0</v>
      </c>
    </row>
    <row r="859" s="145" customFormat="1" hidden="1" outlineLevel="2" spans="1:4">
      <c r="A859" s="194" t="s">
        <v>7937</v>
      </c>
      <c r="D859" s="145">
        <v>0</v>
      </c>
    </row>
    <row r="860" s="145" customFormat="1" hidden="1" outlineLevel="2" spans="1:4">
      <c r="A860" s="194" t="s">
        <v>7938</v>
      </c>
      <c r="D860" s="145">
        <v>0</v>
      </c>
    </row>
    <row r="861" s="145" customFormat="1" hidden="1" outlineLevel="2" spans="1:4">
      <c r="A861" s="194" t="s">
        <v>7939</v>
      </c>
      <c r="D861" s="145">
        <v>0</v>
      </c>
    </row>
    <row r="862" s="145" customFormat="1" hidden="1" outlineLevel="2" spans="1:4">
      <c r="A862" s="194" t="s">
        <v>7940</v>
      </c>
      <c r="D862" s="145">
        <v>0</v>
      </c>
    </row>
    <row r="863" s="145" customFormat="1" hidden="1" outlineLevel="2" spans="1:4">
      <c r="A863" s="194" t="s">
        <v>7941</v>
      </c>
      <c r="D863" s="145">
        <v>0</v>
      </c>
    </row>
    <row r="864" s="145" customFormat="1" hidden="1" outlineLevel="2" spans="1:4">
      <c r="A864" s="194" t="s">
        <v>7942</v>
      </c>
      <c r="D864" s="145">
        <v>0</v>
      </c>
    </row>
    <row r="865" s="145" customFormat="1" hidden="1" outlineLevel="2" spans="1:4">
      <c r="A865" s="194" t="s">
        <v>7943</v>
      </c>
      <c r="D865" s="145">
        <v>0</v>
      </c>
    </row>
    <row r="866" s="145" customFormat="1" hidden="1" outlineLevel="2" spans="1:4">
      <c r="A866" s="194" t="s">
        <v>7944</v>
      </c>
      <c r="D866" s="145">
        <v>0</v>
      </c>
    </row>
    <row r="867" s="145" customFormat="1" hidden="1" outlineLevel="2" spans="1:4">
      <c r="A867" s="194" t="s">
        <v>7945</v>
      </c>
      <c r="D867" s="145">
        <v>0</v>
      </c>
    </row>
    <row r="868" s="145" customFormat="1" hidden="1" outlineLevel="2" spans="1:4">
      <c r="A868" s="194" t="s">
        <v>7946</v>
      </c>
      <c r="D868" s="145">
        <v>0</v>
      </c>
    </row>
    <row r="869" s="145" customFormat="1" hidden="1" outlineLevel="2" spans="1:4">
      <c r="A869" s="194" t="s">
        <v>7947</v>
      </c>
      <c r="D869" s="145">
        <v>0</v>
      </c>
    </row>
    <row r="870" s="145" customFormat="1" ht="14.25" hidden="1" outlineLevel="1" collapsed="1" spans="1:5">
      <c r="A870" s="193" t="s">
        <v>7948</v>
      </c>
      <c r="C870" s="199">
        <v>0.15</v>
      </c>
      <c r="D870" s="199">
        <v>6000</v>
      </c>
      <c r="E870" s="145">
        <v>3000</v>
      </c>
    </row>
    <row r="871" s="145" customFormat="1" hidden="1" outlineLevel="2" spans="1:4">
      <c r="A871" s="194" t="s">
        <v>7949</v>
      </c>
      <c r="D871" s="145">
        <v>0</v>
      </c>
    </row>
    <row r="872" s="145" customFormat="1" hidden="1" outlineLevel="2" spans="1:4">
      <c r="A872" s="194" t="s">
        <v>7950</v>
      </c>
      <c r="D872" s="145">
        <v>0</v>
      </c>
    </row>
    <row r="873" s="145" customFormat="1" hidden="1" outlineLevel="2" spans="1:4">
      <c r="A873" s="194" t="s">
        <v>7951</v>
      </c>
      <c r="D873" s="145">
        <v>0</v>
      </c>
    </row>
    <row r="874" s="145" customFormat="1" hidden="1" outlineLevel="2" spans="1:4">
      <c r="A874" s="194" t="s">
        <v>7952</v>
      </c>
      <c r="D874" s="145">
        <v>0</v>
      </c>
    </row>
    <row r="875" s="145" customFormat="1" hidden="1" outlineLevel="2" spans="1:4">
      <c r="A875" s="194" t="s">
        <v>7953</v>
      </c>
      <c r="D875" s="145">
        <v>0</v>
      </c>
    </row>
    <row r="876" s="145" customFormat="1" hidden="1" outlineLevel="2" spans="1:4">
      <c r="A876" s="194" t="s">
        <v>7954</v>
      </c>
      <c r="D876" s="145">
        <v>0</v>
      </c>
    </row>
    <row r="877" s="145" customFormat="1" hidden="1" outlineLevel="2" spans="1:4">
      <c r="A877" s="194" t="s">
        <v>7955</v>
      </c>
      <c r="D877" s="145">
        <v>0</v>
      </c>
    </row>
    <row r="878" s="145" customFormat="1" hidden="1" outlineLevel="2" spans="1:4">
      <c r="A878" s="194" t="s">
        <v>7956</v>
      </c>
      <c r="D878" s="145">
        <v>0</v>
      </c>
    </row>
    <row r="879" s="145" customFormat="1" hidden="1" outlineLevel="2" spans="1:4">
      <c r="A879" s="194" t="s">
        <v>7957</v>
      </c>
      <c r="D879" s="145">
        <v>0</v>
      </c>
    </row>
    <row r="880" s="145" customFormat="1" hidden="1" outlineLevel="2" spans="1:4">
      <c r="A880" s="194" t="s">
        <v>7958</v>
      </c>
      <c r="D880" s="145">
        <v>0</v>
      </c>
    </row>
    <row r="881" s="145" customFormat="1" hidden="1" outlineLevel="2" spans="1:4">
      <c r="A881" s="194" t="s">
        <v>7959</v>
      </c>
      <c r="D881" s="145">
        <v>0</v>
      </c>
    </row>
    <row r="882" s="145" customFormat="1" hidden="1" outlineLevel="2" spans="1:4">
      <c r="A882" s="194" t="s">
        <v>7960</v>
      </c>
      <c r="D882" s="145">
        <v>0</v>
      </c>
    </row>
    <row r="883" s="145" customFormat="1" hidden="1" outlineLevel="2" spans="1:4">
      <c r="A883" s="194" t="s">
        <v>7961</v>
      </c>
      <c r="D883" s="145">
        <v>0</v>
      </c>
    </row>
    <row r="884" s="145" customFormat="1" hidden="1" outlineLevel="2" spans="1:4">
      <c r="A884" s="194" t="s">
        <v>7962</v>
      </c>
      <c r="D884" s="145">
        <v>0</v>
      </c>
    </row>
    <row r="885" s="145" customFormat="1" hidden="1" outlineLevel="2" spans="1:4">
      <c r="A885" s="194" t="s">
        <v>7963</v>
      </c>
      <c r="D885" s="145">
        <v>0</v>
      </c>
    </row>
    <row r="886" s="145" customFormat="1" hidden="1" outlineLevel="2" spans="1:4">
      <c r="A886" s="194" t="s">
        <v>7964</v>
      </c>
      <c r="D886" s="145">
        <v>0</v>
      </c>
    </row>
    <row r="887" s="145" customFormat="1" hidden="1" outlineLevel="2" spans="1:4">
      <c r="A887" s="194" t="s">
        <v>7965</v>
      </c>
      <c r="D887" s="145">
        <v>0</v>
      </c>
    </row>
    <row r="888" s="145" customFormat="1" hidden="1" outlineLevel="2" spans="1:4">
      <c r="A888" s="194" t="s">
        <v>7966</v>
      </c>
      <c r="D888" s="145">
        <v>0</v>
      </c>
    </row>
    <row r="889" s="145" customFormat="1" hidden="1" outlineLevel="2" spans="1:4">
      <c r="A889" s="194" t="s">
        <v>7967</v>
      </c>
      <c r="D889" s="145">
        <v>0</v>
      </c>
    </row>
    <row r="890" s="145" customFormat="1" hidden="1" outlineLevel="2" spans="1:4">
      <c r="A890" s="194" t="s">
        <v>7968</v>
      </c>
      <c r="D890" s="145">
        <v>0</v>
      </c>
    </row>
    <row r="891" s="145" customFormat="1" hidden="1" outlineLevel="2" spans="1:4">
      <c r="A891" s="194" t="s">
        <v>7969</v>
      </c>
      <c r="D891" s="145">
        <v>0</v>
      </c>
    </row>
    <row r="892" s="145" customFormat="1" hidden="1" outlineLevel="2" spans="1:4">
      <c r="A892" s="194" t="s">
        <v>7970</v>
      </c>
      <c r="D892" s="145">
        <v>0</v>
      </c>
    </row>
    <row r="893" s="145" customFormat="1" hidden="1" outlineLevel="2" spans="1:4">
      <c r="A893" s="194" t="s">
        <v>7971</v>
      </c>
      <c r="D893" s="145">
        <v>0</v>
      </c>
    </row>
    <row r="894" s="145" customFormat="1" hidden="1" outlineLevel="2" spans="1:4">
      <c r="A894" s="194" t="s">
        <v>7972</v>
      </c>
      <c r="D894" s="145">
        <v>0</v>
      </c>
    </row>
    <row r="895" s="145" customFormat="1" hidden="1" outlineLevel="2" spans="1:4">
      <c r="A895" s="194" t="s">
        <v>7973</v>
      </c>
      <c r="D895" s="145">
        <v>0</v>
      </c>
    </row>
    <row r="896" s="145" customFormat="1" ht="14.25" hidden="1" outlineLevel="1" collapsed="1" spans="1:5">
      <c r="A896" s="193" t="s">
        <v>7974</v>
      </c>
      <c r="C896" s="199">
        <v>0.05</v>
      </c>
      <c r="D896" s="199">
        <v>2000</v>
      </c>
      <c r="E896" s="145">
        <v>1000</v>
      </c>
    </row>
    <row r="897" s="145" customFormat="1" hidden="1" outlineLevel="2" spans="1:4">
      <c r="A897" s="194" t="s">
        <v>7975</v>
      </c>
      <c r="D897" s="145">
        <v>0</v>
      </c>
    </row>
    <row r="898" s="145" customFormat="1" hidden="1" outlineLevel="2" spans="1:4">
      <c r="A898" s="194" t="s">
        <v>7976</v>
      </c>
      <c r="D898" s="145">
        <v>0</v>
      </c>
    </row>
    <row r="899" s="145" customFormat="1" hidden="1" outlineLevel="2" spans="1:4">
      <c r="A899" s="194" t="s">
        <v>7977</v>
      </c>
      <c r="D899" s="145">
        <v>0</v>
      </c>
    </row>
    <row r="900" s="145" customFormat="1" hidden="1" outlineLevel="2" spans="1:4">
      <c r="A900" s="194" t="s">
        <v>7978</v>
      </c>
      <c r="D900" s="145">
        <v>0</v>
      </c>
    </row>
    <row r="901" s="145" customFormat="1" hidden="1" outlineLevel="2" spans="1:4">
      <c r="A901" s="194" t="s">
        <v>7979</v>
      </c>
      <c r="D901" s="145">
        <v>0</v>
      </c>
    </row>
    <row r="902" s="145" customFormat="1" hidden="1" outlineLevel="2" spans="1:4">
      <c r="A902" s="194" t="s">
        <v>7980</v>
      </c>
      <c r="D902" s="145">
        <v>0</v>
      </c>
    </row>
    <row r="903" s="145" customFormat="1" hidden="1" outlineLevel="2" spans="1:4">
      <c r="A903" s="194" t="s">
        <v>7981</v>
      </c>
      <c r="D903" s="145">
        <v>0</v>
      </c>
    </row>
    <row r="904" s="145" customFormat="1" hidden="1" outlineLevel="2" spans="1:4">
      <c r="A904" s="194" t="s">
        <v>7982</v>
      </c>
      <c r="D904" s="145">
        <v>0</v>
      </c>
    </row>
    <row r="905" s="145" customFormat="1" hidden="1" outlineLevel="2" spans="1:4">
      <c r="A905" s="194" t="s">
        <v>7983</v>
      </c>
      <c r="D905" s="145">
        <v>0</v>
      </c>
    </row>
    <row r="906" s="145" customFormat="1" hidden="1" outlineLevel="2" spans="1:4">
      <c r="A906" s="194" t="s">
        <v>7984</v>
      </c>
      <c r="D906" s="145">
        <v>0</v>
      </c>
    </row>
    <row r="907" s="145" customFormat="1" hidden="1" outlineLevel="2" spans="1:4">
      <c r="A907" s="194" t="s">
        <v>7985</v>
      </c>
      <c r="D907" s="145">
        <v>0</v>
      </c>
    </row>
    <row r="908" s="145" customFormat="1" hidden="1" outlineLevel="2" spans="1:4">
      <c r="A908" s="194" t="s">
        <v>7986</v>
      </c>
      <c r="D908" s="145">
        <v>0</v>
      </c>
    </row>
    <row r="909" s="145" customFormat="1" hidden="1" outlineLevel="2" spans="1:4">
      <c r="A909" s="194" t="s">
        <v>7987</v>
      </c>
      <c r="D909" s="145">
        <v>0</v>
      </c>
    </row>
    <row r="910" s="145" customFormat="1" hidden="1" outlineLevel="2" spans="1:4">
      <c r="A910" s="194" t="s">
        <v>7988</v>
      </c>
      <c r="D910" s="145">
        <v>0</v>
      </c>
    </row>
    <row r="911" s="145" customFormat="1" hidden="1" outlineLevel="2" spans="1:4">
      <c r="A911" s="194" t="s">
        <v>7989</v>
      </c>
      <c r="D911" s="145">
        <v>0</v>
      </c>
    </row>
    <row r="912" s="145" customFormat="1" ht="14.25" hidden="1" outlineLevel="1" collapsed="1" spans="1:5">
      <c r="A912" s="193" t="s">
        <v>7990</v>
      </c>
      <c r="C912" s="199">
        <v>0.15</v>
      </c>
      <c r="D912" s="199">
        <v>6000</v>
      </c>
      <c r="E912" s="145">
        <v>3000</v>
      </c>
    </row>
    <row r="913" s="145" customFormat="1" hidden="1" outlineLevel="2" spans="1:4">
      <c r="A913" s="194" t="s">
        <v>7991</v>
      </c>
      <c r="D913" s="145">
        <v>0</v>
      </c>
    </row>
    <row r="914" s="145" customFormat="1" hidden="1" outlineLevel="2" spans="1:4">
      <c r="A914" s="194" t="s">
        <v>7992</v>
      </c>
      <c r="D914" s="145">
        <v>0</v>
      </c>
    </row>
    <row r="915" s="145" customFormat="1" hidden="1" outlineLevel="2" spans="1:4">
      <c r="A915" s="194" t="s">
        <v>7993</v>
      </c>
      <c r="D915" s="145">
        <v>0</v>
      </c>
    </row>
    <row r="916" s="145" customFormat="1" hidden="1" outlineLevel="2" spans="1:4">
      <c r="A916" s="194" t="s">
        <v>7994</v>
      </c>
      <c r="D916" s="145">
        <v>0</v>
      </c>
    </row>
    <row r="917" s="145" customFormat="1" hidden="1" outlineLevel="2" spans="1:4">
      <c r="A917" s="194" t="s">
        <v>7995</v>
      </c>
      <c r="D917" s="145">
        <v>0</v>
      </c>
    </row>
    <row r="918" s="145" customFormat="1" hidden="1" outlineLevel="2" spans="1:4">
      <c r="A918" s="194" t="s">
        <v>7996</v>
      </c>
      <c r="D918" s="145">
        <v>0</v>
      </c>
    </row>
    <row r="919" s="145" customFormat="1" hidden="1" outlineLevel="2" spans="1:4">
      <c r="A919" s="194" t="s">
        <v>7997</v>
      </c>
      <c r="D919" s="145">
        <v>0</v>
      </c>
    </row>
    <row r="920" s="145" customFormat="1" hidden="1" outlineLevel="2" spans="1:4">
      <c r="A920" s="194" t="s">
        <v>7998</v>
      </c>
      <c r="D920" s="145">
        <v>0</v>
      </c>
    </row>
    <row r="921" s="145" customFormat="1" hidden="1" outlineLevel="2" spans="1:4">
      <c r="A921" s="194" t="s">
        <v>7999</v>
      </c>
      <c r="D921" s="145">
        <v>0</v>
      </c>
    </row>
    <row r="922" s="145" customFormat="1" hidden="1" outlineLevel="2" spans="1:4">
      <c r="A922" s="194" t="s">
        <v>8000</v>
      </c>
      <c r="D922" s="145">
        <v>0</v>
      </c>
    </row>
    <row r="923" s="145" customFormat="1" hidden="1" outlineLevel="2" spans="1:4">
      <c r="A923" s="194" t="s">
        <v>8001</v>
      </c>
      <c r="D923" s="145">
        <v>0</v>
      </c>
    </row>
    <row r="924" s="145" customFormat="1" hidden="1" outlineLevel="2" spans="1:4">
      <c r="A924" s="194" t="s">
        <v>8002</v>
      </c>
      <c r="D924" s="145">
        <v>0</v>
      </c>
    </row>
    <row r="925" s="145" customFormat="1" hidden="1" outlineLevel="2" spans="1:4">
      <c r="A925" s="194" t="s">
        <v>8003</v>
      </c>
      <c r="D925" s="145">
        <v>0</v>
      </c>
    </row>
    <row r="926" s="145" customFormat="1" hidden="1" outlineLevel="2" spans="1:4">
      <c r="A926" s="194" t="s">
        <v>8004</v>
      </c>
      <c r="D926" s="145">
        <v>0</v>
      </c>
    </row>
    <row r="927" s="145" customFormat="1" hidden="1" outlineLevel="2" spans="1:4">
      <c r="A927" s="194" t="s">
        <v>8005</v>
      </c>
      <c r="D927" s="145">
        <v>0</v>
      </c>
    </row>
    <row r="928" s="145" customFormat="1" hidden="1" outlineLevel="2" spans="1:4">
      <c r="A928" s="194" t="s">
        <v>8006</v>
      </c>
      <c r="D928" s="145">
        <v>0</v>
      </c>
    </row>
    <row r="929" s="145" customFormat="1" hidden="1" outlineLevel="2" spans="1:4">
      <c r="A929" s="194" t="s">
        <v>8007</v>
      </c>
      <c r="D929" s="145">
        <v>0</v>
      </c>
    </row>
    <row r="930" s="145" customFormat="1" hidden="1" outlineLevel="2" spans="1:4">
      <c r="A930" s="194" t="s">
        <v>8008</v>
      </c>
      <c r="D930" s="145">
        <v>0</v>
      </c>
    </row>
    <row r="931" s="145" customFormat="1" hidden="1" outlineLevel="2" spans="1:4">
      <c r="A931" s="194" t="s">
        <v>8009</v>
      </c>
      <c r="D931" s="145">
        <v>0</v>
      </c>
    </row>
    <row r="932" s="145" customFormat="1" ht="14.25" hidden="1" outlineLevel="1" collapsed="1" spans="1:4">
      <c r="A932" s="193" t="s">
        <v>8010</v>
      </c>
      <c r="C932" s="199"/>
      <c r="D932" s="199">
        <v>0</v>
      </c>
    </row>
    <row r="933" s="145" customFormat="1" hidden="1" outlineLevel="2" spans="1:4">
      <c r="A933" s="194" t="s">
        <v>8011</v>
      </c>
      <c r="D933" s="145">
        <v>0</v>
      </c>
    </row>
    <row r="934" s="145" customFormat="1" hidden="1" outlineLevel="2" spans="1:4">
      <c r="A934" s="194" t="s">
        <v>8012</v>
      </c>
      <c r="D934" s="145">
        <v>0</v>
      </c>
    </row>
    <row r="935" s="145" customFormat="1" hidden="1" outlineLevel="2" spans="1:4">
      <c r="A935" s="194" t="s">
        <v>8013</v>
      </c>
      <c r="D935" s="145">
        <v>0</v>
      </c>
    </row>
    <row r="936" s="145" customFormat="1" hidden="1" outlineLevel="2" spans="1:4">
      <c r="A936" s="194" t="s">
        <v>8014</v>
      </c>
      <c r="D936" s="145">
        <v>0</v>
      </c>
    </row>
    <row r="937" s="145" customFormat="1" hidden="1" outlineLevel="2" spans="1:4">
      <c r="A937" s="194" t="s">
        <v>8015</v>
      </c>
      <c r="D937" s="145">
        <v>0</v>
      </c>
    </row>
    <row r="938" s="145" customFormat="1" ht="14.25" hidden="1" outlineLevel="1" collapsed="1" spans="1:5">
      <c r="A938" s="193" t="s">
        <v>8016</v>
      </c>
      <c r="C938" s="199">
        <v>0.15</v>
      </c>
      <c r="D938" s="199">
        <v>6000</v>
      </c>
      <c r="E938" s="145">
        <v>3000</v>
      </c>
    </row>
    <row r="939" s="145" customFormat="1" hidden="1" outlineLevel="2" spans="1:4">
      <c r="A939" s="194" t="s">
        <v>8017</v>
      </c>
      <c r="D939" s="145">
        <v>0</v>
      </c>
    </row>
    <row r="940" s="145" customFormat="1" hidden="1" outlineLevel="2" spans="1:4">
      <c r="A940" s="194" t="s">
        <v>8018</v>
      </c>
      <c r="D940" s="145">
        <v>0</v>
      </c>
    </row>
    <row r="941" s="145" customFormat="1" hidden="1" outlineLevel="2" spans="1:4">
      <c r="A941" s="194" t="s">
        <v>8019</v>
      </c>
      <c r="D941" s="145">
        <v>0</v>
      </c>
    </row>
    <row r="942" s="145" customFormat="1" hidden="1" outlineLevel="2" spans="1:4">
      <c r="A942" s="194" t="s">
        <v>8020</v>
      </c>
      <c r="D942" s="145">
        <v>0</v>
      </c>
    </row>
    <row r="943" s="145" customFormat="1" hidden="1" outlineLevel="2" spans="1:4">
      <c r="A943" s="194" t="s">
        <v>8021</v>
      </c>
      <c r="D943" s="145">
        <v>0</v>
      </c>
    </row>
    <row r="944" s="145" customFormat="1" hidden="1" outlineLevel="2" spans="1:4">
      <c r="A944" s="194" t="s">
        <v>8022</v>
      </c>
      <c r="D944" s="145">
        <v>0</v>
      </c>
    </row>
    <row r="945" s="145" customFormat="1" hidden="1" outlineLevel="2" spans="1:4">
      <c r="A945" s="194" t="s">
        <v>8023</v>
      </c>
      <c r="D945" s="145">
        <v>0</v>
      </c>
    </row>
    <row r="946" s="145" customFormat="1" hidden="1" outlineLevel="2" spans="1:4">
      <c r="A946" s="194" t="s">
        <v>8024</v>
      </c>
      <c r="D946" s="145">
        <v>0</v>
      </c>
    </row>
    <row r="947" s="145" customFormat="1" hidden="1" outlineLevel="2" spans="1:4">
      <c r="A947" s="194" t="s">
        <v>8025</v>
      </c>
      <c r="D947" s="145">
        <v>0</v>
      </c>
    </row>
    <row r="948" s="145" customFormat="1" hidden="1" outlineLevel="2" spans="1:4">
      <c r="A948" s="194" t="s">
        <v>8026</v>
      </c>
      <c r="D948" s="145">
        <v>0</v>
      </c>
    </row>
    <row r="949" s="145" customFormat="1" hidden="1" outlineLevel="2" spans="1:4">
      <c r="A949" s="194" t="s">
        <v>8027</v>
      </c>
      <c r="D949" s="145">
        <v>0</v>
      </c>
    </row>
    <row r="950" s="145" customFormat="1" hidden="1" outlineLevel="2" spans="1:4">
      <c r="A950" s="194" t="s">
        <v>8028</v>
      </c>
      <c r="D950" s="145">
        <v>0</v>
      </c>
    </row>
    <row r="951" s="145" customFormat="1" hidden="1" outlineLevel="2" spans="1:4">
      <c r="A951" s="194" t="s">
        <v>8029</v>
      </c>
      <c r="D951" s="145">
        <v>0</v>
      </c>
    </row>
    <row r="952" s="145" customFormat="1" hidden="1" outlineLevel="2" spans="1:4">
      <c r="A952" s="194" t="s">
        <v>8030</v>
      </c>
      <c r="D952" s="145">
        <v>0</v>
      </c>
    </row>
    <row r="953" s="145" customFormat="1" hidden="1" outlineLevel="2" spans="1:4">
      <c r="A953" s="194" t="s">
        <v>8031</v>
      </c>
      <c r="D953" s="145">
        <v>0</v>
      </c>
    </row>
    <row r="954" s="145" customFormat="1" hidden="1" outlineLevel="2" spans="1:4">
      <c r="A954" s="194" t="s">
        <v>8032</v>
      </c>
      <c r="D954" s="145">
        <v>0</v>
      </c>
    </row>
    <row r="955" s="145" customFormat="1" hidden="1" outlineLevel="2" spans="1:4">
      <c r="A955" s="194" t="s">
        <v>8033</v>
      </c>
      <c r="D955" s="145">
        <v>0</v>
      </c>
    </row>
    <row r="956" s="145" customFormat="1" hidden="1" outlineLevel="2" spans="1:4">
      <c r="A956" s="194" t="s">
        <v>8034</v>
      </c>
      <c r="D956" s="145">
        <v>0</v>
      </c>
    </row>
    <row r="957" s="145" customFormat="1" hidden="1" outlineLevel="2" spans="1:4">
      <c r="A957" s="194" t="s">
        <v>8035</v>
      </c>
      <c r="D957" s="145">
        <v>0</v>
      </c>
    </row>
    <row r="958" s="145" customFormat="1" hidden="1" outlineLevel="2" spans="1:4">
      <c r="A958" s="194" t="s">
        <v>8036</v>
      </c>
      <c r="D958" s="145">
        <v>0</v>
      </c>
    </row>
    <row r="959" s="145" customFormat="1" hidden="1" outlineLevel="2" spans="1:4">
      <c r="A959" s="194" t="s">
        <v>8037</v>
      </c>
      <c r="D959" s="145">
        <v>0</v>
      </c>
    </row>
    <row r="960" s="145" customFormat="1" hidden="1" outlineLevel="2" spans="1:4">
      <c r="A960" s="194" t="s">
        <v>8038</v>
      </c>
      <c r="D960" s="145">
        <v>0</v>
      </c>
    </row>
    <row r="961" s="145" customFormat="1" hidden="1" outlineLevel="2" spans="1:4">
      <c r="A961" s="194" t="s">
        <v>8039</v>
      </c>
      <c r="D961" s="145">
        <v>0</v>
      </c>
    </row>
    <row r="962" s="145" customFormat="1" hidden="1" outlineLevel="2" spans="1:4">
      <c r="A962" s="194" t="s">
        <v>8040</v>
      </c>
      <c r="D962" s="145">
        <v>0</v>
      </c>
    </row>
    <row r="963" s="145" customFormat="1" hidden="1" outlineLevel="2" spans="1:4">
      <c r="A963" s="194" t="s">
        <v>8040</v>
      </c>
      <c r="D963" s="145">
        <v>0</v>
      </c>
    </row>
    <row r="964" s="145" customFormat="1" hidden="1" outlineLevel="2" spans="1:4">
      <c r="A964" s="201" t="s">
        <v>8039</v>
      </c>
      <c r="D964" s="145">
        <v>0</v>
      </c>
    </row>
    <row r="965" s="145" customFormat="1" hidden="1" outlineLevel="2" spans="1:4">
      <c r="A965" s="201" t="s">
        <v>8040</v>
      </c>
      <c r="D965" s="145">
        <v>0</v>
      </c>
    </row>
    <row r="966" s="145" customFormat="1" ht="14.25" hidden="1" outlineLevel="1" spans="1:5">
      <c r="A966" s="193" t="s">
        <v>8041</v>
      </c>
      <c r="C966" s="199">
        <v>0.05</v>
      </c>
      <c r="D966" s="199">
        <v>2000</v>
      </c>
      <c r="E966" s="145">
        <v>1000</v>
      </c>
    </row>
    <row r="967" s="145" customFormat="1" ht="14.25" hidden="1" outlineLevel="1" collapsed="1" spans="1:5">
      <c r="A967" s="193" t="s">
        <v>8042</v>
      </c>
      <c r="C967" s="199">
        <v>0.05</v>
      </c>
      <c r="D967" s="199">
        <v>2000</v>
      </c>
      <c r="E967" s="145">
        <v>1000</v>
      </c>
    </row>
    <row r="968" s="145" customFormat="1" hidden="1" outlineLevel="2" spans="1:4">
      <c r="A968" s="194" t="s">
        <v>8043</v>
      </c>
      <c r="D968" s="145">
        <v>0</v>
      </c>
    </row>
    <row r="969" s="145" customFormat="1" hidden="1" outlineLevel="2" spans="1:4">
      <c r="A969" s="194" t="s">
        <v>8044</v>
      </c>
      <c r="D969" s="145">
        <v>0</v>
      </c>
    </row>
    <row r="970" s="145" customFormat="1" hidden="1" outlineLevel="2" spans="1:4">
      <c r="A970" s="194" t="s">
        <v>8045</v>
      </c>
      <c r="D970" s="145">
        <v>0</v>
      </c>
    </row>
    <row r="971" s="145" customFormat="1" hidden="1" outlineLevel="2" spans="1:4">
      <c r="A971" s="194" t="s">
        <v>8046</v>
      </c>
      <c r="D971" s="145">
        <v>0</v>
      </c>
    </row>
    <row r="972" s="145" customFormat="1" hidden="1" outlineLevel="2" spans="1:4">
      <c r="A972" s="194" t="s">
        <v>8047</v>
      </c>
      <c r="D972" s="145">
        <v>0</v>
      </c>
    </row>
    <row r="973" s="145" customFormat="1" hidden="1" outlineLevel="2" spans="1:4">
      <c r="A973" s="194" t="s">
        <v>8048</v>
      </c>
      <c r="D973" s="145">
        <v>0</v>
      </c>
    </row>
    <row r="974" s="145" customFormat="1" ht="14.25" hidden="1" outlineLevel="1" spans="1:5">
      <c r="A974" s="193" t="s">
        <v>8049</v>
      </c>
      <c r="C974" s="199">
        <v>0.15</v>
      </c>
      <c r="D974" s="199">
        <v>6000</v>
      </c>
      <c r="E974" s="145">
        <v>3000</v>
      </c>
    </row>
    <row r="975" s="145" customFormat="1" ht="14.25" hidden="1" outlineLevel="1" spans="1:5">
      <c r="A975" s="193" t="s">
        <v>8050</v>
      </c>
      <c r="C975" s="199">
        <v>0.15</v>
      </c>
      <c r="D975" s="199">
        <v>6000</v>
      </c>
      <c r="E975" s="145">
        <v>3000</v>
      </c>
    </row>
    <row r="976" s="145" customFormat="1" ht="14.25" hidden="1" outlineLevel="1" spans="1:5">
      <c r="A976" s="193" t="s">
        <v>8051</v>
      </c>
      <c r="C976" s="199">
        <v>0.15</v>
      </c>
      <c r="D976" s="199">
        <v>6000</v>
      </c>
      <c r="E976" s="145">
        <v>3000</v>
      </c>
    </row>
    <row r="977" s="145" customFormat="1" ht="20.25" collapsed="1" spans="1:5">
      <c r="A977" s="192" t="s">
        <v>8052</v>
      </c>
      <c r="D977" s="145">
        <v>16000</v>
      </c>
      <c r="E977" s="145">
        <v>8000</v>
      </c>
    </row>
    <row r="978" s="145" customFormat="1" ht="14.25" hidden="1" outlineLevel="1" collapsed="1" spans="1:5">
      <c r="A978" s="193" t="s">
        <v>7148</v>
      </c>
      <c r="D978" s="145">
        <v>0</v>
      </c>
      <c r="E978" s="145">
        <v>0</v>
      </c>
    </row>
    <row r="979" s="145" customFormat="1" hidden="1" outlineLevel="2" spans="1:4">
      <c r="A979" s="194" t="s">
        <v>8053</v>
      </c>
      <c r="D979" s="145">
        <v>0</v>
      </c>
    </row>
    <row r="980" s="145" customFormat="1" hidden="1" outlineLevel="2" spans="1:4">
      <c r="A980" s="194" t="s">
        <v>8054</v>
      </c>
      <c r="D980" s="145">
        <v>0</v>
      </c>
    </row>
    <row r="981" s="145" customFormat="1" hidden="1" outlineLevel="2" spans="1:4">
      <c r="A981" s="194" t="s">
        <v>8055</v>
      </c>
      <c r="D981" s="145">
        <v>0</v>
      </c>
    </row>
    <row r="982" s="145" customFormat="1" hidden="1" outlineLevel="2" spans="1:4">
      <c r="A982" s="194" t="s">
        <v>8056</v>
      </c>
      <c r="D982" s="145">
        <v>0</v>
      </c>
    </row>
    <row r="983" s="145" customFormat="1" hidden="1" outlineLevel="2" spans="1:4">
      <c r="A983" s="194" t="s">
        <v>8057</v>
      </c>
      <c r="D983" s="145">
        <v>0</v>
      </c>
    </row>
    <row r="984" s="145" customFormat="1" hidden="1" outlineLevel="2" spans="1:4">
      <c r="A984" s="194" t="s">
        <v>8058</v>
      </c>
      <c r="D984" s="145">
        <v>0</v>
      </c>
    </row>
    <row r="985" s="145" customFormat="1" hidden="1" outlineLevel="2" spans="1:4">
      <c r="A985" s="194" t="s">
        <v>8059</v>
      </c>
      <c r="D985" s="145">
        <v>0</v>
      </c>
    </row>
    <row r="986" s="145" customFormat="1" hidden="1" outlineLevel="2" spans="1:4">
      <c r="A986" s="194" t="s">
        <v>8060</v>
      </c>
      <c r="D986" s="145">
        <v>0</v>
      </c>
    </row>
    <row r="987" s="145" customFormat="1" hidden="1" outlineLevel="2" spans="1:4">
      <c r="A987" s="194" t="s">
        <v>8061</v>
      </c>
      <c r="D987" s="145">
        <v>0</v>
      </c>
    </row>
    <row r="988" s="145" customFormat="1" hidden="1" outlineLevel="2" spans="1:4">
      <c r="A988" s="194" t="s">
        <v>8062</v>
      </c>
      <c r="D988" s="145">
        <v>0</v>
      </c>
    </row>
    <row r="989" s="145" customFormat="1" ht="14.25" hidden="1" outlineLevel="1" collapsed="1" spans="1:5">
      <c r="A989" s="193" t="s">
        <v>8063</v>
      </c>
      <c r="D989" s="145">
        <v>3200</v>
      </c>
      <c r="E989" s="145">
        <v>1600</v>
      </c>
    </row>
    <row r="990" s="145" customFormat="1" hidden="1" outlineLevel="2" spans="1:4">
      <c r="A990" s="194" t="s">
        <v>8064</v>
      </c>
      <c r="D990" s="145">
        <v>0</v>
      </c>
    </row>
    <row r="991" s="145" customFormat="1" hidden="1" outlineLevel="2" spans="1:4">
      <c r="A991" s="194" t="s">
        <v>8065</v>
      </c>
      <c r="D991" s="145">
        <v>0</v>
      </c>
    </row>
    <row r="992" s="145" customFormat="1" hidden="1" outlineLevel="2" spans="1:4">
      <c r="A992" s="194" t="s">
        <v>8066</v>
      </c>
      <c r="D992" s="145">
        <v>0</v>
      </c>
    </row>
    <row r="993" s="145" customFormat="1" hidden="1" outlineLevel="2" spans="1:4">
      <c r="A993" s="194" t="s">
        <v>8067</v>
      </c>
      <c r="D993" s="145">
        <v>0</v>
      </c>
    </row>
    <row r="994" s="145" customFormat="1" ht="14.25" hidden="1" outlineLevel="1" collapsed="1" spans="1:5">
      <c r="A994" s="193" t="s">
        <v>8068</v>
      </c>
      <c r="D994" s="145">
        <v>6400</v>
      </c>
      <c r="E994" s="145">
        <v>3200</v>
      </c>
    </row>
    <row r="995" s="145" customFormat="1" hidden="1" outlineLevel="2" spans="1:4">
      <c r="A995" s="194" t="s">
        <v>8069</v>
      </c>
      <c r="D995" s="145">
        <v>0</v>
      </c>
    </row>
    <row r="996" s="145" customFormat="1" hidden="1" outlineLevel="2" spans="1:4">
      <c r="A996" s="194" t="s">
        <v>8070</v>
      </c>
      <c r="D996" s="145">
        <v>0</v>
      </c>
    </row>
    <row r="997" s="145" customFormat="1" hidden="1" outlineLevel="2" spans="1:4">
      <c r="A997" s="194" t="s">
        <v>8071</v>
      </c>
      <c r="D997" s="145">
        <v>0</v>
      </c>
    </row>
    <row r="998" s="145" customFormat="1" hidden="1" outlineLevel="2" spans="1:4">
      <c r="A998" s="194" t="s">
        <v>8072</v>
      </c>
      <c r="D998" s="145">
        <v>0</v>
      </c>
    </row>
    <row r="999" s="145" customFormat="1" ht="14.25" hidden="1" outlineLevel="1" collapsed="1" spans="1:5">
      <c r="A999" s="193" t="s">
        <v>8073</v>
      </c>
      <c r="D999" s="145">
        <v>8000</v>
      </c>
      <c r="E999" s="145">
        <v>4000</v>
      </c>
    </row>
    <row r="1000" s="145" customFormat="1" hidden="1" outlineLevel="2" spans="1:4">
      <c r="A1000" s="194" t="s">
        <v>8074</v>
      </c>
      <c r="D1000" s="145">
        <v>0</v>
      </c>
    </row>
    <row r="1001" s="145" customFormat="1" hidden="1" outlineLevel="2" spans="1:4">
      <c r="A1001" s="194" t="s">
        <v>8075</v>
      </c>
      <c r="D1001" s="145">
        <v>0</v>
      </c>
    </row>
    <row r="1002" s="145" customFormat="1" hidden="1" outlineLevel="2" spans="1:4">
      <c r="A1002" s="194" t="s">
        <v>8076</v>
      </c>
      <c r="D1002" s="145">
        <v>0</v>
      </c>
    </row>
    <row r="1003" s="145" customFormat="1" hidden="1" outlineLevel="2" spans="1:4">
      <c r="A1003" s="194" t="s">
        <v>8077</v>
      </c>
      <c r="D1003" s="145">
        <v>0</v>
      </c>
    </row>
    <row r="1004" s="145" customFormat="1" hidden="1" outlineLevel="2" spans="1:4">
      <c r="A1004" s="194" t="s">
        <v>8078</v>
      </c>
      <c r="D1004" s="145">
        <v>0</v>
      </c>
    </row>
    <row r="1005" s="145" customFormat="1" hidden="1" outlineLevel="2" spans="1:4">
      <c r="A1005" s="194" t="s">
        <v>8079</v>
      </c>
      <c r="D1005" s="145">
        <v>0</v>
      </c>
    </row>
    <row r="1006" s="145" customFormat="1" hidden="1" outlineLevel="2" spans="1:4">
      <c r="A1006" s="194" t="s">
        <v>8080</v>
      </c>
      <c r="D1006" s="145">
        <v>0</v>
      </c>
    </row>
    <row r="1007" s="145" customFormat="1" hidden="1" outlineLevel="2" spans="1:4">
      <c r="A1007" s="194" t="s">
        <v>8081</v>
      </c>
      <c r="D1007" s="145">
        <v>0</v>
      </c>
    </row>
    <row r="1008" s="145" customFormat="1" hidden="1" outlineLevel="2" spans="1:4">
      <c r="A1008" s="194" t="s">
        <v>8082</v>
      </c>
      <c r="D1008" s="145">
        <v>0</v>
      </c>
    </row>
    <row r="1009" s="145" customFormat="1" ht="14.25" hidden="1" outlineLevel="1" collapsed="1" spans="1:5">
      <c r="A1009" s="193" t="s">
        <v>8083</v>
      </c>
      <c r="D1009" s="145">
        <v>4800</v>
      </c>
      <c r="E1009" s="145">
        <v>2400</v>
      </c>
    </row>
    <row r="1010" s="145" customFormat="1" hidden="1" outlineLevel="2" spans="1:4">
      <c r="A1010" s="194" t="s">
        <v>8084</v>
      </c>
      <c r="D1010" s="145">
        <v>0</v>
      </c>
    </row>
    <row r="1011" s="145" customFormat="1" hidden="1" outlineLevel="2" spans="1:4">
      <c r="A1011" s="194" t="s">
        <v>8085</v>
      </c>
      <c r="D1011" s="145">
        <v>0</v>
      </c>
    </row>
    <row r="1012" s="145" customFormat="1" hidden="1" outlineLevel="2" spans="1:4">
      <c r="A1012" s="194" t="s">
        <v>8057</v>
      </c>
      <c r="D1012" s="145">
        <v>0</v>
      </c>
    </row>
    <row r="1013" s="145" customFormat="1" hidden="1" outlineLevel="2" spans="1:4">
      <c r="A1013" s="194" t="s">
        <v>8086</v>
      </c>
      <c r="D1013" s="145">
        <v>0</v>
      </c>
    </row>
    <row r="1014" s="145" customFormat="1" hidden="1" outlineLevel="2" spans="1:4">
      <c r="A1014" s="194" t="s">
        <v>8087</v>
      </c>
      <c r="D1014" s="145">
        <v>0</v>
      </c>
    </row>
    <row r="1015" s="145" customFormat="1" ht="14.25" hidden="1" outlineLevel="1" collapsed="1" spans="1:5">
      <c r="A1015" s="193" t="s">
        <v>8088</v>
      </c>
      <c r="D1015" s="145">
        <v>2400</v>
      </c>
      <c r="E1015" s="145">
        <v>1200</v>
      </c>
    </row>
    <row r="1016" s="145" customFormat="1" hidden="1" outlineLevel="2" spans="1:4">
      <c r="A1016" s="194" t="s">
        <v>8089</v>
      </c>
      <c r="D1016" s="145">
        <v>0</v>
      </c>
    </row>
    <row r="1017" s="145" customFormat="1" hidden="1" outlineLevel="2" spans="1:4">
      <c r="A1017" s="194" t="s">
        <v>8090</v>
      </c>
      <c r="D1017" s="145">
        <v>0</v>
      </c>
    </row>
    <row r="1018" s="145" customFormat="1" hidden="1" outlineLevel="2" spans="1:4">
      <c r="A1018" s="194" t="s">
        <v>8091</v>
      </c>
      <c r="D1018" s="145">
        <v>0</v>
      </c>
    </row>
    <row r="1019" s="145" customFormat="1" hidden="1" outlineLevel="2" spans="1:4">
      <c r="A1019" s="194" t="s">
        <v>8092</v>
      </c>
      <c r="D1019" s="145">
        <v>0</v>
      </c>
    </row>
    <row r="1020" s="145" customFormat="1" hidden="1" outlineLevel="2" spans="1:4">
      <c r="A1020" s="194" t="s">
        <v>8093</v>
      </c>
      <c r="D1020" s="145">
        <v>0</v>
      </c>
    </row>
    <row r="1021" s="145" customFormat="1" hidden="1" outlineLevel="2" spans="1:4">
      <c r="A1021" s="194" t="s">
        <v>8094</v>
      </c>
      <c r="D1021" s="145">
        <v>0</v>
      </c>
    </row>
    <row r="1022" s="145" customFormat="1" hidden="1" outlineLevel="2" spans="1:4">
      <c r="A1022" s="194" t="s">
        <v>8095</v>
      </c>
      <c r="D1022" s="145">
        <v>0</v>
      </c>
    </row>
    <row r="1023" s="145" customFormat="1" hidden="1" outlineLevel="2" spans="1:4">
      <c r="A1023" s="194" t="s">
        <v>8096</v>
      </c>
      <c r="D1023" s="145">
        <v>0</v>
      </c>
    </row>
    <row r="1024" s="145" customFormat="1" hidden="1" outlineLevel="2" spans="1:4">
      <c r="A1024" s="194" t="s">
        <v>8097</v>
      </c>
      <c r="D1024" s="145">
        <v>0</v>
      </c>
    </row>
    <row r="1025" s="145" customFormat="1" hidden="1" outlineLevel="2" spans="1:4">
      <c r="A1025" s="194" t="s">
        <v>8098</v>
      </c>
      <c r="D1025" s="145">
        <v>0</v>
      </c>
    </row>
    <row r="1026" s="145" customFormat="1" hidden="1" outlineLevel="2" spans="1:4">
      <c r="A1026" s="194" t="s">
        <v>8099</v>
      </c>
      <c r="D1026" s="145">
        <v>0</v>
      </c>
    </row>
    <row r="1027" s="145" customFormat="1" hidden="1" outlineLevel="2" spans="1:4">
      <c r="A1027" s="194" t="s">
        <v>8100</v>
      </c>
      <c r="D1027" s="145">
        <v>0</v>
      </c>
    </row>
    <row r="1028" s="145" customFormat="1" hidden="1" outlineLevel="2" spans="1:4">
      <c r="A1028" s="194" t="s">
        <v>8101</v>
      </c>
      <c r="D1028" s="145">
        <v>0</v>
      </c>
    </row>
    <row r="1029" s="145" customFormat="1" hidden="1" outlineLevel="2" spans="1:4">
      <c r="A1029" s="194" t="s">
        <v>8102</v>
      </c>
      <c r="D1029" s="145">
        <v>0</v>
      </c>
    </row>
    <row r="1030" s="145" customFormat="1" hidden="1" outlineLevel="2" spans="1:4">
      <c r="A1030" s="194" t="s">
        <v>8103</v>
      </c>
      <c r="D1030" s="145">
        <v>0</v>
      </c>
    </row>
    <row r="1031" s="145" customFormat="1" hidden="1" outlineLevel="2" spans="1:4">
      <c r="A1031" s="194" t="s">
        <v>8104</v>
      </c>
      <c r="D1031" s="145">
        <v>0</v>
      </c>
    </row>
    <row r="1032" s="145" customFormat="1" hidden="1" outlineLevel="2" spans="1:4">
      <c r="A1032" s="194" t="s">
        <v>8105</v>
      </c>
      <c r="D1032" s="145">
        <v>0</v>
      </c>
    </row>
    <row r="1033" s="145" customFormat="1" ht="20.25" collapsed="1" spans="1:5">
      <c r="A1033" s="192" t="s">
        <v>8106</v>
      </c>
      <c r="D1033" s="145">
        <v>24000</v>
      </c>
      <c r="E1033" s="145">
        <v>12000</v>
      </c>
    </row>
    <row r="1034" s="145" customFormat="1" ht="14.25" hidden="1" outlineLevel="1" collapsed="1" spans="1:5">
      <c r="A1034" s="193" t="s">
        <v>8107</v>
      </c>
      <c r="D1034" s="145">
        <v>19200</v>
      </c>
      <c r="E1034" s="145">
        <v>9600</v>
      </c>
    </row>
    <row r="1035" s="145" customFormat="1" hidden="1" outlineLevel="2" spans="1:4">
      <c r="A1035" s="194" t="s">
        <v>8108</v>
      </c>
      <c r="D1035" s="145">
        <v>0</v>
      </c>
    </row>
    <row r="1036" s="145" customFormat="1" hidden="1" outlineLevel="2" spans="1:4">
      <c r="A1036" s="194" t="s">
        <v>8109</v>
      </c>
      <c r="D1036" s="145">
        <v>0</v>
      </c>
    </row>
    <row r="1037" s="145" customFormat="1" hidden="1" outlineLevel="2" spans="1:4">
      <c r="A1037" s="194" t="s">
        <v>8110</v>
      </c>
      <c r="D1037" s="145">
        <v>0</v>
      </c>
    </row>
    <row r="1038" s="145" customFormat="1" hidden="1" outlineLevel="2" spans="1:4">
      <c r="A1038" s="194" t="s">
        <v>8111</v>
      </c>
      <c r="D1038" s="145">
        <v>0</v>
      </c>
    </row>
    <row r="1039" s="145" customFormat="1" hidden="1" outlineLevel="2" spans="1:4">
      <c r="A1039" s="194" t="s">
        <v>8112</v>
      </c>
      <c r="D1039" s="145">
        <v>0</v>
      </c>
    </row>
    <row r="1040" s="145" customFormat="1" hidden="1" outlineLevel="2" spans="1:4">
      <c r="A1040" s="194" t="s">
        <v>8113</v>
      </c>
      <c r="D1040" s="145">
        <v>0</v>
      </c>
    </row>
    <row r="1041" s="145" customFormat="1" hidden="1" outlineLevel="2" spans="1:4">
      <c r="A1041" s="194" t="s">
        <v>8114</v>
      </c>
      <c r="D1041" s="145">
        <v>0</v>
      </c>
    </row>
    <row r="1042" s="145" customFormat="1" hidden="1" outlineLevel="2" spans="1:4">
      <c r="A1042" s="194" t="s">
        <v>8115</v>
      </c>
      <c r="D1042" s="145">
        <v>0</v>
      </c>
    </row>
    <row r="1043" s="145" customFormat="1" hidden="1" outlineLevel="2" spans="1:4">
      <c r="A1043" s="194" t="s">
        <v>8116</v>
      </c>
      <c r="D1043" s="145">
        <v>0</v>
      </c>
    </row>
    <row r="1044" s="145" customFormat="1" hidden="1" outlineLevel="2" spans="1:4">
      <c r="A1044" s="194" t="s">
        <v>8117</v>
      </c>
      <c r="D1044" s="145">
        <v>0</v>
      </c>
    </row>
    <row r="1045" s="145" customFormat="1" hidden="1" outlineLevel="2" spans="1:4">
      <c r="A1045" s="194" t="s">
        <v>8118</v>
      </c>
      <c r="D1045" s="145">
        <v>0</v>
      </c>
    </row>
    <row r="1046" s="145" customFormat="1" hidden="1" outlineLevel="2" spans="1:4">
      <c r="A1046" s="194" t="s">
        <v>8119</v>
      </c>
      <c r="D1046" s="145">
        <v>0</v>
      </c>
    </row>
    <row r="1047" s="145" customFormat="1" hidden="1" outlineLevel="2" spans="1:4">
      <c r="A1047" s="194" t="s">
        <v>8120</v>
      </c>
      <c r="D1047" s="145">
        <v>0</v>
      </c>
    </row>
    <row r="1048" s="145" customFormat="1" ht="14.25" hidden="1" outlineLevel="1" collapsed="1" spans="1:5">
      <c r="A1048" s="193" t="s">
        <v>8121</v>
      </c>
      <c r="D1048" s="145">
        <v>12000</v>
      </c>
      <c r="E1048" s="145">
        <v>6000</v>
      </c>
    </row>
    <row r="1049" s="145" customFormat="1" hidden="1" outlineLevel="2" spans="1:4">
      <c r="A1049" s="194" t="s">
        <v>8122</v>
      </c>
      <c r="D1049" s="145">
        <v>0</v>
      </c>
    </row>
    <row r="1050" s="145" customFormat="1" hidden="1" outlineLevel="2" spans="1:4">
      <c r="A1050" s="194" t="s">
        <v>8123</v>
      </c>
      <c r="D1050" s="145">
        <v>0</v>
      </c>
    </row>
    <row r="1051" s="145" customFormat="1" hidden="1" outlineLevel="2" spans="1:4">
      <c r="A1051" s="194" t="s">
        <v>8124</v>
      </c>
      <c r="D1051" s="145">
        <v>0</v>
      </c>
    </row>
    <row r="1052" s="145" customFormat="1" hidden="1" outlineLevel="2" spans="1:4">
      <c r="A1052" s="194" t="s">
        <v>8125</v>
      </c>
      <c r="D1052" s="145">
        <v>0</v>
      </c>
    </row>
    <row r="1053" s="145" customFormat="1" hidden="1" outlineLevel="2" spans="1:4">
      <c r="A1053" s="194" t="s">
        <v>8126</v>
      </c>
      <c r="D1053" s="145">
        <v>0</v>
      </c>
    </row>
    <row r="1054" s="145" customFormat="1" hidden="1" outlineLevel="2" spans="1:4">
      <c r="A1054" s="194" t="s">
        <v>8127</v>
      </c>
      <c r="D1054" s="145">
        <v>0</v>
      </c>
    </row>
    <row r="1055" s="145" customFormat="1" hidden="1" outlineLevel="2" spans="1:4">
      <c r="A1055" s="194" t="s">
        <v>8128</v>
      </c>
      <c r="D1055" s="145">
        <v>0</v>
      </c>
    </row>
    <row r="1056" s="145" customFormat="1" hidden="1" outlineLevel="2" spans="1:4">
      <c r="A1056" s="194" t="s">
        <v>8129</v>
      </c>
      <c r="D1056" s="145">
        <v>0</v>
      </c>
    </row>
    <row r="1057" s="145" customFormat="1" hidden="1" outlineLevel="2" spans="1:4">
      <c r="A1057" s="194" t="s">
        <v>8130</v>
      </c>
      <c r="D1057" s="145">
        <v>0</v>
      </c>
    </row>
    <row r="1058" s="145" customFormat="1" hidden="1" outlineLevel="2" spans="1:4">
      <c r="A1058" s="194" t="s">
        <v>8131</v>
      </c>
      <c r="D1058" s="145">
        <v>0</v>
      </c>
    </row>
    <row r="1059" s="145" customFormat="1" hidden="1" outlineLevel="2" spans="1:4">
      <c r="A1059" s="194" t="s">
        <v>8132</v>
      </c>
      <c r="D1059" s="145">
        <v>0</v>
      </c>
    </row>
    <row r="1060" s="145" customFormat="1" ht="20.25" collapsed="1" spans="1:5">
      <c r="A1060" s="192" t="s">
        <v>8133</v>
      </c>
      <c r="D1060" s="145">
        <v>24000</v>
      </c>
      <c r="E1060" s="145">
        <v>12000</v>
      </c>
    </row>
    <row r="1061" s="145" customFormat="1" ht="14.25" hidden="1" outlineLevel="1" collapsed="1" spans="1:5">
      <c r="A1061" s="193" t="s">
        <v>8134</v>
      </c>
      <c r="D1061" s="145">
        <v>12000</v>
      </c>
      <c r="E1061" s="145">
        <v>6000</v>
      </c>
    </row>
    <row r="1062" s="145" customFormat="1" hidden="1" outlineLevel="2" spans="1:4">
      <c r="A1062" s="194" t="s">
        <v>8135</v>
      </c>
      <c r="D1062" s="145">
        <v>0</v>
      </c>
    </row>
    <row r="1063" s="145" customFormat="1" hidden="1" outlineLevel="2" spans="1:4">
      <c r="A1063" s="194" t="s">
        <v>8136</v>
      </c>
      <c r="D1063" s="145">
        <v>0</v>
      </c>
    </row>
    <row r="1064" s="145" customFormat="1" hidden="1" outlineLevel="2" spans="1:4">
      <c r="A1064" s="194" t="s">
        <v>8137</v>
      </c>
      <c r="D1064" s="145">
        <v>0</v>
      </c>
    </row>
    <row r="1065" s="145" customFormat="1" hidden="1" outlineLevel="2" spans="1:4">
      <c r="A1065" s="194" t="s">
        <v>8138</v>
      </c>
      <c r="D1065" s="145">
        <v>0</v>
      </c>
    </row>
    <row r="1066" s="145" customFormat="1" hidden="1" outlineLevel="2" spans="1:4">
      <c r="A1066" s="194" t="s">
        <v>8139</v>
      </c>
      <c r="D1066" s="145">
        <v>0</v>
      </c>
    </row>
    <row r="1067" s="145" customFormat="1" hidden="1" outlineLevel="2" spans="1:4">
      <c r="A1067" s="194" t="s">
        <v>8140</v>
      </c>
      <c r="D1067" s="145">
        <v>0</v>
      </c>
    </row>
    <row r="1068" s="145" customFormat="1" hidden="1" outlineLevel="2" spans="1:4">
      <c r="A1068" s="194" t="s">
        <v>8141</v>
      </c>
      <c r="D1068" s="145">
        <v>0</v>
      </c>
    </row>
    <row r="1069" s="145" customFormat="1" hidden="1" outlineLevel="2" spans="1:4">
      <c r="A1069" s="194" t="s">
        <v>8142</v>
      </c>
      <c r="D1069" s="145">
        <v>0</v>
      </c>
    </row>
    <row r="1070" s="145" customFormat="1" hidden="1" outlineLevel="2" spans="1:4">
      <c r="A1070" s="194" t="s">
        <v>8143</v>
      </c>
      <c r="D1070" s="145">
        <v>0</v>
      </c>
    </row>
    <row r="1071" s="145" customFormat="1" ht="14.25" hidden="1" outlineLevel="1" collapsed="1" spans="1:5">
      <c r="A1071" s="193" t="s">
        <v>8144</v>
      </c>
      <c r="D1071" s="145">
        <v>16800</v>
      </c>
      <c r="E1071" s="145">
        <v>8400</v>
      </c>
    </row>
    <row r="1072" s="145" customFormat="1" hidden="1" outlineLevel="2" spans="1:4">
      <c r="A1072" s="194" t="s">
        <v>8145</v>
      </c>
      <c r="D1072" s="145">
        <v>0</v>
      </c>
    </row>
    <row r="1073" s="145" customFormat="1" hidden="1" outlineLevel="2" spans="1:4">
      <c r="A1073" s="194" t="s">
        <v>8146</v>
      </c>
      <c r="D1073" s="145">
        <v>0</v>
      </c>
    </row>
    <row r="1074" s="145" customFormat="1" hidden="1" outlineLevel="2" spans="1:4">
      <c r="A1074" s="194" t="s">
        <v>8147</v>
      </c>
      <c r="D1074" s="145">
        <v>0</v>
      </c>
    </row>
    <row r="1075" s="145" customFormat="1" hidden="1" outlineLevel="2" spans="1:4">
      <c r="A1075" s="194" t="s">
        <v>8148</v>
      </c>
      <c r="D1075" s="145">
        <v>0</v>
      </c>
    </row>
    <row r="1076" s="145" customFormat="1" hidden="1" outlineLevel="2" spans="1:4">
      <c r="A1076" s="194" t="s">
        <v>8149</v>
      </c>
      <c r="D1076" s="145">
        <v>0</v>
      </c>
    </row>
    <row r="1077" s="145" customFormat="1" hidden="1" outlineLevel="2" spans="1:4">
      <c r="A1077" s="194" t="s">
        <v>8150</v>
      </c>
      <c r="D1077" s="145">
        <v>0</v>
      </c>
    </row>
    <row r="1078" s="145" customFormat="1" hidden="1" outlineLevel="2" spans="1:4">
      <c r="A1078" s="194" t="s">
        <v>8151</v>
      </c>
      <c r="D1078" s="145">
        <v>0</v>
      </c>
    </row>
    <row r="1079" s="145" customFormat="1" hidden="1" outlineLevel="2" spans="1:4">
      <c r="A1079" s="194" t="s">
        <v>8152</v>
      </c>
      <c r="D1079" s="145">
        <v>0</v>
      </c>
    </row>
    <row r="1080" s="145" customFormat="1" hidden="1" outlineLevel="2" spans="1:4">
      <c r="A1080" s="194" t="s">
        <v>8153</v>
      </c>
      <c r="D1080" s="145">
        <v>0</v>
      </c>
    </row>
    <row r="1081" s="145" customFormat="1" hidden="1" outlineLevel="2" spans="1:4">
      <c r="A1081" s="194" t="s">
        <v>8154</v>
      </c>
      <c r="D1081" s="145">
        <v>0</v>
      </c>
    </row>
    <row r="1082" s="145" customFormat="1" hidden="1" outlineLevel="2" spans="1:4">
      <c r="A1082" s="194" t="s">
        <v>8155</v>
      </c>
      <c r="D1082" s="145">
        <v>0</v>
      </c>
    </row>
    <row r="1083" s="145" customFormat="1" hidden="1" outlineLevel="2" spans="1:4">
      <c r="A1083" s="194" t="s">
        <v>8156</v>
      </c>
      <c r="D1083" s="145">
        <v>0</v>
      </c>
    </row>
    <row r="1084" s="145" customFormat="1" hidden="1" outlineLevel="2" spans="1:4">
      <c r="A1084" s="194" t="s">
        <v>8157</v>
      </c>
      <c r="D1084" s="145">
        <v>0</v>
      </c>
    </row>
    <row r="1085" s="145" customFormat="1" hidden="1" outlineLevel="2" spans="1:4">
      <c r="A1085" s="194" t="s">
        <v>8158</v>
      </c>
      <c r="D1085" s="145">
        <v>0</v>
      </c>
    </row>
    <row r="1086" s="145" customFormat="1" hidden="1" outlineLevel="2" spans="1:4">
      <c r="A1086" s="194" t="s">
        <v>8159</v>
      </c>
      <c r="D1086" s="145">
        <v>0</v>
      </c>
    </row>
    <row r="1087" s="145" customFormat="1" hidden="1" outlineLevel="2" spans="1:4">
      <c r="A1087" s="194" t="s">
        <v>8160</v>
      </c>
      <c r="D1087" s="145">
        <v>0</v>
      </c>
    </row>
    <row r="1088" s="145" customFormat="1" hidden="1" outlineLevel="2" spans="1:4">
      <c r="A1088" s="194" t="s">
        <v>8161</v>
      </c>
      <c r="D1088" s="145">
        <v>0</v>
      </c>
    </row>
    <row r="1089" s="145" customFormat="1" hidden="1" outlineLevel="2" spans="1:4">
      <c r="A1089" s="194" t="s">
        <v>8162</v>
      </c>
      <c r="D1089" s="145">
        <v>0</v>
      </c>
    </row>
    <row r="1090" s="145" customFormat="1" hidden="1" outlineLevel="2" spans="1:4">
      <c r="A1090" s="194" t="s">
        <v>8163</v>
      </c>
      <c r="D1090" s="145">
        <v>0</v>
      </c>
    </row>
    <row r="1091" s="145" customFormat="1" hidden="1" outlineLevel="2" spans="1:4">
      <c r="A1091" s="194" t="s">
        <v>8164</v>
      </c>
      <c r="D1091" s="145">
        <v>0</v>
      </c>
    </row>
    <row r="1092" s="145" customFormat="1" hidden="1" outlineLevel="2" spans="1:4">
      <c r="A1092" s="194" t="s">
        <v>8165</v>
      </c>
      <c r="D1092" s="145">
        <v>0</v>
      </c>
    </row>
    <row r="1093" s="145" customFormat="1" hidden="1" outlineLevel="2" spans="1:4">
      <c r="A1093" s="194" t="s">
        <v>8166</v>
      </c>
      <c r="D1093" s="145">
        <v>0</v>
      </c>
    </row>
    <row r="1094" s="145" customFormat="1" hidden="1" outlineLevel="2" spans="1:4">
      <c r="A1094" s="194" t="s">
        <v>8167</v>
      </c>
      <c r="D1094" s="145">
        <v>0</v>
      </c>
    </row>
    <row r="1095" s="145" customFormat="1" ht="14.25" hidden="1" outlineLevel="1" collapsed="1" spans="1:5">
      <c r="A1095" s="193" t="s">
        <v>8168</v>
      </c>
      <c r="D1095" s="145">
        <v>7200</v>
      </c>
      <c r="E1095" s="145">
        <v>3600</v>
      </c>
    </row>
    <row r="1096" s="145" customFormat="1" hidden="1" outlineLevel="2" spans="1:4">
      <c r="A1096" s="194" t="s">
        <v>8169</v>
      </c>
      <c r="D1096" s="145">
        <v>0</v>
      </c>
    </row>
    <row r="1097" s="145" customFormat="1" hidden="1" outlineLevel="2" spans="1:4">
      <c r="A1097" s="194" t="s">
        <v>8170</v>
      </c>
      <c r="D1097" s="145">
        <v>0</v>
      </c>
    </row>
    <row r="1098" s="145" customFormat="1" hidden="1" outlineLevel="2" spans="1:4">
      <c r="A1098" s="194" t="s">
        <v>8171</v>
      </c>
      <c r="D1098" s="145">
        <v>0</v>
      </c>
    </row>
    <row r="1099" s="145" customFormat="1" hidden="1" outlineLevel="2" spans="1:4">
      <c r="A1099" s="194" t="s">
        <v>8172</v>
      </c>
      <c r="D1099" s="145">
        <v>0</v>
      </c>
    </row>
    <row r="1100" s="145" customFormat="1" hidden="1" outlineLevel="2" spans="1:4">
      <c r="A1100" s="194" t="s">
        <v>8173</v>
      </c>
      <c r="D1100" s="145">
        <v>0</v>
      </c>
    </row>
    <row r="1101" s="145" customFormat="1" hidden="1" outlineLevel="2" spans="1:4">
      <c r="A1101" s="194" t="s">
        <v>8174</v>
      </c>
      <c r="D1101" s="145">
        <v>0</v>
      </c>
    </row>
    <row r="1102" s="145" customFormat="1" hidden="1" outlineLevel="2" spans="1:4">
      <c r="A1102" s="194" t="s">
        <v>8175</v>
      </c>
      <c r="D1102" s="145">
        <v>0</v>
      </c>
    </row>
    <row r="1103" s="145" customFormat="1" hidden="1" outlineLevel="2" spans="1:4">
      <c r="A1103" s="194" t="s">
        <v>8176</v>
      </c>
      <c r="D1103" s="145">
        <v>0</v>
      </c>
    </row>
    <row r="1104" s="145" customFormat="1" hidden="1" outlineLevel="2" spans="1:4">
      <c r="A1104" s="194" t="s">
        <v>8177</v>
      </c>
      <c r="D1104" s="145">
        <v>0</v>
      </c>
    </row>
    <row r="1105" s="145" customFormat="1" hidden="1" outlineLevel="2" spans="1:4">
      <c r="A1105" s="194" t="s">
        <v>8178</v>
      </c>
      <c r="D1105" s="145">
        <v>0</v>
      </c>
    </row>
    <row r="1106" s="145" customFormat="1" hidden="1" outlineLevel="2" spans="1:4">
      <c r="A1106" s="194" t="s">
        <v>8179</v>
      </c>
      <c r="D1106" s="145">
        <v>0</v>
      </c>
    </row>
    <row r="1107" s="145" customFormat="1" hidden="1" outlineLevel="2" spans="1:4">
      <c r="A1107" s="194" t="s">
        <v>8180</v>
      </c>
      <c r="D1107" s="145">
        <v>0</v>
      </c>
    </row>
    <row r="1108" s="145" customFormat="1" hidden="1" outlineLevel="2" spans="1:4">
      <c r="A1108" s="194" t="s">
        <v>8181</v>
      </c>
      <c r="D1108" s="145">
        <v>0</v>
      </c>
    </row>
    <row r="1109" s="145" customFormat="1" hidden="1" outlineLevel="2" spans="1:4">
      <c r="A1109" s="194" t="s">
        <v>8182</v>
      </c>
      <c r="D1109" s="145">
        <v>0</v>
      </c>
    </row>
    <row r="1110" s="145" customFormat="1" hidden="1" outlineLevel="2" spans="1:4">
      <c r="A1110" s="194" t="s">
        <v>8183</v>
      </c>
      <c r="D1110" s="145">
        <v>0</v>
      </c>
    </row>
    <row r="1111" s="145" customFormat="1" hidden="1" outlineLevel="2" spans="1:4">
      <c r="A1111" s="194" t="s">
        <v>8184</v>
      </c>
      <c r="D1111" s="145">
        <v>0</v>
      </c>
    </row>
    <row r="1112" s="145" customFormat="1" hidden="1" outlineLevel="2" spans="1:4">
      <c r="A1112" s="194" t="s">
        <v>8185</v>
      </c>
      <c r="D1112" s="145">
        <v>0</v>
      </c>
    </row>
    <row r="1113" s="145" customFormat="1" hidden="1" outlineLevel="2" spans="1:4">
      <c r="A1113" s="194" t="s">
        <v>8186</v>
      </c>
      <c r="D1113" s="145">
        <v>0</v>
      </c>
    </row>
    <row r="1114" s="145" customFormat="1" hidden="1" outlineLevel="2" spans="1:4">
      <c r="A1114" s="194" t="s">
        <v>8187</v>
      </c>
      <c r="D1114" s="145">
        <v>0</v>
      </c>
    </row>
    <row r="1115" s="145" customFormat="1" hidden="1" outlineLevel="2" spans="1:4">
      <c r="A1115" s="194" t="s">
        <v>8188</v>
      </c>
      <c r="D1115" s="145">
        <v>0</v>
      </c>
    </row>
    <row r="1116" s="145" customFormat="1" hidden="1" outlineLevel="2" spans="1:4">
      <c r="A1116" s="194" t="s">
        <v>8189</v>
      </c>
      <c r="D1116" s="145">
        <v>0</v>
      </c>
    </row>
    <row r="1117" s="145" customFormat="1" ht="20.25" collapsed="1" spans="1:5">
      <c r="A1117" s="192" t="s">
        <v>8190</v>
      </c>
      <c r="D1117" s="145">
        <v>12800</v>
      </c>
      <c r="E1117" s="145">
        <v>6400</v>
      </c>
    </row>
    <row r="1118" s="145" customFormat="1" ht="14.25" hidden="1" outlineLevel="1" collapsed="1" spans="1:5">
      <c r="A1118" s="193" t="s">
        <v>8191</v>
      </c>
      <c r="D1118" s="145">
        <v>10240</v>
      </c>
      <c r="E1118" s="145">
        <v>5120</v>
      </c>
    </row>
    <row r="1119" s="145" customFormat="1" hidden="1" outlineLevel="2" spans="1:4">
      <c r="A1119" s="194" t="s">
        <v>8192</v>
      </c>
      <c r="D1119" s="145">
        <v>0</v>
      </c>
    </row>
    <row r="1120" s="145" customFormat="1" hidden="1" outlineLevel="2" spans="1:4">
      <c r="A1120" s="194" t="s">
        <v>8193</v>
      </c>
      <c r="D1120" s="145">
        <v>0</v>
      </c>
    </row>
    <row r="1121" s="145" customFormat="1" hidden="1" outlineLevel="2" spans="1:4">
      <c r="A1121" s="194" t="s">
        <v>8194</v>
      </c>
      <c r="D1121" s="145">
        <v>0</v>
      </c>
    </row>
    <row r="1122" s="145" customFormat="1" hidden="1" outlineLevel="2" spans="1:4">
      <c r="A1122" s="194" t="s">
        <v>8195</v>
      </c>
      <c r="D1122" s="145">
        <v>0</v>
      </c>
    </row>
    <row r="1123" s="145" customFormat="1" hidden="1" outlineLevel="2" spans="1:4">
      <c r="A1123" s="194" t="s">
        <v>8196</v>
      </c>
      <c r="D1123" s="145">
        <v>0</v>
      </c>
    </row>
    <row r="1124" s="145" customFormat="1" hidden="1" outlineLevel="2" spans="1:4">
      <c r="A1124" s="194" t="s">
        <v>8197</v>
      </c>
      <c r="D1124" s="145">
        <v>0</v>
      </c>
    </row>
    <row r="1125" s="145" customFormat="1" ht="14.25" hidden="1" outlineLevel="1" collapsed="1" spans="1:5">
      <c r="A1125" s="193" t="s">
        <v>8198</v>
      </c>
      <c r="D1125" s="145">
        <v>7680</v>
      </c>
      <c r="E1125" s="145">
        <v>3840</v>
      </c>
    </row>
    <row r="1126" s="145" customFormat="1" hidden="1" outlineLevel="2" spans="1:4">
      <c r="A1126" s="194" t="s">
        <v>8199</v>
      </c>
      <c r="D1126" s="145">
        <v>0</v>
      </c>
    </row>
    <row r="1127" s="145" customFormat="1" hidden="1" outlineLevel="2" spans="1:4">
      <c r="A1127" s="194" t="s">
        <v>8200</v>
      </c>
      <c r="D1127" s="145">
        <v>0</v>
      </c>
    </row>
    <row r="1128" s="145" customFormat="1" hidden="1" outlineLevel="2" spans="1:4">
      <c r="A1128" s="194" t="s">
        <v>8201</v>
      </c>
      <c r="D1128" s="145">
        <v>0</v>
      </c>
    </row>
    <row r="1129" s="145" customFormat="1" ht="20.25" collapsed="1" spans="1:5">
      <c r="A1129" s="192" t="s">
        <v>8202</v>
      </c>
      <c r="D1129" s="145">
        <v>10000</v>
      </c>
      <c r="E1129" s="145">
        <v>5000</v>
      </c>
    </row>
    <row r="1130" s="145" customFormat="1" hidden="1" outlineLevel="3" spans="1:4">
      <c r="A1130" s="202" t="s">
        <v>8203</v>
      </c>
      <c r="D1130" s="145">
        <v>0</v>
      </c>
    </row>
    <row r="1131" s="145" customFormat="1" hidden="1" outlineLevel="3" spans="1:4">
      <c r="A1131" s="202" t="s">
        <v>8204</v>
      </c>
      <c r="D1131" s="145">
        <v>0</v>
      </c>
    </row>
    <row r="1132" s="145" customFormat="1" hidden="1" outlineLevel="3" spans="1:4">
      <c r="A1132" s="202" t="s">
        <v>8205</v>
      </c>
      <c r="D1132" s="145">
        <v>0</v>
      </c>
    </row>
    <row r="1133" s="145" customFormat="1" hidden="1" outlineLevel="3" spans="1:5">
      <c r="A1133" s="202" t="s">
        <v>8206</v>
      </c>
      <c r="C1133" s="199">
        <v>0.1</v>
      </c>
      <c r="D1133" s="199">
        <v>1000</v>
      </c>
      <c r="E1133" s="145">
        <v>500</v>
      </c>
    </row>
    <row r="1134" s="145" customFormat="1" hidden="1" outlineLevel="3" spans="1:4">
      <c r="A1134" s="202" t="s">
        <v>8207</v>
      </c>
      <c r="D1134" s="145">
        <v>0</v>
      </c>
    </row>
    <row r="1135" s="145" customFormat="1" hidden="1" outlineLevel="3" spans="1:4">
      <c r="A1135" s="202" t="s">
        <v>8208</v>
      </c>
      <c r="D1135" s="145">
        <v>0</v>
      </c>
    </row>
    <row r="1136" s="145" customFormat="1" hidden="1" outlineLevel="3" spans="1:5">
      <c r="A1136" s="202" t="s">
        <v>8209</v>
      </c>
      <c r="C1136" s="199">
        <v>0.3</v>
      </c>
      <c r="D1136" s="199">
        <v>3000</v>
      </c>
      <c r="E1136" s="145">
        <v>1500</v>
      </c>
    </row>
    <row r="1137" s="145" customFormat="1" hidden="1" outlineLevel="3" spans="1:4">
      <c r="A1137" s="202" t="s">
        <v>8210</v>
      </c>
      <c r="D1137" s="145">
        <v>0</v>
      </c>
    </row>
    <row r="1138" s="145" customFormat="1" hidden="1" outlineLevel="3" spans="1:5">
      <c r="A1138" s="202" t="s">
        <v>8211</v>
      </c>
      <c r="C1138" s="199">
        <v>0.3</v>
      </c>
      <c r="D1138" s="199">
        <v>3000</v>
      </c>
      <c r="E1138" s="145">
        <v>1500</v>
      </c>
    </row>
    <row r="1139" s="145" customFormat="1" hidden="1" outlineLevel="3" spans="1:5">
      <c r="A1139" s="202" t="s">
        <v>8212</v>
      </c>
      <c r="C1139" s="199">
        <v>0.3</v>
      </c>
      <c r="D1139" s="199">
        <v>3000</v>
      </c>
      <c r="E1139" s="145">
        <v>1500</v>
      </c>
    </row>
    <row r="1140" s="145" customFormat="1" hidden="1" outlineLevel="3" spans="1:5">
      <c r="A1140" s="202" t="s">
        <v>8213</v>
      </c>
      <c r="C1140" s="199">
        <v>0.3</v>
      </c>
      <c r="D1140" s="199">
        <v>3000</v>
      </c>
      <c r="E1140" s="145">
        <v>1500</v>
      </c>
    </row>
    <row r="1141" s="145" customFormat="1" hidden="1" outlineLevel="1" spans="1:5">
      <c r="A1141" s="200" t="s">
        <v>8214</v>
      </c>
      <c r="C1141" s="199">
        <v>0.3</v>
      </c>
      <c r="D1141" s="199">
        <v>3000</v>
      </c>
      <c r="E1141" s="145">
        <v>1500</v>
      </c>
    </row>
    <row r="1142" s="145" customFormat="1" ht="20.25" collapsed="1" spans="1:5">
      <c r="A1142" s="192" t="s">
        <v>8215</v>
      </c>
      <c r="D1142" s="145">
        <v>20000</v>
      </c>
      <c r="E1142" s="145">
        <v>10000</v>
      </c>
    </row>
    <row r="1143" s="145" customFormat="1" spans="4:4">
      <c r="D1143" s="145">
        <v>0</v>
      </c>
    </row>
    <row r="1144" s="145" customFormat="1" spans="1:4">
      <c r="A1144" s="203" t="s">
        <v>8216</v>
      </c>
      <c r="D1144" s="145">
        <v>0</v>
      </c>
    </row>
    <row r="1145" s="145" customFormat="1" ht="14.25" collapsed="1" spans="1:5">
      <c r="A1145" s="193" t="s">
        <v>8217</v>
      </c>
      <c r="D1145" s="145">
        <v>8000</v>
      </c>
      <c r="E1145" s="145">
        <v>4000</v>
      </c>
    </row>
    <row r="1146" s="145" customFormat="1" hidden="1" outlineLevel="1" spans="1:4">
      <c r="A1146" s="194" t="s">
        <v>8218</v>
      </c>
      <c r="D1146" s="145">
        <v>0</v>
      </c>
    </row>
    <row r="1147" s="145" customFormat="1" hidden="1" outlineLevel="1" spans="1:4">
      <c r="A1147" s="194" t="s">
        <v>8219</v>
      </c>
      <c r="D1147" s="145">
        <v>0</v>
      </c>
    </row>
    <row r="1148" s="145" customFormat="1" hidden="1" outlineLevel="1" spans="1:4">
      <c r="A1148" s="194" t="s">
        <v>8220</v>
      </c>
      <c r="D1148" s="145">
        <v>0</v>
      </c>
    </row>
    <row r="1149" s="145" customFormat="1" hidden="1" outlineLevel="1" spans="1:4">
      <c r="A1149" s="194" t="s">
        <v>8221</v>
      </c>
      <c r="D1149" s="145">
        <v>0</v>
      </c>
    </row>
    <row r="1150" s="145" customFormat="1" hidden="1" outlineLevel="1" spans="1:4">
      <c r="A1150" s="194" t="s">
        <v>8222</v>
      </c>
      <c r="D1150" s="145">
        <v>0</v>
      </c>
    </row>
    <row r="1151" s="145" customFormat="1" hidden="1" outlineLevel="1" spans="1:4">
      <c r="A1151" s="194" t="s">
        <v>8223</v>
      </c>
      <c r="D1151" s="145">
        <v>0</v>
      </c>
    </row>
    <row r="1152" s="145" customFormat="1" hidden="1" outlineLevel="1" spans="1:4">
      <c r="A1152" s="194" t="s">
        <v>8224</v>
      </c>
      <c r="D1152" s="145">
        <v>0</v>
      </c>
    </row>
    <row r="1153" s="145" customFormat="1" hidden="1" outlineLevel="1" spans="1:4">
      <c r="A1153" s="194" t="s">
        <v>8225</v>
      </c>
      <c r="D1153" s="145">
        <v>0</v>
      </c>
    </row>
    <row r="1154" s="145" customFormat="1" hidden="1" outlineLevel="1" spans="1:4">
      <c r="A1154" s="194" t="s">
        <v>8226</v>
      </c>
      <c r="D1154" s="145">
        <v>0</v>
      </c>
    </row>
    <row r="1155" s="145" customFormat="1" hidden="1" outlineLevel="1" spans="1:4">
      <c r="A1155" s="194" t="s">
        <v>8227</v>
      </c>
      <c r="D1155" s="145">
        <v>0</v>
      </c>
    </row>
    <row r="1156" s="145" customFormat="1" collapsed="1" spans="4:4">
      <c r="D1156" s="145">
        <v>0</v>
      </c>
    </row>
    <row r="1157" s="145" customFormat="1" ht="14.25" collapsed="1" spans="1:5">
      <c r="A1157" s="193" t="s">
        <v>8228</v>
      </c>
      <c r="D1157" s="145">
        <v>12800</v>
      </c>
      <c r="E1157" s="145">
        <v>6400</v>
      </c>
    </row>
    <row r="1158" s="145" customFormat="1" hidden="1" outlineLevel="1" spans="1:4">
      <c r="A1158" s="194" t="s">
        <v>8229</v>
      </c>
      <c r="D1158" s="145">
        <v>0</v>
      </c>
    </row>
    <row r="1159" s="145" customFormat="1" hidden="1" outlineLevel="1" spans="1:4">
      <c r="A1159" s="194" t="s">
        <v>8230</v>
      </c>
      <c r="D1159" s="145">
        <v>0</v>
      </c>
    </row>
    <row r="1160" s="145" customFormat="1" collapsed="1" spans="4:4">
      <c r="D1160" s="145">
        <v>0</v>
      </c>
    </row>
    <row r="1161" s="145" customFormat="1" ht="14.25" collapsed="1" spans="1:5">
      <c r="A1161" s="193" t="s">
        <v>8231</v>
      </c>
      <c r="D1161" s="145">
        <v>8000</v>
      </c>
      <c r="E1161" s="145">
        <v>4000</v>
      </c>
    </row>
    <row r="1162" s="145" customFormat="1" hidden="1" outlineLevel="1" spans="1:4">
      <c r="A1162" s="194" t="s">
        <v>8232</v>
      </c>
      <c r="D1162" s="145">
        <v>0</v>
      </c>
    </row>
    <row r="1163" s="145" customFormat="1" hidden="1" outlineLevel="1" spans="1:4">
      <c r="A1163" s="194" t="s">
        <v>8233</v>
      </c>
      <c r="D1163" s="145">
        <v>0</v>
      </c>
    </row>
    <row r="1164" s="145" customFormat="1" hidden="1" outlineLevel="1" spans="1:4">
      <c r="A1164" s="194" t="s">
        <v>8234</v>
      </c>
      <c r="D1164" s="145">
        <v>0</v>
      </c>
    </row>
    <row r="1165" s="145" customFormat="1" hidden="1" outlineLevel="1" spans="1:4">
      <c r="A1165" s="194" t="s">
        <v>8235</v>
      </c>
      <c r="D1165" s="145">
        <v>0</v>
      </c>
    </row>
    <row r="1166" s="145" customFormat="1" hidden="1" outlineLevel="1" spans="1:4">
      <c r="A1166" s="194" t="s">
        <v>8236</v>
      </c>
      <c r="D1166" s="145">
        <v>0</v>
      </c>
    </row>
    <row r="1167" s="145" customFormat="1" hidden="1" outlineLevel="1" spans="1:4">
      <c r="A1167" s="194" t="s">
        <v>8237</v>
      </c>
      <c r="D1167" s="145">
        <v>0</v>
      </c>
    </row>
    <row r="1168" s="145" customFormat="1" hidden="1" outlineLevel="1" spans="1:4">
      <c r="A1168" s="194" t="s">
        <v>8238</v>
      </c>
      <c r="D1168" s="145">
        <v>0</v>
      </c>
    </row>
    <row r="1169" s="145" customFormat="1" hidden="1" outlineLevel="1" spans="1:4">
      <c r="A1169" s="194" t="s">
        <v>8239</v>
      </c>
      <c r="D1169" s="145">
        <v>0</v>
      </c>
    </row>
    <row r="1170" s="145" customFormat="1" hidden="1" outlineLevel="1" spans="1:4">
      <c r="A1170" s="194" t="s">
        <v>8240</v>
      </c>
      <c r="D1170" s="145">
        <v>0</v>
      </c>
    </row>
    <row r="1171" s="145" customFormat="1" hidden="1" outlineLevel="1" spans="1:4">
      <c r="A1171" s="194" t="s">
        <v>8241</v>
      </c>
      <c r="D1171" s="145">
        <v>0</v>
      </c>
    </row>
    <row r="1172" s="145" customFormat="1" hidden="1" outlineLevel="1" spans="1:4">
      <c r="A1172" s="194" t="s">
        <v>8242</v>
      </c>
      <c r="D1172" s="145">
        <v>0</v>
      </c>
    </row>
    <row r="1173" s="145" customFormat="1" hidden="1" outlineLevel="1" spans="1:4">
      <c r="A1173" s="194" t="s">
        <v>8243</v>
      </c>
      <c r="D1173" s="145">
        <v>0</v>
      </c>
    </row>
    <row r="1174" s="145" customFormat="1" hidden="1" outlineLevel="1" spans="1:4">
      <c r="A1174" s="194" t="s">
        <v>8244</v>
      </c>
      <c r="D1174" s="145">
        <v>0</v>
      </c>
    </row>
    <row r="1175" s="145" customFormat="1" hidden="1" outlineLevel="1" spans="1:4">
      <c r="A1175" s="194" t="s">
        <v>8245</v>
      </c>
      <c r="D1175" s="145">
        <v>0</v>
      </c>
    </row>
    <row r="1176" s="145" customFormat="1" hidden="1" outlineLevel="1" spans="1:4">
      <c r="A1176" s="194" t="s">
        <v>8246</v>
      </c>
      <c r="D1176" s="145">
        <v>0</v>
      </c>
    </row>
    <row r="1177" s="145" customFormat="1" hidden="1" outlineLevel="1" spans="1:4">
      <c r="A1177" s="194" t="s">
        <v>8247</v>
      </c>
      <c r="D1177" s="145">
        <v>0</v>
      </c>
    </row>
    <row r="1178" s="145" customFormat="1" hidden="1" outlineLevel="1" spans="1:4">
      <c r="A1178" s="194" t="s">
        <v>8248</v>
      </c>
      <c r="D1178" s="145">
        <v>0</v>
      </c>
    </row>
    <row r="1179" s="145" customFormat="1" hidden="1" outlineLevel="1" spans="1:4">
      <c r="A1179" s="194" t="s">
        <v>8249</v>
      </c>
      <c r="D1179" s="145">
        <v>0</v>
      </c>
    </row>
    <row r="1180" s="145" customFormat="1" hidden="1" outlineLevel="1" spans="1:4">
      <c r="A1180" s="194" t="s">
        <v>8250</v>
      </c>
      <c r="D1180" s="145">
        <v>0</v>
      </c>
    </row>
    <row r="1181" s="145" customFormat="1" hidden="1" outlineLevel="1" spans="1:4">
      <c r="A1181" s="194" t="s">
        <v>8251</v>
      </c>
      <c r="D1181" s="145">
        <v>0</v>
      </c>
    </row>
    <row r="1182" s="145" customFormat="1" hidden="1" outlineLevel="1" spans="1:4">
      <c r="A1182" s="194" t="s">
        <v>8252</v>
      </c>
      <c r="D1182" s="145">
        <v>0</v>
      </c>
    </row>
    <row r="1183" s="145" customFormat="1" hidden="1" outlineLevel="1" spans="1:4">
      <c r="A1183" s="194" t="s">
        <v>8253</v>
      </c>
      <c r="D1183" s="145">
        <v>0</v>
      </c>
    </row>
    <row r="1184" s="145" customFormat="1" hidden="1" outlineLevel="1" spans="1:4">
      <c r="A1184" s="194" t="s">
        <v>8254</v>
      </c>
      <c r="D1184" s="145">
        <v>0</v>
      </c>
    </row>
    <row r="1185" s="145" customFormat="1" hidden="1" outlineLevel="1" spans="1:4">
      <c r="A1185" s="194" t="s">
        <v>8255</v>
      </c>
      <c r="D1185" s="145">
        <v>0</v>
      </c>
    </row>
    <row r="1186" s="145" customFormat="1" hidden="1" outlineLevel="1" spans="1:4">
      <c r="A1186" s="194" t="s">
        <v>8256</v>
      </c>
      <c r="D1186" s="145">
        <v>0</v>
      </c>
    </row>
    <row r="1187" s="145" customFormat="1" hidden="1" outlineLevel="1" spans="1:4">
      <c r="A1187" s="194" t="s">
        <v>8257</v>
      </c>
      <c r="D1187" s="145">
        <v>0</v>
      </c>
    </row>
    <row r="1188" s="145" customFormat="1" hidden="1" outlineLevel="1" spans="1:4">
      <c r="A1188" s="194" t="s">
        <v>8258</v>
      </c>
      <c r="D1188" s="145">
        <v>0</v>
      </c>
    </row>
    <row r="1189" s="145" customFormat="1" hidden="1" outlineLevel="1" spans="1:4">
      <c r="A1189" s="194" t="s">
        <v>8259</v>
      </c>
      <c r="D1189" s="145">
        <v>0</v>
      </c>
    </row>
    <row r="1190" s="145" customFormat="1" collapsed="1" spans="4:4">
      <c r="D1190" s="145">
        <v>0</v>
      </c>
    </row>
    <row r="1191" s="145" customFormat="1" ht="14.25" collapsed="1" spans="1:5">
      <c r="A1191" s="193" t="s">
        <v>8260</v>
      </c>
      <c r="D1191" s="145">
        <v>8000</v>
      </c>
      <c r="E1191" s="145">
        <v>4000</v>
      </c>
    </row>
    <row r="1192" s="145" customFormat="1" hidden="1" outlineLevel="1" spans="1:4">
      <c r="A1192" s="194" t="s">
        <v>8261</v>
      </c>
      <c r="D1192" s="145">
        <v>0</v>
      </c>
    </row>
    <row r="1193" s="145" customFormat="1" hidden="1" outlineLevel="1" spans="1:4">
      <c r="A1193" s="194" t="s">
        <v>8262</v>
      </c>
      <c r="D1193" s="145">
        <v>0</v>
      </c>
    </row>
    <row r="1194" s="145" customFormat="1" hidden="1" outlineLevel="1" spans="1:4">
      <c r="A1194" s="194" t="s">
        <v>8263</v>
      </c>
      <c r="D1194" s="145">
        <v>0</v>
      </c>
    </row>
    <row r="1195" s="145" customFormat="1" hidden="1" outlineLevel="1" spans="1:4">
      <c r="A1195" s="194" t="s">
        <v>8264</v>
      </c>
      <c r="D1195" s="145">
        <v>0</v>
      </c>
    </row>
    <row r="1196" s="145" customFormat="1" hidden="1" outlineLevel="1" spans="1:4">
      <c r="A1196" s="194" t="s">
        <v>8265</v>
      </c>
      <c r="D1196" s="145">
        <v>0</v>
      </c>
    </row>
    <row r="1197" s="145" customFormat="1" hidden="1" outlineLevel="1" spans="1:4">
      <c r="A1197" s="194" t="s">
        <v>8266</v>
      </c>
      <c r="D1197" s="145">
        <v>0</v>
      </c>
    </row>
    <row r="1198" s="145" customFormat="1" hidden="1" outlineLevel="1" spans="1:4">
      <c r="A1198" s="194" t="s">
        <v>8267</v>
      </c>
      <c r="D1198" s="145">
        <v>0</v>
      </c>
    </row>
    <row r="1199" s="145" customFormat="1" hidden="1" outlineLevel="1" spans="1:4">
      <c r="A1199" s="194" t="s">
        <v>8268</v>
      </c>
      <c r="D1199" s="145">
        <v>0</v>
      </c>
    </row>
    <row r="1200" s="145" customFormat="1" hidden="1" outlineLevel="1" spans="1:4">
      <c r="A1200" s="194" t="s">
        <v>8269</v>
      </c>
      <c r="D1200" s="145">
        <v>0</v>
      </c>
    </row>
    <row r="1201" s="145" customFormat="1" hidden="1" outlineLevel="1" spans="1:4">
      <c r="A1201" s="194" t="s">
        <v>8270</v>
      </c>
      <c r="D1201" s="145">
        <v>0</v>
      </c>
    </row>
    <row r="1202" s="145" customFormat="1" hidden="1" outlineLevel="1" spans="1:4">
      <c r="A1202" s="194" t="s">
        <v>8271</v>
      </c>
      <c r="D1202" s="145">
        <v>0</v>
      </c>
    </row>
    <row r="1203" s="145" customFormat="1" hidden="1" outlineLevel="1" spans="1:4">
      <c r="A1203" s="194" t="s">
        <v>8272</v>
      </c>
      <c r="D1203" s="145">
        <v>0</v>
      </c>
    </row>
    <row r="1204" s="145" customFormat="1" hidden="1" outlineLevel="1" spans="1:4">
      <c r="A1204" s="194" t="s">
        <v>8273</v>
      </c>
      <c r="D1204" s="145">
        <v>0</v>
      </c>
    </row>
    <row r="1205" s="145" customFormat="1" hidden="1" outlineLevel="1" spans="1:4">
      <c r="A1205" s="194" t="s">
        <v>8274</v>
      </c>
      <c r="D1205" s="145">
        <v>0</v>
      </c>
    </row>
    <row r="1206" s="145" customFormat="1" hidden="1" outlineLevel="1" spans="1:4">
      <c r="A1206" s="194" t="s">
        <v>8275</v>
      </c>
      <c r="D1206" s="145">
        <v>0</v>
      </c>
    </row>
    <row r="1207" s="145" customFormat="1" hidden="1" outlineLevel="1" spans="1:4">
      <c r="A1207" s="194" t="s">
        <v>8276</v>
      </c>
      <c r="D1207" s="145">
        <v>0</v>
      </c>
    </row>
    <row r="1208" s="145" customFormat="1" collapsed="1" spans="4:4">
      <c r="D1208" s="145">
        <v>0</v>
      </c>
    </row>
    <row r="1209" s="145" customFormat="1" ht="14.25" spans="1:5">
      <c r="A1209" s="193" t="s">
        <v>8277</v>
      </c>
      <c r="D1209" s="145">
        <v>8000</v>
      </c>
      <c r="E1209" s="145">
        <v>4000</v>
      </c>
    </row>
    <row r="1211" ht="25.5" spans="1:1">
      <c r="A1211" s="204" t="s">
        <v>8278</v>
      </c>
    </row>
    <row r="1212" ht="261.75" customHeight="1" spans="1:1">
      <c r="A1212" s="205" t="s">
        <v>8279</v>
      </c>
    </row>
    <row r="1213" ht="164.25" customHeight="1" spans="1:1">
      <c r="A1213" s="206"/>
    </row>
    <row r="1214" ht="87" customHeight="1"/>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5"/>
  <sheetViews>
    <sheetView topLeftCell="B1" workbookViewId="0">
      <selection activeCell="E21" sqref="E21"/>
    </sheetView>
  </sheetViews>
  <sheetFormatPr defaultColWidth="9" defaultRowHeight="13.5" outlineLevelCol="7"/>
  <cols>
    <col min="1" max="1" width="16.375" customWidth="1"/>
    <col min="2" max="2" width="31.875" customWidth="1"/>
    <col min="3" max="4" width="25.625" customWidth="1"/>
    <col min="5" max="5" width="24.625" customWidth="1"/>
    <col min="6" max="6" width="21.5" customWidth="1"/>
    <col min="7" max="7" width="21.625" customWidth="1"/>
    <col min="8" max="8" width="18.625" customWidth="1"/>
  </cols>
  <sheetData>
    <row r="1" ht="14.25" spans="1:8">
      <c r="A1" t="s">
        <v>8280</v>
      </c>
      <c r="H1" s="159"/>
    </row>
    <row r="2" ht="15.75" spans="1:8">
      <c r="A2" s="160" t="s">
        <v>8281</v>
      </c>
      <c r="B2" s="161" t="s">
        <v>8282</v>
      </c>
      <c r="C2" s="162" t="s">
        <v>8283</v>
      </c>
      <c r="D2" s="162"/>
      <c r="E2" s="162"/>
      <c r="F2" s="163" t="s">
        <v>8284</v>
      </c>
      <c r="G2" s="164" t="s">
        <v>91</v>
      </c>
      <c r="H2" s="165" t="s">
        <v>8285</v>
      </c>
    </row>
    <row r="3" ht="17.25" customHeight="1" spans="1:8">
      <c r="A3" s="165" t="s">
        <v>8286</v>
      </c>
      <c r="B3" s="166" t="s">
        <v>8287</v>
      </c>
      <c r="C3" s="167" t="s">
        <v>8288</v>
      </c>
      <c r="D3" s="167"/>
      <c r="E3" s="167"/>
      <c r="F3" s="168" t="s">
        <v>8289</v>
      </c>
      <c r="G3" s="169"/>
      <c r="H3" s="170" t="s">
        <v>8290</v>
      </c>
    </row>
    <row r="4" ht="17.25" spans="1:8">
      <c r="A4" s="165"/>
      <c r="B4" s="166" t="s">
        <v>8291</v>
      </c>
      <c r="C4" s="167" t="s">
        <v>8292</v>
      </c>
      <c r="D4" s="167"/>
      <c r="E4" s="167"/>
      <c r="F4" s="168" t="s">
        <v>8293</v>
      </c>
      <c r="G4" s="169"/>
      <c r="H4" s="171"/>
    </row>
    <row r="5" ht="17.25" spans="1:8">
      <c r="A5" s="165"/>
      <c r="B5" s="172" t="s">
        <v>8294</v>
      </c>
      <c r="C5" s="167" t="s">
        <v>8293</v>
      </c>
      <c r="D5" s="167"/>
      <c r="E5" s="167"/>
      <c r="F5" s="168" t="s">
        <v>8295</v>
      </c>
      <c r="G5" s="169"/>
      <c r="H5" s="171"/>
    </row>
    <row r="6" ht="17.25" spans="1:8">
      <c r="A6" s="165"/>
      <c r="B6" s="172" t="s">
        <v>8296</v>
      </c>
      <c r="C6" s="167" t="s">
        <v>8289</v>
      </c>
      <c r="D6" s="167"/>
      <c r="E6" s="167"/>
      <c r="F6" s="168" t="s">
        <v>8297</v>
      </c>
      <c r="G6" s="169"/>
      <c r="H6" s="171"/>
    </row>
    <row r="7" ht="17.25" spans="1:8">
      <c r="A7" s="165"/>
      <c r="B7" s="172" t="s">
        <v>8298</v>
      </c>
      <c r="C7" s="167" t="s">
        <v>8293</v>
      </c>
      <c r="D7" s="167"/>
      <c r="E7" s="167"/>
      <c r="F7" s="168" t="s">
        <v>8295</v>
      </c>
      <c r="G7" s="169"/>
      <c r="H7" s="171"/>
    </row>
    <row r="8" customHeight="1" spans="1:8">
      <c r="A8" s="165"/>
      <c r="B8" s="166" t="s">
        <v>8299</v>
      </c>
      <c r="C8" s="167" t="s">
        <v>8300</v>
      </c>
      <c r="D8" s="167"/>
      <c r="E8" s="167"/>
      <c r="F8" s="168" t="s">
        <v>8301</v>
      </c>
      <c r="G8" s="173" t="s">
        <v>8302</v>
      </c>
      <c r="H8" s="171"/>
    </row>
    <row r="9" ht="73.5" customHeight="1" spans="1:8">
      <c r="A9" s="165"/>
      <c r="B9" s="166"/>
      <c r="C9" s="167"/>
      <c r="D9" s="167"/>
      <c r="E9" s="167"/>
      <c r="F9" s="168"/>
      <c r="G9" s="174"/>
      <c r="H9" s="175"/>
    </row>
    <row r="10" s="158" customFormat="1" ht="21" customHeight="1" spans="1:8">
      <c r="A10" s="176"/>
      <c r="B10" s="176"/>
      <c r="C10" s="176"/>
      <c r="D10" s="176"/>
      <c r="E10" s="177"/>
      <c r="F10" s="176"/>
      <c r="G10" s="177"/>
      <c r="H10" s="176"/>
    </row>
    <row r="11" ht="15" spans="1:8">
      <c r="A11" s="165" t="s">
        <v>8303</v>
      </c>
      <c r="B11" s="178" t="s">
        <v>8304</v>
      </c>
      <c r="C11" s="178" t="s">
        <v>8305</v>
      </c>
      <c r="D11" s="178" t="s">
        <v>8306</v>
      </c>
      <c r="E11" s="179" t="s">
        <v>8307</v>
      </c>
      <c r="F11" s="180" t="s">
        <v>8308</v>
      </c>
      <c r="G11" s="181" t="s">
        <v>91</v>
      </c>
      <c r="H11" s="165" t="s">
        <v>8285</v>
      </c>
    </row>
    <row r="12" ht="16.5" spans="1:8">
      <c r="A12" s="165"/>
      <c r="B12" s="182" t="s">
        <v>8309</v>
      </c>
      <c r="C12" s="183" t="s">
        <v>8310</v>
      </c>
      <c r="D12" s="184" t="s">
        <v>8311</v>
      </c>
      <c r="E12" s="184" t="s">
        <v>8312</v>
      </c>
      <c r="F12" s="185" t="s">
        <v>8313</v>
      </c>
      <c r="G12" s="169"/>
      <c r="H12" s="186" t="s">
        <v>8314</v>
      </c>
    </row>
    <row r="13" ht="16.5" spans="1:8">
      <c r="A13" s="165"/>
      <c r="B13" s="159"/>
      <c r="C13" s="183" t="s">
        <v>8310</v>
      </c>
      <c r="D13" s="184" t="s">
        <v>8315</v>
      </c>
      <c r="E13" s="184" t="s">
        <v>8316</v>
      </c>
      <c r="F13" s="171"/>
      <c r="G13" s="169"/>
      <c r="H13" s="187"/>
    </row>
    <row r="14" ht="16.5" spans="1:8">
      <c r="A14" s="165"/>
      <c r="B14" s="159"/>
      <c r="C14" s="183" t="s">
        <v>8310</v>
      </c>
      <c r="D14" s="184" t="s">
        <v>8317</v>
      </c>
      <c r="E14" s="184" t="s">
        <v>8318</v>
      </c>
      <c r="F14" s="171"/>
      <c r="G14" s="169"/>
      <c r="H14" s="187"/>
    </row>
    <row r="15" ht="16.5" spans="1:8">
      <c r="A15" s="165"/>
      <c r="B15" s="159"/>
      <c r="C15" s="183" t="s">
        <v>8310</v>
      </c>
      <c r="D15" s="184" t="s">
        <v>8319</v>
      </c>
      <c r="E15" s="184" t="s">
        <v>8320</v>
      </c>
      <c r="F15" s="175"/>
      <c r="G15" s="169"/>
      <c r="H15" s="187"/>
    </row>
  </sheetData>
  <mergeCells count="15">
    <mergeCell ref="C2:E2"/>
    <mergeCell ref="C3:E3"/>
    <mergeCell ref="C4:E4"/>
    <mergeCell ref="C5:E5"/>
    <mergeCell ref="C6:E6"/>
    <mergeCell ref="C7:E7"/>
    <mergeCell ref="A3:A9"/>
    <mergeCell ref="A11:A15"/>
    <mergeCell ref="B8:B9"/>
    <mergeCell ref="F8:F9"/>
    <mergeCell ref="F12:F15"/>
    <mergeCell ref="G8:G9"/>
    <mergeCell ref="H3:H9"/>
    <mergeCell ref="H12:H15"/>
    <mergeCell ref="C8:E9"/>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2"/>
  <sheetViews>
    <sheetView workbookViewId="0">
      <selection activeCell="A1" sqref="A1:J22"/>
    </sheetView>
  </sheetViews>
  <sheetFormatPr defaultColWidth="9" defaultRowHeight="13.5"/>
  <cols>
    <col min="1" max="16384" width="9" style="3"/>
  </cols>
  <sheetData>
    <row r="1" ht="25.5" spans="1:10">
      <c r="A1" s="146" t="s">
        <v>8321</v>
      </c>
      <c r="B1" s="146"/>
      <c r="C1" s="146"/>
      <c r="D1" s="146"/>
      <c r="E1" s="146"/>
      <c r="F1" s="146"/>
      <c r="G1" s="146"/>
      <c r="H1" s="146"/>
      <c r="I1" s="146"/>
      <c r="J1" s="146"/>
    </row>
    <row r="2" ht="67.5" spans="1:10">
      <c r="A2" s="147" t="s">
        <v>8322</v>
      </c>
      <c r="B2" s="20" t="s">
        <v>8323</v>
      </c>
      <c r="C2" s="20" t="s">
        <v>8324</v>
      </c>
      <c r="D2" s="20" t="s">
        <v>8325</v>
      </c>
      <c r="E2" s="20" t="s">
        <v>8326</v>
      </c>
      <c r="F2" s="20" t="s">
        <v>8327</v>
      </c>
      <c r="G2" s="20" t="s">
        <v>8328</v>
      </c>
      <c r="H2" s="20" t="s">
        <v>8329</v>
      </c>
      <c r="I2" s="20" t="s">
        <v>8330</v>
      </c>
      <c r="J2" s="20" t="s">
        <v>8331</v>
      </c>
    </row>
    <row r="3" ht="14.25" spans="1:10">
      <c r="A3" s="147" t="s">
        <v>8332</v>
      </c>
      <c r="B3" s="148">
        <v>40000</v>
      </c>
      <c r="C3" s="148">
        <v>10000</v>
      </c>
      <c r="D3" s="148">
        <v>10000</v>
      </c>
      <c r="E3" s="148">
        <v>10000</v>
      </c>
      <c r="F3" s="148">
        <v>40000</v>
      </c>
      <c r="G3" s="148">
        <v>60000</v>
      </c>
      <c r="H3" s="148">
        <v>60000</v>
      </c>
      <c r="I3" s="148">
        <v>60000</v>
      </c>
      <c r="J3" s="148">
        <v>14000</v>
      </c>
    </row>
    <row r="4" ht="54" spans="1:10">
      <c r="A4" s="20" t="s">
        <v>8333</v>
      </c>
      <c r="B4" s="148">
        <v>24000</v>
      </c>
      <c r="C4" s="155">
        <v>20000</v>
      </c>
      <c r="D4" s="156"/>
      <c r="E4" s="157"/>
      <c r="F4" s="148">
        <v>20000</v>
      </c>
      <c r="G4" s="148">
        <v>32000</v>
      </c>
      <c r="H4" s="148">
        <v>32000</v>
      </c>
      <c r="I4" s="148">
        <v>32000</v>
      </c>
      <c r="J4" s="148">
        <v>9000</v>
      </c>
    </row>
    <row r="5" ht="14.25" customHeight="1" spans="1:10">
      <c r="A5" s="11">
        <v>2015</v>
      </c>
      <c r="B5" s="148">
        <v>22000</v>
      </c>
      <c r="C5" s="155">
        <v>18000</v>
      </c>
      <c r="D5" s="156">
        <v>0</v>
      </c>
      <c r="E5" s="157">
        <v>0</v>
      </c>
      <c r="F5" s="148">
        <v>18000</v>
      </c>
      <c r="G5" s="148">
        <v>30000</v>
      </c>
      <c r="H5" s="148">
        <v>30000</v>
      </c>
      <c r="I5" s="148">
        <v>30000</v>
      </c>
      <c r="J5" s="148">
        <v>9000</v>
      </c>
    </row>
    <row r="6" ht="14.25" spans="1:10">
      <c r="A6" s="11">
        <v>2014</v>
      </c>
      <c r="B6" s="148">
        <v>20000</v>
      </c>
      <c r="C6" s="155">
        <v>16000</v>
      </c>
      <c r="D6" s="156">
        <v>0</v>
      </c>
      <c r="E6" s="157">
        <v>0</v>
      </c>
      <c r="F6" s="148">
        <v>16000</v>
      </c>
      <c r="G6" s="148">
        <v>28000</v>
      </c>
      <c r="H6" s="148">
        <v>28000</v>
      </c>
      <c r="I6" s="148">
        <v>28000</v>
      </c>
      <c r="J6" s="148" t="s">
        <v>8334</v>
      </c>
    </row>
    <row r="7" ht="14.25" spans="1:10">
      <c r="A7" s="11">
        <v>2013</v>
      </c>
      <c r="B7" s="148">
        <v>16000</v>
      </c>
      <c r="C7" s="155">
        <v>14000</v>
      </c>
      <c r="D7" s="156">
        <v>0</v>
      </c>
      <c r="E7" s="157">
        <v>0</v>
      </c>
      <c r="F7" s="148">
        <v>14000</v>
      </c>
      <c r="G7" s="148">
        <v>26000</v>
      </c>
      <c r="H7" s="148">
        <v>26000</v>
      </c>
      <c r="I7" s="148">
        <v>26000</v>
      </c>
      <c r="J7" s="148" t="s">
        <v>8334</v>
      </c>
    </row>
    <row r="8" ht="14.25" spans="1:10">
      <c r="A8" s="11">
        <v>2012</v>
      </c>
      <c r="B8" s="148">
        <v>8000</v>
      </c>
      <c r="C8" s="155">
        <v>12000</v>
      </c>
      <c r="D8" s="156">
        <v>0</v>
      </c>
      <c r="E8" s="157">
        <v>0</v>
      </c>
      <c r="F8" s="148">
        <v>12000</v>
      </c>
      <c r="G8" s="148">
        <v>24000</v>
      </c>
      <c r="H8" s="148">
        <v>24000</v>
      </c>
      <c r="I8" s="148">
        <v>24000</v>
      </c>
      <c r="J8" s="148" t="s">
        <v>8334</v>
      </c>
    </row>
    <row r="9" ht="14.25" spans="1:10">
      <c r="A9" s="147" t="s">
        <v>8335</v>
      </c>
      <c r="B9" s="148">
        <v>8000</v>
      </c>
      <c r="C9" s="155">
        <v>10000</v>
      </c>
      <c r="D9" s="156">
        <v>0</v>
      </c>
      <c r="E9" s="157">
        <v>0</v>
      </c>
      <c r="F9" s="148">
        <v>10000</v>
      </c>
      <c r="G9" s="148">
        <v>40000</v>
      </c>
      <c r="H9" s="148">
        <v>40000</v>
      </c>
      <c r="I9" s="148">
        <v>40000</v>
      </c>
      <c r="J9" s="148" t="s">
        <v>8334</v>
      </c>
    </row>
    <row r="10" ht="14.25" spans="1:10">
      <c r="A10" s="147" t="s">
        <v>8336</v>
      </c>
      <c r="B10" s="148" t="s">
        <v>8334</v>
      </c>
      <c r="C10" s="155">
        <v>10000</v>
      </c>
      <c r="D10" s="156">
        <v>0</v>
      </c>
      <c r="E10" s="157">
        <v>0</v>
      </c>
      <c r="F10" s="148">
        <v>10000</v>
      </c>
      <c r="G10" s="148">
        <v>20000</v>
      </c>
      <c r="H10" s="148">
        <v>20000</v>
      </c>
      <c r="I10" s="148" t="s">
        <v>8334</v>
      </c>
      <c r="J10" s="148" t="s">
        <v>8334</v>
      </c>
    </row>
    <row r="11" ht="14.25" spans="1:10">
      <c r="A11" s="147" t="s">
        <v>8337</v>
      </c>
      <c r="B11" s="148" t="s">
        <v>8334</v>
      </c>
      <c r="C11" s="155">
        <v>10000</v>
      </c>
      <c r="D11" s="156">
        <v>0</v>
      </c>
      <c r="E11" s="157">
        <v>0</v>
      </c>
      <c r="F11" s="148" t="s">
        <v>8334</v>
      </c>
      <c r="G11" s="148">
        <v>20000</v>
      </c>
      <c r="H11" s="148" t="s">
        <v>8334</v>
      </c>
      <c r="I11" s="148" t="s">
        <v>8334</v>
      </c>
      <c r="J11" s="148" t="s">
        <v>8334</v>
      </c>
    </row>
    <row r="12" ht="25.5" spans="1:10">
      <c r="A12" s="146" t="s">
        <v>8338</v>
      </c>
      <c r="B12" s="146"/>
      <c r="C12" s="146"/>
      <c r="D12" s="146"/>
      <c r="E12" s="146"/>
      <c r="F12" s="146"/>
      <c r="G12" s="146"/>
      <c r="H12" s="146"/>
      <c r="I12" s="146"/>
      <c r="J12" s="146"/>
    </row>
    <row r="13" ht="14.25" customHeight="1" spans="1:10">
      <c r="A13" s="20" t="s">
        <v>8339</v>
      </c>
      <c r="B13" s="148">
        <v>24000</v>
      </c>
      <c r="C13" s="148">
        <v>22000</v>
      </c>
      <c r="D13" s="148"/>
      <c r="E13" s="148"/>
      <c r="F13" s="148" t="s">
        <v>8334</v>
      </c>
      <c r="G13" s="148">
        <v>40000</v>
      </c>
      <c r="H13" s="148" t="s">
        <v>8334</v>
      </c>
      <c r="I13" s="148" t="s">
        <v>8334</v>
      </c>
      <c r="J13" s="11">
        <v>10000</v>
      </c>
    </row>
    <row r="14" ht="81" spans="1:10">
      <c r="A14" s="20" t="s">
        <v>8340</v>
      </c>
      <c r="B14" s="148">
        <v>24000</v>
      </c>
      <c r="C14" s="148">
        <v>22000</v>
      </c>
      <c r="D14" s="148"/>
      <c r="E14" s="148"/>
      <c r="F14" s="148" t="s">
        <v>8334</v>
      </c>
      <c r="G14" s="148">
        <v>40000</v>
      </c>
      <c r="H14" s="148" t="s">
        <v>8334</v>
      </c>
      <c r="I14" s="148" t="s">
        <v>8334</v>
      </c>
      <c r="J14" s="11">
        <v>10000</v>
      </c>
    </row>
    <row r="15" ht="25.5" spans="1:10">
      <c r="A15" s="146" t="s">
        <v>8341</v>
      </c>
      <c r="B15" s="146"/>
      <c r="C15" s="146"/>
      <c r="D15" s="146"/>
      <c r="E15" s="146"/>
      <c r="F15" s="146"/>
      <c r="G15" s="146"/>
      <c r="H15" s="146"/>
      <c r="I15" s="146"/>
      <c r="J15" s="146"/>
    </row>
    <row r="16" customHeight="1" spans="1:10">
      <c r="A16" s="10" t="s">
        <v>8342</v>
      </c>
      <c r="B16" s="10"/>
      <c r="C16" s="147" t="s">
        <v>8343</v>
      </c>
      <c r="D16" s="147"/>
      <c r="E16" s="147"/>
      <c r="F16" s="147"/>
      <c r="G16" s="147" t="s">
        <v>8344</v>
      </c>
      <c r="H16" s="147"/>
      <c r="I16" s="147"/>
      <c r="J16" s="147"/>
    </row>
    <row r="17" spans="1:10">
      <c r="A17" s="10"/>
      <c r="B17" s="10"/>
      <c r="C17" s="147" t="s">
        <v>8345</v>
      </c>
      <c r="D17" s="147"/>
      <c r="E17" s="147"/>
      <c r="F17" s="147"/>
      <c r="G17" s="147">
        <v>10</v>
      </c>
      <c r="H17" s="147"/>
      <c r="I17" s="147"/>
      <c r="J17" s="147"/>
    </row>
    <row r="18" spans="1:10">
      <c r="A18" s="10"/>
      <c r="B18" s="10"/>
      <c r="C18" s="147" t="s">
        <v>8346</v>
      </c>
      <c r="D18" s="147"/>
      <c r="E18" s="147"/>
      <c r="F18" s="147"/>
      <c r="G18" s="147">
        <v>16</v>
      </c>
      <c r="H18" s="147"/>
      <c r="I18" s="147"/>
      <c r="J18" s="147"/>
    </row>
    <row r="19" spans="1:10">
      <c r="A19" s="10"/>
      <c r="B19" s="10"/>
      <c r="C19" s="147" t="s">
        <v>8347</v>
      </c>
      <c r="D19" s="147"/>
      <c r="E19" s="147"/>
      <c r="F19" s="147"/>
      <c r="G19" s="147">
        <v>20</v>
      </c>
      <c r="H19" s="147"/>
      <c r="I19" s="147"/>
      <c r="J19" s="147"/>
    </row>
    <row r="20" spans="1:10">
      <c r="A20" s="10"/>
      <c r="B20" s="10"/>
      <c r="C20" s="147" t="s">
        <v>8348</v>
      </c>
      <c r="D20" s="147"/>
      <c r="E20" s="147"/>
      <c r="F20" s="147"/>
      <c r="G20" s="147">
        <v>30</v>
      </c>
      <c r="H20" s="147"/>
      <c r="I20" s="147"/>
      <c r="J20" s="147"/>
    </row>
    <row r="21" spans="1:10">
      <c r="A21" s="10"/>
      <c r="B21" s="10"/>
      <c r="C21" s="147" t="s">
        <v>8349</v>
      </c>
      <c r="D21" s="147"/>
      <c r="E21" s="147"/>
      <c r="F21" s="147"/>
      <c r="G21" s="147">
        <v>40</v>
      </c>
      <c r="H21" s="147"/>
      <c r="I21" s="147"/>
      <c r="J21" s="147"/>
    </row>
    <row r="22" spans="1:10">
      <c r="A22" s="10"/>
      <c r="B22" s="10"/>
      <c r="C22" s="147" t="s">
        <v>8350</v>
      </c>
      <c r="D22" s="147"/>
      <c r="E22" s="147"/>
      <c r="F22" s="147"/>
      <c r="G22" s="147">
        <v>48</v>
      </c>
      <c r="H22" s="147"/>
      <c r="I22" s="147"/>
      <c r="J22" s="147"/>
    </row>
    <row r="23" ht="33" customHeight="1"/>
    <row r="24" customHeight="1"/>
    <row r="25" customHeight="1"/>
    <row r="26" ht="14.25" customHeight="1"/>
    <row r="29" ht="33.75" customHeight="1"/>
    <row r="30" ht="33" customHeight="1"/>
    <row r="31" ht="32.25" customHeight="1"/>
    <row r="32" ht="30.75" customHeight="1"/>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2"/>
  <sheetViews>
    <sheetView workbookViewId="0">
      <selection activeCell="N16" sqref="N16"/>
    </sheetView>
  </sheetViews>
  <sheetFormatPr defaultColWidth="9" defaultRowHeight="13.5"/>
  <cols>
    <col min="1" max="1" width="21.75" style="145" customWidth="1"/>
    <col min="2" max="2" width="11.125" style="145" customWidth="1"/>
    <col min="3" max="3" width="10.625" style="145" customWidth="1"/>
    <col min="4" max="5" width="10.75" style="145" customWidth="1"/>
    <col min="6" max="6" width="11.5" style="145" customWidth="1"/>
    <col min="7" max="7" width="10.375" style="145" customWidth="1"/>
    <col min="8" max="8" width="11.5" style="145" customWidth="1"/>
    <col min="9" max="9" width="10.625" style="145" customWidth="1"/>
    <col min="10" max="10" width="11.375" style="145" customWidth="1"/>
    <col min="11" max="16384" width="9" style="145"/>
  </cols>
  <sheetData>
    <row r="1" ht="25.5" spans="1:10">
      <c r="A1" s="146" t="s">
        <v>8321</v>
      </c>
      <c r="B1" s="146"/>
      <c r="C1" s="146"/>
      <c r="D1" s="146"/>
      <c r="E1" s="146"/>
      <c r="F1" s="146"/>
      <c r="G1" s="146"/>
      <c r="H1" s="146"/>
      <c r="I1" s="146"/>
      <c r="J1" s="146"/>
    </row>
    <row r="2" ht="40.5" spans="1:10">
      <c r="A2" s="147" t="s">
        <v>8322</v>
      </c>
      <c r="B2" s="20" t="s">
        <v>8323</v>
      </c>
      <c r="C2" s="20" t="s">
        <v>8324</v>
      </c>
      <c r="D2" s="20" t="s">
        <v>8325</v>
      </c>
      <c r="E2" s="20" t="s">
        <v>8326</v>
      </c>
      <c r="F2" s="20" t="s">
        <v>8327</v>
      </c>
      <c r="G2" s="20" t="s">
        <v>8328</v>
      </c>
      <c r="H2" s="20" t="s">
        <v>8329</v>
      </c>
      <c r="I2" s="20" t="s">
        <v>8330</v>
      </c>
      <c r="J2" s="20" t="s">
        <v>8331</v>
      </c>
    </row>
    <row r="3" ht="14.25" spans="1:10">
      <c r="A3" s="147" t="s">
        <v>8332</v>
      </c>
      <c r="B3" s="148">
        <v>20000</v>
      </c>
      <c r="C3" s="148">
        <v>5000</v>
      </c>
      <c r="D3" s="148">
        <v>5000</v>
      </c>
      <c r="E3" s="148">
        <v>5000</v>
      </c>
      <c r="F3" s="148">
        <v>20000</v>
      </c>
      <c r="G3" s="148">
        <v>30000</v>
      </c>
      <c r="H3" s="148">
        <v>30000</v>
      </c>
      <c r="I3" s="148">
        <v>30000</v>
      </c>
      <c r="J3" s="148">
        <v>7000</v>
      </c>
    </row>
    <row r="4" ht="27" spans="1:10">
      <c r="A4" s="20" t="s">
        <v>8333</v>
      </c>
      <c r="B4" s="148">
        <v>12000</v>
      </c>
      <c r="C4" s="148">
        <v>10000</v>
      </c>
      <c r="D4" s="148"/>
      <c r="E4" s="148"/>
      <c r="F4" s="148">
        <v>10000</v>
      </c>
      <c r="G4" s="148">
        <v>16000</v>
      </c>
      <c r="H4" s="148">
        <v>16000</v>
      </c>
      <c r="I4" s="148">
        <v>16000</v>
      </c>
      <c r="J4" s="148">
        <v>4500</v>
      </c>
    </row>
    <row r="5" ht="14.25" spans="1:10">
      <c r="A5" s="11">
        <v>2015</v>
      </c>
      <c r="B5" s="148">
        <v>11000</v>
      </c>
      <c r="C5" s="148">
        <v>9000</v>
      </c>
      <c r="D5" s="148"/>
      <c r="E5" s="148"/>
      <c r="F5" s="148">
        <v>9000</v>
      </c>
      <c r="G5" s="148">
        <v>15000</v>
      </c>
      <c r="H5" s="148">
        <v>15000</v>
      </c>
      <c r="I5" s="148">
        <v>15000</v>
      </c>
      <c r="J5" s="148">
        <v>4500</v>
      </c>
    </row>
    <row r="6" ht="14.25" spans="1:10">
      <c r="A6" s="11">
        <v>2014</v>
      </c>
      <c r="B6" s="148">
        <v>10000</v>
      </c>
      <c r="C6" s="148">
        <v>8000</v>
      </c>
      <c r="D6" s="148"/>
      <c r="E6" s="148"/>
      <c r="F6" s="148">
        <v>8000</v>
      </c>
      <c r="G6" s="148">
        <v>14000</v>
      </c>
      <c r="H6" s="148">
        <v>14000</v>
      </c>
      <c r="I6" s="148">
        <v>14000</v>
      </c>
      <c r="J6" s="148" t="s">
        <v>8334</v>
      </c>
    </row>
    <row r="7" ht="14.25" spans="1:10">
      <c r="A7" s="11">
        <v>2013</v>
      </c>
      <c r="B7" s="148">
        <v>8000</v>
      </c>
      <c r="C7" s="148">
        <v>7000</v>
      </c>
      <c r="D7" s="148"/>
      <c r="E7" s="148"/>
      <c r="F7" s="148">
        <v>7000</v>
      </c>
      <c r="G7" s="148">
        <v>13000</v>
      </c>
      <c r="H7" s="148">
        <v>13000</v>
      </c>
      <c r="I7" s="148">
        <v>13000</v>
      </c>
      <c r="J7" s="148" t="s">
        <v>8334</v>
      </c>
    </row>
    <row r="8" ht="14.25" spans="1:10">
      <c r="A8" s="11">
        <v>2012</v>
      </c>
      <c r="B8" s="148">
        <v>4000</v>
      </c>
      <c r="C8" s="148">
        <v>6000</v>
      </c>
      <c r="D8" s="148"/>
      <c r="E8" s="148"/>
      <c r="F8" s="148">
        <v>6000</v>
      </c>
      <c r="G8" s="148">
        <v>12000</v>
      </c>
      <c r="H8" s="148">
        <v>12000</v>
      </c>
      <c r="I8" s="148">
        <v>12000</v>
      </c>
      <c r="J8" s="148" t="s">
        <v>8334</v>
      </c>
    </row>
    <row r="9" ht="14.25" spans="1:10">
      <c r="A9" s="147" t="s">
        <v>8335</v>
      </c>
      <c r="B9" s="148">
        <v>4000</v>
      </c>
      <c r="C9" s="148">
        <v>5000</v>
      </c>
      <c r="D9" s="148"/>
      <c r="E9" s="148"/>
      <c r="F9" s="148">
        <v>5000</v>
      </c>
      <c r="G9" s="148">
        <v>20000</v>
      </c>
      <c r="H9" s="148">
        <v>20000</v>
      </c>
      <c r="I9" s="148">
        <v>20000</v>
      </c>
      <c r="J9" s="148" t="s">
        <v>8334</v>
      </c>
    </row>
    <row r="10" ht="14.25" spans="1:10">
      <c r="A10" s="147" t="s">
        <v>8336</v>
      </c>
      <c r="B10" s="148" t="s">
        <v>8334</v>
      </c>
      <c r="C10" s="148">
        <v>5000</v>
      </c>
      <c r="D10" s="148"/>
      <c r="E10" s="148"/>
      <c r="F10" s="148">
        <v>5000</v>
      </c>
      <c r="G10" s="148">
        <v>10000</v>
      </c>
      <c r="H10" s="148">
        <v>10000</v>
      </c>
      <c r="I10" s="148" t="s">
        <v>8334</v>
      </c>
      <c r="J10" s="148" t="s">
        <v>8334</v>
      </c>
    </row>
    <row r="11" ht="14.25" spans="1:10">
      <c r="A11" s="147" t="s">
        <v>8337</v>
      </c>
      <c r="B11" s="148" t="s">
        <v>8334</v>
      </c>
      <c r="C11" s="148">
        <v>5000</v>
      </c>
      <c r="D11" s="148"/>
      <c r="E11" s="148"/>
      <c r="F11" s="148" t="s">
        <v>8334</v>
      </c>
      <c r="G11" s="148">
        <v>10000</v>
      </c>
      <c r="H11" s="148" t="s">
        <v>8334</v>
      </c>
      <c r="I11" s="148" t="s">
        <v>8334</v>
      </c>
      <c r="J11" s="148" t="s">
        <v>8334</v>
      </c>
    </row>
    <row r="12" ht="25.5" spans="1:10">
      <c r="A12" s="146" t="s">
        <v>8338</v>
      </c>
      <c r="B12" s="146"/>
      <c r="C12" s="146"/>
      <c r="D12" s="146"/>
      <c r="E12" s="146"/>
      <c r="F12" s="146"/>
      <c r="G12" s="146"/>
      <c r="H12" s="146"/>
      <c r="I12" s="146"/>
      <c r="J12" s="146"/>
    </row>
    <row r="13" ht="27" spans="1:10">
      <c r="A13" s="20" t="s">
        <v>8339</v>
      </c>
      <c r="B13" s="148">
        <v>12000</v>
      </c>
      <c r="C13" s="148">
        <v>11000</v>
      </c>
      <c r="D13" s="148"/>
      <c r="E13" s="148"/>
      <c r="F13" s="148" t="s">
        <v>8334</v>
      </c>
      <c r="G13" s="148">
        <v>20000</v>
      </c>
      <c r="H13" s="148" t="s">
        <v>8334</v>
      </c>
      <c r="I13" s="148" t="s">
        <v>8334</v>
      </c>
      <c r="J13" s="11">
        <v>5000</v>
      </c>
    </row>
    <row r="14" ht="27" spans="1:12">
      <c r="A14" s="20" t="s">
        <v>8340</v>
      </c>
      <c r="B14" s="148">
        <v>12000</v>
      </c>
      <c r="C14" s="148">
        <v>11000</v>
      </c>
      <c r="D14" s="148"/>
      <c r="E14" s="148"/>
      <c r="F14" s="148" t="s">
        <v>8334</v>
      </c>
      <c r="G14" s="148">
        <v>20000</v>
      </c>
      <c r="H14" s="148" t="s">
        <v>8334</v>
      </c>
      <c r="I14" s="148" t="s">
        <v>8334</v>
      </c>
      <c r="J14" s="11">
        <v>5000</v>
      </c>
      <c r="L14" s="153"/>
    </row>
    <row r="15" ht="25.5" spans="1:12">
      <c r="A15" s="149" t="s">
        <v>8341</v>
      </c>
      <c r="B15" s="149"/>
      <c r="C15" s="149"/>
      <c r="D15" s="149"/>
      <c r="E15" s="149"/>
      <c r="F15" s="149"/>
      <c r="G15" s="149"/>
      <c r="H15" s="149"/>
      <c r="I15" s="149"/>
      <c r="J15" s="149"/>
      <c r="L15" s="154"/>
    </row>
    <row r="16" ht="15" spans="1:12">
      <c r="A16" s="20" t="s">
        <v>8351</v>
      </c>
      <c r="B16" s="20"/>
      <c r="C16" s="150" t="s">
        <v>8343</v>
      </c>
      <c r="D16" s="151"/>
      <c r="E16" s="151"/>
      <c r="F16" s="152"/>
      <c r="G16" s="150" t="s">
        <v>8344</v>
      </c>
      <c r="H16" s="151"/>
      <c r="I16" s="151"/>
      <c r="J16" s="152"/>
      <c r="L16" s="154"/>
    </row>
    <row r="17" ht="15" spans="1:12">
      <c r="A17" s="20"/>
      <c r="B17" s="20"/>
      <c r="C17" s="150" t="s">
        <v>8352</v>
      </c>
      <c r="D17" s="151"/>
      <c r="E17" s="151"/>
      <c r="F17" s="152"/>
      <c r="G17" s="150">
        <v>5</v>
      </c>
      <c r="H17" s="151"/>
      <c r="I17" s="151"/>
      <c r="J17" s="152"/>
      <c r="L17" s="154"/>
    </row>
    <row r="18" ht="15" spans="1:12">
      <c r="A18" s="20"/>
      <c r="B18" s="20"/>
      <c r="C18" s="150" t="s">
        <v>8353</v>
      </c>
      <c r="D18" s="151"/>
      <c r="E18" s="151"/>
      <c r="F18" s="152"/>
      <c r="G18" s="150">
        <v>8</v>
      </c>
      <c r="H18" s="151"/>
      <c r="I18" s="151"/>
      <c r="J18" s="152"/>
      <c r="L18" s="154"/>
    </row>
    <row r="19" ht="14.25" spans="1:12">
      <c r="A19" s="20"/>
      <c r="B19" s="20"/>
      <c r="C19" s="150" t="s">
        <v>8354</v>
      </c>
      <c r="D19" s="151"/>
      <c r="E19" s="151"/>
      <c r="F19" s="152"/>
      <c r="G19" s="150">
        <v>10</v>
      </c>
      <c r="H19" s="151"/>
      <c r="I19" s="151"/>
      <c r="J19" s="152"/>
      <c r="L19" s="153"/>
    </row>
    <row r="20" spans="1:10">
      <c r="A20" s="20"/>
      <c r="B20" s="20"/>
      <c r="C20" s="150" t="s">
        <v>8355</v>
      </c>
      <c r="D20" s="151"/>
      <c r="E20" s="151"/>
      <c r="F20" s="152"/>
      <c r="G20" s="150">
        <v>15</v>
      </c>
      <c r="H20" s="151"/>
      <c r="I20" s="151"/>
      <c r="J20" s="152"/>
    </row>
    <row r="21" spans="1:10">
      <c r="A21" s="20"/>
      <c r="B21" s="20"/>
      <c r="C21" s="150" t="s">
        <v>8356</v>
      </c>
      <c r="D21" s="151"/>
      <c r="E21" s="151"/>
      <c r="F21" s="152"/>
      <c r="G21" s="150">
        <v>20</v>
      </c>
      <c r="H21" s="151"/>
      <c r="I21" s="151"/>
      <c r="J21" s="152"/>
    </row>
    <row r="22" spans="1:10">
      <c r="A22" s="20"/>
      <c r="B22" s="20"/>
      <c r="C22" s="150" t="s">
        <v>8357</v>
      </c>
      <c r="D22" s="151"/>
      <c r="E22" s="151"/>
      <c r="F22" s="152"/>
      <c r="G22" s="150">
        <v>24</v>
      </c>
      <c r="H22" s="151"/>
      <c r="I22" s="151"/>
      <c r="J22" s="152"/>
    </row>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9"/>
  <sheetViews>
    <sheetView topLeftCell="A29" workbookViewId="0">
      <selection activeCell="H55" sqref="H55"/>
    </sheetView>
  </sheetViews>
  <sheetFormatPr defaultColWidth="9" defaultRowHeight="13.5"/>
  <cols>
    <col min="1" max="1" width="7.625" style="81" customWidth="1"/>
    <col min="2" max="2" width="17" style="81" customWidth="1"/>
    <col min="3" max="3" width="16.5" style="81" customWidth="1"/>
    <col min="4" max="4" width="11.625" style="81" customWidth="1"/>
    <col min="5" max="5" width="23.25" style="81" customWidth="1"/>
    <col min="6" max="6" width="9.625" style="81" customWidth="1"/>
    <col min="7" max="7" width="18.625" style="81" customWidth="1"/>
    <col min="8" max="8" width="32" style="81" customWidth="1"/>
    <col min="9" max="9" width="29.75" style="81" customWidth="1"/>
    <col min="10" max="14" width="12.75" style="81" customWidth="1"/>
    <col min="15" max="15" width="8.5" style="81" customWidth="1"/>
    <col min="16" max="17" width="12.75" style="81" customWidth="1"/>
    <col min="18" max="18" width="31.625" style="81" customWidth="1"/>
    <col min="19" max="19" width="11.75" style="81" customWidth="1"/>
    <col min="20" max="20" width="49.625" style="81" customWidth="1"/>
    <col min="21" max="21" width="39.375" style="81" customWidth="1"/>
    <col min="22" max="22" width="45.125" style="81" customWidth="1"/>
    <col min="23" max="256" width="9" style="81"/>
    <col min="257" max="257" width="7.625" style="81" customWidth="1"/>
    <col min="258" max="258" width="17" style="81" customWidth="1"/>
    <col min="259" max="259" width="16.5" style="81" customWidth="1"/>
    <col min="260" max="260" width="11.625" style="81" customWidth="1"/>
    <col min="261" max="261" width="23.25" style="81" customWidth="1"/>
    <col min="262" max="262" width="9.625" style="81" customWidth="1"/>
    <col min="263" max="263" width="18.625" style="81" customWidth="1"/>
    <col min="264" max="264" width="32" style="81" customWidth="1"/>
    <col min="265" max="265" width="29.75" style="81" customWidth="1"/>
    <col min="266" max="266" width="12.375" style="81" customWidth="1"/>
    <col min="267" max="272" width="9" style="81" hidden="1" customWidth="1"/>
    <col min="273" max="273" width="17" style="81" customWidth="1"/>
    <col min="274" max="274" width="31.625" style="81" customWidth="1"/>
    <col min="275" max="275" width="11.75" style="81" customWidth="1"/>
    <col min="276" max="276" width="49.625" style="81" customWidth="1"/>
    <col min="277" max="277" width="39.375" style="81" customWidth="1"/>
    <col min="278" max="278" width="45.125" style="81" customWidth="1"/>
    <col min="279" max="512" width="9" style="81"/>
    <col min="513" max="513" width="7.625" style="81" customWidth="1"/>
    <col min="514" max="514" width="17" style="81" customWidth="1"/>
    <col min="515" max="515" width="16.5" style="81" customWidth="1"/>
    <col min="516" max="516" width="11.625" style="81" customWidth="1"/>
    <col min="517" max="517" width="23.25" style="81" customWidth="1"/>
    <col min="518" max="518" width="9.625" style="81" customWidth="1"/>
    <col min="519" max="519" width="18.625" style="81" customWidth="1"/>
    <col min="520" max="520" width="32" style="81" customWidth="1"/>
    <col min="521" max="521" width="29.75" style="81" customWidth="1"/>
    <col min="522" max="522" width="12.375" style="81" customWidth="1"/>
    <col min="523" max="528" width="9" style="81" hidden="1" customWidth="1"/>
    <col min="529" max="529" width="17" style="81" customWidth="1"/>
    <col min="530" max="530" width="31.625" style="81" customWidth="1"/>
    <col min="531" max="531" width="11.75" style="81" customWidth="1"/>
    <col min="532" max="532" width="49.625" style="81" customWidth="1"/>
    <col min="533" max="533" width="39.375" style="81" customWidth="1"/>
    <col min="534" max="534" width="45.125" style="81" customWidth="1"/>
    <col min="535" max="768" width="9" style="81"/>
    <col min="769" max="769" width="7.625" style="81" customWidth="1"/>
    <col min="770" max="770" width="17" style="81" customWidth="1"/>
    <col min="771" max="771" width="16.5" style="81" customWidth="1"/>
    <col min="772" max="772" width="11.625" style="81" customWidth="1"/>
    <col min="773" max="773" width="23.25" style="81" customWidth="1"/>
    <col min="774" max="774" width="9.625" style="81" customWidth="1"/>
    <col min="775" max="775" width="18.625" style="81" customWidth="1"/>
    <col min="776" max="776" width="32" style="81" customWidth="1"/>
    <col min="777" max="777" width="29.75" style="81" customWidth="1"/>
    <col min="778" max="778" width="12.375" style="81" customWidth="1"/>
    <col min="779" max="784" width="9" style="81" hidden="1" customWidth="1"/>
    <col min="785" max="785" width="17" style="81" customWidth="1"/>
    <col min="786" max="786" width="31.625" style="81" customWidth="1"/>
    <col min="787" max="787" width="11.75" style="81" customWidth="1"/>
    <col min="788" max="788" width="49.625" style="81" customWidth="1"/>
    <col min="789" max="789" width="39.375" style="81" customWidth="1"/>
    <col min="790" max="790" width="45.125" style="81" customWidth="1"/>
    <col min="791" max="1024" width="9" style="81"/>
    <col min="1025" max="1025" width="7.625" style="81" customWidth="1"/>
    <col min="1026" max="1026" width="17" style="81" customWidth="1"/>
    <col min="1027" max="1027" width="16.5" style="81" customWidth="1"/>
    <col min="1028" max="1028" width="11.625" style="81" customWidth="1"/>
    <col min="1029" max="1029" width="23.25" style="81" customWidth="1"/>
    <col min="1030" max="1030" width="9.625" style="81" customWidth="1"/>
    <col min="1031" max="1031" width="18.625" style="81" customWidth="1"/>
    <col min="1032" max="1032" width="32" style="81" customWidth="1"/>
    <col min="1033" max="1033" width="29.75" style="81" customWidth="1"/>
    <col min="1034" max="1034" width="12.375" style="81" customWidth="1"/>
    <col min="1035" max="1040" width="9" style="81" hidden="1" customWidth="1"/>
    <col min="1041" max="1041" width="17" style="81" customWidth="1"/>
    <col min="1042" max="1042" width="31.625" style="81" customWidth="1"/>
    <col min="1043" max="1043" width="11.75" style="81" customWidth="1"/>
    <col min="1044" max="1044" width="49.625" style="81" customWidth="1"/>
    <col min="1045" max="1045" width="39.375" style="81" customWidth="1"/>
    <col min="1046" max="1046" width="45.125" style="81" customWidth="1"/>
    <col min="1047" max="1280" width="9" style="81"/>
    <col min="1281" max="1281" width="7.625" style="81" customWidth="1"/>
    <col min="1282" max="1282" width="17" style="81" customWidth="1"/>
    <col min="1283" max="1283" width="16.5" style="81" customWidth="1"/>
    <col min="1284" max="1284" width="11.625" style="81" customWidth="1"/>
    <col min="1285" max="1285" width="23.25" style="81" customWidth="1"/>
    <col min="1286" max="1286" width="9.625" style="81" customWidth="1"/>
    <col min="1287" max="1287" width="18.625" style="81" customWidth="1"/>
    <col min="1288" max="1288" width="32" style="81" customWidth="1"/>
    <col min="1289" max="1289" width="29.75" style="81" customWidth="1"/>
    <col min="1290" max="1290" width="12.375" style="81" customWidth="1"/>
    <col min="1291" max="1296" width="9" style="81" hidden="1" customWidth="1"/>
    <col min="1297" max="1297" width="17" style="81" customWidth="1"/>
    <col min="1298" max="1298" width="31.625" style="81" customWidth="1"/>
    <col min="1299" max="1299" width="11.75" style="81" customWidth="1"/>
    <col min="1300" max="1300" width="49.625" style="81" customWidth="1"/>
    <col min="1301" max="1301" width="39.375" style="81" customWidth="1"/>
    <col min="1302" max="1302" width="45.125" style="81" customWidth="1"/>
    <col min="1303" max="1536" width="9" style="81"/>
    <col min="1537" max="1537" width="7.625" style="81" customWidth="1"/>
    <col min="1538" max="1538" width="17" style="81" customWidth="1"/>
    <col min="1539" max="1539" width="16.5" style="81" customWidth="1"/>
    <col min="1540" max="1540" width="11.625" style="81" customWidth="1"/>
    <col min="1541" max="1541" width="23.25" style="81" customWidth="1"/>
    <col min="1542" max="1542" width="9.625" style="81" customWidth="1"/>
    <col min="1543" max="1543" width="18.625" style="81" customWidth="1"/>
    <col min="1544" max="1544" width="32" style="81" customWidth="1"/>
    <col min="1545" max="1545" width="29.75" style="81" customWidth="1"/>
    <col min="1546" max="1546" width="12.375" style="81" customWidth="1"/>
    <col min="1547" max="1552" width="9" style="81" hidden="1" customWidth="1"/>
    <col min="1553" max="1553" width="17" style="81" customWidth="1"/>
    <col min="1554" max="1554" width="31.625" style="81" customWidth="1"/>
    <col min="1555" max="1555" width="11.75" style="81" customWidth="1"/>
    <col min="1556" max="1556" width="49.625" style="81" customWidth="1"/>
    <col min="1557" max="1557" width="39.375" style="81" customWidth="1"/>
    <col min="1558" max="1558" width="45.125" style="81" customWidth="1"/>
    <col min="1559" max="1792" width="9" style="81"/>
    <col min="1793" max="1793" width="7.625" style="81" customWidth="1"/>
    <col min="1794" max="1794" width="17" style="81" customWidth="1"/>
    <col min="1795" max="1795" width="16.5" style="81" customWidth="1"/>
    <col min="1796" max="1796" width="11.625" style="81" customWidth="1"/>
    <col min="1797" max="1797" width="23.25" style="81" customWidth="1"/>
    <col min="1798" max="1798" width="9.625" style="81" customWidth="1"/>
    <col min="1799" max="1799" width="18.625" style="81" customWidth="1"/>
    <col min="1800" max="1800" width="32" style="81" customWidth="1"/>
    <col min="1801" max="1801" width="29.75" style="81" customWidth="1"/>
    <col min="1802" max="1802" width="12.375" style="81" customWidth="1"/>
    <col min="1803" max="1808" width="9" style="81" hidden="1" customWidth="1"/>
    <col min="1809" max="1809" width="17" style="81" customWidth="1"/>
    <col min="1810" max="1810" width="31.625" style="81" customWidth="1"/>
    <col min="1811" max="1811" width="11.75" style="81" customWidth="1"/>
    <col min="1812" max="1812" width="49.625" style="81" customWidth="1"/>
    <col min="1813" max="1813" width="39.375" style="81" customWidth="1"/>
    <col min="1814" max="1814" width="45.125" style="81" customWidth="1"/>
    <col min="1815" max="2048" width="9" style="81"/>
    <col min="2049" max="2049" width="7.625" style="81" customWidth="1"/>
    <col min="2050" max="2050" width="17" style="81" customWidth="1"/>
    <col min="2051" max="2051" width="16.5" style="81" customWidth="1"/>
    <col min="2052" max="2052" width="11.625" style="81" customWidth="1"/>
    <col min="2053" max="2053" width="23.25" style="81" customWidth="1"/>
    <col min="2054" max="2054" width="9.625" style="81" customWidth="1"/>
    <col min="2055" max="2055" width="18.625" style="81" customWidth="1"/>
    <col min="2056" max="2056" width="32" style="81" customWidth="1"/>
    <col min="2057" max="2057" width="29.75" style="81" customWidth="1"/>
    <col min="2058" max="2058" width="12.375" style="81" customWidth="1"/>
    <col min="2059" max="2064" width="9" style="81" hidden="1" customWidth="1"/>
    <col min="2065" max="2065" width="17" style="81" customWidth="1"/>
    <col min="2066" max="2066" width="31.625" style="81" customWidth="1"/>
    <col min="2067" max="2067" width="11.75" style="81" customWidth="1"/>
    <col min="2068" max="2068" width="49.625" style="81" customWidth="1"/>
    <col min="2069" max="2069" width="39.375" style="81" customWidth="1"/>
    <col min="2070" max="2070" width="45.125" style="81" customWidth="1"/>
    <col min="2071" max="2304" width="9" style="81"/>
    <col min="2305" max="2305" width="7.625" style="81" customWidth="1"/>
    <col min="2306" max="2306" width="17" style="81" customWidth="1"/>
    <col min="2307" max="2307" width="16.5" style="81" customWidth="1"/>
    <col min="2308" max="2308" width="11.625" style="81" customWidth="1"/>
    <col min="2309" max="2309" width="23.25" style="81" customWidth="1"/>
    <col min="2310" max="2310" width="9.625" style="81" customWidth="1"/>
    <col min="2311" max="2311" width="18.625" style="81" customWidth="1"/>
    <col min="2312" max="2312" width="32" style="81" customWidth="1"/>
    <col min="2313" max="2313" width="29.75" style="81" customWidth="1"/>
    <col min="2314" max="2314" width="12.375" style="81" customWidth="1"/>
    <col min="2315" max="2320" width="9" style="81" hidden="1" customWidth="1"/>
    <col min="2321" max="2321" width="17" style="81" customWidth="1"/>
    <col min="2322" max="2322" width="31.625" style="81" customWidth="1"/>
    <col min="2323" max="2323" width="11.75" style="81" customWidth="1"/>
    <col min="2324" max="2324" width="49.625" style="81" customWidth="1"/>
    <col min="2325" max="2325" width="39.375" style="81" customWidth="1"/>
    <col min="2326" max="2326" width="45.125" style="81" customWidth="1"/>
    <col min="2327" max="2560" width="9" style="81"/>
    <col min="2561" max="2561" width="7.625" style="81" customWidth="1"/>
    <col min="2562" max="2562" width="17" style="81" customWidth="1"/>
    <col min="2563" max="2563" width="16.5" style="81" customWidth="1"/>
    <col min="2564" max="2564" width="11.625" style="81" customWidth="1"/>
    <col min="2565" max="2565" width="23.25" style="81" customWidth="1"/>
    <col min="2566" max="2566" width="9.625" style="81" customWidth="1"/>
    <col min="2567" max="2567" width="18.625" style="81" customWidth="1"/>
    <col min="2568" max="2568" width="32" style="81" customWidth="1"/>
    <col min="2569" max="2569" width="29.75" style="81" customWidth="1"/>
    <col min="2570" max="2570" width="12.375" style="81" customWidth="1"/>
    <col min="2571" max="2576" width="9" style="81" hidden="1" customWidth="1"/>
    <col min="2577" max="2577" width="17" style="81" customWidth="1"/>
    <col min="2578" max="2578" width="31.625" style="81" customWidth="1"/>
    <col min="2579" max="2579" width="11.75" style="81" customWidth="1"/>
    <col min="2580" max="2580" width="49.625" style="81" customWidth="1"/>
    <col min="2581" max="2581" width="39.375" style="81" customWidth="1"/>
    <col min="2582" max="2582" width="45.125" style="81" customWidth="1"/>
    <col min="2583" max="2816" width="9" style="81"/>
    <col min="2817" max="2817" width="7.625" style="81" customWidth="1"/>
    <col min="2818" max="2818" width="17" style="81" customWidth="1"/>
    <col min="2819" max="2819" width="16.5" style="81" customWidth="1"/>
    <col min="2820" max="2820" width="11.625" style="81" customWidth="1"/>
    <col min="2821" max="2821" width="23.25" style="81" customWidth="1"/>
    <col min="2822" max="2822" width="9.625" style="81" customWidth="1"/>
    <col min="2823" max="2823" width="18.625" style="81" customWidth="1"/>
    <col min="2824" max="2824" width="32" style="81" customWidth="1"/>
    <col min="2825" max="2825" width="29.75" style="81" customWidth="1"/>
    <col min="2826" max="2826" width="12.375" style="81" customWidth="1"/>
    <col min="2827" max="2832" width="9" style="81" hidden="1" customWidth="1"/>
    <col min="2833" max="2833" width="17" style="81" customWidth="1"/>
    <col min="2834" max="2834" width="31.625" style="81" customWidth="1"/>
    <col min="2835" max="2835" width="11.75" style="81" customWidth="1"/>
    <col min="2836" max="2836" width="49.625" style="81" customWidth="1"/>
    <col min="2837" max="2837" width="39.375" style="81" customWidth="1"/>
    <col min="2838" max="2838" width="45.125" style="81" customWidth="1"/>
    <col min="2839" max="3072" width="9" style="81"/>
    <col min="3073" max="3073" width="7.625" style="81" customWidth="1"/>
    <col min="3074" max="3074" width="17" style="81" customWidth="1"/>
    <col min="3075" max="3075" width="16.5" style="81" customWidth="1"/>
    <col min="3076" max="3076" width="11.625" style="81" customWidth="1"/>
    <col min="3077" max="3077" width="23.25" style="81" customWidth="1"/>
    <col min="3078" max="3078" width="9.625" style="81" customWidth="1"/>
    <col min="3079" max="3079" width="18.625" style="81" customWidth="1"/>
    <col min="3080" max="3080" width="32" style="81" customWidth="1"/>
    <col min="3081" max="3081" width="29.75" style="81" customWidth="1"/>
    <col min="3082" max="3082" width="12.375" style="81" customWidth="1"/>
    <col min="3083" max="3088" width="9" style="81" hidden="1" customWidth="1"/>
    <col min="3089" max="3089" width="17" style="81" customWidth="1"/>
    <col min="3090" max="3090" width="31.625" style="81" customWidth="1"/>
    <col min="3091" max="3091" width="11.75" style="81" customWidth="1"/>
    <col min="3092" max="3092" width="49.625" style="81" customWidth="1"/>
    <col min="3093" max="3093" width="39.375" style="81" customWidth="1"/>
    <col min="3094" max="3094" width="45.125" style="81" customWidth="1"/>
    <col min="3095" max="3328" width="9" style="81"/>
    <col min="3329" max="3329" width="7.625" style="81" customWidth="1"/>
    <col min="3330" max="3330" width="17" style="81" customWidth="1"/>
    <col min="3331" max="3331" width="16.5" style="81" customWidth="1"/>
    <col min="3332" max="3332" width="11.625" style="81" customWidth="1"/>
    <col min="3333" max="3333" width="23.25" style="81" customWidth="1"/>
    <col min="3334" max="3334" width="9.625" style="81" customWidth="1"/>
    <col min="3335" max="3335" width="18.625" style="81" customWidth="1"/>
    <col min="3336" max="3336" width="32" style="81" customWidth="1"/>
    <col min="3337" max="3337" width="29.75" style="81" customWidth="1"/>
    <col min="3338" max="3338" width="12.375" style="81" customWidth="1"/>
    <col min="3339" max="3344" width="9" style="81" hidden="1" customWidth="1"/>
    <col min="3345" max="3345" width="17" style="81" customWidth="1"/>
    <col min="3346" max="3346" width="31.625" style="81" customWidth="1"/>
    <col min="3347" max="3347" width="11.75" style="81" customWidth="1"/>
    <col min="3348" max="3348" width="49.625" style="81" customWidth="1"/>
    <col min="3349" max="3349" width="39.375" style="81" customWidth="1"/>
    <col min="3350" max="3350" width="45.125" style="81" customWidth="1"/>
    <col min="3351" max="3584" width="9" style="81"/>
    <col min="3585" max="3585" width="7.625" style="81" customWidth="1"/>
    <col min="3586" max="3586" width="17" style="81" customWidth="1"/>
    <col min="3587" max="3587" width="16.5" style="81" customWidth="1"/>
    <col min="3588" max="3588" width="11.625" style="81" customWidth="1"/>
    <col min="3589" max="3589" width="23.25" style="81" customWidth="1"/>
    <col min="3590" max="3590" width="9.625" style="81" customWidth="1"/>
    <col min="3591" max="3591" width="18.625" style="81" customWidth="1"/>
    <col min="3592" max="3592" width="32" style="81" customWidth="1"/>
    <col min="3593" max="3593" width="29.75" style="81" customWidth="1"/>
    <col min="3594" max="3594" width="12.375" style="81" customWidth="1"/>
    <col min="3595" max="3600" width="9" style="81" hidden="1" customWidth="1"/>
    <col min="3601" max="3601" width="17" style="81" customWidth="1"/>
    <col min="3602" max="3602" width="31.625" style="81" customWidth="1"/>
    <col min="3603" max="3603" width="11.75" style="81" customWidth="1"/>
    <col min="3604" max="3604" width="49.625" style="81" customWidth="1"/>
    <col min="3605" max="3605" width="39.375" style="81" customWidth="1"/>
    <col min="3606" max="3606" width="45.125" style="81" customWidth="1"/>
    <col min="3607" max="3840" width="9" style="81"/>
    <col min="3841" max="3841" width="7.625" style="81" customWidth="1"/>
    <col min="3842" max="3842" width="17" style="81" customWidth="1"/>
    <col min="3843" max="3843" width="16.5" style="81" customWidth="1"/>
    <col min="3844" max="3844" width="11.625" style="81" customWidth="1"/>
    <col min="3845" max="3845" width="23.25" style="81" customWidth="1"/>
    <col min="3846" max="3846" width="9.625" style="81" customWidth="1"/>
    <col min="3847" max="3847" width="18.625" style="81" customWidth="1"/>
    <col min="3848" max="3848" width="32" style="81" customWidth="1"/>
    <col min="3849" max="3849" width="29.75" style="81" customWidth="1"/>
    <col min="3850" max="3850" width="12.375" style="81" customWidth="1"/>
    <col min="3851" max="3856" width="9" style="81" hidden="1" customWidth="1"/>
    <col min="3857" max="3857" width="17" style="81" customWidth="1"/>
    <col min="3858" max="3858" width="31.625" style="81" customWidth="1"/>
    <col min="3859" max="3859" width="11.75" style="81" customWidth="1"/>
    <col min="3860" max="3860" width="49.625" style="81" customWidth="1"/>
    <col min="3861" max="3861" width="39.375" style="81" customWidth="1"/>
    <col min="3862" max="3862" width="45.125" style="81" customWidth="1"/>
    <col min="3863" max="4096" width="9" style="81"/>
    <col min="4097" max="4097" width="7.625" style="81" customWidth="1"/>
    <col min="4098" max="4098" width="17" style="81" customWidth="1"/>
    <col min="4099" max="4099" width="16.5" style="81" customWidth="1"/>
    <col min="4100" max="4100" width="11.625" style="81" customWidth="1"/>
    <col min="4101" max="4101" width="23.25" style="81" customWidth="1"/>
    <col min="4102" max="4102" width="9.625" style="81" customWidth="1"/>
    <col min="4103" max="4103" width="18.625" style="81" customWidth="1"/>
    <col min="4104" max="4104" width="32" style="81" customWidth="1"/>
    <col min="4105" max="4105" width="29.75" style="81" customWidth="1"/>
    <col min="4106" max="4106" width="12.375" style="81" customWidth="1"/>
    <col min="4107" max="4112" width="9" style="81" hidden="1" customWidth="1"/>
    <col min="4113" max="4113" width="17" style="81" customWidth="1"/>
    <col min="4114" max="4114" width="31.625" style="81" customWidth="1"/>
    <col min="4115" max="4115" width="11.75" style="81" customWidth="1"/>
    <col min="4116" max="4116" width="49.625" style="81" customWidth="1"/>
    <col min="4117" max="4117" width="39.375" style="81" customWidth="1"/>
    <col min="4118" max="4118" width="45.125" style="81" customWidth="1"/>
    <col min="4119" max="4352" width="9" style="81"/>
    <col min="4353" max="4353" width="7.625" style="81" customWidth="1"/>
    <col min="4354" max="4354" width="17" style="81" customWidth="1"/>
    <col min="4355" max="4355" width="16.5" style="81" customWidth="1"/>
    <col min="4356" max="4356" width="11.625" style="81" customWidth="1"/>
    <col min="4357" max="4357" width="23.25" style="81" customWidth="1"/>
    <col min="4358" max="4358" width="9.625" style="81" customWidth="1"/>
    <col min="4359" max="4359" width="18.625" style="81" customWidth="1"/>
    <col min="4360" max="4360" width="32" style="81" customWidth="1"/>
    <col min="4361" max="4361" width="29.75" style="81" customWidth="1"/>
    <col min="4362" max="4362" width="12.375" style="81" customWidth="1"/>
    <col min="4363" max="4368" width="9" style="81" hidden="1" customWidth="1"/>
    <col min="4369" max="4369" width="17" style="81" customWidth="1"/>
    <col min="4370" max="4370" width="31.625" style="81" customWidth="1"/>
    <col min="4371" max="4371" width="11.75" style="81" customWidth="1"/>
    <col min="4372" max="4372" width="49.625" style="81" customWidth="1"/>
    <col min="4373" max="4373" width="39.375" style="81" customWidth="1"/>
    <col min="4374" max="4374" width="45.125" style="81" customWidth="1"/>
    <col min="4375" max="4608" width="9" style="81"/>
    <col min="4609" max="4609" width="7.625" style="81" customWidth="1"/>
    <col min="4610" max="4610" width="17" style="81" customWidth="1"/>
    <col min="4611" max="4611" width="16.5" style="81" customWidth="1"/>
    <col min="4612" max="4612" width="11.625" style="81" customWidth="1"/>
    <col min="4613" max="4613" width="23.25" style="81" customWidth="1"/>
    <col min="4614" max="4614" width="9.625" style="81" customWidth="1"/>
    <col min="4615" max="4615" width="18.625" style="81" customWidth="1"/>
    <col min="4616" max="4616" width="32" style="81" customWidth="1"/>
    <col min="4617" max="4617" width="29.75" style="81" customWidth="1"/>
    <col min="4618" max="4618" width="12.375" style="81" customWidth="1"/>
    <col min="4619" max="4624" width="9" style="81" hidden="1" customWidth="1"/>
    <col min="4625" max="4625" width="17" style="81" customWidth="1"/>
    <col min="4626" max="4626" width="31.625" style="81" customWidth="1"/>
    <col min="4627" max="4627" width="11.75" style="81" customWidth="1"/>
    <col min="4628" max="4628" width="49.625" style="81" customWidth="1"/>
    <col min="4629" max="4629" width="39.375" style="81" customWidth="1"/>
    <col min="4630" max="4630" width="45.125" style="81" customWidth="1"/>
    <col min="4631" max="4864" width="9" style="81"/>
    <col min="4865" max="4865" width="7.625" style="81" customWidth="1"/>
    <col min="4866" max="4866" width="17" style="81" customWidth="1"/>
    <col min="4867" max="4867" width="16.5" style="81" customWidth="1"/>
    <col min="4868" max="4868" width="11.625" style="81" customWidth="1"/>
    <col min="4869" max="4869" width="23.25" style="81" customWidth="1"/>
    <col min="4870" max="4870" width="9.625" style="81" customWidth="1"/>
    <col min="4871" max="4871" width="18.625" style="81" customWidth="1"/>
    <col min="4872" max="4872" width="32" style="81" customWidth="1"/>
    <col min="4873" max="4873" width="29.75" style="81" customWidth="1"/>
    <col min="4874" max="4874" width="12.375" style="81" customWidth="1"/>
    <col min="4875" max="4880" width="9" style="81" hidden="1" customWidth="1"/>
    <col min="4881" max="4881" width="17" style="81" customWidth="1"/>
    <col min="4882" max="4882" width="31.625" style="81" customWidth="1"/>
    <col min="4883" max="4883" width="11.75" style="81" customWidth="1"/>
    <col min="4884" max="4884" width="49.625" style="81" customWidth="1"/>
    <col min="4885" max="4885" width="39.375" style="81" customWidth="1"/>
    <col min="4886" max="4886" width="45.125" style="81" customWidth="1"/>
    <col min="4887" max="5120" width="9" style="81"/>
    <col min="5121" max="5121" width="7.625" style="81" customWidth="1"/>
    <col min="5122" max="5122" width="17" style="81" customWidth="1"/>
    <col min="5123" max="5123" width="16.5" style="81" customWidth="1"/>
    <col min="5124" max="5124" width="11.625" style="81" customWidth="1"/>
    <col min="5125" max="5125" width="23.25" style="81" customWidth="1"/>
    <col min="5126" max="5126" width="9.625" style="81" customWidth="1"/>
    <col min="5127" max="5127" width="18.625" style="81" customWidth="1"/>
    <col min="5128" max="5128" width="32" style="81" customWidth="1"/>
    <col min="5129" max="5129" width="29.75" style="81" customWidth="1"/>
    <col min="5130" max="5130" width="12.375" style="81" customWidth="1"/>
    <col min="5131" max="5136" width="9" style="81" hidden="1" customWidth="1"/>
    <col min="5137" max="5137" width="17" style="81" customWidth="1"/>
    <col min="5138" max="5138" width="31.625" style="81" customWidth="1"/>
    <col min="5139" max="5139" width="11.75" style="81" customWidth="1"/>
    <col min="5140" max="5140" width="49.625" style="81" customWidth="1"/>
    <col min="5141" max="5141" width="39.375" style="81" customWidth="1"/>
    <col min="5142" max="5142" width="45.125" style="81" customWidth="1"/>
    <col min="5143" max="5376" width="9" style="81"/>
    <col min="5377" max="5377" width="7.625" style="81" customWidth="1"/>
    <col min="5378" max="5378" width="17" style="81" customWidth="1"/>
    <col min="5379" max="5379" width="16.5" style="81" customWidth="1"/>
    <col min="5380" max="5380" width="11.625" style="81" customWidth="1"/>
    <col min="5381" max="5381" width="23.25" style="81" customWidth="1"/>
    <col min="5382" max="5382" width="9.625" style="81" customWidth="1"/>
    <col min="5383" max="5383" width="18.625" style="81" customWidth="1"/>
    <col min="5384" max="5384" width="32" style="81" customWidth="1"/>
    <col min="5385" max="5385" width="29.75" style="81" customWidth="1"/>
    <col min="5386" max="5386" width="12.375" style="81" customWidth="1"/>
    <col min="5387" max="5392" width="9" style="81" hidden="1" customWidth="1"/>
    <col min="5393" max="5393" width="17" style="81" customWidth="1"/>
    <col min="5394" max="5394" width="31.625" style="81" customWidth="1"/>
    <col min="5395" max="5395" width="11.75" style="81" customWidth="1"/>
    <col min="5396" max="5396" width="49.625" style="81" customWidth="1"/>
    <col min="5397" max="5397" width="39.375" style="81" customWidth="1"/>
    <col min="5398" max="5398" width="45.125" style="81" customWidth="1"/>
    <col min="5399" max="5632" width="9" style="81"/>
    <col min="5633" max="5633" width="7.625" style="81" customWidth="1"/>
    <col min="5634" max="5634" width="17" style="81" customWidth="1"/>
    <col min="5635" max="5635" width="16.5" style="81" customWidth="1"/>
    <col min="5636" max="5636" width="11.625" style="81" customWidth="1"/>
    <col min="5637" max="5637" width="23.25" style="81" customWidth="1"/>
    <col min="5638" max="5638" width="9.625" style="81" customWidth="1"/>
    <col min="5639" max="5639" width="18.625" style="81" customWidth="1"/>
    <col min="5640" max="5640" width="32" style="81" customWidth="1"/>
    <col min="5641" max="5641" width="29.75" style="81" customWidth="1"/>
    <col min="5642" max="5642" width="12.375" style="81" customWidth="1"/>
    <col min="5643" max="5648" width="9" style="81" hidden="1" customWidth="1"/>
    <col min="5649" max="5649" width="17" style="81" customWidth="1"/>
    <col min="5650" max="5650" width="31.625" style="81" customWidth="1"/>
    <col min="5651" max="5651" width="11.75" style="81" customWidth="1"/>
    <col min="5652" max="5652" width="49.625" style="81" customWidth="1"/>
    <col min="5653" max="5653" width="39.375" style="81" customWidth="1"/>
    <col min="5654" max="5654" width="45.125" style="81" customWidth="1"/>
    <col min="5655" max="5888" width="9" style="81"/>
    <col min="5889" max="5889" width="7.625" style="81" customWidth="1"/>
    <col min="5890" max="5890" width="17" style="81" customWidth="1"/>
    <col min="5891" max="5891" width="16.5" style="81" customWidth="1"/>
    <col min="5892" max="5892" width="11.625" style="81" customWidth="1"/>
    <col min="5893" max="5893" width="23.25" style="81" customWidth="1"/>
    <col min="5894" max="5894" width="9.625" style="81" customWidth="1"/>
    <col min="5895" max="5895" width="18.625" style="81" customWidth="1"/>
    <col min="5896" max="5896" width="32" style="81" customWidth="1"/>
    <col min="5897" max="5897" width="29.75" style="81" customWidth="1"/>
    <col min="5898" max="5898" width="12.375" style="81" customWidth="1"/>
    <col min="5899" max="5904" width="9" style="81" hidden="1" customWidth="1"/>
    <col min="5905" max="5905" width="17" style="81" customWidth="1"/>
    <col min="5906" max="5906" width="31.625" style="81" customWidth="1"/>
    <col min="5907" max="5907" width="11.75" style="81" customWidth="1"/>
    <col min="5908" max="5908" width="49.625" style="81" customWidth="1"/>
    <col min="5909" max="5909" width="39.375" style="81" customWidth="1"/>
    <col min="5910" max="5910" width="45.125" style="81" customWidth="1"/>
    <col min="5911" max="6144" width="9" style="81"/>
    <col min="6145" max="6145" width="7.625" style="81" customWidth="1"/>
    <col min="6146" max="6146" width="17" style="81" customWidth="1"/>
    <col min="6147" max="6147" width="16.5" style="81" customWidth="1"/>
    <col min="6148" max="6148" width="11.625" style="81" customWidth="1"/>
    <col min="6149" max="6149" width="23.25" style="81" customWidth="1"/>
    <col min="6150" max="6150" width="9.625" style="81" customWidth="1"/>
    <col min="6151" max="6151" width="18.625" style="81" customWidth="1"/>
    <col min="6152" max="6152" width="32" style="81" customWidth="1"/>
    <col min="6153" max="6153" width="29.75" style="81" customWidth="1"/>
    <col min="6154" max="6154" width="12.375" style="81" customWidth="1"/>
    <col min="6155" max="6160" width="9" style="81" hidden="1" customWidth="1"/>
    <col min="6161" max="6161" width="17" style="81" customWidth="1"/>
    <col min="6162" max="6162" width="31.625" style="81" customWidth="1"/>
    <col min="6163" max="6163" width="11.75" style="81" customWidth="1"/>
    <col min="6164" max="6164" width="49.625" style="81" customWidth="1"/>
    <col min="6165" max="6165" width="39.375" style="81" customWidth="1"/>
    <col min="6166" max="6166" width="45.125" style="81" customWidth="1"/>
    <col min="6167" max="6400" width="9" style="81"/>
    <col min="6401" max="6401" width="7.625" style="81" customWidth="1"/>
    <col min="6402" max="6402" width="17" style="81" customWidth="1"/>
    <col min="6403" max="6403" width="16.5" style="81" customWidth="1"/>
    <col min="6404" max="6404" width="11.625" style="81" customWidth="1"/>
    <col min="6405" max="6405" width="23.25" style="81" customWidth="1"/>
    <col min="6406" max="6406" width="9.625" style="81" customWidth="1"/>
    <col min="6407" max="6407" width="18.625" style="81" customWidth="1"/>
    <col min="6408" max="6408" width="32" style="81" customWidth="1"/>
    <col min="6409" max="6409" width="29.75" style="81" customWidth="1"/>
    <col min="6410" max="6410" width="12.375" style="81" customWidth="1"/>
    <col min="6411" max="6416" width="9" style="81" hidden="1" customWidth="1"/>
    <col min="6417" max="6417" width="17" style="81" customWidth="1"/>
    <col min="6418" max="6418" width="31.625" style="81" customWidth="1"/>
    <col min="6419" max="6419" width="11.75" style="81" customWidth="1"/>
    <col min="6420" max="6420" width="49.625" style="81" customWidth="1"/>
    <col min="6421" max="6421" width="39.375" style="81" customWidth="1"/>
    <col min="6422" max="6422" width="45.125" style="81" customWidth="1"/>
    <col min="6423" max="6656" width="9" style="81"/>
    <col min="6657" max="6657" width="7.625" style="81" customWidth="1"/>
    <col min="6658" max="6658" width="17" style="81" customWidth="1"/>
    <col min="6659" max="6659" width="16.5" style="81" customWidth="1"/>
    <col min="6660" max="6660" width="11.625" style="81" customWidth="1"/>
    <col min="6661" max="6661" width="23.25" style="81" customWidth="1"/>
    <col min="6662" max="6662" width="9.625" style="81" customWidth="1"/>
    <col min="6663" max="6663" width="18.625" style="81" customWidth="1"/>
    <col min="6664" max="6664" width="32" style="81" customWidth="1"/>
    <col min="6665" max="6665" width="29.75" style="81" customWidth="1"/>
    <col min="6666" max="6666" width="12.375" style="81" customWidth="1"/>
    <col min="6667" max="6672" width="9" style="81" hidden="1" customWidth="1"/>
    <col min="6673" max="6673" width="17" style="81" customWidth="1"/>
    <col min="6674" max="6674" width="31.625" style="81" customWidth="1"/>
    <col min="6675" max="6675" width="11.75" style="81" customWidth="1"/>
    <col min="6676" max="6676" width="49.625" style="81" customWidth="1"/>
    <col min="6677" max="6677" width="39.375" style="81" customWidth="1"/>
    <col min="6678" max="6678" width="45.125" style="81" customWidth="1"/>
    <col min="6679" max="6912" width="9" style="81"/>
    <col min="6913" max="6913" width="7.625" style="81" customWidth="1"/>
    <col min="6914" max="6914" width="17" style="81" customWidth="1"/>
    <col min="6915" max="6915" width="16.5" style="81" customWidth="1"/>
    <col min="6916" max="6916" width="11.625" style="81" customWidth="1"/>
    <col min="6917" max="6917" width="23.25" style="81" customWidth="1"/>
    <col min="6918" max="6918" width="9.625" style="81" customWidth="1"/>
    <col min="6919" max="6919" width="18.625" style="81" customWidth="1"/>
    <col min="6920" max="6920" width="32" style="81" customWidth="1"/>
    <col min="6921" max="6921" width="29.75" style="81" customWidth="1"/>
    <col min="6922" max="6922" width="12.375" style="81" customWidth="1"/>
    <col min="6923" max="6928" width="9" style="81" hidden="1" customWidth="1"/>
    <col min="6929" max="6929" width="17" style="81" customWidth="1"/>
    <col min="6930" max="6930" width="31.625" style="81" customWidth="1"/>
    <col min="6931" max="6931" width="11.75" style="81" customWidth="1"/>
    <col min="6932" max="6932" width="49.625" style="81" customWidth="1"/>
    <col min="6933" max="6933" width="39.375" style="81" customWidth="1"/>
    <col min="6934" max="6934" width="45.125" style="81" customWidth="1"/>
    <col min="6935" max="7168" width="9" style="81"/>
    <col min="7169" max="7169" width="7.625" style="81" customWidth="1"/>
    <col min="7170" max="7170" width="17" style="81" customWidth="1"/>
    <col min="7171" max="7171" width="16.5" style="81" customWidth="1"/>
    <col min="7172" max="7172" width="11.625" style="81" customWidth="1"/>
    <col min="7173" max="7173" width="23.25" style="81" customWidth="1"/>
    <col min="7174" max="7174" width="9.625" style="81" customWidth="1"/>
    <col min="7175" max="7175" width="18.625" style="81" customWidth="1"/>
    <col min="7176" max="7176" width="32" style="81" customWidth="1"/>
    <col min="7177" max="7177" width="29.75" style="81" customWidth="1"/>
    <col min="7178" max="7178" width="12.375" style="81" customWidth="1"/>
    <col min="7179" max="7184" width="9" style="81" hidden="1" customWidth="1"/>
    <col min="7185" max="7185" width="17" style="81" customWidth="1"/>
    <col min="7186" max="7186" width="31.625" style="81" customWidth="1"/>
    <col min="7187" max="7187" width="11.75" style="81" customWidth="1"/>
    <col min="7188" max="7188" width="49.625" style="81" customWidth="1"/>
    <col min="7189" max="7189" width="39.375" style="81" customWidth="1"/>
    <col min="7190" max="7190" width="45.125" style="81" customWidth="1"/>
    <col min="7191" max="7424" width="9" style="81"/>
    <col min="7425" max="7425" width="7.625" style="81" customWidth="1"/>
    <col min="7426" max="7426" width="17" style="81" customWidth="1"/>
    <col min="7427" max="7427" width="16.5" style="81" customWidth="1"/>
    <col min="7428" max="7428" width="11.625" style="81" customWidth="1"/>
    <col min="7429" max="7429" width="23.25" style="81" customWidth="1"/>
    <col min="7430" max="7430" width="9.625" style="81" customWidth="1"/>
    <col min="7431" max="7431" width="18.625" style="81" customWidth="1"/>
    <col min="7432" max="7432" width="32" style="81" customWidth="1"/>
    <col min="7433" max="7433" width="29.75" style="81" customWidth="1"/>
    <col min="7434" max="7434" width="12.375" style="81" customWidth="1"/>
    <col min="7435" max="7440" width="9" style="81" hidden="1" customWidth="1"/>
    <col min="7441" max="7441" width="17" style="81" customWidth="1"/>
    <col min="7442" max="7442" width="31.625" style="81" customWidth="1"/>
    <col min="7443" max="7443" width="11.75" style="81" customWidth="1"/>
    <col min="7444" max="7444" width="49.625" style="81" customWidth="1"/>
    <col min="7445" max="7445" width="39.375" style="81" customWidth="1"/>
    <col min="7446" max="7446" width="45.125" style="81" customWidth="1"/>
    <col min="7447" max="7680" width="9" style="81"/>
    <col min="7681" max="7681" width="7.625" style="81" customWidth="1"/>
    <col min="7682" max="7682" width="17" style="81" customWidth="1"/>
    <col min="7683" max="7683" width="16.5" style="81" customWidth="1"/>
    <col min="7684" max="7684" width="11.625" style="81" customWidth="1"/>
    <col min="7685" max="7685" width="23.25" style="81" customWidth="1"/>
    <col min="7686" max="7686" width="9.625" style="81" customWidth="1"/>
    <col min="7687" max="7687" width="18.625" style="81" customWidth="1"/>
    <col min="7688" max="7688" width="32" style="81" customWidth="1"/>
    <col min="7689" max="7689" width="29.75" style="81" customWidth="1"/>
    <col min="7690" max="7690" width="12.375" style="81" customWidth="1"/>
    <col min="7691" max="7696" width="9" style="81" hidden="1" customWidth="1"/>
    <col min="7697" max="7697" width="17" style="81" customWidth="1"/>
    <col min="7698" max="7698" width="31.625" style="81" customWidth="1"/>
    <col min="7699" max="7699" width="11.75" style="81" customWidth="1"/>
    <col min="7700" max="7700" width="49.625" style="81" customWidth="1"/>
    <col min="7701" max="7701" width="39.375" style="81" customWidth="1"/>
    <col min="7702" max="7702" width="45.125" style="81" customWidth="1"/>
    <col min="7703" max="7936" width="9" style="81"/>
    <col min="7937" max="7937" width="7.625" style="81" customWidth="1"/>
    <col min="7938" max="7938" width="17" style="81" customWidth="1"/>
    <col min="7939" max="7939" width="16.5" style="81" customWidth="1"/>
    <col min="7940" max="7940" width="11.625" style="81" customWidth="1"/>
    <col min="7941" max="7941" width="23.25" style="81" customWidth="1"/>
    <col min="7942" max="7942" width="9.625" style="81" customWidth="1"/>
    <col min="7943" max="7943" width="18.625" style="81" customWidth="1"/>
    <col min="7944" max="7944" width="32" style="81" customWidth="1"/>
    <col min="7945" max="7945" width="29.75" style="81" customWidth="1"/>
    <col min="7946" max="7946" width="12.375" style="81" customWidth="1"/>
    <col min="7947" max="7952" width="9" style="81" hidden="1" customWidth="1"/>
    <col min="7953" max="7953" width="17" style="81" customWidth="1"/>
    <col min="7954" max="7954" width="31.625" style="81" customWidth="1"/>
    <col min="7955" max="7955" width="11.75" style="81" customWidth="1"/>
    <col min="7956" max="7956" width="49.625" style="81" customWidth="1"/>
    <col min="7957" max="7957" width="39.375" style="81" customWidth="1"/>
    <col min="7958" max="7958" width="45.125" style="81" customWidth="1"/>
    <col min="7959" max="8192" width="9" style="81"/>
    <col min="8193" max="8193" width="7.625" style="81" customWidth="1"/>
    <col min="8194" max="8194" width="17" style="81" customWidth="1"/>
    <col min="8195" max="8195" width="16.5" style="81" customWidth="1"/>
    <col min="8196" max="8196" width="11.625" style="81" customWidth="1"/>
    <col min="8197" max="8197" width="23.25" style="81" customWidth="1"/>
    <col min="8198" max="8198" width="9.625" style="81" customWidth="1"/>
    <col min="8199" max="8199" width="18.625" style="81" customWidth="1"/>
    <col min="8200" max="8200" width="32" style="81" customWidth="1"/>
    <col min="8201" max="8201" width="29.75" style="81" customWidth="1"/>
    <col min="8202" max="8202" width="12.375" style="81" customWidth="1"/>
    <col min="8203" max="8208" width="9" style="81" hidden="1" customWidth="1"/>
    <col min="8209" max="8209" width="17" style="81" customWidth="1"/>
    <col min="8210" max="8210" width="31.625" style="81" customWidth="1"/>
    <col min="8211" max="8211" width="11.75" style="81" customWidth="1"/>
    <col min="8212" max="8212" width="49.625" style="81" customWidth="1"/>
    <col min="8213" max="8213" width="39.375" style="81" customWidth="1"/>
    <col min="8214" max="8214" width="45.125" style="81" customWidth="1"/>
    <col min="8215" max="8448" width="9" style="81"/>
    <col min="8449" max="8449" width="7.625" style="81" customWidth="1"/>
    <col min="8450" max="8450" width="17" style="81" customWidth="1"/>
    <col min="8451" max="8451" width="16.5" style="81" customWidth="1"/>
    <col min="8452" max="8452" width="11.625" style="81" customWidth="1"/>
    <col min="8453" max="8453" width="23.25" style="81" customWidth="1"/>
    <col min="8454" max="8454" width="9.625" style="81" customWidth="1"/>
    <col min="8455" max="8455" width="18.625" style="81" customWidth="1"/>
    <col min="8456" max="8456" width="32" style="81" customWidth="1"/>
    <col min="8457" max="8457" width="29.75" style="81" customWidth="1"/>
    <col min="8458" max="8458" width="12.375" style="81" customWidth="1"/>
    <col min="8459" max="8464" width="9" style="81" hidden="1" customWidth="1"/>
    <col min="8465" max="8465" width="17" style="81" customWidth="1"/>
    <col min="8466" max="8466" width="31.625" style="81" customWidth="1"/>
    <col min="8467" max="8467" width="11.75" style="81" customWidth="1"/>
    <col min="8468" max="8468" width="49.625" style="81" customWidth="1"/>
    <col min="8469" max="8469" width="39.375" style="81" customWidth="1"/>
    <col min="8470" max="8470" width="45.125" style="81" customWidth="1"/>
    <col min="8471" max="8704" width="9" style="81"/>
    <col min="8705" max="8705" width="7.625" style="81" customWidth="1"/>
    <col min="8706" max="8706" width="17" style="81" customWidth="1"/>
    <col min="8707" max="8707" width="16.5" style="81" customWidth="1"/>
    <col min="8708" max="8708" width="11.625" style="81" customWidth="1"/>
    <col min="8709" max="8709" width="23.25" style="81" customWidth="1"/>
    <col min="8710" max="8710" width="9.625" style="81" customWidth="1"/>
    <col min="8711" max="8711" width="18.625" style="81" customWidth="1"/>
    <col min="8712" max="8712" width="32" style="81" customWidth="1"/>
    <col min="8713" max="8713" width="29.75" style="81" customWidth="1"/>
    <col min="8714" max="8714" width="12.375" style="81" customWidth="1"/>
    <col min="8715" max="8720" width="9" style="81" hidden="1" customWidth="1"/>
    <col min="8721" max="8721" width="17" style="81" customWidth="1"/>
    <col min="8722" max="8722" width="31.625" style="81" customWidth="1"/>
    <col min="8723" max="8723" width="11.75" style="81" customWidth="1"/>
    <col min="8724" max="8724" width="49.625" style="81" customWidth="1"/>
    <col min="8725" max="8725" width="39.375" style="81" customWidth="1"/>
    <col min="8726" max="8726" width="45.125" style="81" customWidth="1"/>
    <col min="8727" max="8960" width="9" style="81"/>
    <col min="8961" max="8961" width="7.625" style="81" customWidth="1"/>
    <col min="8962" max="8962" width="17" style="81" customWidth="1"/>
    <col min="8963" max="8963" width="16.5" style="81" customWidth="1"/>
    <col min="8964" max="8964" width="11.625" style="81" customWidth="1"/>
    <col min="8965" max="8965" width="23.25" style="81" customWidth="1"/>
    <col min="8966" max="8966" width="9.625" style="81" customWidth="1"/>
    <col min="8967" max="8967" width="18.625" style="81" customWidth="1"/>
    <col min="8968" max="8968" width="32" style="81" customWidth="1"/>
    <col min="8969" max="8969" width="29.75" style="81" customWidth="1"/>
    <col min="8970" max="8970" width="12.375" style="81" customWidth="1"/>
    <col min="8971" max="8976" width="9" style="81" hidden="1" customWidth="1"/>
    <col min="8977" max="8977" width="17" style="81" customWidth="1"/>
    <col min="8978" max="8978" width="31.625" style="81" customWidth="1"/>
    <col min="8979" max="8979" width="11.75" style="81" customWidth="1"/>
    <col min="8980" max="8980" width="49.625" style="81" customWidth="1"/>
    <col min="8981" max="8981" width="39.375" style="81" customWidth="1"/>
    <col min="8982" max="8982" width="45.125" style="81" customWidth="1"/>
    <col min="8983" max="9216" width="9" style="81"/>
    <col min="9217" max="9217" width="7.625" style="81" customWidth="1"/>
    <col min="9218" max="9218" width="17" style="81" customWidth="1"/>
    <col min="9219" max="9219" width="16.5" style="81" customWidth="1"/>
    <col min="9220" max="9220" width="11.625" style="81" customWidth="1"/>
    <col min="9221" max="9221" width="23.25" style="81" customWidth="1"/>
    <col min="9222" max="9222" width="9.625" style="81" customWidth="1"/>
    <col min="9223" max="9223" width="18.625" style="81" customWidth="1"/>
    <col min="9224" max="9224" width="32" style="81" customWidth="1"/>
    <col min="9225" max="9225" width="29.75" style="81" customWidth="1"/>
    <col min="9226" max="9226" width="12.375" style="81" customWidth="1"/>
    <col min="9227" max="9232" width="9" style="81" hidden="1" customWidth="1"/>
    <col min="9233" max="9233" width="17" style="81" customWidth="1"/>
    <col min="9234" max="9234" width="31.625" style="81" customWidth="1"/>
    <col min="9235" max="9235" width="11.75" style="81" customWidth="1"/>
    <col min="9236" max="9236" width="49.625" style="81" customWidth="1"/>
    <col min="9237" max="9237" width="39.375" style="81" customWidth="1"/>
    <col min="9238" max="9238" width="45.125" style="81" customWidth="1"/>
    <col min="9239" max="9472" width="9" style="81"/>
    <col min="9473" max="9473" width="7.625" style="81" customWidth="1"/>
    <col min="9474" max="9474" width="17" style="81" customWidth="1"/>
    <col min="9475" max="9475" width="16.5" style="81" customWidth="1"/>
    <col min="9476" max="9476" width="11.625" style="81" customWidth="1"/>
    <col min="9477" max="9477" width="23.25" style="81" customWidth="1"/>
    <col min="9478" max="9478" width="9.625" style="81" customWidth="1"/>
    <col min="9479" max="9479" width="18.625" style="81" customWidth="1"/>
    <col min="9480" max="9480" width="32" style="81" customWidth="1"/>
    <col min="9481" max="9481" width="29.75" style="81" customWidth="1"/>
    <col min="9482" max="9482" width="12.375" style="81" customWidth="1"/>
    <col min="9483" max="9488" width="9" style="81" hidden="1" customWidth="1"/>
    <col min="9489" max="9489" width="17" style="81" customWidth="1"/>
    <col min="9490" max="9490" width="31.625" style="81" customWidth="1"/>
    <col min="9491" max="9491" width="11.75" style="81" customWidth="1"/>
    <col min="9492" max="9492" width="49.625" style="81" customWidth="1"/>
    <col min="9493" max="9493" width="39.375" style="81" customWidth="1"/>
    <col min="9494" max="9494" width="45.125" style="81" customWidth="1"/>
    <col min="9495" max="9728" width="9" style="81"/>
    <col min="9729" max="9729" width="7.625" style="81" customWidth="1"/>
    <col min="9730" max="9730" width="17" style="81" customWidth="1"/>
    <col min="9731" max="9731" width="16.5" style="81" customWidth="1"/>
    <col min="9732" max="9732" width="11.625" style="81" customWidth="1"/>
    <col min="9733" max="9733" width="23.25" style="81" customWidth="1"/>
    <col min="9734" max="9734" width="9.625" style="81" customWidth="1"/>
    <col min="9735" max="9735" width="18.625" style="81" customWidth="1"/>
    <col min="9736" max="9736" width="32" style="81" customWidth="1"/>
    <col min="9737" max="9737" width="29.75" style="81" customWidth="1"/>
    <col min="9738" max="9738" width="12.375" style="81" customWidth="1"/>
    <col min="9739" max="9744" width="9" style="81" hidden="1" customWidth="1"/>
    <col min="9745" max="9745" width="17" style="81" customWidth="1"/>
    <col min="9746" max="9746" width="31.625" style="81" customWidth="1"/>
    <col min="9747" max="9747" width="11.75" style="81" customWidth="1"/>
    <col min="9748" max="9748" width="49.625" style="81" customWidth="1"/>
    <col min="9749" max="9749" width="39.375" style="81" customWidth="1"/>
    <col min="9750" max="9750" width="45.125" style="81" customWidth="1"/>
    <col min="9751" max="9984" width="9" style="81"/>
    <col min="9985" max="9985" width="7.625" style="81" customWidth="1"/>
    <col min="9986" max="9986" width="17" style="81" customWidth="1"/>
    <col min="9987" max="9987" width="16.5" style="81" customWidth="1"/>
    <col min="9988" max="9988" width="11.625" style="81" customWidth="1"/>
    <col min="9989" max="9989" width="23.25" style="81" customWidth="1"/>
    <col min="9990" max="9990" width="9.625" style="81" customWidth="1"/>
    <col min="9991" max="9991" width="18.625" style="81" customWidth="1"/>
    <col min="9992" max="9992" width="32" style="81" customWidth="1"/>
    <col min="9993" max="9993" width="29.75" style="81" customWidth="1"/>
    <col min="9994" max="9994" width="12.375" style="81" customWidth="1"/>
    <col min="9995" max="10000" width="9" style="81" hidden="1" customWidth="1"/>
    <col min="10001" max="10001" width="17" style="81" customWidth="1"/>
    <col min="10002" max="10002" width="31.625" style="81" customWidth="1"/>
    <col min="10003" max="10003" width="11.75" style="81" customWidth="1"/>
    <col min="10004" max="10004" width="49.625" style="81" customWidth="1"/>
    <col min="10005" max="10005" width="39.375" style="81" customWidth="1"/>
    <col min="10006" max="10006" width="45.125" style="81" customWidth="1"/>
    <col min="10007" max="10240" width="9" style="81"/>
    <col min="10241" max="10241" width="7.625" style="81" customWidth="1"/>
    <col min="10242" max="10242" width="17" style="81" customWidth="1"/>
    <col min="10243" max="10243" width="16.5" style="81" customWidth="1"/>
    <col min="10244" max="10244" width="11.625" style="81" customWidth="1"/>
    <col min="10245" max="10245" width="23.25" style="81" customWidth="1"/>
    <col min="10246" max="10246" width="9.625" style="81" customWidth="1"/>
    <col min="10247" max="10247" width="18.625" style="81" customWidth="1"/>
    <col min="10248" max="10248" width="32" style="81" customWidth="1"/>
    <col min="10249" max="10249" width="29.75" style="81" customWidth="1"/>
    <col min="10250" max="10250" width="12.375" style="81" customWidth="1"/>
    <col min="10251" max="10256" width="9" style="81" hidden="1" customWidth="1"/>
    <col min="10257" max="10257" width="17" style="81" customWidth="1"/>
    <col min="10258" max="10258" width="31.625" style="81" customWidth="1"/>
    <col min="10259" max="10259" width="11.75" style="81" customWidth="1"/>
    <col min="10260" max="10260" width="49.625" style="81" customWidth="1"/>
    <col min="10261" max="10261" width="39.375" style="81" customWidth="1"/>
    <col min="10262" max="10262" width="45.125" style="81" customWidth="1"/>
    <col min="10263" max="10496" width="9" style="81"/>
    <col min="10497" max="10497" width="7.625" style="81" customWidth="1"/>
    <col min="10498" max="10498" width="17" style="81" customWidth="1"/>
    <col min="10499" max="10499" width="16.5" style="81" customWidth="1"/>
    <col min="10500" max="10500" width="11.625" style="81" customWidth="1"/>
    <col min="10501" max="10501" width="23.25" style="81" customWidth="1"/>
    <col min="10502" max="10502" width="9.625" style="81" customWidth="1"/>
    <col min="10503" max="10503" width="18.625" style="81" customWidth="1"/>
    <col min="10504" max="10504" width="32" style="81" customWidth="1"/>
    <col min="10505" max="10505" width="29.75" style="81" customWidth="1"/>
    <col min="10506" max="10506" width="12.375" style="81" customWidth="1"/>
    <col min="10507" max="10512" width="9" style="81" hidden="1" customWidth="1"/>
    <col min="10513" max="10513" width="17" style="81" customWidth="1"/>
    <col min="10514" max="10514" width="31.625" style="81" customWidth="1"/>
    <col min="10515" max="10515" width="11.75" style="81" customWidth="1"/>
    <col min="10516" max="10516" width="49.625" style="81" customWidth="1"/>
    <col min="10517" max="10517" width="39.375" style="81" customWidth="1"/>
    <col min="10518" max="10518" width="45.125" style="81" customWidth="1"/>
    <col min="10519" max="10752" width="9" style="81"/>
    <col min="10753" max="10753" width="7.625" style="81" customWidth="1"/>
    <col min="10754" max="10754" width="17" style="81" customWidth="1"/>
    <col min="10755" max="10755" width="16.5" style="81" customWidth="1"/>
    <col min="10756" max="10756" width="11.625" style="81" customWidth="1"/>
    <col min="10757" max="10757" width="23.25" style="81" customWidth="1"/>
    <col min="10758" max="10758" width="9.625" style="81" customWidth="1"/>
    <col min="10759" max="10759" width="18.625" style="81" customWidth="1"/>
    <col min="10760" max="10760" width="32" style="81" customWidth="1"/>
    <col min="10761" max="10761" width="29.75" style="81" customWidth="1"/>
    <col min="10762" max="10762" width="12.375" style="81" customWidth="1"/>
    <col min="10763" max="10768" width="9" style="81" hidden="1" customWidth="1"/>
    <col min="10769" max="10769" width="17" style="81" customWidth="1"/>
    <col min="10770" max="10770" width="31.625" style="81" customWidth="1"/>
    <col min="10771" max="10771" width="11.75" style="81" customWidth="1"/>
    <col min="10772" max="10772" width="49.625" style="81" customWidth="1"/>
    <col min="10773" max="10773" width="39.375" style="81" customWidth="1"/>
    <col min="10774" max="10774" width="45.125" style="81" customWidth="1"/>
    <col min="10775" max="11008" width="9" style="81"/>
    <col min="11009" max="11009" width="7.625" style="81" customWidth="1"/>
    <col min="11010" max="11010" width="17" style="81" customWidth="1"/>
    <col min="11011" max="11011" width="16.5" style="81" customWidth="1"/>
    <col min="11012" max="11012" width="11.625" style="81" customWidth="1"/>
    <col min="11013" max="11013" width="23.25" style="81" customWidth="1"/>
    <col min="11014" max="11014" width="9.625" style="81" customWidth="1"/>
    <col min="11015" max="11015" width="18.625" style="81" customWidth="1"/>
    <col min="11016" max="11016" width="32" style="81" customWidth="1"/>
    <col min="11017" max="11017" width="29.75" style="81" customWidth="1"/>
    <col min="11018" max="11018" width="12.375" style="81" customWidth="1"/>
    <col min="11019" max="11024" width="9" style="81" hidden="1" customWidth="1"/>
    <col min="11025" max="11025" width="17" style="81" customWidth="1"/>
    <col min="11026" max="11026" width="31.625" style="81" customWidth="1"/>
    <col min="11027" max="11027" width="11.75" style="81" customWidth="1"/>
    <col min="11028" max="11028" width="49.625" style="81" customWidth="1"/>
    <col min="11029" max="11029" width="39.375" style="81" customWidth="1"/>
    <col min="11030" max="11030" width="45.125" style="81" customWidth="1"/>
    <col min="11031" max="11264" width="9" style="81"/>
    <col min="11265" max="11265" width="7.625" style="81" customWidth="1"/>
    <col min="11266" max="11266" width="17" style="81" customWidth="1"/>
    <col min="11267" max="11267" width="16.5" style="81" customWidth="1"/>
    <col min="11268" max="11268" width="11.625" style="81" customWidth="1"/>
    <col min="11269" max="11269" width="23.25" style="81" customWidth="1"/>
    <col min="11270" max="11270" width="9.625" style="81" customWidth="1"/>
    <col min="11271" max="11271" width="18.625" style="81" customWidth="1"/>
    <col min="11272" max="11272" width="32" style="81" customWidth="1"/>
    <col min="11273" max="11273" width="29.75" style="81" customWidth="1"/>
    <col min="11274" max="11274" width="12.375" style="81" customWidth="1"/>
    <col min="11275" max="11280" width="9" style="81" hidden="1" customWidth="1"/>
    <col min="11281" max="11281" width="17" style="81" customWidth="1"/>
    <col min="11282" max="11282" width="31.625" style="81" customWidth="1"/>
    <col min="11283" max="11283" width="11.75" style="81" customWidth="1"/>
    <col min="11284" max="11284" width="49.625" style="81" customWidth="1"/>
    <col min="11285" max="11285" width="39.375" style="81" customWidth="1"/>
    <col min="11286" max="11286" width="45.125" style="81" customWidth="1"/>
    <col min="11287" max="11520" width="9" style="81"/>
    <col min="11521" max="11521" width="7.625" style="81" customWidth="1"/>
    <col min="11522" max="11522" width="17" style="81" customWidth="1"/>
    <col min="11523" max="11523" width="16.5" style="81" customWidth="1"/>
    <col min="11524" max="11524" width="11.625" style="81" customWidth="1"/>
    <col min="11525" max="11525" width="23.25" style="81" customWidth="1"/>
    <col min="11526" max="11526" width="9.625" style="81" customWidth="1"/>
    <col min="11527" max="11527" width="18.625" style="81" customWidth="1"/>
    <col min="11528" max="11528" width="32" style="81" customWidth="1"/>
    <col min="11529" max="11529" width="29.75" style="81" customWidth="1"/>
    <col min="11530" max="11530" width="12.375" style="81" customWidth="1"/>
    <col min="11531" max="11536" width="9" style="81" hidden="1" customWidth="1"/>
    <col min="11537" max="11537" width="17" style="81" customWidth="1"/>
    <col min="11538" max="11538" width="31.625" style="81" customWidth="1"/>
    <col min="11539" max="11539" width="11.75" style="81" customWidth="1"/>
    <col min="11540" max="11540" width="49.625" style="81" customWidth="1"/>
    <col min="11541" max="11541" width="39.375" style="81" customWidth="1"/>
    <col min="11542" max="11542" width="45.125" style="81" customWidth="1"/>
    <col min="11543" max="11776" width="9" style="81"/>
    <col min="11777" max="11777" width="7.625" style="81" customWidth="1"/>
    <col min="11778" max="11778" width="17" style="81" customWidth="1"/>
    <col min="11779" max="11779" width="16.5" style="81" customWidth="1"/>
    <col min="11780" max="11780" width="11.625" style="81" customWidth="1"/>
    <col min="11781" max="11781" width="23.25" style="81" customWidth="1"/>
    <col min="11782" max="11782" width="9.625" style="81" customWidth="1"/>
    <col min="11783" max="11783" width="18.625" style="81" customWidth="1"/>
    <col min="11784" max="11784" width="32" style="81" customWidth="1"/>
    <col min="11785" max="11785" width="29.75" style="81" customWidth="1"/>
    <col min="11786" max="11786" width="12.375" style="81" customWidth="1"/>
    <col min="11787" max="11792" width="9" style="81" hidden="1" customWidth="1"/>
    <col min="11793" max="11793" width="17" style="81" customWidth="1"/>
    <col min="11794" max="11794" width="31.625" style="81" customWidth="1"/>
    <col min="11795" max="11795" width="11.75" style="81" customWidth="1"/>
    <col min="11796" max="11796" width="49.625" style="81" customWidth="1"/>
    <col min="11797" max="11797" width="39.375" style="81" customWidth="1"/>
    <col min="11798" max="11798" width="45.125" style="81" customWidth="1"/>
    <col min="11799" max="12032" width="9" style="81"/>
    <col min="12033" max="12033" width="7.625" style="81" customWidth="1"/>
    <col min="12034" max="12034" width="17" style="81" customWidth="1"/>
    <col min="12035" max="12035" width="16.5" style="81" customWidth="1"/>
    <col min="12036" max="12036" width="11.625" style="81" customWidth="1"/>
    <col min="12037" max="12037" width="23.25" style="81" customWidth="1"/>
    <col min="12038" max="12038" width="9.625" style="81" customWidth="1"/>
    <col min="12039" max="12039" width="18.625" style="81" customWidth="1"/>
    <col min="12040" max="12040" width="32" style="81" customWidth="1"/>
    <col min="12041" max="12041" width="29.75" style="81" customWidth="1"/>
    <col min="12042" max="12042" width="12.375" style="81" customWidth="1"/>
    <col min="12043" max="12048" width="9" style="81" hidden="1" customWidth="1"/>
    <col min="12049" max="12049" width="17" style="81" customWidth="1"/>
    <col min="12050" max="12050" width="31.625" style="81" customWidth="1"/>
    <col min="12051" max="12051" width="11.75" style="81" customWidth="1"/>
    <col min="12052" max="12052" width="49.625" style="81" customWidth="1"/>
    <col min="12053" max="12053" width="39.375" style="81" customWidth="1"/>
    <col min="12054" max="12054" width="45.125" style="81" customWidth="1"/>
    <col min="12055" max="12288" width="9" style="81"/>
    <col min="12289" max="12289" width="7.625" style="81" customWidth="1"/>
    <col min="12290" max="12290" width="17" style="81" customWidth="1"/>
    <col min="12291" max="12291" width="16.5" style="81" customWidth="1"/>
    <col min="12292" max="12292" width="11.625" style="81" customWidth="1"/>
    <col min="12293" max="12293" width="23.25" style="81" customWidth="1"/>
    <col min="12294" max="12294" width="9.625" style="81" customWidth="1"/>
    <col min="12295" max="12295" width="18.625" style="81" customWidth="1"/>
    <col min="12296" max="12296" width="32" style="81" customWidth="1"/>
    <col min="12297" max="12297" width="29.75" style="81" customWidth="1"/>
    <col min="12298" max="12298" width="12.375" style="81" customWidth="1"/>
    <col min="12299" max="12304" width="9" style="81" hidden="1" customWidth="1"/>
    <col min="12305" max="12305" width="17" style="81" customWidth="1"/>
    <col min="12306" max="12306" width="31.625" style="81" customWidth="1"/>
    <col min="12307" max="12307" width="11.75" style="81" customWidth="1"/>
    <col min="12308" max="12308" width="49.625" style="81" customWidth="1"/>
    <col min="12309" max="12309" width="39.375" style="81" customWidth="1"/>
    <col min="12310" max="12310" width="45.125" style="81" customWidth="1"/>
    <col min="12311" max="12544" width="9" style="81"/>
    <col min="12545" max="12545" width="7.625" style="81" customWidth="1"/>
    <col min="12546" max="12546" width="17" style="81" customWidth="1"/>
    <col min="12547" max="12547" width="16.5" style="81" customWidth="1"/>
    <col min="12548" max="12548" width="11.625" style="81" customWidth="1"/>
    <col min="12549" max="12549" width="23.25" style="81" customWidth="1"/>
    <col min="12550" max="12550" width="9.625" style="81" customWidth="1"/>
    <col min="12551" max="12551" width="18.625" style="81" customWidth="1"/>
    <col min="12552" max="12552" width="32" style="81" customWidth="1"/>
    <col min="12553" max="12553" width="29.75" style="81" customWidth="1"/>
    <col min="12554" max="12554" width="12.375" style="81" customWidth="1"/>
    <col min="12555" max="12560" width="9" style="81" hidden="1" customWidth="1"/>
    <col min="12561" max="12561" width="17" style="81" customWidth="1"/>
    <col min="12562" max="12562" width="31.625" style="81" customWidth="1"/>
    <col min="12563" max="12563" width="11.75" style="81" customWidth="1"/>
    <col min="12564" max="12564" width="49.625" style="81" customWidth="1"/>
    <col min="12565" max="12565" width="39.375" style="81" customWidth="1"/>
    <col min="12566" max="12566" width="45.125" style="81" customWidth="1"/>
    <col min="12567" max="12800" width="9" style="81"/>
    <col min="12801" max="12801" width="7.625" style="81" customWidth="1"/>
    <col min="12802" max="12802" width="17" style="81" customWidth="1"/>
    <col min="12803" max="12803" width="16.5" style="81" customWidth="1"/>
    <col min="12804" max="12804" width="11.625" style="81" customWidth="1"/>
    <col min="12805" max="12805" width="23.25" style="81" customWidth="1"/>
    <col min="12806" max="12806" width="9.625" style="81" customWidth="1"/>
    <col min="12807" max="12807" width="18.625" style="81" customWidth="1"/>
    <col min="12808" max="12808" width="32" style="81" customWidth="1"/>
    <col min="12809" max="12809" width="29.75" style="81" customWidth="1"/>
    <col min="12810" max="12810" width="12.375" style="81" customWidth="1"/>
    <col min="12811" max="12816" width="9" style="81" hidden="1" customWidth="1"/>
    <col min="12817" max="12817" width="17" style="81" customWidth="1"/>
    <col min="12818" max="12818" width="31.625" style="81" customWidth="1"/>
    <col min="12819" max="12819" width="11.75" style="81" customWidth="1"/>
    <col min="12820" max="12820" width="49.625" style="81" customWidth="1"/>
    <col min="12821" max="12821" width="39.375" style="81" customWidth="1"/>
    <col min="12822" max="12822" width="45.125" style="81" customWidth="1"/>
    <col min="12823" max="13056" width="9" style="81"/>
    <col min="13057" max="13057" width="7.625" style="81" customWidth="1"/>
    <col min="13058" max="13058" width="17" style="81" customWidth="1"/>
    <col min="13059" max="13059" width="16.5" style="81" customWidth="1"/>
    <col min="13060" max="13060" width="11.625" style="81" customWidth="1"/>
    <col min="13061" max="13061" width="23.25" style="81" customWidth="1"/>
    <col min="13062" max="13062" width="9.625" style="81" customWidth="1"/>
    <col min="13063" max="13063" width="18.625" style="81" customWidth="1"/>
    <col min="13064" max="13064" width="32" style="81" customWidth="1"/>
    <col min="13065" max="13065" width="29.75" style="81" customWidth="1"/>
    <col min="13066" max="13066" width="12.375" style="81" customWidth="1"/>
    <col min="13067" max="13072" width="9" style="81" hidden="1" customWidth="1"/>
    <col min="13073" max="13073" width="17" style="81" customWidth="1"/>
    <col min="13074" max="13074" width="31.625" style="81" customWidth="1"/>
    <col min="13075" max="13075" width="11.75" style="81" customWidth="1"/>
    <col min="13076" max="13076" width="49.625" style="81" customWidth="1"/>
    <col min="13077" max="13077" width="39.375" style="81" customWidth="1"/>
    <col min="13078" max="13078" width="45.125" style="81" customWidth="1"/>
    <col min="13079" max="13312" width="9" style="81"/>
    <col min="13313" max="13313" width="7.625" style="81" customWidth="1"/>
    <col min="13314" max="13314" width="17" style="81" customWidth="1"/>
    <col min="13315" max="13315" width="16.5" style="81" customWidth="1"/>
    <col min="13316" max="13316" width="11.625" style="81" customWidth="1"/>
    <col min="13317" max="13317" width="23.25" style="81" customWidth="1"/>
    <col min="13318" max="13318" width="9.625" style="81" customWidth="1"/>
    <col min="13319" max="13319" width="18.625" style="81" customWidth="1"/>
    <col min="13320" max="13320" width="32" style="81" customWidth="1"/>
    <col min="13321" max="13321" width="29.75" style="81" customWidth="1"/>
    <col min="13322" max="13322" width="12.375" style="81" customWidth="1"/>
    <col min="13323" max="13328" width="9" style="81" hidden="1" customWidth="1"/>
    <col min="13329" max="13329" width="17" style="81" customWidth="1"/>
    <col min="13330" max="13330" width="31.625" style="81" customWidth="1"/>
    <col min="13331" max="13331" width="11.75" style="81" customWidth="1"/>
    <col min="13332" max="13332" width="49.625" style="81" customWidth="1"/>
    <col min="13333" max="13333" width="39.375" style="81" customWidth="1"/>
    <col min="13334" max="13334" width="45.125" style="81" customWidth="1"/>
    <col min="13335" max="13568" width="9" style="81"/>
    <col min="13569" max="13569" width="7.625" style="81" customWidth="1"/>
    <col min="13570" max="13570" width="17" style="81" customWidth="1"/>
    <col min="13571" max="13571" width="16.5" style="81" customWidth="1"/>
    <col min="13572" max="13572" width="11.625" style="81" customWidth="1"/>
    <col min="13573" max="13573" width="23.25" style="81" customWidth="1"/>
    <col min="13574" max="13574" width="9.625" style="81" customWidth="1"/>
    <col min="13575" max="13575" width="18.625" style="81" customWidth="1"/>
    <col min="13576" max="13576" width="32" style="81" customWidth="1"/>
    <col min="13577" max="13577" width="29.75" style="81" customWidth="1"/>
    <col min="13578" max="13578" width="12.375" style="81" customWidth="1"/>
    <col min="13579" max="13584" width="9" style="81" hidden="1" customWidth="1"/>
    <col min="13585" max="13585" width="17" style="81" customWidth="1"/>
    <col min="13586" max="13586" width="31.625" style="81" customWidth="1"/>
    <col min="13587" max="13587" width="11.75" style="81" customWidth="1"/>
    <col min="13588" max="13588" width="49.625" style="81" customWidth="1"/>
    <col min="13589" max="13589" width="39.375" style="81" customWidth="1"/>
    <col min="13590" max="13590" width="45.125" style="81" customWidth="1"/>
    <col min="13591" max="13824" width="9" style="81"/>
    <col min="13825" max="13825" width="7.625" style="81" customWidth="1"/>
    <col min="13826" max="13826" width="17" style="81" customWidth="1"/>
    <col min="13827" max="13827" width="16.5" style="81" customWidth="1"/>
    <col min="13828" max="13828" width="11.625" style="81" customWidth="1"/>
    <col min="13829" max="13829" width="23.25" style="81" customWidth="1"/>
    <col min="13830" max="13830" width="9.625" style="81" customWidth="1"/>
    <col min="13831" max="13831" width="18.625" style="81" customWidth="1"/>
    <col min="13832" max="13832" width="32" style="81" customWidth="1"/>
    <col min="13833" max="13833" width="29.75" style="81" customWidth="1"/>
    <col min="13834" max="13834" width="12.375" style="81" customWidth="1"/>
    <col min="13835" max="13840" width="9" style="81" hidden="1" customWidth="1"/>
    <col min="13841" max="13841" width="17" style="81" customWidth="1"/>
    <col min="13842" max="13842" width="31.625" style="81" customWidth="1"/>
    <col min="13843" max="13843" width="11.75" style="81" customWidth="1"/>
    <col min="13844" max="13844" width="49.625" style="81" customWidth="1"/>
    <col min="13845" max="13845" width="39.375" style="81" customWidth="1"/>
    <col min="13846" max="13846" width="45.125" style="81" customWidth="1"/>
    <col min="13847" max="14080" width="9" style="81"/>
    <col min="14081" max="14081" width="7.625" style="81" customWidth="1"/>
    <col min="14082" max="14082" width="17" style="81" customWidth="1"/>
    <col min="14083" max="14083" width="16.5" style="81" customWidth="1"/>
    <col min="14084" max="14084" width="11.625" style="81" customWidth="1"/>
    <col min="14085" max="14085" width="23.25" style="81" customWidth="1"/>
    <col min="14086" max="14086" width="9.625" style="81" customWidth="1"/>
    <col min="14087" max="14087" width="18.625" style="81" customWidth="1"/>
    <col min="14088" max="14088" width="32" style="81" customWidth="1"/>
    <col min="14089" max="14089" width="29.75" style="81" customWidth="1"/>
    <col min="14090" max="14090" width="12.375" style="81" customWidth="1"/>
    <col min="14091" max="14096" width="9" style="81" hidden="1" customWidth="1"/>
    <col min="14097" max="14097" width="17" style="81" customWidth="1"/>
    <col min="14098" max="14098" width="31.625" style="81" customWidth="1"/>
    <col min="14099" max="14099" width="11.75" style="81" customWidth="1"/>
    <col min="14100" max="14100" width="49.625" style="81" customWidth="1"/>
    <col min="14101" max="14101" width="39.375" style="81" customWidth="1"/>
    <col min="14102" max="14102" width="45.125" style="81" customWidth="1"/>
    <col min="14103" max="14336" width="9" style="81"/>
    <col min="14337" max="14337" width="7.625" style="81" customWidth="1"/>
    <col min="14338" max="14338" width="17" style="81" customWidth="1"/>
    <col min="14339" max="14339" width="16.5" style="81" customWidth="1"/>
    <col min="14340" max="14340" width="11.625" style="81" customWidth="1"/>
    <col min="14341" max="14341" width="23.25" style="81" customWidth="1"/>
    <col min="14342" max="14342" width="9.625" style="81" customWidth="1"/>
    <col min="14343" max="14343" width="18.625" style="81" customWidth="1"/>
    <col min="14344" max="14344" width="32" style="81" customWidth="1"/>
    <col min="14345" max="14345" width="29.75" style="81" customWidth="1"/>
    <col min="14346" max="14346" width="12.375" style="81" customWidth="1"/>
    <col min="14347" max="14352" width="9" style="81" hidden="1" customWidth="1"/>
    <col min="14353" max="14353" width="17" style="81" customWidth="1"/>
    <col min="14354" max="14354" width="31.625" style="81" customWidth="1"/>
    <col min="14355" max="14355" width="11.75" style="81" customWidth="1"/>
    <col min="14356" max="14356" width="49.625" style="81" customWidth="1"/>
    <col min="14357" max="14357" width="39.375" style="81" customWidth="1"/>
    <col min="14358" max="14358" width="45.125" style="81" customWidth="1"/>
    <col min="14359" max="14592" width="9" style="81"/>
    <col min="14593" max="14593" width="7.625" style="81" customWidth="1"/>
    <col min="14594" max="14594" width="17" style="81" customWidth="1"/>
    <col min="14595" max="14595" width="16.5" style="81" customWidth="1"/>
    <col min="14596" max="14596" width="11.625" style="81" customWidth="1"/>
    <col min="14597" max="14597" width="23.25" style="81" customWidth="1"/>
    <col min="14598" max="14598" width="9.625" style="81" customWidth="1"/>
    <col min="14599" max="14599" width="18.625" style="81" customWidth="1"/>
    <col min="14600" max="14600" width="32" style="81" customWidth="1"/>
    <col min="14601" max="14601" width="29.75" style="81" customWidth="1"/>
    <col min="14602" max="14602" width="12.375" style="81" customWidth="1"/>
    <col min="14603" max="14608" width="9" style="81" hidden="1" customWidth="1"/>
    <col min="14609" max="14609" width="17" style="81" customWidth="1"/>
    <col min="14610" max="14610" width="31.625" style="81" customWidth="1"/>
    <col min="14611" max="14611" width="11.75" style="81" customWidth="1"/>
    <col min="14612" max="14612" width="49.625" style="81" customWidth="1"/>
    <col min="14613" max="14613" width="39.375" style="81" customWidth="1"/>
    <col min="14614" max="14614" width="45.125" style="81" customWidth="1"/>
    <col min="14615" max="14848" width="9" style="81"/>
    <col min="14849" max="14849" width="7.625" style="81" customWidth="1"/>
    <col min="14850" max="14850" width="17" style="81" customWidth="1"/>
    <col min="14851" max="14851" width="16.5" style="81" customWidth="1"/>
    <col min="14852" max="14852" width="11.625" style="81" customWidth="1"/>
    <col min="14853" max="14853" width="23.25" style="81" customWidth="1"/>
    <col min="14854" max="14854" width="9.625" style="81" customWidth="1"/>
    <col min="14855" max="14855" width="18.625" style="81" customWidth="1"/>
    <col min="14856" max="14856" width="32" style="81" customWidth="1"/>
    <col min="14857" max="14857" width="29.75" style="81" customWidth="1"/>
    <col min="14858" max="14858" width="12.375" style="81" customWidth="1"/>
    <col min="14859" max="14864" width="9" style="81" hidden="1" customWidth="1"/>
    <col min="14865" max="14865" width="17" style="81" customWidth="1"/>
    <col min="14866" max="14866" width="31.625" style="81" customWidth="1"/>
    <col min="14867" max="14867" width="11.75" style="81" customWidth="1"/>
    <col min="14868" max="14868" width="49.625" style="81" customWidth="1"/>
    <col min="14869" max="14869" width="39.375" style="81" customWidth="1"/>
    <col min="14870" max="14870" width="45.125" style="81" customWidth="1"/>
    <col min="14871" max="15104" width="9" style="81"/>
    <col min="15105" max="15105" width="7.625" style="81" customWidth="1"/>
    <col min="15106" max="15106" width="17" style="81" customWidth="1"/>
    <col min="15107" max="15107" width="16.5" style="81" customWidth="1"/>
    <col min="15108" max="15108" width="11.625" style="81" customWidth="1"/>
    <col min="15109" max="15109" width="23.25" style="81" customWidth="1"/>
    <col min="15110" max="15110" width="9.625" style="81" customWidth="1"/>
    <col min="15111" max="15111" width="18.625" style="81" customWidth="1"/>
    <col min="15112" max="15112" width="32" style="81" customWidth="1"/>
    <col min="15113" max="15113" width="29.75" style="81" customWidth="1"/>
    <col min="15114" max="15114" width="12.375" style="81" customWidth="1"/>
    <col min="15115" max="15120" width="9" style="81" hidden="1" customWidth="1"/>
    <col min="15121" max="15121" width="17" style="81" customWidth="1"/>
    <col min="15122" max="15122" width="31.625" style="81" customWidth="1"/>
    <col min="15123" max="15123" width="11.75" style="81" customWidth="1"/>
    <col min="15124" max="15124" width="49.625" style="81" customWidth="1"/>
    <col min="15125" max="15125" width="39.375" style="81" customWidth="1"/>
    <col min="15126" max="15126" width="45.125" style="81" customWidth="1"/>
    <col min="15127" max="15360" width="9" style="81"/>
    <col min="15361" max="15361" width="7.625" style="81" customWidth="1"/>
    <col min="15362" max="15362" width="17" style="81" customWidth="1"/>
    <col min="15363" max="15363" width="16.5" style="81" customWidth="1"/>
    <col min="15364" max="15364" width="11.625" style="81" customWidth="1"/>
    <col min="15365" max="15365" width="23.25" style="81" customWidth="1"/>
    <col min="15366" max="15366" width="9.625" style="81" customWidth="1"/>
    <col min="15367" max="15367" width="18.625" style="81" customWidth="1"/>
    <col min="15368" max="15368" width="32" style="81" customWidth="1"/>
    <col min="15369" max="15369" width="29.75" style="81" customWidth="1"/>
    <col min="15370" max="15370" width="12.375" style="81" customWidth="1"/>
    <col min="15371" max="15376" width="9" style="81" hidden="1" customWidth="1"/>
    <col min="15377" max="15377" width="17" style="81" customWidth="1"/>
    <col min="15378" max="15378" width="31.625" style="81" customWidth="1"/>
    <col min="15379" max="15379" width="11.75" style="81" customWidth="1"/>
    <col min="15380" max="15380" width="49.625" style="81" customWidth="1"/>
    <col min="15381" max="15381" width="39.375" style="81" customWidth="1"/>
    <col min="15382" max="15382" width="45.125" style="81" customWidth="1"/>
    <col min="15383" max="15616" width="9" style="81"/>
    <col min="15617" max="15617" width="7.625" style="81" customWidth="1"/>
    <col min="15618" max="15618" width="17" style="81" customWidth="1"/>
    <col min="15619" max="15619" width="16.5" style="81" customWidth="1"/>
    <col min="15620" max="15620" width="11.625" style="81" customWidth="1"/>
    <col min="15621" max="15621" width="23.25" style="81" customWidth="1"/>
    <col min="15622" max="15622" width="9.625" style="81" customWidth="1"/>
    <col min="15623" max="15623" width="18.625" style="81" customWidth="1"/>
    <col min="15624" max="15624" width="32" style="81" customWidth="1"/>
    <col min="15625" max="15625" width="29.75" style="81" customWidth="1"/>
    <col min="15626" max="15626" width="12.375" style="81" customWidth="1"/>
    <col min="15627" max="15632" width="9" style="81" hidden="1" customWidth="1"/>
    <col min="15633" max="15633" width="17" style="81" customWidth="1"/>
    <col min="15634" max="15634" width="31.625" style="81" customWidth="1"/>
    <col min="15635" max="15635" width="11.75" style="81" customWidth="1"/>
    <col min="15636" max="15636" width="49.625" style="81" customWidth="1"/>
    <col min="15637" max="15637" width="39.375" style="81" customWidth="1"/>
    <col min="15638" max="15638" width="45.125" style="81" customWidth="1"/>
    <col min="15639" max="15872" width="9" style="81"/>
    <col min="15873" max="15873" width="7.625" style="81" customWidth="1"/>
    <col min="15874" max="15874" width="17" style="81" customWidth="1"/>
    <col min="15875" max="15875" width="16.5" style="81" customWidth="1"/>
    <col min="15876" max="15876" width="11.625" style="81" customWidth="1"/>
    <col min="15877" max="15877" width="23.25" style="81" customWidth="1"/>
    <col min="15878" max="15878" width="9.625" style="81" customWidth="1"/>
    <col min="15879" max="15879" width="18.625" style="81" customWidth="1"/>
    <col min="15880" max="15880" width="32" style="81" customWidth="1"/>
    <col min="15881" max="15881" width="29.75" style="81" customWidth="1"/>
    <col min="15882" max="15882" width="12.375" style="81" customWidth="1"/>
    <col min="15883" max="15888" width="9" style="81" hidden="1" customWidth="1"/>
    <col min="15889" max="15889" width="17" style="81" customWidth="1"/>
    <col min="15890" max="15890" width="31.625" style="81" customWidth="1"/>
    <col min="15891" max="15891" width="11.75" style="81" customWidth="1"/>
    <col min="15892" max="15892" width="49.625" style="81" customWidth="1"/>
    <col min="15893" max="15893" width="39.375" style="81" customWidth="1"/>
    <col min="15894" max="15894" width="45.125" style="81" customWidth="1"/>
    <col min="15895" max="16128" width="9" style="81"/>
    <col min="16129" max="16129" width="7.625" style="81" customWidth="1"/>
    <col min="16130" max="16130" width="17" style="81" customWidth="1"/>
    <col min="16131" max="16131" width="16.5" style="81" customWidth="1"/>
    <col min="16132" max="16132" width="11.625" style="81" customWidth="1"/>
    <col min="16133" max="16133" width="23.25" style="81" customWidth="1"/>
    <col min="16134" max="16134" width="9.625" style="81" customWidth="1"/>
    <col min="16135" max="16135" width="18.625" style="81" customWidth="1"/>
    <col min="16136" max="16136" width="32" style="81" customWidth="1"/>
    <col min="16137" max="16137" width="29.75" style="81" customWidth="1"/>
    <col min="16138" max="16138" width="12.375" style="81" customWidth="1"/>
    <col min="16139" max="16144" width="9" style="81" hidden="1" customWidth="1"/>
    <col min="16145" max="16145" width="17" style="81" customWidth="1"/>
    <col min="16146" max="16146" width="31.625" style="81" customWidth="1"/>
    <col min="16147" max="16147" width="11.75" style="81" customWidth="1"/>
    <col min="16148" max="16148" width="49.625" style="81" customWidth="1"/>
    <col min="16149" max="16149" width="39.375" style="81" customWidth="1"/>
    <col min="16150" max="16150" width="45.125" style="81" customWidth="1"/>
    <col min="16151" max="16384" width="9" style="81"/>
  </cols>
  <sheetData>
    <row r="1" ht="31.5" spans="1:1">
      <c r="A1" s="82" t="s">
        <v>8358</v>
      </c>
    </row>
    <row r="2" ht="18.75" spans="1:9">
      <c r="A2" s="83" t="s">
        <v>8359</v>
      </c>
      <c r="B2" s="84"/>
      <c r="C2" s="84"/>
      <c r="D2" s="84"/>
      <c r="E2" s="84"/>
      <c r="F2" s="84"/>
      <c r="G2" s="84"/>
      <c r="H2" s="84"/>
      <c r="I2" s="84"/>
    </row>
    <row r="3" spans="1:9">
      <c r="A3" s="85" t="s">
        <v>8360</v>
      </c>
      <c r="B3" s="86" t="s">
        <v>8304</v>
      </c>
      <c r="C3" s="87" t="s">
        <v>8361</v>
      </c>
      <c r="D3" s="87" t="s">
        <v>8362</v>
      </c>
      <c r="E3" s="87"/>
      <c r="F3" s="87"/>
      <c r="G3" s="87"/>
      <c r="H3" s="87"/>
      <c r="I3" s="115" t="s">
        <v>91</v>
      </c>
    </row>
    <row r="4" spans="1:9">
      <c r="A4" s="85"/>
      <c r="B4" s="86"/>
      <c r="C4" s="87"/>
      <c r="D4" s="87"/>
      <c r="E4" s="87"/>
      <c r="F4" s="87"/>
      <c r="G4" s="87"/>
      <c r="H4" s="87"/>
      <c r="I4" s="119"/>
    </row>
    <row r="5" spans="1:9">
      <c r="A5" s="88" t="s">
        <v>369</v>
      </c>
      <c r="B5" s="89" t="s">
        <v>8363</v>
      </c>
      <c r="C5" s="90" t="s">
        <v>310</v>
      </c>
      <c r="D5" s="91">
        <v>24000</v>
      </c>
      <c r="E5" s="91">
        <v>14000</v>
      </c>
      <c r="F5" s="91"/>
      <c r="G5" s="91"/>
      <c r="H5" s="92">
        <v>10000</v>
      </c>
      <c r="I5" s="139" t="s">
        <v>8364</v>
      </c>
    </row>
    <row r="6" spans="1:9">
      <c r="A6" s="88"/>
      <c r="B6" s="89" t="s">
        <v>8365</v>
      </c>
      <c r="C6" s="90" t="s">
        <v>310</v>
      </c>
      <c r="D6" s="93"/>
      <c r="E6" s="93"/>
      <c r="F6" s="93"/>
      <c r="G6" s="93"/>
      <c r="H6" s="92">
        <v>10000</v>
      </c>
      <c r="I6" s="140"/>
    </row>
    <row r="7" spans="1:9">
      <c r="A7" s="88"/>
      <c r="B7" s="89" t="s">
        <v>8366</v>
      </c>
      <c r="C7" s="90" t="s">
        <v>310</v>
      </c>
      <c r="D7" s="93"/>
      <c r="E7" s="93"/>
      <c r="F7" s="93"/>
      <c r="G7" s="93"/>
      <c r="H7" s="92">
        <v>7000</v>
      </c>
      <c r="I7" s="140"/>
    </row>
    <row r="8" spans="1:9">
      <c r="A8" s="88"/>
      <c r="B8" s="89" t="s">
        <v>8367</v>
      </c>
      <c r="C8" s="90" t="s">
        <v>310</v>
      </c>
      <c r="D8" s="93"/>
      <c r="E8" s="94"/>
      <c r="F8" s="94"/>
      <c r="G8" s="94"/>
      <c r="H8" s="92">
        <v>7000</v>
      </c>
      <c r="I8" s="140"/>
    </row>
    <row r="9" spans="1:9">
      <c r="A9" s="88"/>
      <c r="B9" s="89" t="s">
        <v>8368</v>
      </c>
      <c r="C9" s="90" t="s">
        <v>310</v>
      </c>
      <c r="D9" s="93"/>
      <c r="E9" s="91">
        <v>14000</v>
      </c>
      <c r="F9" s="95">
        <v>8000</v>
      </c>
      <c r="G9" s="95"/>
      <c r="H9" s="95">
        <v>8000</v>
      </c>
      <c r="I9" s="140"/>
    </row>
    <row r="10" ht="22.5" spans="1:9">
      <c r="A10" s="88"/>
      <c r="B10" s="96" t="s">
        <v>8369</v>
      </c>
      <c r="C10" s="90"/>
      <c r="D10" s="93"/>
      <c r="E10" s="93"/>
      <c r="F10" s="91">
        <v>11000</v>
      </c>
      <c r="G10" s="95">
        <v>8000</v>
      </c>
      <c r="H10" s="95">
        <v>8000</v>
      </c>
      <c r="I10" s="140"/>
    </row>
    <row r="11" spans="1:9">
      <c r="A11" s="88"/>
      <c r="B11" s="89" t="s">
        <v>8370</v>
      </c>
      <c r="C11" s="90" t="s">
        <v>310</v>
      </c>
      <c r="D11" s="94"/>
      <c r="E11" s="94"/>
      <c r="F11" s="94"/>
      <c r="G11" s="95">
        <v>7000</v>
      </c>
      <c r="H11" s="95">
        <v>7000</v>
      </c>
      <c r="I11" s="140"/>
    </row>
    <row r="12" spans="1:9">
      <c r="A12" s="88" t="s">
        <v>8371</v>
      </c>
      <c r="B12" s="97" t="s">
        <v>8372</v>
      </c>
      <c r="C12" s="98" t="s">
        <v>8373</v>
      </c>
      <c r="D12" s="99">
        <v>120000</v>
      </c>
      <c r="E12" s="100">
        <v>70000</v>
      </c>
      <c r="F12" s="100"/>
      <c r="G12" s="100"/>
      <c r="H12" s="100"/>
      <c r="I12" s="140"/>
    </row>
    <row r="13" spans="1:9">
      <c r="A13" s="88"/>
      <c r="B13" s="89" t="s">
        <v>8374</v>
      </c>
      <c r="C13" s="90" t="s">
        <v>8373</v>
      </c>
      <c r="D13" s="101"/>
      <c r="E13" s="99">
        <v>70000</v>
      </c>
      <c r="F13" s="99">
        <v>40000</v>
      </c>
      <c r="G13" s="102"/>
      <c r="H13" s="103">
        <v>27000</v>
      </c>
      <c r="I13" s="140"/>
    </row>
    <row r="14" spans="1:9">
      <c r="A14" s="88"/>
      <c r="B14" s="89" t="s">
        <v>8375</v>
      </c>
      <c r="C14" s="90" t="s">
        <v>8373</v>
      </c>
      <c r="D14" s="101"/>
      <c r="E14" s="101"/>
      <c r="F14" s="101"/>
      <c r="G14" s="104"/>
      <c r="H14" s="103">
        <v>20000</v>
      </c>
      <c r="I14" s="140"/>
    </row>
    <row r="15" spans="1:9">
      <c r="A15" s="88"/>
      <c r="B15" s="89" t="s">
        <v>8376</v>
      </c>
      <c r="C15" s="90" t="s">
        <v>8373</v>
      </c>
      <c r="D15" s="101"/>
      <c r="E15" s="101"/>
      <c r="F15" s="101"/>
      <c r="G15" s="104"/>
      <c r="H15" s="103">
        <v>14000</v>
      </c>
      <c r="I15" s="140"/>
    </row>
    <row r="16" spans="1:9">
      <c r="A16" s="88"/>
      <c r="B16" s="89" t="s">
        <v>8377</v>
      </c>
      <c r="C16" s="90" t="s">
        <v>8373</v>
      </c>
      <c r="D16" s="101"/>
      <c r="E16" s="101"/>
      <c r="F16" s="105"/>
      <c r="G16" s="106"/>
      <c r="H16" s="103">
        <v>14000</v>
      </c>
      <c r="I16" s="140"/>
    </row>
    <row r="17" spans="1:9">
      <c r="A17" s="88"/>
      <c r="B17" s="89" t="s">
        <v>7044</v>
      </c>
      <c r="C17" s="90" t="s">
        <v>8373</v>
      </c>
      <c r="D17" s="101"/>
      <c r="E17" s="101"/>
      <c r="F17" s="99">
        <v>40000</v>
      </c>
      <c r="G17" s="107">
        <v>27000</v>
      </c>
      <c r="H17" s="107">
        <v>27000</v>
      </c>
      <c r="I17" s="140"/>
    </row>
    <row r="18" spans="1:9">
      <c r="A18" s="88"/>
      <c r="B18" s="89" t="s">
        <v>8378</v>
      </c>
      <c r="C18" s="90" t="s">
        <v>8373</v>
      </c>
      <c r="D18" s="101"/>
      <c r="E18" s="101"/>
      <c r="F18" s="101"/>
      <c r="G18" s="102">
        <v>27000</v>
      </c>
      <c r="H18" s="107">
        <v>17000</v>
      </c>
      <c r="I18" s="140"/>
    </row>
    <row r="19" spans="1:9">
      <c r="A19" s="88"/>
      <c r="B19" s="89" t="s">
        <v>8379</v>
      </c>
      <c r="C19" s="90" t="s">
        <v>8373</v>
      </c>
      <c r="D19" s="105"/>
      <c r="E19" s="105"/>
      <c r="F19" s="105"/>
      <c r="G19" s="106"/>
      <c r="H19" s="107">
        <v>14000</v>
      </c>
      <c r="I19" s="141"/>
    </row>
    <row r="21" ht="18.75" spans="1:9">
      <c r="A21" s="108" t="s">
        <v>8380</v>
      </c>
      <c r="B21" s="108"/>
      <c r="C21" s="108"/>
      <c r="D21" s="108"/>
      <c r="E21" s="108"/>
      <c r="F21" s="108"/>
      <c r="G21" s="108"/>
      <c r="H21" s="108"/>
      <c r="I21" s="142"/>
    </row>
    <row r="22" spans="1:9">
      <c r="A22" s="85" t="s">
        <v>8360</v>
      </c>
      <c r="B22" s="87" t="s">
        <v>8360</v>
      </c>
      <c r="C22" s="87" t="s">
        <v>8360</v>
      </c>
      <c r="D22" s="87" t="s">
        <v>8381</v>
      </c>
      <c r="E22" s="87"/>
      <c r="F22" s="87"/>
      <c r="G22" s="87"/>
      <c r="H22" s="87"/>
      <c r="I22" s="87" t="s">
        <v>91</v>
      </c>
    </row>
    <row r="23" spans="1:9">
      <c r="A23" s="85"/>
      <c r="B23" s="87"/>
      <c r="C23" s="87"/>
      <c r="D23" s="87" t="s">
        <v>8382</v>
      </c>
      <c r="E23" s="87" t="s">
        <v>8383</v>
      </c>
      <c r="F23" s="87" t="s">
        <v>8384</v>
      </c>
      <c r="G23" s="87" t="s">
        <v>8385</v>
      </c>
      <c r="H23" s="87" t="s">
        <v>8386</v>
      </c>
      <c r="I23" s="87"/>
    </row>
    <row r="24" spans="1:9">
      <c r="A24" s="88" t="s">
        <v>369</v>
      </c>
      <c r="B24" s="95" t="s">
        <v>8387</v>
      </c>
      <c r="C24" s="95"/>
      <c r="D24" s="109">
        <v>16000</v>
      </c>
      <c r="E24" s="109">
        <v>10700</v>
      </c>
      <c r="F24" s="109">
        <v>8000</v>
      </c>
      <c r="G24" s="109">
        <v>5400</v>
      </c>
      <c r="H24" s="109">
        <v>4000</v>
      </c>
      <c r="I24" s="139" t="s">
        <v>8364</v>
      </c>
    </row>
    <row r="25" spans="1:9">
      <c r="A25" s="88"/>
      <c r="B25" s="95" t="s">
        <v>7041</v>
      </c>
      <c r="C25" s="95"/>
      <c r="D25" s="109">
        <v>8800</v>
      </c>
      <c r="E25" s="109">
        <v>5900</v>
      </c>
      <c r="F25" s="109">
        <v>4400</v>
      </c>
      <c r="G25" s="109">
        <v>3000</v>
      </c>
      <c r="H25" s="109">
        <v>2300</v>
      </c>
      <c r="I25" s="140"/>
    </row>
    <row r="26" spans="1:9">
      <c r="A26" s="88"/>
      <c r="B26" s="95"/>
      <c r="C26" s="95" t="s">
        <v>8374</v>
      </c>
      <c r="D26" s="109">
        <v>5400</v>
      </c>
      <c r="E26" s="109">
        <v>3500</v>
      </c>
      <c r="F26" s="109">
        <v>2700</v>
      </c>
      <c r="G26" s="109">
        <v>1800</v>
      </c>
      <c r="H26" s="109">
        <v>1400</v>
      </c>
      <c r="I26" s="140"/>
    </row>
    <row r="27" spans="1:9">
      <c r="A27" s="88"/>
      <c r="B27" s="95"/>
      <c r="C27" s="95" t="s">
        <v>8375</v>
      </c>
      <c r="D27" s="109">
        <v>4000</v>
      </c>
      <c r="E27" s="109">
        <v>2700</v>
      </c>
      <c r="F27" s="109">
        <v>2000</v>
      </c>
      <c r="G27" s="109">
        <v>1400</v>
      </c>
      <c r="H27" s="109">
        <v>1200</v>
      </c>
      <c r="I27" s="140"/>
    </row>
    <row r="28" spans="1:9">
      <c r="A28" s="88"/>
      <c r="B28" s="95"/>
      <c r="C28" s="95" t="s">
        <v>8376</v>
      </c>
      <c r="D28" s="109">
        <v>3400</v>
      </c>
      <c r="E28" s="109">
        <v>2000</v>
      </c>
      <c r="F28" s="109">
        <v>1400</v>
      </c>
      <c r="G28" s="109">
        <v>1200</v>
      </c>
      <c r="H28" s="109">
        <v>1000</v>
      </c>
      <c r="I28" s="140"/>
    </row>
    <row r="29" spans="1:9">
      <c r="A29" s="88"/>
      <c r="B29" s="95"/>
      <c r="C29" s="95" t="s">
        <v>8377</v>
      </c>
      <c r="D29" s="109">
        <v>3400</v>
      </c>
      <c r="E29" s="109">
        <v>2000</v>
      </c>
      <c r="F29" s="109">
        <v>1400</v>
      </c>
      <c r="G29" s="109">
        <v>1200</v>
      </c>
      <c r="H29" s="109">
        <v>1000</v>
      </c>
      <c r="I29" s="140"/>
    </row>
    <row r="30" spans="1:9">
      <c r="A30" s="88"/>
      <c r="B30" s="95" t="s">
        <v>7046</v>
      </c>
      <c r="C30" s="95"/>
      <c r="D30" s="109">
        <v>8800</v>
      </c>
      <c r="E30" s="109">
        <v>5900</v>
      </c>
      <c r="F30" s="109">
        <v>4400</v>
      </c>
      <c r="G30" s="109">
        <v>3000</v>
      </c>
      <c r="H30" s="109">
        <v>2300</v>
      </c>
      <c r="I30" s="140"/>
    </row>
    <row r="31" spans="1:9">
      <c r="A31" s="88"/>
      <c r="B31" s="95"/>
      <c r="C31" s="95" t="s">
        <v>7044</v>
      </c>
      <c r="D31" s="109">
        <v>5400</v>
      </c>
      <c r="E31" s="109">
        <v>3500</v>
      </c>
      <c r="F31" s="109">
        <v>2700</v>
      </c>
      <c r="G31" s="109">
        <v>1800</v>
      </c>
      <c r="H31" s="109">
        <v>1400</v>
      </c>
      <c r="I31" s="140"/>
    </row>
    <row r="32" spans="1:9">
      <c r="A32" s="88"/>
      <c r="B32" s="95"/>
      <c r="C32" s="95" t="s">
        <v>8388</v>
      </c>
      <c r="D32" s="109">
        <v>7200</v>
      </c>
      <c r="E32" s="109">
        <v>4800</v>
      </c>
      <c r="F32" s="109">
        <v>3600</v>
      </c>
      <c r="G32" s="109">
        <v>2400</v>
      </c>
      <c r="H32" s="109">
        <v>1900</v>
      </c>
      <c r="I32" s="140"/>
    </row>
    <row r="33" spans="1:9">
      <c r="A33" s="88"/>
      <c r="B33" s="95"/>
      <c r="C33" s="95" t="s">
        <v>8378</v>
      </c>
      <c r="D33" s="109">
        <v>5400</v>
      </c>
      <c r="E33" s="109">
        <v>3500</v>
      </c>
      <c r="F33" s="109">
        <v>2700</v>
      </c>
      <c r="G33" s="109">
        <v>1800</v>
      </c>
      <c r="H33" s="109">
        <v>1400</v>
      </c>
      <c r="I33" s="140"/>
    </row>
    <row r="34" spans="1:9">
      <c r="A34" s="88"/>
      <c r="B34" s="95"/>
      <c r="C34" s="95" t="s">
        <v>8379</v>
      </c>
      <c r="D34" s="109">
        <v>3500</v>
      </c>
      <c r="E34" s="109">
        <v>2300</v>
      </c>
      <c r="F34" s="109">
        <v>1800</v>
      </c>
      <c r="G34" s="109">
        <v>1200</v>
      </c>
      <c r="H34" s="109">
        <v>900</v>
      </c>
      <c r="I34" s="140"/>
    </row>
    <row r="35" spans="1:9">
      <c r="A35" s="88" t="s">
        <v>8371</v>
      </c>
      <c r="B35" s="95" t="s">
        <v>8387</v>
      </c>
      <c r="C35" s="95"/>
      <c r="D35" s="109">
        <v>53400</v>
      </c>
      <c r="E35" s="109">
        <v>33400</v>
      </c>
      <c r="F35" s="109">
        <v>26700</v>
      </c>
      <c r="G35" s="109">
        <v>16700</v>
      </c>
      <c r="H35" s="109">
        <v>13400</v>
      </c>
      <c r="I35" s="140"/>
    </row>
    <row r="36" spans="1:9">
      <c r="A36" s="88"/>
      <c r="B36" s="95" t="s">
        <v>7041</v>
      </c>
      <c r="C36" s="95"/>
      <c r="D36" s="109">
        <v>26700</v>
      </c>
      <c r="E36" s="109">
        <v>20000</v>
      </c>
      <c r="F36" s="109">
        <v>13400</v>
      </c>
      <c r="G36" s="109">
        <v>10000</v>
      </c>
      <c r="H36" s="109">
        <v>6700</v>
      </c>
      <c r="I36" s="140"/>
    </row>
    <row r="37" spans="1:9">
      <c r="A37" s="88"/>
      <c r="B37" s="95"/>
      <c r="C37" s="90" t="s">
        <v>8374</v>
      </c>
      <c r="D37" s="109">
        <v>16700</v>
      </c>
      <c r="E37" s="109">
        <v>10000</v>
      </c>
      <c r="F37" s="109">
        <v>8000</v>
      </c>
      <c r="G37" s="109">
        <v>5400</v>
      </c>
      <c r="H37" s="109">
        <v>4000</v>
      </c>
      <c r="I37" s="140"/>
    </row>
    <row r="38" spans="1:9">
      <c r="A38" s="88"/>
      <c r="B38" s="95"/>
      <c r="C38" s="90" t="s">
        <v>8375</v>
      </c>
      <c r="D38" s="109">
        <v>10000</v>
      </c>
      <c r="E38" s="109">
        <v>6700</v>
      </c>
      <c r="F38" s="109">
        <v>5400</v>
      </c>
      <c r="G38" s="109">
        <v>4700</v>
      </c>
      <c r="H38" s="109">
        <v>3400</v>
      </c>
      <c r="I38" s="140"/>
    </row>
    <row r="39" spans="1:9">
      <c r="A39" s="88"/>
      <c r="B39" s="95"/>
      <c r="C39" s="90" t="s">
        <v>8376</v>
      </c>
      <c r="D39" s="109">
        <v>6700</v>
      </c>
      <c r="E39" s="109">
        <v>5400</v>
      </c>
      <c r="F39" s="109">
        <v>4000</v>
      </c>
      <c r="G39" s="109">
        <v>3400</v>
      </c>
      <c r="H39" s="109">
        <v>2700</v>
      </c>
      <c r="I39" s="140"/>
    </row>
    <row r="40" spans="1:9">
      <c r="A40" s="88"/>
      <c r="B40" s="95"/>
      <c r="C40" s="90" t="s">
        <v>8377</v>
      </c>
      <c r="D40" s="109">
        <v>6700</v>
      </c>
      <c r="E40" s="109">
        <v>5400</v>
      </c>
      <c r="F40" s="109">
        <v>4000</v>
      </c>
      <c r="G40" s="109">
        <v>3400</v>
      </c>
      <c r="H40" s="109">
        <v>2700</v>
      </c>
      <c r="I40" s="140"/>
    </row>
    <row r="41" spans="1:9">
      <c r="A41" s="88"/>
      <c r="B41" s="95" t="s">
        <v>7046</v>
      </c>
      <c r="C41" s="95"/>
      <c r="D41" s="109">
        <v>26700</v>
      </c>
      <c r="E41" s="109">
        <v>20000</v>
      </c>
      <c r="F41" s="109">
        <v>13400</v>
      </c>
      <c r="G41" s="109">
        <v>10000</v>
      </c>
      <c r="H41" s="109">
        <v>6700</v>
      </c>
      <c r="I41" s="140"/>
    </row>
    <row r="42" spans="1:9">
      <c r="A42" s="88"/>
      <c r="B42" s="95"/>
      <c r="C42" s="95" t="s">
        <v>7044</v>
      </c>
      <c r="D42" s="109">
        <v>16700</v>
      </c>
      <c r="E42" s="109">
        <v>10000</v>
      </c>
      <c r="F42" s="109">
        <v>8000</v>
      </c>
      <c r="G42" s="109">
        <v>5400</v>
      </c>
      <c r="H42" s="109">
        <v>4000</v>
      </c>
      <c r="I42" s="140"/>
    </row>
    <row r="43" spans="1:9">
      <c r="A43" s="88"/>
      <c r="B43" s="95"/>
      <c r="C43" s="95" t="s">
        <v>8388</v>
      </c>
      <c r="D43" s="109">
        <v>20000</v>
      </c>
      <c r="E43" s="109">
        <v>13400</v>
      </c>
      <c r="F43" s="109">
        <v>10000</v>
      </c>
      <c r="G43" s="109">
        <v>6700</v>
      </c>
      <c r="H43" s="109">
        <v>5400</v>
      </c>
      <c r="I43" s="140"/>
    </row>
    <row r="44" spans="1:9">
      <c r="A44" s="88"/>
      <c r="B44" s="95"/>
      <c r="C44" s="95" t="s">
        <v>8378</v>
      </c>
      <c r="D44" s="109">
        <v>10000</v>
      </c>
      <c r="E44" s="109">
        <v>6700</v>
      </c>
      <c r="F44" s="109">
        <v>5400</v>
      </c>
      <c r="G44" s="109">
        <v>4000</v>
      </c>
      <c r="H44" s="109">
        <v>3400</v>
      </c>
      <c r="I44" s="140"/>
    </row>
    <row r="45" spans="1:9">
      <c r="A45" s="88"/>
      <c r="B45" s="95"/>
      <c r="C45" s="95" t="s">
        <v>8379</v>
      </c>
      <c r="D45" s="109">
        <v>8000</v>
      </c>
      <c r="E45" s="109">
        <v>5400</v>
      </c>
      <c r="F45" s="109">
        <v>4000</v>
      </c>
      <c r="G45" s="109">
        <v>3400</v>
      </c>
      <c r="H45" s="109">
        <v>2700</v>
      </c>
      <c r="I45" s="141"/>
    </row>
    <row r="47" spans="1:6">
      <c r="A47" s="110" t="s">
        <v>8389</v>
      </c>
      <c r="B47" s="111"/>
      <c r="C47" s="111"/>
      <c r="D47" s="111"/>
      <c r="E47" s="111"/>
      <c r="F47" s="112"/>
    </row>
    <row r="48" spans="1:8">
      <c r="A48" s="113" t="s">
        <v>8360</v>
      </c>
      <c r="B48" s="114" t="s">
        <v>8304</v>
      </c>
      <c r="C48" s="115" t="s">
        <v>8361</v>
      </c>
      <c r="D48" s="115" t="s">
        <v>8362</v>
      </c>
      <c r="E48" s="115" t="s">
        <v>8390</v>
      </c>
      <c r="F48" s="115" t="s">
        <v>91</v>
      </c>
      <c r="H48" s="116"/>
    </row>
    <row r="49" spans="1:8">
      <c r="A49" s="117"/>
      <c r="B49" s="118"/>
      <c r="C49" s="119"/>
      <c r="D49" s="119"/>
      <c r="E49" s="119"/>
      <c r="F49" s="119"/>
      <c r="H49" s="116"/>
    </row>
    <row r="50" ht="22.5" spans="1:8">
      <c r="A50" s="120" t="s">
        <v>369</v>
      </c>
      <c r="B50" s="121" t="s">
        <v>8391</v>
      </c>
      <c r="C50" s="122" t="s">
        <v>8373</v>
      </c>
      <c r="D50" s="99">
        <v>60000</v>
      </c>
      <c r="E50" s="102">
        <v>100000</v>
      </c>
      <c r="F50" s="123" t="s">
        <v>8392</v>
      </c>
      <c r="H50" s="116"/>
    </row>
    <row r="51" ht="22.5" spans="1:8">
      <c r="A51" s="124"/>
      <c r="B51" s="121" t="s">
        <v>8393</v>
      </c>
      <c r="C51" s="122" t="s">
        <v>8373</v>
      </c>
      <c r="D51" s="101"/>
      <c r="E51" s="104"/>
      <c r="F51" s="125"/>
      <c r="H51" s="126"/>
    </row>
    <row r="52" ht="22.5" spans="1:6">
      <c r="A52" s="124"/>
      <c r="B52" s="121" t="s">
        <v>8394</v>
      </c>
      <c r="C52" s="122" t="s">
        <v>8373</v>
      </c>
      <c r="D52" s="105"/>
      <c r="E52" s="106"/>
      <c r="F52" s="125"/>
    </row>
    <row r="53" ht="22.5" spans="1:6">
      <c r="A53" s="124"/>
      <c r="B53" s="121" t="s">
        <v>8395</v>
      </c>
      <c r="C53" s="122" t="s">
        <v>8373</v>
      </c>
      <c r="D53" s="127">
        <v>20000</v>
      </c>
      <c r="E53" s="128">
        <v>34000</v>
      </c>
      <c r="F53" s="125"/>
    </row>
    <row r="54" ht="22.5" spans="1:6">
      <c r="A54" s="124"/>
      <c r="B54" s="121" t="s">
        <v>8369</v>
      </c>
      <c r="C54" s="122" t="s">
        <v>8373</v>
      </c>
      <c r="D54" s="127">
        <v>20000</v>
      </c>
      <c r="E54" s="128">
        <v>34000</v>
      </c>
      <c r="F54" s="125"/>
    </row>
    <row r="55" ht="22.5" spans="1:6">
      <c r="A55" s="124"/>
      <c r="B55" s="121" t="s">
        <v>8396</v>
      </c>
      <c r="C55" s="122" t="s">
        <v>8373</v>
      </c>
      <c r="D55" s="127">
        <v>17000</v>
      </c>
      <c r="E55" s="128">
        <v>27000</v>
      </c>
      <c r="F55" s="125"/>
    </row>
    <row r="56" ht="22.5" spans="1:6">
      <c r="A56" s="129"/>
      <c r="B56" s="121" t="s">
        <v>8397</v>
      </c>
      <c r="C56" s="122" t="s">
        <v>8373</v>
      </c>
      <c r="D56" s="127">
        <v>10000</v>
      </c>
      <c r="E56" s="128">
        <v>17000</v>
      </c>
      <c r="F56" s="130"/>
    </row>
    <row r="60" spans="1:5">
      <c r="A60" s="131" t="s">
        <v>8398</v>
      </c>
      <c r="B60" s="132"/>
      <c r="C60" s="132"/>
      <c r="D60" s="132"/>
      <c r="E60" s="133"/>
    </row>
    <row r="61" ht="14.25" spans="1:5">
      <c r="A61" s="134" t="s">
        <v>8399</v>
      </c>
      <c r="B61" s="134"/>
      <c r="C61" s="134"/>
      <c r="D61" s="134"/>
      <c r="E61" s="134"/>
    </row>
    <row r="62" ht="159.75" customHeight="1" spans="1:5">
      <c r="A62" s="135" t="s">
        <v>8400</v>
      </c>
      <c r="B62" s="136"/>
      <c r="C62" s="136"/>
      <c r="D62" s="136"/>
      <c r="E62" s="137"/>
    </row>
    <row r="63" spans="1:5">
      <c r="A63" s="134" t="s">
        <v>8401</v>
      </c>
      <c r="B63" s="134"/>
      <c r="C63" s="134"/>
      <c r="D63" s="134"/>
      <c r="E63" s="134"/>
    </row>
    <row r="64" ht="67.5" customHeight="1" spans="1:5">
      <c r="A64" s="138" t="s">
        <v>8402</v>
      </c>
      <c r="B64" s="138"/>
      <c r="C64" s="138"/>
      <c r="D64" s="138"/>
      <c r="E64" s="138"/>
    </row>
    <row r="66" ht="31.5" spans="1:1">
      <c r="A66" s="82" t="s">
        <v>8403</v>
      </c>
    </row>
    <row r="67" spans="1:13">
      <c r="A67" s="143" t="s">
        <v>8404</v>
      </c>
      <c r="B67" s="144"/>
      <c r="C67" s="144"/>
      <c r="D67" s="144"/>
      <c r="E67" s="144"/>
      <c r="F67" s="144"/>
      <c r="G67" s="144"/>
      <c r="H67" s="144"/>
      <c r="I67" s="144"/>
      <c r="J67" s="144"/>
      <c r="K67" s="144"/>
      <c r="L67" s="144"/>
      <c r="M67" s="144"/>
    </row>
    <row r="68" spans="1:13">
      <c r="A68" s="144"/>
      <c r="B68" s="144"/>
      <c r="C68" s="144"/>
      <c r="D68" s="144"/>
      <c r="E68" s="144"/>
      <c r="F68" s="144"/>
      <c r="G68" s="144"/>
      <c r="H68" s="144"/>
      <c r="I68" s="144"/>
      <c r="J68" s="144"/>
      <c r="K68" s="144"/>
      <c r="L68" s="144"/>
      <c r="M68" s="144"/>
    </row>
    <row r="69" spans="1:13">
      <c r="A69" s="144"/>
      <c r="B69" s="144"/>
      <c r="C69" s="144"/>
      <c r="D69" s="144"/>
      <c r="E69" s="144"/>
      <c r="F69" s="144"/>
      <c r="G69" s="144"/>
      <c r="H69" s="144"/>
      <c r="I69" s="144"/>
      <c r="J69" s="144"/>
      <c r="K69" s="144"/>
      <c r="L69" s="144"/>
      <c r="M69" s="144"/>
    </row>
  </sheetData>
  <mergeCells count="43">
    <mergeCell ref="A2:I2"/>
    <mergeCell ref="A21:I21"/>
    <mergeCell ref="A47:F47"/>
    <mergeCell ref="A60:E60"/>
    <mergeCell ref="A61:E61"/>
    <mergeCell ref="A62:E62"/>
    <mergeCell ref="A63:E63"/>
    <mergeCell ref="A64:E64"/>
    <mergeCell ref="A3:A4"/>
    <mergeCell ref="A5:A11"/>
    <mergeCell ref="A12:A19"/>
    <mergeCell ref="A22:A23"/>
    <mergeCell ref="A24:A34"/>
    <mergeCell ref="A35:A45"/>
    <mergeCell ref="A48:A49"/>
    <mergeCell ref="A50:A56"/>
    <mergeCell ref="B3:B4"/>
    <mergeCell ref="B48:B49"/>
    <mergeCell ref="C3:C4"/>
    <mergeCell ref="C48:C49"/>
    <mergeCell ref="D5:D11"/>
    <mergeCell ref="D12:D19"/>
    <mergeCell ref="D48:D49"/>
    <mergeCell ref="D50:D52"/>
    <mergeCell ref="E5:E8"/>
    <mergeCell ref="E9:E11"/>
    <mergeCell ref="E13:E19"/>
    <mergeCell ref="E48:E49"/>
    <mergeCell ref="E50:E52"/>
    <mergeCell ref="F5:F8"/>
    <mergeCell ref="F10:F11"/>
    <mergeCell ref="F13:F16"/>
    <mergeCell ref="F17:F19"/>
    <mergeCell ref="F48:F49"/>
    <mergeCell ref="F50:F56"/>
    <mergeCell ref="G5:G8"/>
    <mergeCell ref="G13:G16"/>
    <mergeCell ref="G18:G19"/>
    <mergeCell ref="I3:I4"/>
    <mergeCell ref="I5:I19"/>
    <mergeCell ref="I24:I45"/>
    <mergeCell ref="D3:H4"/>
    <mergeCell ref="A67:M6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9"/>
  <sheetViews>
    <sheetView topLeftCell="A83" workbookViewId="0">
      <selection activeCell="M23" sqref="M23"/>
    </sheetView>
  </sheetViews>
  <sheetFormatPr defaultColWidth="9" defaultRowHeight="13.5"/>
  <cols>
    <col min="1" max="1" width="15.125" customWidth="1"/>
    <col min="3" max="3" width="18.875" customWidth="1"/>
    <col min="11" max="11" width="11.75" customWidth="1"/>
  </cols>
  <sheetData>
    <row r="1" s="3" customFormat="1" ht="76.5" customHeight="1" spans="1:11">
      <c r="A1" s="26" t="s">
        <v>8405</v>
      </c>
      <c r="B1" s="27"/>
      <c r="C1" s="27"/>
      <c r="D1" s="27"/>
      <c r="E1" s="27"/>
      <c r="F1" s="27"/>
      <c r="G1" s="27"/>
      <c r="H1" s="27"/>
      <c r="I1" s="27"/>
      <c r="J1" s="27"/>
      <c r="K1" s="54"/>
    </row>
    <row r="2" customFormat="1" ht="14.25" customHeight="1" spans="1:11">
      <c r="A2" s="28" t="s">
        <v>8406</v>
      </c>
      <c r="B2" s="28" t="s">
        <v>8407</v>
      </c>
      <c r="C2" s="28" t="s">
        <v>8408</v>
      </c>
      <c r="D2" s="28" t="s">
        <v>8409</v>
      </c>
      <c r="E2" s="29" t="s">
        <v>8410</v>
      </c>
      <c r="F2" s="30"/>
      <c r="G2" s="29" t="s">
        <v>8411</v>
      </c>
      <c r="H2" s="30"/>
      <c r="I2" s="55" t="s">
        <v>8412</v>
      </c>
      <c r="J2" s="56"/>
      <c r="K2" s="57" t="s">
        <v>8413</v>
      </c>
    </row>
    <row r="3" customFormat="1" ht="14.25" spans="1:11">
      <c r="A3" s="31"/>
      <c r="B3" s="31"/>
      <c r="C3" s="31"/>
      <c r="D3" s="31"/>
      <c r="E3" s="28" t="s">
        <v>8414</v>
      </c>
      <c r="F3" s="28" t="s">
        <v>8415</v>
      </c>
      <c r="G3" s="32" t="s">
        <v>8416</v>
      </c>
      <c r="H3" s="32" t="s">
        <v>8417</v>
      </c>
      <c r="I3" s="32" t="s">
        <v>8416</v>
      </c>
      <c r="J3" s="32" t="s">
        <v>8417</v>
      </c>
      <c r="K3" s="58"/>
    </row>
    <row r="4" customFormat="1" ht="23.25" spans="1:11">
      <c r="A4" s="33" t="s">
        <v>8418</v>
      </c>
      <c r="B4" s="34">
        <v>101001</v>
      </c>
      <c r="C4" s="34" t="s">
        <v>8419</v>
      </c>
      <c r="D4" s="34" t="s">
        <v>8420</v>
      </c>
      <c r="E4" s="34">
        <v>27000</v>
      </c>
      <c r="F4" s="34">
        <v>11000</v>
      </c>
      <c r="G4" s="35">
        <f>ROUND(SUM(E4:E16)*0.9/10000,0)*10000</f>
        <v>140000</v>
      </c>
      <c r="H4" s="35">
        <f>ROUND(SUM(F4:F16)*0.9/10000,0)*10000</f>
        <v>60000</v>
      </c>
      <c r="I4" s="59">
        <f t="shared" ref="I4:I67" si="0">E4*0.7</f>
        <v>18900</v>
      </c>
      <c r="J4" s="59">
        <f t="shared" ref="J4:J67" si="1">F4*0.7</f>
        <v>7700</v>
      </c>
      <c r="K4" s="60">
        <v>39809</v>
      </c>
    </row>
    <row r="5" customFormat="1" ht="15" spans="1:11">
      <c r="A5" s="36"/>
      <c r="B5" s="34">
        <v>101002</v>
      </c>
      <c r="C5" s="37" t="s">
        <v>8421</v>
      </c>
      <c r="D5" s="34" t="s">
        <v>8422</v>
      </c>
      <c r="E5" s="34">
        <v>14000</v>
      </c>
      <c r="F5" s="34">
        <v>5600</v>
      </c>
      <c r="G5" s="38"/>
      <c r="H5" s="38"/>
      <c r="I5" s="59">
        <f t="shared" si="0"/>
        <v>9800</v>
      </c>
      <c r="J5" s="59">
        <f t="shared" si="1"/>
        <v>3920</v>
      </c>
      <c r="K5" s="60">
        <v>40617</v>
      </c>
    </row>
    <row r="6" customFormat="1" ht="22.5" spans="1:11">
      <c r="A6" s="36"/>
      <c r="B6" s="34">
        <v>101003</v>
      </c>
      <c r="C6" s="34" t="s">
        <v>8423</v>
      </c>
      <c r="D6" s="34" t="s">
        <v>8424</v>
      </c>
      <c r="E6" s="34">
        <v>7000</v>
      </c>
      <c r="F6" s="34">
        <v>3500</v>
      </c>
      <c r="G6" s="38"/>
      <c r="H6" s="38"/>
      <c r="I6" s="59">
        <f t="shared" si="0"/>
        <v>4900</v>
      </c>
      <c r="J6" s="59">
        <f t="shared" si="1"/>
        <v>2450</v>
      </c>
      <c r="K6" s="60">
        <v>40858</v>
      </c>
    </row>
    <row r="7" customFormat="1" ht="22.5" spans="1:11">
      <c r="A7" s="36"/>
      <c r="B7" s="34">
        <v>101004</v>
      </c>
      <c r="C7" s="34" t="s">
        <v>8425</v>
      </c>
      <c r="D7" s="34" t="s">
        <v>8426</v>
      </c>
      <c r="E7" s="34">
        <v>12600</v>
      </c>
      <c r="F7" s="34">
        <v>4900</v>
      </c>
      <c r="G7" s="38"/>
      <c r="H7" s="38"/>
      <c r="I7" s="59">
        <f t="shared" si="0"/>
        <v>8820</v>
      </c>
      <c r="J7" s="59">
        <f t="shared" si="1"/>
        <v>3430</v>
      </c>
      <c r="K7" s="60">
        <v>39862</v>
      </c>
    </row>
    <row r="8" customFormat="1" ht="22.5" spans="1:11">
      <c r="A8" s="36"/>
      <c r="B8" s="34">
        <v>101005</v>
      </c>
      <c r="C8" s="37" t="s">
        <v>8427</v>
      </c>
      <c r="D8" s="34" t="s">
        <v>8420</v>
      </c>
      <c r="E8" s="34">
        <v>8400</v>
      </c>
      <c r="F8" s="34">
        <v>3500</v>
      </c>
      <c r="G8" s="38"/>
      <c r="H8" s="38"/>
      <c r="I8" s="59">
        <f t="shared" si="0"/>
        <v>5880</v>
      </c>
      <c r="J8" s="59">
        <f t="shared" si="1"/>
        <v>2450</v>
      </c>
      <c r="K8" s="60">
        <v>39504</v>
      </c>
    </row>
    <row r="9" customFormat="1" ht="22.5" spans="1:11">
      <c r="A9" s="36"/>
      <c r="B9" s="34">
        <v>101006</v>
      </c>
      <c r="C9" s="34" t="s">
        <v>8428</v>
      </c>
      <c r="D9" s="34" t="s">
        <v>8429</v>
      </c>
      <c r="E9" s="34">
        <v>8400</v>
      </c>
      <c r="F9" s="34">
        <v>0</v>
      </c>
      <c r="G9" s="38"/>
      <c r="H9" s="38"/>
      <c r="I9" s="59">
        <f t="shared" si="0"/>
        <v>5880</v>
      </c>
      <c r="J9" s="59">
        <f t="shared" si="1"/>
        <v>0</v>
      </c>
      <c r="K9" s="60">
        <v>39876</v>
      </c>
    </row>
    <row r="10" customFormat="1" ht="22.5" spans="1:11">
      <c r="A10" s="36"/>
      <c r="B10" s="34">
        <v>101007</v>
      </c>
      <c r="C10" s="34" t="s">
        <v>8430</v>
      </c>
      <c r="D10" s="34" t="s">
        <v>8424</v>
      </c>
      <c r="E10" s="34">
        <v>8400</v>
      </c>
      <c r="F10" s="34">
        <v>3500</v>
      </c>
      <c r="G10" s="38"/>
      <c r="H10" s="38"/>
      <c r="I10" s="59">
        <f t="shared" si="0"/>
        <v>5880</v>
      </c>
      <c r="J10" s="59">
        <f t="shared" si="1"/>
        <v>2450</v>
      </c>
      <c r="K10" s="60">
        <v>39884</v>
      </c>
    </row>
    <row r="11" customFormat="1" ht="22.5" spans="1:11">
      <c r="A11" s="36"/>
      <c r="B11" s="34">
        <v>101008</v>
      </c>
      <c r="C11" s="34" t="s">
        <v>8431</v>
      </c>
      <c r="D11" s="34" t="s">
        <v>8420</v>
      </c>
      <c r="E11" s="34">
        <v>11600</v>
      </c>
      <c r="F11" s="34">
        <v>3500</v>
      </c>
      <c r="G11" s="38"/>
      <c r="H11" s="38"/>
      <c r="I11" s="59">
        <f t="shared" si="0"/>
        <v>8120</v>
      </c>
      <c r="J11" s="59">
        <f t="shared" si="1"/>
        <v>2450</v>
      </c>
      <c r="K11" s="60">
        <v>39897</v>
      </c>
    </row>
    <row r="12" customFormat="1" ht="22.5" spans="1:11">
      <c r="A12" s="36"/>
      <c r="B12" s="34">
        <v>101009</v>
      </c>
      <c r="C12" s="37" t="s">
        <v>8432</v>
      </c>
      <c r="D12" s="34" t="s">
        <v>8420</v>
      </c>
      <c r="E12" s="34">
        <v>16800</v>
      </c>
      <c r="F12" s="34">
        <v>7000</v>
      </c>
      <c r="G12" s="38"/>
      <c r="H12" s="38"/>
      <c r="I12" s="59">
        <f t="shared" si="0"/>
        <v>11760</v>
      </c>
      <c r="J12" s="59">
        <f t="shared" si="1"/>
        <v>4900</v>
      </c>
      <c r="K12" s="60">
        <v>40133</v>
      </c>
    </row>
    <row r="13" customFormat="1" ht="15" spans="1:11">
      <c r="A13" s="36"/>
      <c r="B13" s="34">
        <v>101010</v>
      </c>
      <c r="C13" s="34" t="s">
        <v>8433</v>
      </c>
      <c r="D13" s="34" t="s">
        <v>8434</v>
      </c>
      <c r="E13" s="34">
        <v>8400</v>
      </c>
      <c r="F13" s="34">
        <v>4200</v>
      </c>
      <c r="G13" s="38"/>
      <c r="H13" s="38"/>
      <c r="I13" s="59">
        <f t="shared" si="0"/>
        <v>5880</v>
      </c>
      <c r="J13" s="59">
        <f t="shared" si="1"/>
        <v>2940</v>
      </c>
      <c r="K13" s="60">
        <v>42047</v>
      </c>
    </row>
    <row r="14" customFormat="1" ht="15" spans="1:11">
      <c r="A14" s="36"/>
      <c r="B14" s="34">
        <v>101011</v>
      </c>
      <c r="C14" s="34" t="s">
        <v>8435</v>
      </c>
      <c r="D14" s="34" t="s">
        <v>8420</v>
      </c>
      <c r="E14" s="34">
        <v>14000</v>
      </c>
      <c r="F14" s="34">
        <v>10500</v>
      </c>
      <c r="G14" s="38"/>
      <c r="H14" s="38"/>
      <c r="I14" s="59">
        <f t="shared" si="0"/>
        <v>9800</v>
      </c>
      <c r="J14" s="59">
        <f t="shared" si="1"/>
        <v>7350</v>
      </c>
      <c r="K14" s="60">
        <v>42219</v>
      </c>
    </row>
    <row r="15" customFormat="1" ht="45.75" customHeight="1" spans="1:11">
      <c r="A15" s="36"/>
      <c r="B15" s="34">
        <v>101012</v>
      </c>
      <c r="C15" s="34" t="s">
        <v>8436</v>
      </c>
      <c r="D15" s="34" t="s">
        <v>8437</v>
      </c>
      <c r="E15" s="34">
        <v>14000</v>
      </c>
      <c r="F15" s="34">
        <v>7000</v>
      </c>
      <c r="G15" s="38"/>
      <c r="H15" s="38"/>
      <c r="I15" s="59">
        <f t="shared" si="0"/>
        <v>9800</v>
      </c>
      <c r="J15" s="59">
        <f t="shared" si="1"/>
        <v>4900</v>
      </c>
      <c r="K15" s="61">
        <v>42606</v>
      </c>
    </row>
    <row r="16" customFormat="1" spans="1:11">
      <c r="A16" s="39"/>
      <c r="B16" s="34">
        <v>101013</v>
      </c>
      <c r="C16" s="34" t="s">
        <v>8438</v>
      </c>
      <c r="D16" s="34">
        <v>1999</v>
      </c>
      <c r="E16" s="34">
        <v>10500</v>
      </c>
      <c r="F16" s="34">
        <v>4200</v>
      </c>
      <c r="G16" s="40"/>
      <c r="H16" s="40"/>
      <c r="I16" s="59">
        <f t="shared" si="0"/>
        <v>7350</v>
      </c>
      <c r="J16" s="59">
        <f t="shared" si="1"/>
        <v>2940</v>
      </c>
      <c r="K16" s="61">
        <v>42606</v>
      </c>
    </row>
    <row r="17" customFormat="1" ht="23.25" spans="1:11">
      <c r="A17" s="41" t="s">
        <v>8439</v>
      </c>
      <c r="B17" s="34">
        <v>102001</v>
      </c>
      <c r="C17" s="34" t="s">
        <v>8440</v>
      </c>
      <c r="D17" s="34" t="s">
        <v>8420</v>
      </c>
      <c r="E17" s="34">
        <v>25200</v>
      </c>
      <c r="F17" s="34">
        <v>12600</v>
      </c>
      <c r="G17" s="42">
        <f>ROUND(SUM(E17:E23)*0.9/10000,0)*10000</f>
        <v>170000</v>
      </c>
      <c r="H17" s="42">
        <f>ROUND(SUM(F17:F23)*0.9/10000,0)*10000</f>
        <v>50000</v>
      </c>
      <c r="I17" s="59">
        <f t="shared" si="0"/>
        <v>17640</v>
      </c>
      <c r="J17" s="59">
        <f t="shared" si="1"/>
        <v>8820</v>
      </c>
      <c r="K17" s="60">
        <v>39881</v>
      </c>
    </row>
    <row r="18" customFormat="1" ht="22.5" spans="1:11">
      <c r="A18" s="43"/>
      <c r="B18" s="34">
        <v>102002</v>
      </c>
      <c r="C18" s="34" t="s">
        <v>8441</v>
      </c>
      <c r="D18" s="34" t="s">
        <v>8420</v>
      </c>
      <c r="E18" s="34">
        <v>7000</v>
      </c>
      <c r="F18" s="34">
        <v>2500</v>
      </c>
      <c r="G18" s="44"/>
      <c r="H18" s="44"/>
      <c r="I18" s="59">
        <f t="shared" si="0"/>
        <v>4900</v>
      </c>
      <c r="J18" s="59">
        <f t="shared" si="1"/>
        <v>1750</v>
      </c>
      <c r="K18" s="60">
        <v>39862</v>
      </c>
    </row>
    <row r="19" customFormat="1" ht="22.5" spans="1:11">
      <c r="A19" s="43"/>
      <c r="B19" s="34">
        <v>102003</v>
      </c>
      <c r="C19" s="34" t="s">
        <v>8442</v>
      </c>
      <c r="D19" s="34" t="s">
        <v>8429</v>
      </c>
      <c r="E19" s="34">
        <v>7000</v>
      </c>
      <c r="F19" s="34">
        <v>3500</v>
      </c>
      <c r="G19" s="44"/>
      <c r="H19" s="44"/>
      <c r="I19" s="59">
        <f t="shared" si="0"/>
        <v>4900</v>
      </c>
      <c r="J19" s="59">
        <f t="shared" si="1"/>
        <v>2450</v>
      </c>
      <c r="K19" s="60">
        <v>40674</v>
      </c>
    </row>
    <row r="20" customFormat="1" ht="22.5" spans="1:11">
      <c r="A20" s="43"/>
      <c r="B20" s="34">
        <v>102005</v>
      </c>
      <c r="C20" s="34" t="s">
        <v>8443</v>
      </c>
      <c r="D20" s="34" t="s">
        <v>8424</v>
      </c>
      <c r="E20" s="34">
        <v>100800</v>
      </c>
      <c r="F20" s="34">
        <v>21000</v>
      </c>
      <c r="G20" s="44"/>
      <c r="H20" s="44"/>
      <c r="I20" s="59">
        <f t="shared" si="0"/>
        <v>70560</v>
      </c>
      <c r="J20" s="59">
        <f t="shared" si="1"/>
        <v>14700</v>
      </c>
      <c r="K20" s="60">
        <v>39855</v>
      </c>
    </row>
    <row r="21" customFormat="1" ht="22.5" spans="1:11">
      <c r="A21" s="43"/>
      <c r="B21" s="34">
        <v>102006</v>
      </c>
      <c r="C21" s="34" t="s">
        <v>8444</v>
      </c>
      <c r="D21" s="34" t="s">
        <v>8420</v>
      </c>
      <c r="E21" s="34">
        <v>13700</v>
      </c>
      <c r="F21" s="34">
        <v>5000</v>
      </c>
      <c r="G21" s="44"/>
      <c r="H21" s="44"/>
      <c r="I21" s="59">
        <f t="shared" si="0"/>
        <v>9590</v>
      </c>
      <c r="J21" s="59">
        <f t="shared" si="1"/>
        <v>3500</v>
      </c>
      <c r="K21" s="60">
        <v>41905</v>
      </c>
    </row>
    <row r="22" customFormat="1" ht="22.5" spans="1:11">
      <c r="A22" s="43"/>
      <c r="B22" s="34">
        <v>102007</v>
      </c>
      <c r="C22" s="37" t="s">
        <v>8445</v>
      </c>
      <c r="D22" s="34" t="s">
        <v>8420</v>
      </c>
      <c r="E22" s="34">
        <v>8400</v>
      </c>
      <c r="F22" s="34">
        <v>3500</v>
      </c>
      <c r="G22" s="44"/>
      <c r="H22" s="44"/>
      <c r="I22" s="59">
        <f t="shared" si="0"/>
        <v>5880</v>
      </c>
      <c r="J22" s="59">
        <f t="shared" si="1"/>
        <v>2450</v>
      </c>
      <c r="K22" s="60">
        <v>39862</v>
      </c>
    </row>
    <row r="23" customFormat="1" ht="15" spans="1:11">
      <c r="A23" s="43"/>
      <c r="B23" s="34">
        <v>102009</v>
      </c>
      <c r="C23" s="34" t="s">
        <v>8446</v>
      </c>
      <c r="D23" s="34" t="s">
        <v>8447</v>
      </c>
      <c r="E23" s="34">
        <v>25200</v>
      </c>
      <c r="F23" s="34">
        <v>7000</v>
      </c>
      <c r="G23" s="45"/>
      <c r="H23" s="45"/>
      <c r="I23" s="59">
        <f t="shared" si="0"/>
        <v>17640</v>
      </c>
      <c r="J23" s="59">
        <f t="shared" si="1"/>
        <v>4900</v>
      </c>
      <c r="K23" s="60">
        <v>41569</v>
      </c>
    </row>
    <row r="24" customFormat="1" ht="22.5" spans="1:11">
      <c r="A24" s="43"/>
      <c r="B24" s="34">
        <v>102008</v>
      </c>
      <c r="C24" s="37" t="s">
        <v>8448</v>
      </c>
      <c r="D24" s="34" t="s">
        <v>8449</v>
      </c>
      <c r="E24" s="34">
        <v>75600</v>
      </c>
      <c r="F24" s="34">
        <v>15800</v>
      </c>
      <c r="G24" s="42">
        <f>ROUND(SUM(E24:E31)*0.9/10000,0)*10000</f>
        <v>150000</v>
      </c>
      <c r="H24" s="42">
        <f>ROUND(SUM(F24:F31)*0.9/10000,0)*10000</f>
        <v>50000</v>
      </c>
      <c r="I24" s="59">
        <f t="shared" si="0"/>
        <v>52920</v>
      </c>
      <c r="J24" s="59">
        <f t="shared" si="1"/>
        <v>11060</v>
      </c>
      <c r="K24" s="60">
        <v>39876</v>
      </c>
    </row>
    <row r="25" customFormat="1" ht="23.25" spans="1:11">
      <c r="A25" s="43"/>
      <c r="B25" s="34">
        <v>102010</v>
      </c>
      <c r="C25" s="34" t="s">
        <v>8450</v>
      </c>
      <c r="D25" s="34" t="s">
        <v>8420</v>
      </c>
      <c r="E25" s="34">
        <v>17500</v>
      </c>
      <c r="F25" s="34">
        <v>7400</v>
      </c>
      <c r="G25" s="44"/>
      <c r="H25" s="44"/>
      <c r="I25" s="59">
        <f t="shared" si="0"/>
        <v>12250</v>
      </c>
      <c r="J25" s="59">
        <f t="shared" si="1"/>
        <v>5180</v>
      </c>
      <c r="K25" s="60">
        <v>39504</v>
      </c>
    </row>
    <row r="26" customFormat="1" ht="23.25" spans="1:11">
      <c r="A26" s="43"/>
      <c r="B26" s="34">
        <v>102036</v>
      </c>
      <c r="C26" s="34" t="s">
        <v>8451</v>
      </c>
      <c r="D26" s="34" t="s">
        <v>8452</v>
      </c>
      <c r="E26" s="34">
        <v>0</v>
      </c>
      <c r="F26" s="34">
        <v>0</v>
      </c>
      <c r="G26" s="44"/>
      <c r="H26" s="44"/>
      <c r="I26" s="59">
        <f t="shared" si="0"/>
        <v>0</v>
      </c>
      <c r="J26" s="59">
        <f t="shared" si="1"/>
        <v>0</v>
      </c>
      <c r="K26" s="62"/>
    </row>
    <row r="27" customFormat="1" ht="22.5" spans="1:11">
      <c r="A27" s="43"/>
      <c r="B27" s="34">
        <v>102011</v>
      </c>
      <c r="C27" s="37" t="s">
        <v>8453</v>
      </c>
      <c r="D27" s="34" t="s">
        <v>8420</v>
      </c>
      <c r="E27" s="34">
        <v>13300</v>
      </c>
      <c r="F27" s="34">
        <v>3500</v>
      </c>
      <c r="G27" s="44"/>
      <c r="H27" s="44"/>
      <c r="I27" s="59">
        <f t="shared" si="0"/>
        <v>9310</v>
      </c>
      <c r="J27" s="59">
        <f t="shared" si="1"/>
        <v>2450</v>
      </c>
      <c r="K27" s="60">
        <v>39876</v>
      </c>
    </row>
    <row r="28" customFormat="1" ht="22.5" spans="1:11">
      <c r="A28" s="43"/>
      <c r="B28" s="34">
        <v>102012</v>
      </c>
      <c r="C28" s="37" t="s">
        <v>8454</v>
      </c>
      <c r="D28" s="34" t="s">
        <v>8420</v>
      </c>
      <c r="E28" s="34">
        <v>11200</v>
      </c>
      <c r="F28" s="34">
        <v>3500</v>
      </c>
      <c r="G28" s="44"/>
      <c r="H28" s="44"/>
      <c r="I28" s="59">
        <f t="shared" si="0"/>
        <v>7840</v>
      </c>
      <c r="J28" s="59">
        <f t="shared" si="1"/>
        <v>2450</v>
      </c>
      <c r="K28" s="60">
        <v>40998</v>
      </c>
    </row>
    <row r="29" customFormat="1" ht="22.5" spans="1:11">
      <c r="A29" s="43"/>
      <c r="B29" s="34">
        <v>102013</v>
      </c>
      <c r="C29" s="37" t="s">
        <v>8455</v>
      </c>
      <c r="D29" s="34" t="s">
        <v>8424</v>
      </c>
      <c r="E29" s="34">
        <v>12600</v>
      </c>
      <c r="F29" s="34">
        <v>4200</v>
      </c>
      <c r="G29" s="44"/>
      <c r="H29" s="44"/>
      <c r="I29" s="59">
        <f t="shared" si="0"/>
        <v>8820</v>
      </c>
      <c r="J29" s="59">
        <f t="shared" si="1"/>
        <v>2940</v>
      </c>
      <c r="K29" s="60">
        <v>39890</v>
      </c>
    </row>
    <row r="30" customFormat="1" ht="22.5" spans="1:11">
      <c r="A30" s="43"/>
      <c r="B30" s="34">
        <v>102014</v>
      </c>
      <c r="C30" s="37" t="s">
        <v>8456</v>
      </c>
      <c r="D30" s="34" t="s">
        <v>8457</v>
      </c>
      <c r="E30" s="34">
        <v>23800</v>
      </c>
      <c r="F30" s="34">
        <v>14700</v>
      </c>
      <c r="G30" s="44"/>
      <c r="H30" s="44"/>
      <c r="I30" s="59">
        <f t="shared" si="0"/>
        <v>16660</v>
      </c>
      <c r="J30" s="59">
        <f t="shared" si="1"/>
        <v>10290</v>
      </c>
      <c r="K30" s="60">
        <v>39890</v>
      </c>
    </row>
    <row r="31" customFormat="1" ht="22.5" spans="1:11">
      <c r="A31" s="43"/>
      <c r="B31" s="34">
        <v>102015</v>
      </c>
      <c r="C31" s="34" t="s">
        <v>8458</v>
      </c>
      <c r="D31" s="34" t="s">
        <v>8459</v>
      </c>
      <c r="E31" s="34">
        <v>9200</v>
      </c>
      <c r="F31" s="34">
        <v>2800</v>
      </c>
      <c r="G31" s="45"/>
      <c r="H31" s="45"/>
      <c r="I31" s="59">
        <f t="shared" si="0"/>
        <v>6440</v>
      </c>
      <c r="J31" s="59">
        <f t="shared" si="1"/>
        <v>1960</v>
      </c>
      <c r="K31" s="60">
        <v>39862</v>
      </c>
    </row>
    <row r="32" customFormat="1" ht="22.5" spans="1:11">
      <c r="A32" s="43"/>
      <c r="B32" s="34">
        <v>102016</v>
      </c>
      <c r="C32" s="37" t="s">
        <v>8460</v>
      </c>
      <c r="D32" s="34" t="s">
        <v>8461</v>
      </c>
      <c r="E32" s="34">
        <v>49000</v>
      </c>
      <c r="F32" s="34">
        <v>35000</v>
      </c>
      <c r="G32" s="42">
        <f>ROUND(SUM(E32:E37)*0.9/10000,0)*10000</f>
        <v>170000</v>
      </c>
      <c r="H32" s="42">
        <f>ROUND(SUM(F32:F37)*0.9/10000,0)*10000</f>
        <v>80000</v>
      </c>
      <c r="I32" s="59">
        <f t="shared" si="0"/>
        <v>34300</v>
      </c>
      <c r="J32" s="59">
        <f t="shared" si="1"/>
        <v>24500</v>
      </c>
      <c r="K32" s="63">
        <v>41732</v>
      </c>
    </row>
    <row r="33" customFormat="1" ht="22.5" spans="1:11">
      <c r="A33" s="43"/>
      <c r="B33" s="34">
        <v>102017</v>
      </c>
      <c r="C33" s="34" t="s">
        <v>8462</v>
      </c>
      <c r="D33" s="34" t="s">
        <v>8463</v>
      </c>
      <c r="E33" s="34">
        <v>23500</v>
      </c>
      <c r="F33" s="34">
        <v>9800</v>
      </c>
      <c r="G33" s="44"/>
      <c r="H33" s="44"/>
      <c r="I33" s="59">
        <f t="shared" si="0"/>
        <v>16450</v>
      </c>
      <c r="J33" s="59">
        <f t="shared" si="1"/>
        <v>6860</v>
      </c>
      <c r="K33" s="60">
        <v>39871</v>
      </c>
    </row>
    <row r="34" customFormat="1" ht="22.5" spans="1:11">
      <c r="A34" s="43"/>
      <c r="B34" s="34">
        <v>102018</v>
      </c>
      <c r="C34" s="34" t="s">
        <v>8464</v>
      </c>
      <c r="D34" s="34" t="s">
        <v>8465</v>
      </c>
      <c r="E34" s="34">
        <v>8400</v>
      </c>
      <c r="F34" s="34">
        <v>3500</v>
      </c>
      <c r="G34" s="44"/>
      <c r="H34" s="44"/>
      <c r="I34" s="59">
        <f t="shared" si="0"/>
        <v>5880</v>
      </c>
      <c r="J34" s="59">
        <f t="shared" si="1"/>
        <v>2450</v>
      </c>
      <c r="K34" s="60">
        <v>39871</v>
      </c>
    </row>
    <row r="35" customFormat="1" ht="15" spans="1:11">
      <c r="A35" s="43"/>
      <c r="B35" s="34">
        <v>102019</v>
      </c>
      <c r="C35" s="37" t="s">
        <v>8466</v>
      </c>
      <c r="D35" s="34" t="s">
        <v>8424</v>
      </c>
      <c r="E35" s="34">
        <v>21000</v>
      </c>
      <c r="F35" s="34">
        <v>7000</v>
      </c>
      <c r="G35" s="44"/>
      <c r="H35" s="44"/>
      <c r="I35" s="59">
        <f t="shared" si="0"/>
        <v>14700</v>
      </c>
      <c r="J35" s="59">
        <f t="shared" si="1"/>
        <v>4900</v>
      </c>
      <c r="K35" s="60">
        <v>40688</v>
      </c>
    </row>
    <row r="36" customFormat="1" spans="1:11">
      <c r="A36" s="43"/>
      <c r="B36" s="34">
        <v>102031</v>
      </c>
      <c r="C36" s="34" t="s">
        <v>8467</v>
      </c>
      <c r="D36" s="34" t="s">
        <v>8429</v>
      </c>
      <c r="E36" s="34">
        <v>21000</v>
      </c>
      <c r="F36" s="34">
        <v>10500</v>
      </c>
      <c r="G36" s="44"/>
      <c r="H36" s="44"/>
      <c r="I36" s="59">
        <f t="shared" si="0"/>
        <v>14700</v>
      </c>
      <c r="J36" s="59">
        <f t="shared" si="1"/>
        <v>7350</v>
      </c>
      <c r="K36" s="61">
        <v>42003</v>
      </c>
    </row>
    <row r="37" customFormat="1" ht="22.5" spans="1:11">
      <c r="A37" s="43"/>
      <c r="B37" s="34">
        <v>102004</v>
      </c>
      <c r="C37" s="37" t="s">
        <v>8468</v>
      </c>
      <c r="D37" s="34" t="s">
        <v>8469</v>
      </c>
      <c r="E37" s="34">
        <v>67200</v>
      </c>
      <c r="F37" s="34">
        <v>28000</v>
      </c>
      <c r="G37" s="45"/>
      <c r="H37" s="45"/>
      <c r="I37" s="59">
        <f t="shared" si="0"/>
        <v>47040</v>
      </c>
      <c r="J37" s="59">
        <f t="shared" si="1"/>
        <v>19600</v>
      </c>
      <c r="K37" s="60">
        <v>40704</v>
      </c>
    </row>
    <row r="38" customFormat="1" ht="22.5" spans="1:11">
      <c r="A38" s="43"/>
      <c r="B38" s="34">
        <v>102020</v>
      </c>
      <c r="C38" s="34" t="s">
        <v>8470</v>
      </c>
      <c r="D38" s="34" t="s">
        <v>8424</v>
      </c>
      <c r="E38" s="34">
        <v>11200</v>
      </c>
      <c r="F38" s="34">
        <v>3500</v>
      </c>
      <c r="G38" s="42">
        <f>ROUND(SUM(E38:E47)*0.9/10000,0)*10000</f>
        <v>140000</v>
      </c>
      <c r="H38" s="42">
        <f>ROUND(SUM(F38:F47)*0.9/10000,0)*10000</f>
        <v>80000</v>
      </c>
      <c r="I38" s="59">
        <f t="shared" si="0"/>
        <v>7840</v>
      </c>
      <c r="J38" s="59">
        <f t="shared" si="1"/>
        <v>2450</v>
      </c>
      <c r="K38" s="60">
        <v>40143</v>
      </c>
    </row>
    <row r="39" customFormat="1" ht="22.5" spans="1:11">
      <c r="A39" s="43"/>
      <c r="B39" s="34">
        <v>102021</v>
      </c>
      <c r="C39" s="37" t="s">
        <v>8471</v>
      </c>
      <c r="D39" s="34" t="s">
        <v>8449</v>
      </c>
      <c r="E39" s="34">
        <v>16800</v>
      </c>
      <c r="F39" s="34">
        <v>7000</v>
      </c>
      <c r="G39" s="44"/>
      <c r="H39" s="44"/>
      <c r="I39" s="59">
        <f t="shared" si="0"/>
        <v>11760</v>
      </c>
      <c r="J39" s="59">
        <f t="shared" si="1"/>
        <v>4900</v>
      </c>
      <c r="K39" s="60">
        <v>40655</v>
      </c>
    </row>
    <row r="40" customFormat="1" ht="22.5" spans="1:11">
      <c r="A40" s="43"/>
      <c r="B40" s="34">
        <v>102022</v>
      </c>
      <c r="C40" s="37" t="s">
        <v>8472</v>
      </c>
      <c r="D40" s="34" t="s">
        <v>8473</v>
      </c>
      <c r="E40" s="34">
        <v>25200</v>
      </c>
      <c r="F40" s="34">
        <v>11200</v>
      </c>
      <c r="G40" s="44"/>
      <c r="H40" s="44"/>
      <c r="I40" s="59">
        <f t="shared" si="0"/>
        <v>17640</v>
      </c>
      <c r="J40" s="59">
        <f t="shared" si="1"/>
        <v>7840</v>
      </c>
      <c r="K40" s="60">
        <v>41618</v>
      </c>
    </row>
    <row r="41" customFormat="1" ht="22.5" spans="1:11">
      <c r="A41" s="43"/>
      <c r="B41" s="34">
        <v>102023</v>
      </c>
      <c r="C41" s="34" t="s">
        <v>8474</v>
      </c>
      <c r="D41" s="34" t="s">
        <v>8475</v>
      </c>
      <c r="E41" s="34">
        <v>21000</v>
      </c>
      <c r="F41" s="34">
        <v>14000</v>
      </c>
      <c r="G41" s="44"/>
      <c r="H41" s="44"/>
      <c r="I41" s="59">
        <f t="shared" si="0"/>
        <v>14700</v>
      </c>
      <c r="J41" s="59">
        <f t="shared" si="1"/>
        <v>9800</v>
      </c>
      <c r="K41" s="60">
        <v>41261</v>
      </c>
    </row>
    <row r="42" customFormat="1" ht="22.5" spans="1:11">
      <c r="A42" s="43"/>
      <c r="B42" s="34">
        <v>102024</v>
      </c>
      <c r="C42" s="34" t="s">
        <v>8476</v>
      </c>
      <c r="D42" s="34" t="s">
        <v>8477</v>
      </c>
      <c r="E42" s="34">
        <v>21000</v>
      </c>
      <c r="F42" s="34">
        <v>14000</v>
      </c>
      <c r="G42" s="44"/>
      <c r="H42" s="44"/>
      <c r="I42" s="59">
        <f t="shared" si="0"/>
        <v>14700</v>
      </c>
      <c r="J42" s="59">
        <f t="shared" si="1"/>
        <v>9800</v>
      </c>
      <c r="K42" s="60">
        <v>41542</v>
      </c>
    </row>
    <row r="43" customFormat="1" ht="22.5" spans="1:11">
      <c r="A43" s="43"/>
      <c r="B43" s="34">
        <v>102025</v>
      </c>
      <c r="C43" s="34" t="s">
        <v>8478</v>
      </c>
      <c r="D43" s="34" t="s">
        <v>8473</v>
      </c>
      <c r="E43" s="34">
        <v>17500</v>
      </c>
      <c r="F43" s="34">
        <v>10500</v>
      </c>
      <c r="G43" s="44"/>
      <c r="H43" s="44"/>
      <c r="I43" s="59">
        <f t="shared" si="0"/>
        <v>12250</v>
      </c>
      <c r="J43" s="59">
        <f t="shared" si="1"/>
        <v>7350</v>
      </c>
      <c r="K43" s="60">
        <v>41542</v>
      </c>
    </row>
    <row r="44" customFormat="1" ht="22.5" spans="1:11">
      <c r="A44" s="43"/>
      <c r="B44" s="34">
        <v>102026</v>
      </c>
      <c r="C44" s="37" t="s">
        <v>8479</v>
      </c>
      <c r="D44" s="34" t="s">
        <v>8449</v>
      </c>
      <c r="E44" s="34">
        <v>7000</v>
      </c>
      <c r="F44" s="34">
        <v>5600</v>
      </c>
      <c r="G44" s="44"/>
      <c r="H44" s="44"/>
      <c r="I44" s="59">
        <f t="shared" si="0"/>
        <v>4900</v>
      </c>
      <c r="J44" s="59">
        <f t="shared" si="1"/>
        <v>3920</v>
      </c>
      <c r="K44" s="60">
        <v>41542</v>
      </c>
    </row>
    <row r="45" customFormat="1" ht="22.5" spans="1:11">
      <c r="A45" s="43"/>
      <c r="B45" s="34">
        <v>102027</v>
      </c>
      <c r="C45" s="37" t="s">
        <v>8480</v>
      </c>
      <c r="D45" s="34" t="s">
        <v>8477</v>
      </c>
      <c r="E45" s="34">
        <v>21000</v>
      </c>
      <c r="F45" s="34">
        <v>14000</v>
      </c>
      <c r="G45" s="44"/>
      <c r="H45" s="44"/>
      <c r="I45" s="59">
        <f t="shared" si="0"/>
        <v>14700</v>
      </c>
      <c r="J45" s="59">
        <f t="shared" si="1"/>
        <v>9800</v>
      </c>
      <c r="K45" s="60">
        <v>41690</v>
      </c>
    </row>
    <row r="46" customFormat="1" ht="22.5" spans="1:11">
      <c r="A46" s="43"/>
      <c r="B46" s="34">
        <v>102028</v>
      </c>
      <c r="C46" s="37" t="s">
        <v>8481</v>
      </c>
      <c r="D46" s="34" t="s">
        <v>8424</v>
      </c>
      <c r="E46" s="34">
        <v>7000</v>
      </c>
      <c r="F46" s="34">
        <v>4200</v>
      </c>
      <c r="G46" s="44"/>
      <c r="H46" s="44"/>
      <c r="I46" s="59">
        <f t="shared" si="0"/>
        <v>4900</v>
      </c>
      <c r="J46" s="59">
        <f t="shared" si="1"/>
        <v>2940</v>
      </c>
      <c r="K46" s="60">
        <v>41542</v>
      </c>
    </row>
    <row r="47" customFormat="1" ht="23.25" spans="1:11">
      <c r="A47" s="43"/>
      <c r="B47" s="34">
        <v>102029</v>
      </c>
      <c r="C47" s="34" t="s">
        <v>8482</v>
      </c>
      <c r="D47" s="34" t="s">
        <v>8424</v>
      </c>
      <c r="E47" s="34">
        <v>7000</v>
      </c>
      <c r="F47" s="34">
        <v>4200</v>
      </c>
      <c r="G47" s="45"/>
      <c r="H47" s="45"/>
      <c r="I47" s="59">
        <f t="shared" si="0"/>
        <v>4900</v>
      </c>
      <c r="J47" s="59">
        <f t="shared" si="1"/>
        <v>2940</v>
      </c>
      <c r="K47" s="60">
        <v>41842</v>
      </c>
    </row>
    <row r="48" customFormat="1" ht="22.5" spans="1:11">
      <c r="A48" s="43"/>
      <c r="B48" s="34">
        <v>102030</v>
      </c>
      <c r="C48" s="34" t="s">
        <v>8483</v>
      </c>
      <c r="D48" s="34" t="s">
        <v>8473</v>
      </c>
      <c r="E48" s="34">
        <v>56000</v>
      </c>
      <c r="F48" s="34">
        <v>21000</v>
      </c>
      <c r="G48" s="42">
        <f>ROUND(SUM(E47:E54)*0.9/10000,0)*10000</f>
        <v>200000</v>
      </c>
      <c r="H48" s="42">
        <f>ROUND(SUM(F47:F54)*0.9/10000,0)*10000</f>
        <v>80000</v>
      </c>
      <c r="I48" s="59">
        <f t="shared" si="0"/>
        <v>39200</v>
      </c>
      <c r="J48" s="59">
        <f t="shared" si="1"/>
        <v>14700</v>
      </c>
      <c r="K48" s="60">
        <v>42076</v>
      </c>
    </row>
    <row r="49" customFormat="1" ht="22.5" spans="1:11">
      <c r="A49" s="43"/>
      <c r="B49" s="34">
        <v>102032</v>
      </c>
      <c r="C49" s="34" t="s">
        <v>8484</v>
      </c>
      <c r="D49" s="34" t="s">
        <v>8485</v>
      </c>
      <c r="E49" s="34">
        <v>56000</v>
      </c>
      <c r="F49" s="34">
        <v>14000</v>
      </c>
      <c r="G49" s="44"/>
      <c r="H49" s="44"/>
      <c r="I49" s="59">
        <f t="shared" si="0"/>
        <v>39200</v>
      </c>
      <c r="J49" s="59">
        <f t="shared" si="1"/>
        <v>9800</v>
      </c>
      <c r="K49" s="60">
        <v>42137</v>
      </c>
    </row>
    <row r="50" customFormat="1" ht="22.5" spans="1:11">
      <c r="A50" s="43"/>
      <c r="B50" s="34">
        <v>102033</v>
      </c>
      <c r="C50" s="34" t="s">
        <v>8486</v>
      </c>
      <c r="D50" s="34" t="s">
        <v>8426</v>
      </c>
      <c r="E50" s="34">
        <v>35000</v>
      </c>
      <c r="F50" s="34">
        <v>14000</v>
      </c>
      <c r="G50" s="44"/>
      <c r="H50" s="44"/>
      <c r="I50" s="59">
        <f t="shared" si="0"/>
        <v>24500</v>
      </c>
      <c r="J50" s="59">
        <f t="shared" si="1"/>
        <v>9800</v>
      </c>
      <c r="K50" s="60">
        <v>42398</v>
      </c>
    </row>
    <row r="51" customFormat="1" ht="22.5" spans="1:11">
      <c r="A51" s="43"/>
      <c r="B51" s="34">
        <v>102034</v>
      </c>
      <c r="C51" s="34" t="s">
        <v>8487</v>
      </c>
      <c r="D51" s="34" t="s">
        <v>8424</v>
      </c>
      <c r="E51" s="34">
        <v>3500</v>
      </c>
      <c r="F51" s="34">
        <v>1400</v>
      </c>
      <c r="G51" s="44"/>
      <c r="H51" s="44"/>
      <c r="I51" s="59">
        <f t="shared" si="0"/>
        <v>2450</v>
      </c>
      <c r="J51" s="59">
        <f t="shared" si="1"/>
        <v>980</v>
      </c>
      <c r="K51" s="60">
        <v>42314</v>
      </c>
    </row>
    <row r="52" customFormat="1" ht="22.5" spans="1:11">
      <c r="A52" s="43"/>
      <c r="B52" s="34">
        <v>102035</v>
      </c>
      <c r="C52" s="37" t="s">
        <v>8488</v>
      </c>
      <c r="D52" s="34" t="s">
        <v>8434</v>
      </c>
      <c r="E52" s="34">
        <v>35000</v>
      </c>
      <c r="F52" s="34">
        <v>17500</v>
      </c>
      <c r="G52" s="44"/>
      <c r="H52" s="44"/>
      <c r="I52" s="59">
        <f t="shared" si="0"/>
        <v>24500</v>
      </c>
      <c r="J52" s="59">
        <f t="shared" si="1"/>
        <v>12250</v>
      </c>
      <c r="K52" s="60">
        <v>42347</v>
      </c>
    </row>
    <row r="53" customFormat="1" ht="22.5" spans="1:11">
      <c r="A53" s="43"/>
      <c r="B53" s="34">
        <v>102037</v>
      </c>
      <c r="C53" s="37" t="s">
        <v>8489</v>
      </c>
      <c r="D53" s="34" t="s">
        <v>8490</v>
      </c>
      <c r="E53" s="34">
        <v>10500</v>
      </c>
      <c r="F53" s="34">
        <v>3500</v>
      </c>
      <c r="G53" s="44"/>
      <c r="H53" s="44"/>
      <c r="I53" s="59">
        <f t="shared" si="0"/>
        <v>7350</v>
      </c>
      <c r="J53" s="59">
        <f t="shared" si="1"/>
        <v>2450</v>
      </c>
      <c r="K53" s="60">
        <v>39734</v>
      </c>
    </row>
    <row r="54" customFormat="1" ht="22.5" spans="1:11">
      <c r="A54" s="46"/>
      <c r="B54" s="34">
        <v>102038</v>
      </c>
      <c r="C54" s="37" t="s">
        <v>8491</v>
      </c>
      <c r="D54" s="34" t="s">
        <v>8420</v>
      </c>
      <c r="E54" s="34">
        <v>21000</v>
      </c>
      <c r="F54" s="34">
        <v>14000</v>
      </c>
      <c r="G54" s="45"/>
      <c r="H54" s="45"/>
      <c r="I54" s="59">
        <f t="shared" si="0"/>
        <v>14700</v>
      </c>
      <c r="J54" s="59">
        <f t="shared" si="1"/>
        <v>9800</v>
      </c>
      <c r="K54" s="60">
        <v>42347</v>
      </c>
    </row>
    <row r="55" customFormat="1" ht="22.5" spans="1:11">
      <c r="A55" s="47" t="s">
        <v>8492</v>
      </c>
      <c r="B55" s="34">
        <v>103001</v>
      </c>
      <c r="C55" s="37" t="s">
        <v>8493</v>
      </c>
      <c r="D55" s="34" t="s">
        <v>8461</v>
      </c>
      <c r="E55" s="34">
        <v>10100</v>
      </c>
      <c r="F55" s="34">
        <v>3500</v>
      </c>
      <c r="G55" s="48">
        <f>ROUND(SUM(E55:E59)*0.9/10000,0)*10000</f>
        <v>100000</v>
      </c>
      <c r="H55" s="48">
        <f>ROUND(SUM(F55:F59)*0.9/10000,0)*10000</f>
        <v>30000</v>
      </c>
      <c r="I55" s="59">
        <f t="shared" si="0"/>
        <v>7070</v>
      </c>
      <c r="J55" s="59">
        <f t="shared" si="1"/>
        <v>2450</v>
      </c>
      <c r="K55" s="63">
        <v>42401</v>
      </c>
    </row>
    <row r="56" customFormat="1" ht="22.5" spans="1:11">
      <c r="A56" s="49"/>
      <c r="B56" s="34">
        <v>103002</v>
      </c>
      <c r="C56" s="37" t="s">
        <v>8494</v>
      </c>
      <c r="D56" s="34" t="s">
        <v>8477</v>
      </c>
      <c r="E56" s="34">
        <v>10500</v>
      </c>
      <c r="F56" s="34">
        <v>4200</v>
      </c>
      <c r="G56" s="50"/>
      <c r="H56" s="50"/>
      <c r="I56" s="59">
        <f t="shared" si="0"/>
        <v>7350</v>
      </c>
      <c r="J56" s="59">
        <f t="shared" si="1"/>
        <v>2940</v>
      </c>
      <c r="K56" s="60">
        <v>41858</v>
      </c>
    </row>
    <row r="57" customFormat="1" ht="15" spans="1:11">
      <c r="A57" s="49"/>
      <c r="B57" s="34">
        <v>103003</v>
      </c>
      <c r="C57" s="37" t="s">
        <v>8495</v>
      </c>
      <c r="D57" s="34" t="s">
        <v>8461</v>
      </c>
      <c r="E57" s="34">
        <v>42000</v>
      </c>
      <c r="F57" s="34">
        <v>10500</v>
      </c>
      <c r="G57" s="50"/>
      <c r="H57" s="50"/>
      <c r="I57" s="59">
        <f t="shared" si="0"/>
        <v>29400</v>
      </c>
      <c r="J57" s="59">
        <f t="shared" si="1"/>
        <v>7350</v>
      </c>
      <c r="K57" s="60">
        <v>41925</v>
      </c>
    </row>
    <row r="58" customFormat="1" ht="15" spans="1:11">
      <c r="A58" s="49"/>
      <c r="B58" s="34">
        <v>103004</v>
      </c>
      <c r="C58" s="37" t="s">
        <v>8496</v>
      </c>
      <c r="D58" s="34" t="s">
        <v>8461</v>
      </c>
      <c r="E58" s="34">
        <v>10500</v>
      </c>
      <c r="F58" s="34">
        <v>3500</v>
      </c>
      <c r="G58" s="50"/>
      <c r="H58" s="50"/>
      <c r="I58" s="59">
        <f t="shared" si="0"/>
        <v>7350</v>
      </c>
      <c r="J58" s="59">
        <f t="shared" si="1"/>
        <v>2450</v>
      </c>
      <c r="K58" s="60">
        <v>42394</v>
      </c>
    </row>
    <row r="59" customFormat="1" ht="14.25" spans="1:11">
      <c r="A59" s="51"/>
      <c r="B59" s="34">
        <v>103005</v>
      </c>
      <c r="C59" s="34" t="s">
        <v>8497</v>
      </c>
      <c r="D59" s="34">
        <v>1995</v>
      </c>
      <c r="E59" s="34">
        <v>35000</v>
      </c>
      <c r="F59" s="34">
        <v>7000</v>
      </c>
      <c r="G59" s="52"/>
      <c r="H59" s="52"/>
      <c r="I59" s="59">
        <f t="shared" si="0"/>
        <v>24500</v>
      </c>
      <c r="J59" s="59">
        <f t="shared" si="1"/>
        <v>4900</v>
      </c>
      <c r="K59" s="63">
        <v>42431</v>
      </c>
    </row>
    <row r="60" customFormat="1" ht="15.75" spans="1:11">
      <c r="A60" s="28" t="s">
        <v>8498</v>
      </c>
      <c r="B60" s="34">
        <v>104004</v>
      </c>
      <c r="C60" s="37" t="s">
        <v>8499</v>
      </c>
      <c r="D60" s="34" t="s">
        <v>8500</v>
      </c>
      <c r="E60" s="34">
        <v>35000</v>
      </c>
      <c r="F60" s="34">
        <v>10500</v>
      </c>
      <c r="G60" s="34">
        <v>50000</v>
      </c>
      <c r="H60" s="34">
        <v>15000</v>
      </c>
      <c r="I60" s="59">
        <f t="shared" si="0"/>
        <v>24500</v>
      </c>
      <c r="J60" s="59">
        <f t="shared" si="1"/>
        <v>7350</v>
      </c>
      <c r="K60" s="60">
        <v>39717</v>
      </c>
    </row>
    <row r="61" customFormat="1" ht="22.5" spans="1:11">
      <c r="A61" s="53" t="s">
        <v>8501</v>
      </c>
      <c r="B61" s="34">
        <v>105001</v>
      </c>
      <c r="C61" s="34" t="s">
        <v>8502</v>
      </c>
      <c r="D61" s="34" t="s">
        <v>8503</v>
      </c>
      <c r="E61" s="34">
        <v>22400</v>
      </c>
      <c r="F61" s="34">
        <v>7400</v>
      </c>
      <c r="G61" s="48">
        <f>ROUND(SUM(E61:E66)*0.9/10000,0)*10000</f>
        <v>70000</v>
      </c>
      <c r="H61" s="48">
        <f>ROUND(SUM(F61:F66)*0.9/10000,0)*10000</f>
        <v>30000</v>
      </c>
      <c r="I61" s="59">
        <f t="shared" si="0"/>
        <v>15680</v>
      </c>
      <c r="J61" s="59">
        <f t="shared" si="1"/>
        <v>5180</v>
      </c>
      <c r="K61" s="60">
        <v>39947</v>
      </c>
    </row>
    <row r="62" customFormat="1" ht="15" spans="1:11">
      <c r="A62" s="49"/>
      <c r="B62" s="34">
        <v>105002</v>
      </c>
      <c r="C62" s="34" t="s">
        <v>8504</v>
      </c>
      <c r="D62" s="34" t="s">
        <v>8505</v>
      </c>
      <c r="E62" s="34">
        <v>8400</v>
      </c>
      <c r="F62" s="34">
        <v>0</v>
      </c>
      <c r="G62" s="50"/>
      <c r="H62" s="50"/>
      <c r="I62" s="59">
        <f t="shared" si="0"/>
        <v>5880</v>
      </c>
      <c r="J62" s="59">
        <f t="shared" si="1"/>
        <v>0</v>
      </c>
      <c r="K62" s="60">
        <v>39504</v>
      </c>
    </row>
    <row r="63" customFormat="1" ht="15" spans="1:11">
      <c r="A63" s="49"/>
      <c r="B63" s="34">
        <v>105003</v>
      </c>
      <c r="C63" s="37" t="s">
        <v>8506</v>
      </c>
      <c r="D63" s="34" t="s">
        <v>8475</v>
      </c>
      <c r="E63" s="34">
        <v>19600</v>
      </c>
      <c r="F63" s="34">
        <v>8400</v>
      </c>
      <c r="G63" s="50"/>
      <c r="H63" s="50"/>
      <c r="I63" s="59">
        <f t="shared" si="0"/>
        <v>13720</v>
      </c>
      <c r="J63" s="59">
        <f t="shared" si="1"/>
        <v>5880</v>
      </c>
      <c r="K63" s="60">
        <v>40333</v>
      </c>
    </row>
    <row r="64" customFormat="1" ht="15" spans="1:11">
      <c r="A64" s="49"/>
      <c r="B64" s="34">
        <v>105004</v>
      </c>
      <c r="C64" s="34" t="s">
        <v>8507</v>
      </c>
      <c r="D64" s="34" t="s">
        <v>8508</v>
      </c>
      <c r="E64" s="34">
        <v>8400</v>
      </c>
      <c r="F64" s="34">
        <v>7000</v>
      </c>
      <c r="G64" s="50"/>
      <c r="H64" s="50"/>
      <c r="I64" s="59">
        <f t="shared" si="0"/>
        <v>5880</v>
      </c>
      <c r="J64" s="59">
        <f t="shared" si="1"/>
        <v>4900</v>
      </c>
      <c r="K64" s="60">
        <v>41804</v>
      </c>
    </row>
    <row r="65" customFormat="1" ht="22.5" spans="1:11">
      <c r="A65" s="49"/>
      <c r="B65" s="34">
        <v>105005</v>
      </c>
      <c r="C65" s="34" t="s">
        <v>8509</v>
      </c>
      <c r="D65" s="34" t="s">
        <v>8510</v>
      </c>
      <c r="E65" s="34">
        <v>7700</v>
      </c>
      <c r="F65" s="34">
        <v>3500</v>
      </c>
      <c r="G65" s="50"/>
      <c r="H65" s="50"/>
      <c r="I65" s="59">
        <f t="shared" si="0"/>
        <v>5390</v>
      </c>
      <c r="J65" s="59">
        <f t="shared" si="1"/>
        <v>2450</v>
      </c>
      <c r="K65" s="60">
        <v>42215</v>
      </c>
    </row>
    <row r="66" customFormat="1" ht="15.75" spans="1:11">
      <c r="A66" s="64"/>
      <c r="B66" s="34">
        <v>105006</v>
      </c>
      <c r="C66" s="37" t="s">
        <v>8511</v>
      </c>
      <c r="D66" s="34" t="s">
        <v>8508</v>
      </c>
      <c r="E66" s="34">
        <v>15400</v>
      </c>
      <c r="F66" s="34">
        <v>8400</v>
      </c>
      <c r="G66" s="52"/>
      <c r="H66" s="52"/>
      <c r="I66" s="59">
        <f t="shared" si="0"/>
        <v>10780</v>
      </c>
      <c r="J66" s="59">
        <f t="shared" si="1"/>
        <v>5880</v>
      </c>
      <c r="K66" s="60">
        <v>42390</v>
      </c>
    </row>
    <row r="67" customFormat="1" ht="15" spans="1:11">
      <c r="A67" s="53" t="s">
        <v>8512</v>
      </c>
      <c r="B67" s="34">
        <v>106001</v>
      </c>
      <c r="C67" s="37" t="s">
        <v>8513</v>
      </c>
      <c r="D67" s="34" t="s">
        <v>8514</v>
      </c>
      <c r="E67" s="34">
        <v>22800</v>
      </c>
      <c r="F67" s="34">
        <v>7400</v>
      </c>
      <c r="G67" s="48">
        <f>ROUND(SUM(E67:E73)*0.9/10000,0)*10000</f>
        <v>110000</v>
      </c>
      <c r="H67" s="48">
        <f>ROUND(SUM(F67:F73)*0.9/10000,0)*10000</f>
        <v>40000</v>
      </c>
      <c r="I67" s="59">
        <f t="shared" si="0"/>
        <v>15960</v>
      </c>
      <c r="J67" s="59">
        <f t="shared" si="1"/>
        <v>5180</v>
      </c>
      <c r="K67" s="60">
        <v>39919</v>
      </c>
    </row>
    <row r="68" customFormat="1" ht="15" spans="1:11">
      <c r="A68" s="49"/>
      <c r="B68" s="34">
        <v>106002</v>
      </c>
      <c r="C68" s="34" t="s">
        <v>8515</v>
      </c>
      <c r="D68" s="34" t="s">
        <v>8514</v>
      </c>
      <c r="E68" s="34">
        <v>22800</v>
      </c>
      <c r="F68" s="34">
        <v>7400</v>
      </c>
      <c r="G68" s="50"/>
      <c r="H68" s="50"/>
      <c r="I68" s="59">
        <f t="shared" ref="I68:I126" si="2">E68*0.7</f>
        <v>15960</v>
      </c>
      <c r="J68" s="59">
        <f t="shared" ref="J68:J126" si="3">F68*0.7</f>
        <v>5180</v>
      </c>
      <c r="K68" s="60">
        <v>39848</v>
      </c>
    </row>
    <row r="69" customFormat="1" ht="15" spans="1:11">
      <c r="A69" s="49"/>
      <c r="B69" s="34">
        <v>106003</v>
      </c>
      <c r="C69" s="34" t="s">
        <v>8516</v>
      </c>
      <c r="D69" s="34" t="s">
        <v>8517</v>
      </c>
      <c r="E69" s="34">
        <v>14000</v>
      </c>
      <c r="F69" s="34">
        <v>5600</v>
      </c>
      <c r="G69" s="50"/>
      <c r="H69" s="50"/>
      <c r="I69" s="59">
        <f t="shared" si="2"/>
        <v>9800</v>
      </c>
      <c r="J69" s="59">
        <f t="shared" si="3"/>
        <v>3920</v>
      </c>
      <c r="K69" s="60">
        <v>40564</v>
      </c>
    </row>
    <row r="70" customFormat="1" ht="15" spans="1:11">
      <c r="A70" s="49"/>
      <c r="B70" s="34">
        <v>106004</v>
      </c>
      <c r="C70" s="34" t="s">
        <v>8518</v>
      </c>
      <c r="D70" s="34" t="s">
        <v>8457</v>
      </c>
      <c r="E70" s="34">
        <v>25200</v>
      </c>
      <c r="F70" s="34">
        <v>11200</v>
      </c>
      <c r="G70" s="50"/>
      <c r="H70" s="50"/>
      <c r="I70" s="59">
        <f t="shared" si="2"/>
        <v>17640</v>
      </c>
      <c r="J70" s="59">
        <f t="shared" si="3"/>
        <v>7840</v>
      </c>
      <c r="K70" s="60">
        <v>40424</v>
      </c>
    </row>
    <row r="71" customFormat="1" ht="15" spans="1:11">
      <c r="A71" s="49"/>
      <c r="B71" s="34">
        <v>106005</v>
      </c>
      <c r="C71" s="34" t="s">
        <v>8519</v>
      </c>
      <c r="D71" s="34" t="s">
        <v>8520</v>
      </c>
      <c r="E71" s="34">
        <v>22800</v>
      </c>
      <c r="F71" s="34">
        <v>9100</v>
      </c>
      <c r="G71" s="50"/>
      <c r="H71" s="50"/>
      <c r="I71" s="59">
        <f t="shared" si="2"/>
        <v>15960</v>
      </c>
      <c r="J71" s="59">
        <f t="shared" si="3"/>
        <v>6370</v>
      </c>
      <c r="K71" s="60">
        <v>39884</v>
      </c>
    </row>
    <row r="72" customFormat="1" ht="15" spans="1:11">
      <c r="A72" s="49"/>
      <c r="B72" s="34">
        <v>106006</v>
      </c>
      <c r="C72" s="34" t="s">
        <v>8521</v>
      </c>
      <c r="D72" s="34" t="s">
        <v>8465</v>
      </c>
      <c r="E72" s="34">
        <v>7000</v>
      </c>
      <c r="F72" s="34">
        <v>2100</v>
      </c>
      <c r="G72" s="50"/>
      <c r="H72" s="50"/>
      <c r="I72" s="59">
        <f t="shared" si="2"/>
        <v>4900</v>
      </c>
      <c r="J72" s="59">
        <f t="shared" si="3"/>
        <v>1470</v>
      </c>
      <c r="K72" s="60">
        <v>40029</v>
      </c>
    </row>
    <row r="73" customFormat="1" ht="15" spans="1:11">
      <c r="A73" s="49"/>
      <c r="B73" s="34">
        <v>106007</v>
      </c>
      <c r="C73" s="34" t="s">
        <v>8522</v>
      </c>
      <c r="D73" s="34" t="s">
        <v>8517</v>
      </c>
      <c r="E73" s="34">
        <v>12600</v>
      </c>
      <c r="F73" s="34">
        <v>5600</v>
      </c>
      <c r="G73" s="52"/>
      <c r="H73" s="52"/>
      <c r="I73" s="59">
        <f t="shared" si="2"/>
        <v>8820</v>
      </c>
      <c r="J73" s="59">
        <f t="shared" si="3"/>
        <v>3920</v>
      </c>
      <c r="K73" s="60">
        <v>39918</v>
      </c>
    </row>
    <row r="74" customFormat="1" ht="15" spans="1:11">
      <c r="A74" s="49"/>
      <c r="B74" s="34">
        <v>106008</v>
      </c>
      <c r="C74" s="34" t="s">
        <v>8523</v>
      </c>
      <c r="D74" s="34" t="s">
        <v>8447</v>
      </c>
      <c r="E74" s="34">
        <v>7400</v>
      </c>
      <c r="F74" s="34">
        <v>4200</v>
      </c>
      <c r="G74" s="48">
        <f>ROUND(SUM(E74:E81)*0.9/10000,0)*10000</f>
        <v>190000</v>
      </c>
      <c r="H74" s="48">
        <f>ROUND(SUM(F74:F772)*0.9/10000,0)*10000</f>
        <v>500000</v>
      </c>
      <c r="I74" s="59">
        <f t="shared" si="2"/>
        <v>5180</v>
      </c>
      <c r="J74" s="59">
        <f t="shared" si="3"/>
        <v>2940</v>
      </c>
      <c r="K74" s="60">
        <v>41984</v>
      </c>
    </row>
    <row r="75" customFormat="1" ht="22.5" spans="1:11">
      <c r="A75" s="49"/>
      <c r="B75" s="34">
        <v>106009</v>
      </c>
      <c r="C75" s="37" t="s">
        <v>8524</v>
      </c>
      <c r="D75" s="34" t="s">
        <v>8525</v>
      </c>
      <c r="E75" s="34">
        <v>56000</v>
      </c>
      <c r="F75" s="34">
        <v>21000</v>
      </c>
      <c r="G75" s="50"/>
      <c r="H75" s="50"/>
      <c r="I75" s="59">
        <f t="shared" si="2"/>
        <v>39200</v>
      </c>
      <c r="J75" s="59">
        <f t="shared" si="3"/>
        <v>14700</v>
      </c>
      <c r="K75" s="60">
        <v>42139</v>
      </c>
    </row>
    <row r="76" customFormat="1" ht="15" spans="1:11">
      <c r="A76" s="49"/>
      <c r="B76" s="34">
        <v>106010</v>
      </c>
      <c r="C76" s="34" t="s">
        <v>8526</v>
      </c>
      <c r="D76" s="34" t="s">
        <v>8527</v>
      </c>
      <c r="E76" s="34">
        <v>31500</v>
      </c>
      <c r="F76" s="34">
        <v>10500</v>
      </c>
      <c r="G76" s="50"/>
      <c r="H76" s="50"/>
      <c r="I76" s="59">
        <f t="shared" si="2"/>
        <v>22050</v>
      </c>
      <c r="J76" s="59">
        <f t="shared" si="3"/>
        <v>7350</v>
      </c>
      <c r="K76" s="60">
        <v>42431</v>
      </c>
    </row>
    <row r="77" customFormat="1" ht="15" spans="1:11">
      <c r="A77" s="49"/>
      <c r="B77" s="34">
        <v>106011</v>
      </c>
      <c r="C77" s="34" t="s">
        <v>8528</v>
      </c>
      <c r="D77" s="34" t="s">
        <v>8529</v>
      </c>
      <c r="E77" s="34">
        <v>14000</v>
      </c>
      <c r="F77" s="34">
        <v>7000</v>
      </c>
      <c r="G77" s="50"/>
      <c r="H77" s="50"/>
      <c r="I77" s="59">
        <f t="shared" si="2"/>
        <v>9800</v>
      </c>
      <c r="J77" s="59">
        <f t="shared" si="3"/>
        <v>4900</v>
      </c>
      <c r="K77" s="60">
        <v>42249</v>
      </c>
    </row>
    <row r="78" customFormat="1" ht="15" spans="1:11">
      <c r="A78" s="49"/>
      <c r="B78" s="34">
        <v>106012</v>
      </c>
      <c r="C78" s="37" t="s">
        <v>8530</v>
      </c>
      <c r="D78" s="34" t="s">
        <v>8531</v>
      </c>
      <c r="E78" s="34">
        <v>28000</v>
      </c>
      <c r="F78" s="34">
        <v>10500</v>
      </c>
      <c r="G78" s="50"/>
      <c r="H78" s="50"/>
      <c r="I78" s="59">
        <f t="shared" si="2"/>
        <v>19600</v>
      </c>
      <c r="J78" s="59">
        <f t="shared" si="3"/>
        <v>7350</v>
      </c>
      <c r="K78" s="60">
        <v>42320</v>
      </c>
    </row>
    <row r="79" customFormat="1" ht="15" spans="1:11">
      <c r="A79" s="49"/>
      <c r="B79" s="34">
        <v>106013</v>
      </c>
      <c r="C79" s="34" t="s">
        <v>8532</v>
      </c>
      <c r="D79" s="34" t="s">
        <v>8490</v>
      </c>
      <c r="E79" s="34">
        <v>21000</v>
      </c>
      <c r="F79" s="34">
        <v>14000</v>
      </c>
      <c r="G79" s="50"/>
      <c r="H79" s="50"/>
      <c r="I79" s="59">
        <f t="shared" si="2"/>
        <v>14700</v>
      </c>
      <c r="J79" s="59">
        <f t="shared" si="3"/>
        <v>9800</v>
      </c>
      <c r="K79" s="60">
        <v>42044</v>
      </c>
    </row>
    <row r="80" customFormat="1" spans="1:11">
      <c r="A80" s="49"/>
      <c r="B80" s="34">
        <v>106014</v>
      </c>
      <c r="C80" s="37" t="s">
        <v>8533</v>
      </c>
      <c r="D80" s="34" t="s">
        <v>8420</v>
      </c>
      <c r="E80" s="34">
        <v>28000</v>
      </c>
      <c r="F80" s="34">
        <v>7000</v>
      </c>
      <c r="G80" s="50"/>
      <c r="H80" s="50"/>
      <c r="I80" s="59">
        <f t="shared" si="2"/>
        <v>19600</v>
      </c>
      <c r="J80" s="59">
        <f t="shared" si="3"/>
        <v>4900</v>
      </c>
      <c r="K80" s="79" t="s">
        <v>8534</v>
      </c>
    </row>
    <row r="81" customFormat="1" ht="22.5" spans="1:11">
      <c r="A81" s="65"/>
      <c r="B81" s="34">
        <v>106015</v>
      </c>
      <c r="C81" s="37" t="s">
        <v>8535</v>
      </c>
      <c r="D81" s="34" t="s">
        <v>8536</v>
      </c>
      <c r="E81" s="34">
        <v>21000</v>
      </c>
      <c r="F81" s="34">
        <v>10500</v>
      </c>
      <c r="G81" s="52"/>
      <c r="H81" s="52"/>
      <c r="I81" s="59">
        <f t="shared" si="2"/>
        <v>14700</v>
      </c>
      <c r="J81" s="59">
        <f t="shared" si="3"/>
        <v>7350</v>
      </c>
      <c r="K81" s="61">
        <v>42500</v>
      </c>
    </row>
    <row r="82" customFormat="1" ht="15" spans="1:11">
      <c r="A82" s="66" t="s">
        <v>8537</v>
      </c>
      <c r="B82" s="34">
        <v>107001</v>
      </c>
      <c r="C82" s="34" t="s">
        <v>8538</v>
      </c>
      <c r="D82" s="34" t="s">
        <v>8539</v>
      </c>
      <c r="E82" s="34">
        <v>21000</v>
      </c>
      <c r="F82" s="34">
        <v>10500</v>
      </c>
      <c r="G82" s="48">
        <f>ROUND(SUM(E82:E91)*0.9/10000,0)*10000</f>
        <v>170000</v>
      </c>
      <c r="H82" s="48">
        <f>ROUND(SUM(F82:F91)*0.9/10000,0)*10000</f>
        <v>80000</v>
      </c>
      <c r="I82" s="59">
        <f t="shared" si="2"/>
        <v>14700</v>
      </c>
      <c r="J82" s="59">
        <f t="shared" si="3"/>
        <v>7350</v>
      </c>
      <c r="K82" s="60">
        <v>39884</v>
      </c>
    </row>
    <row r="83" customFormat="1" ht="15" spans="1:11">
      <c r="A83" s="67"/>
      <c r="B83" s="34">
        <v>107002</v>
      </c>
      <c r="C83" s="34" t="s">
        <v>8540</v>
      </c>
      <c r="D83" s="34" t="s">
        <v>8541</v>
      </c>
      <c r="E83" s="34">
        <v>21000</v>
      </c>
      <c r="F83" s="34">
        <v>14000</v>
      </c>
      <c r="G83" s="50"/>
      <c r="H83" s="50"/>
      <c r="I83" s="59">
        <f t="shared" si="2"/>
        <v>14700</v>
      </c>
      <c r="J83" s="59">
        <f t="shared" si="3"/>
        <v>9800</v>
      </c>
      <c r="K83" s="60">
        <v>39827</v>
      </c>
    </row>
    <row r="84" customFormat="1" ht="15" spans="1:11">
      <c r="A84" s="67"/>
      <c r="B84" s="34">
        <v>107003</v>
      </c>
      <c r="C84" s="34" t="s">
        <v>8542</v>
      </c>
      <c r="D84" s="34" t="s">
        <v>8514</v>
      </c>
      <c r="E84" s="34">
        <v>8400</v>
      </c>
      <c r="F84" s="34">
        <v>3500</v>
      </c>
      <c r="G84" s="50"/>
      <c r="H84" s="50"/>
      <c r="I84" s="59">
        <f t="shared" si="2"/>
        <v>5880</v>
      </c>
      <c r="J84" s="59">
        <f t="shared" si="3"/>
        <v>2450</v>
      </c>
      <c r="K84" s="60">
        <v>39827</v>
      </c>
    </row>
    <row r="85" customFormat="1" ht="15" spans="1:11">
      <c r="A85" s="67"/>
      <c r="B85" s="34">
        <v>107004</v>
      </c>
      <c r="C85" s="34" t="s">
        <v>8543</v>
      </c>
      <c r="D85" s="34" t="s">
        <v>8465</v>
      </c>
      <c r="E85" s="34">
        <v>16800</v>
      </c>
      <c r="F85" s="34">
        <v>7000</v>
      </c>
      <c r="G85" s="50"/>
      <c r="H85" s="50"/>
      <c r="I85" s="59">
        <f t="shared" si="2"/>
        <v>11760</v>
      </c>
      <c r="J85" s="59">
        <f t="shared" si="3"/>
        <v>4900</v>
      </c>
      <c r="K85" s="60">
        <v>39827</v>
      </c>
    </row>
    <row r="86" customFormat="1" ht="22.5" spans="1:11">
      <c r="A86" s="67"/>
      <c r="B86" s="34">
        <v>107005</v>
      </c>
      <c r="C86" s="34" t="s">
        <v>8544</v>
      </c>
      <c r="D86" s="34" t="s">
        <v>8514</v>
      </c>
      <c r="E86" s="34">
        <v>16800</v>
      </c>
      <c r="F86" s="34">
        <v>7000</v>
      </c>
      <c r="G86" s="50"/>
      <c r="H86" s="50"/>
      <c r="I86" s="59">
        <f t="shared" si="2"/>
        <v>11760</v>
      </c>
      <c r="J86" s="59">
        <f t="shared" si="3"/>
        <v>4900</v>
      </c>
      <c r="K86" s="60">
        <v>39827</v>
      </c>
    </row>
    <row r="87" customFormat="1" ht="15" spans="1:11">
      <c r="A87" s="67"/>
      <c r="B87" s="34">
        <v>107006</v>
      </c>
      <c r="C87" s="34" t="s">
        <v>8545</v>
      </c>
      <c r="D87" s="34" t="s">
        <v>8457</v>
      </c>
      <c r="E87" s="34">
        <v>16800</v>
      </c>
      <c r="F87" s="34">
        <v>7000</v>
      </c>
      <c r="G87" s="50"/>
      <c r="H87" s="50"/>
      <c r="I87" s="59">
        <f t="shared" si="2"/>
        <v>11760</v>
      </c>
      <c r="J87" s="59">
        <f t="shared" si="3"/>
        <v>4900</v>
      </c>
      <c r="K87" s="60">
        <v>39827</v>
      </c>
    </row>
    <row r="88" customFormat="1" ht="15" spans="1:11">
      <c r="A88" s="67"/>
      <c r="B88" s="34">
        <v>107007</v>
      </c>
      <c r="C88" s="34" t="s">
        <v>8546</v>
      </c>
      <c r="D88" s="34" t="s">
        <v>8547</v>
      </c>
      <c r="E88" s="34">
        <v>16800</v>
      </c>
      <c r="F88" s="34">
        <v>7000</v>
      </c>
      <c r="G88" s="50"/>
      <c r="H88" s="50"/>
      <c r="I88" s="59">
        <f t="shared" si="2"/>
        <v>11760</v>
      </c>
      <c r="J88" s="59">
        <f t="shared" si="3"/>
        <v>4900</v>
      </c>
      <c r="K88" s="60">
        <v>39834</v>
      </c>
    </row>
    <row r="89" customFormat="1" ht="22.5" spans="1:11">
      <c r="A89" s="67"/>
      <c r="B89" s="34">
        <v>107008</v>
      </c>
      <c r="C89" s="34" t="s">
        <v>8548</v>
      </c>
      <c r="D89" s="34" t="s">
        <v>8424</v>
      </c>
      <c r="E89" s="34">
        <v>25200</v>
      </c>
      <c r="F89" s="34">
        <v>10500</v>
      </c>
      <c r="G89" s="50"/>
      <c r="H89" s="50"/>
      <c r="I89" s="59">
        <f t="shared" si="2"/>
        <v>17640</v>
      </c>
      <c r="J89" s="59">
        <f t="shared" si="3"/>
        <v>7350</v>
      </c>
      <c r="K89" s="60">
        <v>40043</v>
      </c>
    </row>
    <row r="90" customFormat="1" ht="15" spans="1:11">
      <c r="A90" s="67"/>
      <c r="B90" s="34">
        <v>107009</v>
      </c>
      <c r="C90" s="34" t="s">
        <v>8549</v>
      </c>
      <c r="D90" s="34" t="s">
        <v>8457</v>
      </c>
      <c r="E90" s="34">
        <v>16800</v>
      </c>
      <c r="F90" s="34">
        <v>7000</v>
      </c>
      <c r="G90" s="50"/>
      <c r="H90" s="50"/>
      <c r="I90" s="59">
        <f t="shared" si="2"/>
        <v>11760</v>
      </c>
      <c r="J90" s="59">
        <f t="shared" si="3"/>
        <v>4900</v>
      </c>
      <c r="K90" s="60">
        <v>40170</v>
      </c>
    </row>
    <row r="91" customFormat="1" ht="15" spans="1:11">
      <c r="A91" s="67"/>
      <c r="B91" s="34">
        <v>107010</v>
      </c>
      <c r="C91" s="34" t="s">
        <v>8550</v>
      </c>
      <c r="D91" s="34" t="s">
        <v>8551</v>
      </c>
      <c r="E91" s="34">
        <v>25200</v>
      </c>
      <c r="F91" s="34">
        <v>10500</v>
      </c>
      <c r="G91" s="52"/>
      <c r="H91" s="52"/>
      <c r="I91" s="59">
        <f t="shared" si="2"/>
        <v>17640</v>
      </c>
      <c r="J91" s="59">
        <f t="shared" si="3"/>
        <v>7350</v>
      </c>
      <c r="K91" s="60">
        <v>40714</v>
      </c>
    </row>
    <row r="92" customFormat="1" ht="22.5" spans="1:11">
      <c r="A92" s="67"/>
      <c r="B92" s="34">
        <v>107011</v>
      </c>
      <c r="C92" s="34" t="s">
        <v>8552</v>
      </c>
      <c r="D92" s="34" t="s">
        <v>8539</v>
      </c>
      <c r="E92" s="34">
        <v>21000</v>
      </c>
      <c r="F92" s="34">
        <v>10500</v>
      </c>
      <c r="G92" s="48">
        <f>ROUND(SUM(E92:E96)*0.9/10000,0)*10000</f>
        <v>190000</v>
      </c>
      <c r="H92" s="48">
        <f>ROUND(SUM(F92:F96)*0.9/10000,0)*10000</f>
        <v>90000</v>
      </c>
      <c r="I92" s="59">
        <f t="shared" si="2"/>
        <v>14700</v>
      </c>
      <c r="J92" s="59">
        <f t="shared" si="3"/>
        <v>7350</v>
      </c>
      <c r="K92" s="60">
        <v>40913</v>
      </c>
    </row>
    <row r="93" customFormat="1" ht="15" spans="1:11">
      <c r="A93" s="67"/>
      <c r="B93" s="34">
        <v>107012</v>
      </c>
      <c r="C93" s="34" t="s">
        <v>8553</v>
      </c>
      <c r="D93" s="34" t="s">
        <v>8514</v>
      </c>
      <c r="E93" s="34">
        <v>33600</v>
      </c>
      <c r="F93" s="34">
        <v>14000</v>
      </c>
      <c r="G93" s="50"/>
      <c r="H93" s="50"/>
      <c r="I93" s="59">
        <f t="shared" si="2"/>
        <v>23520</v>
      </c>
      <c r="J93" s="59">
        <f t="shared" si="3"/>
        <v>9800</v>
      </c>
      <c r="K93" s="60">
        <v>41004</v>
      </c>
    </row>
    <row r="94" customFormat="1" ht="15" spans="1:11">
      <c r="A94" s="67"/>
      <c r="B94" s="34">
        <v>107013</v>
      </c>
      <c r="C94" s="34" t="s">
        <v>8554</v>
      </c>
      <c r="D94" s="34" t="s">
        <v>8514</v>
      </c>
      <c r="E94" s="34">
        <v>42000</v>
      </c>
      <c r="F94" s="34">
        <v>14000</v>
      </c>
      <c r="G94" s="50"/>
      <c r="H94" s="50"/>
      <c r="I94" s="59">
        <f t="shared" si="2"/>
        <v>29400</v>
      </c>
      <c r="J94" s="59">
        <f t="shared" si="3"/>
        <v>9800</v>
      </c>
      <c r="K94" s="60">
        <v>42123</v>
      </c>
    </row>
    <row r="95" customFormat="1" ht="15" spans="1:11">
      <c r="A95" s="67"/>
      <c r="B95" s="34">
        <v>107014</v>
      </c>
      <c r="C95" s="34" t="s">
        <v>8555</v>
      </c>
      <c r="D95" s="34" t="s">
        <v>8556</v>
      </c>
      <c r="E95" s="34">
        <v>42000</v>
      </c>
      <c r="F95" s="34">
        <v>14000</v>
      </c>
      <c r="G95" s="50"/>
      <c r="H95" s="50"/>
      <c r="I95" s="59">
        <f t="shared" si="2"/>
        <v>29400</v>
      </c>
      <c r="J95" s="59">
        <f t="shared" si="3"/>
        <v>9800</v>
      </c>
      <c r="K95" s="60">
        <v>42147</v>
      </c>
    </row>
    <row r="96" customFormat="1" ht="15" spans="1:11">
      <c r="A96" s="68"/>
      <c r="B96" s="34">
        <v>107015</v>
      </c>
      <c r="C96" s="37" t="s">
        <v>8557</v>
      </c>
      <c r="D96" s="34" t="s">
        <v>8447</v>
      </c>
      <c r="E96" s="34">
        <v>70000</v>
      </c>
      <c r="F96" s="34">
        <v>42000</v>
      </c>
      <c r="G96" s="52"/>
      <c r="H96" s="52"/>
      <c r="I96" s="59">
        <f t="shared" si="2"/>
        <v>49000</v>
      </c>
      <c r="J96" s="59">
        <f t="shared" si="3"/>
        <v>29400</v>
      </c>
      <c r="K96" s="60">
        <v>42247</v>
      </c>
    </row>
    <row r="97" customFormat="1" ht="15" spans="1:11">
      <c r="A97" s="66" t="s">
        <v>8558</v>
      </c>
      <c r="B97" s="34">
        <v>108001</v>
      </c>
      <c r="C97" s="37" t="s">
        <v>8559</v>
      </c>
      <c r="D97" s="34" t="s">
        <v>8560</v>
      </c>
      <c r="E97" s="34">
        <v>8400</v>
      </c>
      <c r="F97" s="34">
        <v>2800</v>
      </c>
      <c r="G97" s="48">
        <f>ROUND(SUM(E97:E100)*0.9/10000,0)*10000</f>
        <v>30000</v>
      </c>
      <c r="H97" s="48">
        <f>ROUND(SUM(F97:F100)*0.9/10000,0)*10000</f>
        <v>10000</v>
      </c>
      <c r="I97" s="59">
        <f t="shared" si="2"/>
        <v>5880</v>
      </c>
      <c r="J97" s="59">
        <f t="shared" si="3"/>
        <v>1960</v>
      </c>
      <c r="K97" s="60">
        <v>39890</v>
      </c>
    </row>
    <row r="98" customFormat="1" ht="22.5" spans="1:11">
      <c r="A98" s="67"/>
      <c r="B98" s="34">
        <v>108002</v>
      </c>
      <c r="C98" s="34" t="s">
        <v>8561</v>
      </c>
      <c r="D98" s="34" t="s">
        <v>8426</v>
      </c>
      <c r="E98" s="34">
        <v>7000</v>
      </c>
      <c r="F98" s="34">
        <v>3500</v>
      </c>
      <c r="G98" s="50"/>
      <c r="H98" s="50"/>
      <c r="I98" s="59">
        <f t="shared" si="2"/>
        <v>4900</v>
      </c>
      <c r="J98" s="59">
        <f t="shared" si="3"/>
        <v>2450</v>
      </c>
      <c r="K98" s="60">
        <v>39504</v>
      </c>
    </row>
    <row r="99" customFormat="1" ht="22.5" spans="1:11">
      <c r="A99" s="67"/>
      <c r="B99" s="34">
        <v>108003</v>
      </c>
      <c r="C99" s="34" t="s">
        <v>8562</v>
      </c>
      <c r="D99" s="34" t="s">
        <v>8531</v>
      </c>
      <c r="E99" s="34">
        <v>12600</v>
      </c>
      <c r="F99" s="34">
        <v>5600</v>
      </c>
      <c r="G99" s="50"/>
      <c r="H99" s="50"/>
      <c r="I99" s="59">
        <f t="shared" si="2"/>
        <v>8820</v>
      </c>
      <c r="J99" s="59">
        <f t="shared" si="3"/>
        <v>3920</v>
      </c>
      <c r="K99" s="60">
        <v>39890</v>
      </c>
    </row>
    <row r="100" customFormat="1" ht="15" spans="1:11">
      <c r="A100" s="68"/>
      <c r="B100" s="34">
        <v>108004</v>
      </c>
      <c r="C100" s="34" t="s">
        <v>8563</v>
      </c>
      <c r="D100" s="34" t="s">
        <v>8459</v>
      </c>
      <c r="E100" s="34">
        <v>8400</v>
      </c>
      <c r="F100" s="34">
        <v>3500</v>
      </c>
      <c r="G100" s="52"/>
      <c r="H100" s="52"/>
      <c r="I100" s="59">
        <f t="shared" si="2"/>
        <v>5880</v>
      </c>
      <c r="J100" s="59">
        <f t="shared" si="3"/>
        <v>2450</v>
      </c>
      <c r="K100" s="60">
        <v>39890</v>
      </c>
    </row>
    <row r="101" customFormat="1" ht="15" spans="1:11">
      <c r="A101" s="69" t="s">
        <v>8564</v>
      </c>
      <c r="B101" s="34">
        <v>109001</v>
      </c>
      <c r="C101" s="37" t="s">
        <v>8565</v>
      </c>
      <c r="D101" s="34" t="s">
        <v>8447</v>
      </c>
      <c r="E101" s="34">
        <v>77000</v>
      </c>
      <c r="F101" s="34">
        <v>49000</v>
      </c>
      <c r="G101" s="48">
        <f>ROUND(SUM(E101:E104)*0.9/10000,0)*10000</f>
        <v>130000</v>
      </c>
      <c r="H101" s="48">
        <f>ROUND(SUM(F101:F104)*0.9/10000,0)*10000</f>
        <v>70000</v>
      </c>
      <c r="I101" s="59">
        <f t="shared" si="2"/>
        <v>53900</v>
      </c>
      <c r="J101" s="59">
        <f t="shared" si="3"/>
        <v>34300</v>
      </c>
      <c r="K101" s="60">
        <v>42004</v>
      </c>
    </row>
    <row r="102" customFormat="1" ht="15" spans="1:11">
      <c r="A102" s="70"/>
      <c r="B102" s="34">
        <v>109002</v>
      </c>
      <c r="C102" s="37" t="s">
        <v>8566</v>
      </c>
      <c r="D102" s="34" t="s">
        <v>8426</v>
      </c>
      <c r="E102" s="34">
        <v>21000</v>
      </c>
      <c r="F102" s="34">
        <v>10500</v>
      </c>
      <c r="G102" s="50"/>
      <c r="H102" s="50"/>
      <c r="I102" s="59">
        <f t="shared" si="2"/>
        <v>14700</v>
      </c>
      <c r="J102" s="59">
        <f t="shared" si="3"/>
        <v>7350</v>
      </c>
      <c r="K102" s="60">
        <v>40149</v>
      </c>
    </row>
    <row r="103" customFormat="1" customHeight="1" spans="1:11">
      <c r="A103" s="70"/>
      <c r="B103" s="34">
        <v>109003</v>
      </c>
      <c r="C103" s="37" t="s">
        <v>8567</v>
      </c>
      <c r="D103" s="34" t="s">
        <v>8568</v>
      </c>
      <c r="E103" s="34">
        <v>15400</v>
      </c>
      <c r="F103" s="34">
        <v>8400</v>
      </c>
      <c r="G103" s="50"/>
      <c r="H103" s="50"/>
      <c r="I103" s="59">
        <f t="shared" si="2"/>
        <v>10780</v>
      </c>
      <c r="J103" s="59">
        <f t="shared" si="3"/>
        <v>5880</v>
      </c>
      <c r="K103" s="63">
        <v>41989</v>
      </c>
    </row>
    <row r="104" customFormat="1" ht="22.5" spans="1:11">
      <c r="A104" s="71"/>
      <c r="B104" s="34">
        <v>109004</v>
      </c>
      <c r="C104" s="34" t="s">
        <v>8569</v>
      </c>
      <c r="D104" s="34" t="s">
        <v>8570</v>
      </c>
      <c r="E104" s="34">
        <v>28000</v>
      </c>
      <c r="F104" s="34">
        <v>10500</v>
      </c>
      <c r="G104" s="52"/>
      <c r="H104" s="52"/>
      <c r="I104" s="59">
        <f t="shared" si="2"/>
        <v>19600</v>
      </c>
      <c r="J104" s="59">
        <f t="shared" si="3"/>
        <v>7350</v>
      </c>
      <c r="K104" s="60">
        <v>42146</v>
      </c>
    </row>
    <row r="105" customFormat="1" ht="15" spans="1:11">
      <c r="A105" s="72" t="s">
        <v>8571</v>
      </c>
      <c r="B105" s="34">
        <v>110001</v>
      </c>
      <c r="C105" s="34" t="s">
        <v>8572</v>
      </c>
      <c r="D105" s="34" t="s">
        <v>8420</v>
      </c>
      <c r="E105" s="34">
        <v>21000</v>
      </c>
      <c r="F105" s="34">
        <v>7000</v>
      </c>
      <c r="G105" s="34">
        <v>30000</v>
      </c>
      <c r="H105" s="34">
        <v>10000</v>
      </c>
      <c r="I105" s="59">
        <f t="shared" si="2"/>
        <v>14700</v>
      </c>
      <c r="J105" s="59">
        <f t="shared" si="3"/>
        <v>4900</v>
      </c>
      <c r="K105" s="60">
        <v>41283</v>
      </c>
    </row>
    <row r="106" customFormat="1" ht="15" spans="1:11">
      <c r="A106" s="73" t="s">
        <v>8573</v>
      </c>
      <c r="B106" s="34">
        <v>111001</v>
      </c>
      <c r="C106" s="34" t="s">
        <v>8574</v>
      </c>
      <c r="D106" s="34" t="s">
        <v>8575</v>
      </c>
      <c r="E106" s="34">
        <v>70000</v>
      </c>
      <c r="F106" s="34">
        <v>21000</v>
      </c>
      <c r="G106" s="48">
        <f>ROUND(SUM(E106:E108)*0.9/10000,0)*10000</f>
        <v>190000</v>
      </c>
      <c r="H106" s="48">
        <f>ROUND(SUM(F106:F108)*0.9/10000,0)*10000</f>
        <v>60000</v>
      </c>
      <c r="I106" s="59">
        <f t="shared" si="2"/>
        <v>49000</v>
      </c>
      <c r="J106" s="59">
        <f t="shared" si="3"/>
        <v>14700</v>
      </c>
      <c r="K106" s="60">
        <v>41283</v>
      </c>
    </row>
    <row r="107" customFormat="1" ht="15" spans="1:11">
      <c r="A107" s="74"/>
      <c r="B107" s="34">
        <v>111002</v>
      </c>
      <c r="C107" s="34" t="s">
        <v>8576</v>
      </c>
      <c r="D107" s="34" t="s">
        <v>8577</v>
      </c>
      <c r="E107" s="34">
        <v>70000</v>
      </c>
      <c r="F107" s="34">
        <v>21000</v>
      </c>
      <c r="G107" s="50"/>
      <c r="H107" s="50"/>
      <c r="I107" s="59">
        <f t="shared" si="2"/>
        <v>49000</v>
      </c>
      <c r="J107" s="59">
        <f t="shared" si="3"/>
        <v>14700</v>
      </c>
      <c r="K107" s="60">
        <v>41283</v>
      </c>
    </row>
    <row r="108" customFormat="1" ht="15" spans="1:11">
      <c r="A108" s="74"/>
      <c r="B108" s="34">
        <v>111004</v>
      </c>
      <c r="C108" s="37" t="s">
        <v>8578</v>
      </c>
      <c r="D108" s="34" t="s">
        <v>8477</v>
      </c>
      <c r="E108" s="34">
        <v>70000</v>
      </c>
      <c r="F108" s="34">
        <v>21000</v>
      </c>
      <c r="G108" s="52"/>
      <c r="H108" s="52"/>
      <c r="I108" s="59">
        <f t="shared" si="2"/>
        <v>49000</v>
      </c>
      <c r="J108" s="59">
        <f t="shared" si="3"/>
        <v>14700</v>
      </c>
      <c r="K108" s="60">
        <v>41283</v>
      </c>
    </row>
    <row r="109" customFormat="1" ht="22.5" spans="1:11">
      <c r="A109" s="75" t="s">
        <v>8579</v>
      </c>
      <c r="B109" s="34">
        <v>112001</v>
      </c>
      <c r="C109" s="34" t="s">
        <v>8580</v>
      </c>
      <c r="D109" s="34" t="s">
        <v>8420</v>
      </c>
      <c r="E109" s="34">
        <v>4600</v>
      </c>
      <c r="F109" s="34">
        <v>1500</v>
      </c>
      <c r="G109" s="35">
        <f>ROUND(SUM(E109:E124)*0.9/10000,0)*10000</f>
        <v>200000</v>
      </c>
      <c r="H109" s="35">
        <f>ROUND(SUM(F109:F124)*0.9/10000,0)*10000</f>
        <v>80000</v>
      </c>
      <c r="I109" s="59">
        <f t="shared" si="2"/>
        <v>3220</v>
      </c>
      <c r="J109" s="59">
        <f t="shared" si="3"/>
        <v>1050</v>
      </c>
      <c r="K109" s="60">
        <v>40856</v>
      </c>
    </row>
    <row r="110" customFormat="1" ht="22.5" spans="1:11">
      <c r="A110" s="76"/>
      <c r="B110" s="34">
        <v>112002</v>
      </c>
      <c r="C110" s="37" t="s">
        <v>8581</v>
      </c>
      <c r="D110" s="34" t="s">
        <v>8420</v>
      </c>
      <c r="E110" s="34">
        <v>4600</v>
      </c>
      <c r="F110" s="34">
        <v>1500</v>
      </c>
      <c r="G110" s="38"/>
      <c r="H110" s="38"/>
      <c r="I110" s="59">
        <f t="shared" si="2"/>
        <v>3220</v>
      </c>
      <c r="J110" s="59">
        <f t="shared" si="3"/>
        <v>1050</v>
      </c>
      <c r="K110" s="60">
        <v>40854</v>
      </c>
    </row>
    <row r="111" customFormat="1" ht="22.5" spans="1:11">
      <c r="A111" s="76"/>
      <c r="B111" s="34">
        <v>112003</v>
      </c>
      <c r="C111" s="34" t="s">
        <v>8582</v>
      </c>
      <c r="D111" s="34" t="s">
        <v>8420</v>
      </c>
      <c r="E111" s="34">
        <v>4600</v>
      </c>
      <c r="F111" s="34">
        <v>1500</v>
      </c>
      <c r="G111" s="38"/>
      <c r="H111" s="38"/>
      <c r="I111" s="59">
        <f t="shared" si="2"/>
        <v>3220</v>
      </c>
      <c r="J111" s="59">
        <f t="shared" si="3"/>
        <v>1050</v>
      </c>
      <c r="K111" s="60">
        <v>40848</v>
      </c>
    </row>
    <row r="112" customFormat="1" ht="22.5" spans="1:11">
      <c r="A112" s="76"/>
      <c r="B112" s="34">
        <v>112004</v>
      </c>
      <c r="C112" s="34" t="s">
        <v>8583</v>
      </c>
      <c r="D112" s="34" t="s">
        <v>8420</v>
      </c>
      <c r="E112" s="34">
        <v>4600</v>
      </c>
      <c r="F112" s="34">
        <v>1500</v>
      </c>
      <c r="G112" s="38"/>
      <c r="H112" s="38"/>
      <c r="I112" s="59">
        <f t="shared" si="2"/>
        <v>3220</v>
      </c>
      <c r="J112" s="59">
        <f t="shared" si="3"/>
        <v>1050</v>
      </c>
      <c r="K112" s="60">
        <v>40858</v>
      </c>
    </row>
    <row r="113" customFormat="1" ht="22.5" spans="1:11">
      <c r="A113" s="76"/>
      <c r="B113" s="34">
        <v>112005</v>
      </c>
      <c r="C113" s="34" t="s">
        <v>8584</v>
      </c>
      <c r="D113" s="34" t="s">
        <v>8420</v>
      </c>
      <c r="E113" s="34">
        <v>8800</v>
      </c>
      <c r="F113" s="34">
        <v>2900</v>
      </c>
      <c r="G113" s="38"/>
      <c r="H113" s="38"/>
      <c r="I113" s="59">
        <f t="shared" si="2"/>
        <v>6160</v>
      </c>
      <c r="J113" s="59">
        <f t="shared" si="3"/>
        <v>2030</v>
      </c>
      <c r="K113" s="60">
        <v>40849</v>
      </c>
    </row>
    <row r="114" customFormat="1" ht="22.5" spans="1:11">
      <c r="A114" s="76"/>
      <c r="B114" s="34">
        <v>112006</v>
      </c>
      <c r="C114" s="34" t="s">
        <v>8585</v>
      </c>
      <c r="D114" s="34" t="s">
        <v>8420</v>
      </c>
      <c r="E114" s="34">
        <v>7100</v>
      </c>
      <c r="F114" s="34">
        <v>2500</v>
      </c>
      <c r="G114" s="38"/>
      <c r="H114" s="38"/>
      <c r="I114" s="59">
        <f t="shared" si="2"/>
        <v>4970</v>
      </c>
      <c r="J114" s="59">
        <f t="shared" si="3"/>
        <v>1750</v>
      </c>
      <c r="K114" s="60">
        <v>40855</v>
      </c>
    </row>
    <row r="115" customFormat="1" ht="22.5" spans="1:11">
      <c r="A115" s="76"/>
      <c r="B115" s="34">
        <v>112007</v>
      </c>
      <c r="C115" s="34" t="s">
        <v>8586</v>
      </c>
      <c r="D115" s="34" t="s">
        <v>8420</v>
      </c>
      <c r="E115" s="34">
        <v>4600</v>
      </c>
      <c r="F115" s="34">
        <v>1500</v>
      </c>
      <c r="G115" s="38"/>
      <c r="H115" s="38"/>
      <c r="I115" s="59">
        <f t="shared" si="2"/>
        <v>3220</v>
      </c>
      <c r="J115" s="59">
        <f t="shared" si="3"/>
        <v>1050</v>
      </c>
      <c r="K115" s="60">
        <v>40837</v>
      </c>
    </row>
    <row r="116" customFormat="1" ht="22.5" spans="1:11">
      <c r="A116" s="76"/>
      <c r="B116" s="34">
        <v>112008</v>
      </c>
      <c r="C116" s="34" t="s">
        <v>8587</v>
      </c>
      <c r="D116" s="34" t="s">
        <v>8420</v>
      </c>
      <c r="E116" s="34">
        <v>4600</v>
      </c>
      <c r="F116" s="34">
        <v>1500</v>
      </c>
      <c r="G116" s="38"/>
      <c r="H116" s="38"/>
      <c r="I116" s="59">
        <f t="shared" si="2"/>
        <v>3220</v>
      </c>
      <c r="J116" s="59">
        <f t="shared" si="3"/>
        <v>1050</v>
      </c>
      <c r="K116" s="60">
        <v>40851</v>
      </c>
    </row>
    <row r="117" customFormat="1" ht="22.5" spans="1:11">
      <c r="A117" s="76"/>
      <c r="B117" s="34">
        <v>112009</v>
      </c>
      <c r="C117" s="34" t="s">
        <v>8588</v>
      </c>
      <c r="D117" s="34" t="s">
        <v>8420</v>
      </c>
      <c r="E117" s="34">
        <v>9000</v>
      </c>
      <c r="F117" s="34">
        <v>5300</v>
      </c>
      <c r="G117" s="38"/>
      <c r="H117" s="38"/>
      <c r="I117" s="59">
        <f t="shared" si="2"/>
        <v>6300</v>
      </c>
      <c r="J117" s="59">
        <f t="shared" si="3"/>
        <v>3710</v>
      </c>
      <c r="K117" s="60">
        <v>40850</v>
      </c>
    </row>
    <row r="118" customFormat="1" ht="22.5" spans="1:11">
      <c r="A118" s="76"/>
      <c r="B118" s="34">
        <v>112010</v>
      </c>
      <c r="C118" s="34" t="s">
        <v>8589</v>
      </c>
      <c r="D118" s="34" t="s">
        <v>8420</v>
      </c>
      <c r="E118" s="34">
        <v>4600</v>
      </c>
      <c r="F118" s="34">
        <v>1500</v>
      </c>
      <c r="G118" s="38"/>
      <c r="H118" s="38"/>
      <c r="I118" s="59">
        <f t="shared" si="2"/>
        <v>3220</v>
      </c>
      <c r="J118" s="59">
        <f t="shared" si="3"/>
        <v>1050</v>
      </c>
      <c r="K118" s="60">
        <v>40857</v>
      </c>
    </row>
    <row r="119" customFormat="1" ht="23.25" spans="1:11">
      <c r="A119" s="76"/>
      <c r="B119" s="34">
        <v>112011</v>
      </c>
      <c r="C119" s="34" t="s">
        <v>8590</v>
      </c>
      <c r="D119" s="34" t="s">
        <v>8437</v>
      </c>
      <c r="E119" s="34">
        <v>4600</v>
      </c>
      <c r="F119" s="34">
        <v>1500</v>
      </c>
      <c r="G119" s="38"/>
      <c r="H119" s="38"/>
      <c r="I119" s="59">
        <f t="shared" si="2"/>
        <v>3220</v>
      </c>
      <c r="J119" s="59">
        <f t="shared" si="3"/>
        <v>1050</v>
      </c>
      <c r="K119" s="60">
        <v>40841</v>
      </c>
    </row>
    <row r="120" customFormat="1" ht="22.5" spans="1:11">
      <c r="A120" s="76"/>
      <c r="B120" s="34">
        <v>112012</v>
      </c>
      <c r="C120" s="34" t="s">
        <v>8591</v>
      </c>
      <c r="D120" s="34" t="s">
        <v>8434</v>
      </c>
      <c r="E120" s="34">
        <v>28000</v>
      </c>
      <c r="F120" s="34">
        <v>14000</v>
      </c>
      <c r="G120" s="38"/>
      <c r="H120" s="38"/>
      <c r="I120" s="59">
        <f t="shared" si="2"/>
        <v>19600</v>
      </c>
      <c r="J120" s="59">
        <f t="shared" si="3"/>
        <v>9800</v>
      </c>
      <c r="K120" s="60">
        <v>42034</v>
      </c>
    </row>
    <row r="121" customFormat="1" ht="15" spans="1:11">
      <c r="A121" s="76"/>
      <c r="B121" s="34">
        <v>112013</v>
      </c>
      <c r="C121" s="37" t="s">
        <v>8592</v>
      </c>
      <c r="D121" s="34" t="s">
        <v>8593</v>
      </c>
      <c r="E121" s="34">
        <v>63000</v>
      </c>
      <c r="F121" s="34">
        <v>21000</v>
      </c>
      <c r="G121" s="38"/>
      <c r="H121" s="38"/>
      <c r="I121" s="59">
        <f t="shared" si="2"/>
        <v>44100</v>
      </c>
      <c r="J121" s="59">
        <f t="shared" si="3"/>
        <v>14700</v>
      </c>
      <c r="K121" s="60">
        <v>42128</v>
      </c>
    </row>
    <row r="122" customFormat="1" ht="22.5" spans="1:11">
      <c r="A122" s="77"/>
      <c r="B122" s="34">
        <v>112014</v>
      </c>
      <c r="C122" s="37" t="s">
        <v>8594</v>
      </c>
      <c r="D122" s="34" t="s">
        <v>8595</v>
      </c>
      <c r="E122" s="34">
        <v>35000</v>
      </c>
      <c r="F122" s="34">
        <v>10500</v>
      </c>
      <c r="G122" s="38"/>
      <c r="H122" s="38"/>
      <c r="I122" s="59">
        <f t="shared" si="2"/>
        <v>24500</v>
      </c>
      <c r="J122" s="59">
        <f t="shared" si="3"/>
        <v>7350</v>
      </c>
      <c r="K122" s="60">
        <v>42319</v>
      </c>
    </row>
    <row r="123" customFormat="1" ht="15" spans="1:11">
      <c r="A123" s="77"/>
      <c r="B123" s="34">
        <v>112015</v>
      </c>
      <c r="C123" s="37" t="s">
        <v>8596</v>
      </c>
      <c r="D123" s="34" t="s">
        <v>8424</v>
      </c>
      <c r="E123" s="34">
        <v>14000</v>
      </c>
      <c r="F123" s="34">
        <v>7000</v>
      </c>
      <c r="G123" s="38"/>
      <c r="H123" s="38"/>
      <c r="I123" s="59">
        <f t="shared" si="2"/>
        <v>9800</v>
      </c>
      <c r="J123" s="59">
        <f t="shared" si="3"/>
        <v>4900</v>
      </c>
      <c r="K123" s="60">
        <v>42388</v>
      </c>
    </row>
    <row r="124" customFormat="1" ht="22.5" spans="1:11">
      <c r="A124" s="77"/>
      <c r="B124" s="34">
        <v>112016</v>
      </c>
      <c r="C124" s="37" t="s">
        <v>8597</v>
      </c>
      <c r="D124" s="34" t="s">
        <v>8420</v>
      </c>
      <c r="E124" s="34">
        <v>21000</v>
      </c>
      <c r="F124" s="34">
        <v>10500</v>
      </c>
      <c r="G124" s="40"/>
      <c r="H124" s="40"/>
      <c r="I124" s="59">
        <f t="shared" si="2"/>
        <v>14700</v>
      </c>
      <c r="J124" s="59">
        <f t="shared" si="3"/>
        <v>7350</v>
      </c>
      <c r="K124" s="60">
        <v>42598</v>
      </c>
    </row>
    <row r="125" customFormat="1" ht="15" spans="1:11">
      <c r="A125" s="72" t="s">
        <v>8598</v>
      </c>
      <c r="B125" s="34">
        <v>113001</v>
      </c>
      <c r="C125" s="37" t="s">
        <v>8599</v>
      </c>
      <c r="D125" s="34" t="s">
        <v>8459</v>
      </c>
      <c r="E125" s="34">
        <v>56000</v>
      </c>
      <c r="F125" s="34">
        <v>28000</v>
      </c>
      <c r="G125" s="34">
        <v>80000</v>
      </c>
      <c r="H125" s="34">
        <v>40000</v>
      </c>
      <c r="I125" s="59">
        <f t="shared" si="2"/>
        <v>39200</v>
      </c>
      <c r="J125" s="59">
        <f t="shared" si="3"/>
        <v>19600</v>
      </c>
      <c r="K125" s="60">
        <v>41583</v>
      </c>
    </row>
    <row r="126" customFormat="1" ht="15" spans="1:11">
      <c r="A126" s="72" t="s">
        <v>8600</v>
      </c>
      <c r="B126" s="34">
        <v>115001</v>
      </c>
      <c r="C126" s="37" t="s">
        <v>8601</v>
      </c>
      <c r="D126" s="34" t="s">
        <v>8602</v>
      </c>
      <c r="E126" s="34">
        <v>21000</v>
      </c>
      <c r="F126" s="34">
        <v>10500</v>
      </c>
      <c r="G126" s="34">
        <v>21000</v>
      </c>
      <c r="H126" s="34">
        <v>10500</v>
      </c>
      <c r="I126" s="59">
        <f t="shared" si="2"/>
        <v>14700</v>
      </c>
      <c r="J126" s="59">
        <f t="shared" si="3"/>
        <v>7350</v>
      </c>
      <c r="K126" s="60">
        <v>42597</v>
      </c>
    </row>
    <row r="127" customFormat="1" ht="22.5" spans="1:11">
      <c r="A127" s="72" t="s">
        <v>8603</v>
      </c>
      <c r="B127" s="34">
        <v>114001</v>
      </c>
      <c r="C127" s="37" t="s">
        <v>8604</v>
      </c>
      <c r="D127" s="34"/>
      <c r="E127" s="34"/>
      <c r="F127" s="34"/>
      <c r="G127" s="34"/>
      <c r="H127" s="34"/>
      <c r="I127" s="34"/>
      <c r="J127" s="34"/>
      <c r="K127" s="62"/>
    </row>
    <row r="128" customFormat="1" ht="22.5" spans="1:11">
      <c r="A128" s="78"/>
      <c r="B128" s="34"/>
      <c r="C128" s="34" t="s">
        <v>8605</v>
      </c>
      <c r="D128" s="34"/>
      <c r="E128" s="34"/>
      <c r="F128" s="34"/>
      <c r="G128" s="34"/>
      <c r="H128" s="34"/>
      <c r="I128" s="34"/>
      <c r="J128" s="34"/>
      <c r="K128" s="62"/>
    </row>
    <row r="129" customFormat="1" spans="1:11">
      <c r="A129" s="54"/>
      <c r="B129" s="54"/>
      <c r="C129" s="54"/>
      <c r="D129" s="54"/>
      <c r="E129" s="54"/>
      <c r="F129" s="54"/>
      <c r="G129" s="80"/>
      <c r="H129" s="80"/>
      <c r="I129" s="54"/>
      <c r="J129" s="54"/>
      <c r="K129" s="54"/>
    </row>
  </sheetData>
  <mergeCells count="51">
    <mergeCell ref="A1:J1"/>
    <mergeCell ref="E2:F2"/>
    <mergeCell ref="G2:H2"/>
    <mergeCell ref="I2:J2"/>
    <mergeCell ref="A2:A3"/>
    <mergeCell ref="A4:A16"/>
    <mergeCell ref="A17:A54"/>
    <mergeCell ref="A55:A58"/>
    <mergeCell ref="A61:A66"/>
    <mergeCell ref="A67:A81"/>
    <mergeCell ref="A82:A96"/>
    <mergeCell ref="A97:A100"/>
    <mergeCell ref="A101:A104"/>
    <mergeCell ref="A106:A108"/>
    <mergeCell ref="A109:A121"/>
    <mergeCell ref="B2:B3"/>
    <mergeCell ref="C2:C3"/>
    <mergeCell ref="D2:D3"/>
    <mergeCell ref="G4:G16"/>
    <mergeCell ref="G17:G23"/>
    <mergeCell ref="G24:G31"/>
    <mergeCell ref="G32:G37"/>
    <mergeCell ref="G38:G47"/>
    <mergeCell ref="G48:G54"/>
    <mergeCell ref="G55:G59"/>
    <mergeCell ref="G61:G66"/>
    <mergeCell ref="G67:G73"/>
    <mergeCell ref="G74:G81"/>
    <mergeCell ref="G82:G91"/>
    <mergeCell ref="G92:G96"/>
    <mergeCell ref="G97:G100"/>
    <mergeCell ref="G101:G104"/>
    <mergeCell ref="G106:G108"/>
    <mergeCell ref="G109:G124"/>
    <mergeCell ref="H4:H16"/>
    <mergeCell ref="H17:H23"/>
    <mergeCell ref="H24:H31"/>
    <mergeCell ref="H32:H37"/>
    <mergeCell ref="H38:H47"/>
    <mergeCell ref="H48:H54"/>
    <mergeCell ref="H55:H59"/>
    <mergeCell ref="H61:H66"/>
    <mergeCell ref="H67:H73"/>
    <mergeCell ref="H74:H81"/>
    <mergeCell ref="H82:H91"/>
    <mergeCell ref="H92:H96"/>
    <mergeCell ref="H97:H100"/>
    <mergeCell ref="H101:H104"/>
    <mergeCell ref="H106:H108"/>
    <mergeCell ref="H109:H124"/>
    <mergeCell ref="K2:K3"/>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34"/>
  <sheetViews>
    <sheetView zoomScale="85" zoomScaleNormal="85" workbookViewId="0">
      <selection activeCell="A1" sqref="A1:Y4"/>
    </sheetView>
  </sheetViews>
  <sheetFormatPr defaultColWidth="9" defaultRowHeight="13.5"/>
  <cols>
    <col min="2" max="2" width="7.64166666666667" style="2" customWidth="1"/>
    <col min="3" max="3" width="5.375" customWidth="1"/>
    <col min="4" max="4" width="6.75833333333333" style="2" customWidth="1"/>
    <col min="5" max="6" width="12.2" customWidth="1"/>
    <col min="7" max="7" width="5.375" style="3" customWidth="1"/>
    <col min="8" max="16" width="9" style="3"/>
  </cols>
  <sheetData>
    <row r="1" spans="1:25">
      <c r="A1" s="4" t="s">
        <v>8606</v>
      </c>
      <c r="B1" s="5"/>
      <c r="C1" s="6"/>
      <c r="D1" s="5"/>
      <c r="E1" s="6"/>
      <c r="F1" s="6"/>
      <c r="G1" s="6"/>
      <c r="H1" s="6"/>
      <c r="I1" s="6"/>
      <c r="J1" s="6"/>
      <c r="K1" s="6"/>
      <c r="L1" s="6"/>
      <c r="M1" s="6"/>
      <c r="N1" s="6"/>
      <c r="O1" s="6"/>
      <c r="P1" s="6"/>
      <c r="Q1" s="6"/>
      <c r="R1" s="6"/>
      <c r="S1" s="6"/>
      <c r="T1" s="6"/>
      <c r="U1" s="6"/>
      <c r="V1" s="6"/>
      <c r="W1" s="6"/>
      <c r="X1" s="6"/>
      <c r="Y1" s="6"/>
    </row>
    <row r="2" spans="1:25">
      <c r="A2" s="6"/>
      <c r="B2" s="5"/>
      <c r="C2" s="6"/>
      <c r="D2" s="5"/>
      <c r="E2" s="6"/>
      <c r="F2" s="6"/>
      <c r="G2" s="6"/>
      <c r="H2" s="6"/>
      <c r="I2" s="6"/>
      <c r="J2" s="6"/>
      <c r="K2" s="6"/>
      <c r="L2" s="6"/>
      <c r="M2" s="6"/>
      <c r="N2" s="6"/>
      <c r="O2" s="6"/>
      <c r="P2" s="6"/>
      <c r="Q2" s="6"/>
      <c r="R2" s="6"/>
      <c r="S2" s="6"/>
      <c r="T2" s="6"/>
      <c r="U2" s="6"/>
      <c r="V2" s="6"/>
      <c r="W2" s="6"/>
      <c r="X2" s="6"/>
      <c r="Y2" s="6"/>
    </row>
    <row r="3" spans="1:25">
      <c r="A3" s="6"/>
      <c r="B3" s="5"/>
      <c r="C3" s="6"/>
      <c r="D3" s="5"/>
      <c r="E3" s="6"/>
      <c r="F3" s="6"/>
      <c r="G3" s="6"/>
      <c r="H3" s="6"/>
      <c r="I3" s="6"/>
      <c r="J3" s="6"/>
      <c r="K3" s="6"/>
      <c r="L3" s="6"/>
      <c r="M3" s="6"/>
      <c r="N3" s="6"/>
      <c r="O3" s="6"/>
      <c r="P3" s="6"/>
      <c r="Q3" s="6"/>
      <c r="R3" s="6"/>
      <c r="S3" s="6"/>
      <c r="T3" s="6"/>
      <c r="U3" s="6"/>
      <c r="V3" s="6"/>
      <c r="W3" s="6"/>
      <c r="X3" s="6"/>
      <c r="Y3" s="6"/>
    </row>
    <row r="4" spans="1:25">
      <c r="A4" s="6"/>
      <c r="B4" s="5"/>
      <c r="C4" s="6"/>
      <c r="D4" s="5"/>
      <c r="E4" s="6"/>
      <c r="F4" s="6"/>
      <c r="G4" s="6"/>
      <c r="H4" s="6"/>
      <c r="I4" s="6"/>
      <c r="J4" s="6"/>
      <c r="K4" s="6"/>
      <c r="L4" s="6"/>
      <c r="M4" s="6"/>
      <c r="N4" s="6"/>
      <c r="O4" s="6"/>
      <c r="P4" s="6"/>
      <c r="Q4" s="6"/>
      <c r="R4" s="6"/>
      <c r="S4" s="6"/>
      <c r="T4" s="6"/>
      <c r="U4" s="6"/>
      <c r="V4" s="6"/>
      <c r="W4" s="6"/>
      <c r="X4" s="6"/>
      <c r="Y4" s="6"/>
    </row>
    <row r="5" s="1" customFormat="1" ht="14.25" spans="1:25">
      <c r="A5" s="7" t="s">
        <v>8607</v>
      </c>
      <c r="B5" s="8" t="s">
        <v>8608</v>
      </c>
      <c r="C5" s="7" t="s">
        <v>74</v>
      </c>
      <c r="D5" s="8" t="s">
        <v>8609</v>
      </c>
      <c r="E5" s="7" t="s">
        <v>8610</v>
      </c>
      <c r="F5" s="7" t="s">
        <v>8611</v>
      </c>
      <c r="G5" s="7" t="s">
        <v>8612</v>
      </c>
      <c r="H5" s="7"/>
      <c r="I5" s="7" t="s">
        <v>8613</v>
      </c>
      <c r="J5" s="7"/>
      <c r="K5" s="7" t="s">
        <v>8614</v>
      </c>
      <c r="L5" s="7"/>
      <c r="M5" s="7" t="s">
        <v>8615</v>
      </c>
      <c r="N5" s="7"/>
      <c r="O5" s="7" t="s">
        <v>8616</v>
      </c>
      <c r="P5" s="7"/>
      <c r="Q5" s="7" t="s">
        <v>8617</v>
      </c>
      <c r="R5" s="7"/>
      <c r="S5" s="7" t="s">
        <v>8618</v>
      </c>
      <c r="T5" s="7"/>
      <c r="U5" s="7"/>
      <c r="V5" s="7"/>
      <c r="W5" s="7"/>
      <c r="X5" s="7"/>
      <c r="Y5" s="7" t="s">
        <v>8619</v>
      </c>
    </row>
    <row r="6" s="1" customFormat="1" ht="28.5" spans="1:25">
      <c r="A6" s="7"/>
      <c r="B6" s="8"/>
      <c r="C6" s="7"/>
      <c r="D6" s="8"/>
      <c r="E6" s="7"/>
      <c r="F6" s="7"/>
      <c r="G6" s="7" t="s">
        <v>8620</v>
      </c>
      <c r="H6" s="8" t="s">
        <v>8621</v>
      </c>
      <c r="I6" s="7" t="s">
        <v>8620</v>
      </c>
      <c r="J6" s="8" t="s">
        <v>8621</v>
      </c>
      <c r="K6" s="7" t="s">
        <v>8620</v>
      </c>
      <c r="L6" s="8" t="s">
        <v>8622</v>
      </c>
      <c r="M6" s="7" t="s">
        <v>8620</v>
      </c>
      <c r="N6" s="8" t="s">
        <v>8621</v>
      </c>
      <c r="O6" s="7" t="s">
        <v>8620</v>
      </c>
      <c r="P6" s="8" t="s">
        <v>8621</v>
      </c>
      <c r="Q6" s="24" t="s">
        <v>8623</v>
      </c>
      <c r="R6" s="25" t="s">
        <v>8617</v>
      </c>
      <c r="S6" s="8" t="s">
        <v>8624</v>
      </c>
      <c r="T6" s="8" t="s">
        <v>8625</v>
      </c>
      <c r="U6" s="25" t="s">
        <v>8626</v>
      </c>
      <c r="V6" s="24" t="s">
        <v>8627</v>
      </c>
      <c r="W6" s="24" t="s">
        <v>8628</v>
      </c>
      <c r="X6" s="24" t="s">
        <v>8629</v>
      </c>
      <c r="Y6" s="7"/>
    </row>
    <row r="7" ht="243" spans="1:25">
      <c r="A7" s="9" t="s">
        <v>8630</v>
      </c>
      <c r="B7" s="10" t="s">
        <v>8631</v>
      </c>
      <c r="C7" s="11">
        <v>1</v>
      </c>
      <c r="D7" s="10" t="s">
        <v>8632</v>
      </c>
      <c r="E7" s="11" t="s">
        <v>8633</v>
      </c>
      <c r="F7" s="12" t="s">
        <v>8634</v>
      </c>
      <c r="G7" s="11">
        <v>10</v>
      </c>
      <c r="H7" s="11">
        <f>(454+100)*G7</f>
        <v>5540</v>
      </c>
      <c r="I7" s="11">
        <v>3</v>
      </c>
      <c r="J7" s="11">
        <f t="shared" ref="J7:J31" si="0">450*I7</f>
        <v>1350</v>
      </c>
      <c r="K7" s="11">
        <v>5</v>
      </c>
      <c r="L7" s="11">
        <f t="shared" ref="L7:L22" si="1">2000*K7</f>
        <v>10000</v>
      </c>
      <c r="M7" s="11">
        <v>30</v>
      </c>
      <c r="N7" s="11">
        <f t="shared" ref="N7:N31" si="2">450*M7</f>
        <v>13500</v>
      </c>
      <c r="O7" s="11">
        <v>15</v>
      </c>
      <c r="P7" s="11">
        <f t="shared" ref="P7:P25" si="3">450*O7</f>
        <v>6750</v>
      </c>
      <c r="Q7" s="14">
        <v>0</v>
      </c>
      <c r="R7" s="14">
        <f>600*10</f>
        <v>6000</v>
      </c>
      <c r="S7" s="14">
        <v>4</v>
      </c>
      <c r="T7" s="14">
        <v>3</v>
      </c>
      <c r="U7" s="14">
        <v>2</v>
      </c>
      <c r="V7" s="14">
        <v>3</v>
      </c>
      <c r="W7" s="14">
        <v>2</v>
      </c>
      <c r="X7" s="14">
        <v>1.5</v>
      </c>
      <c r="Y7" s="14">
        <f t="shared" ref="Y7:Y24" si="4">(H7+J7+L7+N7+P7+R7)*T7*W7</f>
        <v>258840</v>
      </c>
    </row>
    <row r="8" ht="67.5" spans="1:25">
      <c r="A8" s="13"/>
      <c r="B8" s="10"/>
      <c r="C8" s="11"/>
      <c r="D8" s="10"/>
      <c r="E8" s="11" t="s">
        <v>8635</v>
      </c>
      <c r="F8" s="12" t="s">
        <v>8636</v>
      </c>
      <c r="G8" s="11">
        <v>30</v>
      </c>
      <c r="H8" s="11">
        <f t="shared" ref="H8:H31" si="5">(450+100)*G8</f>
        <v>16500</v>
      </c>
      <c r="I8" s="11">
        <v>6</v>
      </c>
      <c r="J8" s="11">
        <f t="shared" si="0"/>
        <v>2700</v>
      </c>
      <c r="K8" s="11">
        <v>10</v>
      </c>
      <c r="L8" s="11">
        <f t="shared" si="1"/>
        <v>20000</v>
      </c>
      <c r="M8" s="11">
        <v>70</v>
      </c>
      <c r="N8" s="11">
        <f t="shared" si="2"/>
        <v>31500</v>
      </c>
      <c r="O8" s="11">
        <v>30</v>
      </c>
      <c r="P8" s="11">
        <f t="shared" si="3"/>
        <v>13500</v>
      </c>
      <c r="Q8" s="14">
        <v>40000</v>
      </c>
      <c r="R8" s="14">
        <v>0</v>
      </c>
      <c r="S8" s="14">
        <v>4</v>
      </c>
      <c r="T8" s="14">
        <v>3</v>
      </c>
      <c r="U8" s="14">
        <v>2</v>
      </c>
      <c r="V8" s="14">
        <v>3</v>
      </c>
      <c r="W8" s="14">
        <v>2</v>
      </c>
      <c r="X8" s="14">
        <v>1.5</v>
      </c>
      <c r="Y8" s="14">
        <f>(H8+J8+L8+N8+P8+Q8)*T8*W8</f>
        <v>745200</v>
      </c>
    </row>
    <row r="9" spans="1:25">
      <c r="A9" s="13"/>
      <c r="B9" s="10" t="s">
        <v>8637</v>
      </c>
      <c r="C9" s="11">
        <v>2</v>
      </c>
      <c r="D9" s="10" t="s">
        <v>8638</v>
      </c>
      <c r="E9" s="11" t="s">
        <v>8639</v>
      </c>
      <c r="F9" s="14" t="s">
        <v>8640</v>
      </c>
      <c r="G9" s="11">
        <v>15</v>
      </c>
      <c r="H9" s="11">
        <f>(600+100)*G9</f>
        <v>10500</v>
      </c>
      <c r="I9" s="11">
        <v>6</v>
      </c>
      <c r="J9" s="11">
        <f>600*I9</f>
        <v>3600</v>
      </c>
      <c r="K9" s="11">
        <v>10</v>
      </c>
      <c r="L9" s="11">
        <f t="shared" si="1"/>
        <v>20000</v>
      </c>
      <c r="M9" s="11">
        <v>30</v>
      </c>
      <c r="N9" s="11">
        <f>600*M9</f>
        <v>18000</v>
      </c>
      <c r="O9" s="11">
        <v>0</v>
      </c>
      <c r="P9" s="11">
        <v>0</v>
      </c>
      <c r="Q9" s="14">
        <v>0</v>
      </c>
      <c r="R9" s="14">
        <v>0</v>
      </c>
      <c r="S9" s="14">
        <v>4</v>
      </c>
      <c r="T9" s="14">
        <v>3</v>
      </c>
      <c r="U9" s="14">
        <v>2</v>
      </c>
      <c r="V9" s="14">
        <v>4</v>
      </c>
      <c r="W9" s="14">
        <v>2</v>
      </c>
      <c r="X9" s="14">
        <v>1.5</v>
      </c>
      <c r="Y9" s="14">
        <f>(H9+J9+L9+N9)*T9*W9</f>
        <v>312600</v>
      </c>
    </row>
    <row r="10" spans="1:25">
      <c r="A10" s="13"/>
      <c r="B10" s="10"/>
      <c r="C10" s="11"/>
      <c r="D10" s="10"/>
      <c r="E10" s="11" t="s">
        <v>8641</v>
      </c>
      <c r="F10" s="14" t="s">
        <v>8642</v>
      </c>
      <c r="G10" s="11">
        <v>5</v>
      </c>
      <c r="H10" s="11">
        <f>(454+100)*G10</f>
        <v>2770</v>
      </c>
      <c r="I10" s="11">
        <v>3</v>
      </c>
      <c r="J10" s="11">
        <v>3600</v>
      </c>
      <c r="K10" s="11">
        <v>5</v>
      </c>
      <c r="L10" s="11">
        <f t="shared" si="1"/>
        <v>10000</v>
      </c>
      <c r="M10" s="11">
        <v>15</v>
      </c>
      <c r="N10" s="11">
        <f t="shared" si="2"/>
        <v>6750</v>
      </c>
      <c r="O10" s="11">
        <v>0</v>
      </c>
      <c r="P10" s="11">
        <v>0</v>
      </c>
      <c r="Q10" s="14">
        <v>0</v>
      </c>
      <c r="R10" s="14">
        <v>0</v>
      </c>
      <c r="S10" s="14">
        <v>4</v>
      </c>
      <c r="T10" s="14">
        <v>3</v>
      </c>
      <c r="U10" s="14">
        <v>2</v>
      </c>
      <c r="V10" s="14">
        <v>4</v>
      </c>
      <c r="W10" s="14">
        <v>2</v>
      </c>
      <c r="X10" s="14">
        <v>1.5</v>
      </c>
      <c r="Y10" s="14">
        <f>(H10+J10+L10+N10)*T10*W10</f>
        <v>138720</v>
      </c>
    </row>
    <row r="11" ht="54" spans="1:25">
      <c r="A11" s="13"/>
      <c r="B11" s="10" t="s">
        <v>8643</v>
      </c>
      <c r="C11" s="11">
        <v>3</v>
      </c>
      <c r="D11" s="10" t="s">
        <v>8644</v>
      </c>
      <c r="E11" s="11" t="s">
        <v>8645</v>
      </c>
      <c r="F11" s="15" t="s">
        <v>8646</v>
      </c>
      <c r="G11" s="11">
        <v>5</v>
      </c>
      <c r="H11" s="11">
        <f t="shared" si="5"/>
        <v>2750</v>
      </c>
      <c r="I11" s="11">
        <v>3</v>
      </c>
      <c r="J11" s="11">
        <f t="shared" si="0"/>
        <v>1350</v>
      </c>
      <c r="K11" s="11">
        <v>4</v>
      </c>
      <c r="L11" s="11">
        <f t="shared" si="1"/>
        <v>8000</v>
      </c>
      <c r="M11" s="11">
        <v>7</v>
      </c>
      <c r="N11" s="11">
        <f t="shared" si="2"/>
        <v>3150</v>
      </c>
      <c r="O11" s="11">
        <v>30</v>
      </c>
      <c r="P11" s="11">
        <f t="shared" si="3"/>
        <v>13500</v>
      </c>
      <c r="Q11" s="14">
        <v>0</v>
      </c>
      <c r="R11" s="14">
        <f t="shared" ref="R11:R14" si="6">600*10</f>
        <v>6000</v>
      </c>
      <c r="S11" s="14">
        <v>4</v>
      </c>
      <c r="T11" s="14">
        <v>3</v>
      </c>
      <c r="U11" s="14">
        <v>2</v>
      </c>
      <c r="V11" s="14">
        <v>3</v>
      </c>
      <c r="W11" s="14">
        <v>2</v>
      </c>
      <c r="X11" s="14">
        <v>1.5</v>
      </c>
      <c r="Y11" s="14">
        <f t="shared" si="4"/>
        <v>208500</v>
      </c>
    </row>
    <row r="12" ht="40.5" spans="1:25">
      <c r="A12" s="13"/>
      <c r="B12" s="10"/>
      <c r="C12" s="11"/>
      <c r="D12" s="10"/>
      <c r="E12" s="11" t="s">
        <v>8647</v>
      </c>
      <c r="F12" s="12" t="s">
        <v>8648</v>
      </c>
      <c r="G12" s="11">
        <v>5</v>
      </c>
      <c r="H12" s="11">
        <f t="shared" si="5"/>
        <v>2750</v>
      </c>
      <c r="I12" s="11">
        <v>3</v>
      </c>
      <c r="J12" s="11">
        <f t="shared" si="0"/>
        <v>1350</v>
      </c>
      <c r="K12" s="11">
        <v>4</v>
      </c>
      <c r="L12" s="11">
        <f t="shared" si="1"/>
        <v>8000</v>
      </c>
      <c r="M12" s="11">
        <v>7</v>
      </c>
      <c r="N12" s="11">
        <f t="shared" si="2"/>
        <v>3150</v>
      </c>
      <c r="O12" s="11">
        <v>18</v>
      </c>
      <c r="P12" s="11">
        <f t="shared" si="3"/>
        <v>8100</v>
      </c>
      <c r="Q12" s="14">
        <v>0</v>
      </c>
      <c r="R12" s="14">
        <v>0</v>
      </c>
      <c r="S12" s="14">
        <v>4</v>
      </c>
      <c r="T12" s="14">
        <v>3</v>
      </c>
      <c r="U12" s="14">
        <v>2</v>
      </c>
      <c r="V12" s="14">
        <v>3</v>
      </c>
      <c r="W12" s="14">
        <v>2</v>
      </c>
      <c r="X12" s="14">
        <v>1.5</v>
      </c>
      <c r="Y12" s="14">
        <f t="shared" si="4"/>
        <v>140100</v>
      </c>
    </row>
    <row r="13" ht="27" spans="1:25">
      <c r="A13" s="13"/>
      <c r="B13" s="10"/>
      <c r="C13" s="11"/>
      <c r="D13" s="10"/>
      <c r="E13" s="11" t="s">
        <v>8649</v>
      </c>
      <c r="F13" s="12" t="s">
        <v>8650</v>
      </c>
      <c r="G13" s="11">
        <v>2</v>
      </c>
      <c r="H13" s="11">
        <f t="shared" si="5"/>
        <v>1100</v>
      </c>
      <c r="I13" s="11">
        <v>3</v>
      </c>
      <c r="J13" s="11">
        <f t="shared" si="0"/>
        <v>1350</v>
      </c>
      <c r="K13" s="11">
        <v>4</v>
      </c>
      <c r="L13" s="11">
        <f t="shared" si="1"/>
        <v>8000</v>
      </c>
      <c r="M13" s="11">
        <v>3</v>
      </c>
      <c r="N13" s="11">
        <f t="shared" si="2"/>
        <v>1350</v>
      </c>
      <c r="O13" s="11">
        <v>12</v>
      </c>
      <c r="P13" s="11">
        <f t="shared" si="3"/>
        <v>5400</v>
      </c>
      <c r="Q13" s="14">
        <v>0</v>
      </c>
      <c r="R13" s="14">
        <f t="shared" si="6"/>
        <v>6000</v>
      </c>
      <c r="S13" s="14">
        <v>4</v>
      </c>
      <c r="T13" s="14">
        <v>3</v>
      </c>
      <c r="U13" s="14">
        <v>2</v>
      </c>
      <c r="V13" s="14">
        <v>3</v>
      </c>
      <c r="W13" s="14">
        <v>2</v>
      </c>
      <c r="X13" s="14">
        <v>1.5</v>
      </c>
      <c r="Y13" s="14">
        <f t="shared" si="4"/>
        <v>139200</v>
      </c>
    </row>
    <row r="14" ht="81" spans="1:25">
      <c r="A14" s="13"/>
      <c r="B14" s="10"/>
      <c r="C14" s="11"/>
      <c r="D14" s="10"/>
      <c r="E14" s="11" t="s">
        <v>8651</v>
      </c>
      <c r="F14" s="12" t="s">
        <v>8652</v>
      </c>
      <c r="G14" s="11">
        <v>4</v>
      </c>
      <c r="H14" s="11">
        <f t="shared" si="5"/>
        <v>2200</v>
      </c>
      <c r="I14" s="11">
        <v>6</v>
      </c>
      <c r="J14" s="11">
        <f t="shared" si="0"/>
        <v>2700</v>
      </c>
      <c r="K14" s="11">
        <v>8</v>
      </c>
      <c r="L14" s="11">
        <f t="shared" si="1"/>
        <v>16000</v>
      </c>
      <c r="M14" s="11">
        <v>12</v>
      </c>
      <c r="N14" s="11">
        <f t="shared" si="2"/>
        <v>5400</v>
      </c>
      <c r="O14" s="11">
        <v>25</v>
      </c>
      <c r="P14" s="11">
        <f t="shared" si="3"/>
        <v>11250</v>
      </c>
      <c r="Q14" s="14">
        <v>0</v>
      </c>
      <c r="R14" s="14">
        <f t="shared" si="6"/>
        <v>6000</v>
      </c>
      <c r="S14" s="14">
        <v>4</v>
      </c>
      <c r="T14" s="14">
        <v>3</v>
      </c>
      <c r="U14" s="14">
        <v>2</v>
      </c>
      <c r="V14" s="14">
        <v>3</v>
      </c>
      <c r="W14" s="14">
        <v>2</v>
      </c>
      <c r="X14" s="14">
        <v>1.5</v>
      </c>
      <c r="Y14" s="14">
        <f t="shared" si="4"/>
        <v>261300</v>
      </c>
    </row>
    <row r="15" ht="40.5" spans="1:25">
      <c r="A15" s="13"/>
      <c r="B15" s="10"/>
      <c r="C15" s="11"/>
      <c r="D15" s="10"/>
      <c r="E15" s="11"/>
      <c r="F15" s="12" t="s">
        <v>8653</v>
      </c>
      <c r="G15" s="11">
        <v>2</v>
      </c>
      <c r="H15" s="11">
        <f t="shared" si="5"/>
        <v>1100</v>
      </c>
      <c r="I15" s="11">
        <v>1</v>
      </c>
      <c r="J15" s="11">
        <f t="shared" si="0"/>
        <v>450</v>
      </c>
      <c r="K15" s="11">
        <v>2</v>
      </c>
      <c r="L15" s="11">
        <f t="shared" si="1"/>
        <v>4000</v>
      </c>
      <c r="M15" s="11">
        <v>0</v>
      </c>
      <c r="N15" s="11">
        <f t="shared" si="2"/>
        <v>0</v>
      </c>
      <c r="O15" s="11">
        <v>4</v>
      </c>
      <c r="P15" s="11">
        <f t="shared" si="3"/>
        <v>1800</v>
      </c>
      <c r="Q15" s="14">
        <v>0</v>
      </c>
      <c r="R15" s="14">
        <v>0</v>
      </c>
      <c r="S15" s="14">
        <v>4</v>
      </c>
      <c r="T15" s="14">
        <v>3</v>
      </c>
      <c r="U15" s="14">
        <v>2</v>
      </c>
      <c r="V15" s="14">
        <v>3</v>
      </c>
      <c r="W15" s="14">
        <v>2</v>
      </c>
      <c r="X15" s="14">
        <v>1.5</v>
      </c>
      <c r="Y15" s="14">
        <f t="shared" si="4"/>
        <v>44100</v>
      </c>
    </row>
    <row r="16" ht="40.5" spans="1:25">
      <c r="A16" s="13" t="s">
        <v>8654</v>
      </c>
      <c r="B16" s="10" t="s">
        <v>8655</v>
      </c>
      <c r="C16" s="11">
        <v>4</v>
      </c>
      <c r="D16" s="12" t="s">
        <v>8656</v>
      </c>
      <c r="E16" s="10" t="s">
        <v>8657</v>
      </c>
      <c r="F16" s="12" t="s">
        <v>8658</v>
      </c>
      <c r="G16" s="11">
        <v>2</v>
      </c>
      <c r="H16" s="11">
        <f t="shared" si="5"/>
        <v>1100</v>
      </c>
      <c r="I16" s="11">
        <v>3</v>
      </c>
      <c r="J16" s="11">
        <f t="shared" si="0"/>
        <v>1350</v>
      </c>
      <c r="K16" s="11">
        <v>3</v>
      </c>
      <c r="L16" s="11">
        <f t="shared" si="1"/>
        <v>6000</v>
      </c>
      <c r="M16" s="11">
        <v>7</v>
      </c>
      <c r="N16" s="11">
        <f t="shared" si="2"/>
        <v>3150</v>
      </c>
      <c r="O16" s="11">
        <v>15</v>
      </c>
      <c r="P16" s="11">
        <f t="shared" si="3"/>
        <v>6750</v>
      </c>
      <c r="Q16" s="14">
        <v>0</v>
      </c>
      <c r="R16" s="14">
        <v>0</v>
      </c>
      <c r="S16" s="14">
        <v>4</v>
      </c>
      <c r="T16" s="14">
        <v>3</v>
      </c>
      <c r="U16" s="14">
        <v>2</v>
      </c>
      <c r="V16" s="14">
        <v>3</v>
      </c>
      <c r="W16" s="14">
        <v>2</v>
      </c>
      <c r="X16" s="14">
        <v>1.5</v>
      </c>
      <c r="Y16" s="14">
        <f t="shared" si="4"/>
        <v>110100</v>
      </c>
    </row>
    <row r="17" ht="40.5" spans="1:25">
      <c r="A17" s="16"/>
      <c r="B17" s="10"/>
      <c r="C17" s="11"/>
      <c r="D17" s="12" t="s">
        <v>8659</v>
      </c>
      <c r="E17" s="10" t="s">
        <v>8660</v>
      </c>
      <c r="F17" s="12" t="s">
        <v>8661</v>
      </c>
      <c r="G17" s="11">
        <v>5</v>
      </c>
      <c r="H17" s="11">
        <f t="shared" si="5"/>
        <v>2750</v>
      </c>
      <c r="I17" s="11">
        <v>3</v>
      </c>
      <c r="J17" s="11">
        <f t="shared" si="0"/>
        <v>1350</v>
      </c>
      <c r="K17" s="11">
        <v>5</v>
      </c>
      <c r="L17" s="11">
        <f t="shared" si="1"/>
        <v>10000</v>
      </c>
      <c r="M17" s="11">
        <v>10</v>
      </c>
      <c r="N17" s="11">
        <f t="shared" si="2"/>
        <v>4500</v>
      </c>
      <c r="O17" s="11">
        <v>15</v>
      </c>
      <c r="P17" s="11">
        <f t="shared" si="3"/>
        <v>6750</v>
      </c>
      <c r="Q17" s="14">
        <v>0</v>
      </c>
      <c r="R17" s="14">
        <v>0</v>
      </c>
      <c r="S17" s="14">
        <v>4</v>
      </c>
      <c r="T17" s="14">
        <v>3</v>
      </c>
      <c r="U17" s="14">
        <v>2</v>
      </c>
      <c r="V17" s="14">
        <v>3</v>
      </c>
      <c r="W17" s="14">
        <v>2</v>
      </c>
      <c r="X17" s="14">
        <v>1.5</v>
      </c>
      <c r="Y17" s="14">
        <f t="shared" si="4"/>
        <v>152100</v>
      </c>
    </row>
    <row r="18" ht="40.5" spans="1:25">
      <c r="A18" s="16"/>
      <c r="B18" s="10"/>
      <c r="C18" s="11"/>
      <c r="D18" s="12" t="s">
        <v>8662</v>
      </c>
      <c r="E18" s="10" t="s">
        <v>8663</v>
      </c>
      <c r="F18" s="12" t="s">
        <v>8664</v>
      </c>
      <c r="G18" s="11">
        <v>10</v>
      </c>
      <c r="H18" s="11">
        <f t="shared" si="5"/>
        <v>5500</v>
      </c>
      <c r="I18" s="11">
        <v>5</v>
      </c>
      <c r="J18" s="11">
        <f t="shared" si="0"/>
        <v>2250</v>
      </c>
      <c r="K18" s="11">
        <v>5</v>
      </c>
      <c r="L18" s="11">
        <f t="shared" si="1"/>
        <v>10000</v>
      </c>
      <c r="M18" s="11">
        <v>10</v>
      </c>
      <c r="N18" s="11">
        <f t="shared" si="2"/>
        <v>4500</v>
      </c>
      <c r="O18" s="11">
        <v>20</v>
      </c>
      <c r="P18" s="11">
        <f t="shared" si="3"/>
        <v>9000</v>
      </c>
      <c r="Q18" s="14">
        <v>0</v>
      </c>
      <c r="R18" s="14">
        <v>0</v>
      </c>
      <c r="S18" s="14">
        <v>4</v>
      </c>
      <c r="T18" s="14">
        <v>3</v>
      </c>
      <c r="U18" s="14">
        <v>2</v>
      </c>
      <c r="V18" s="14">
        <v>3</v>
      </c>
      <c r="W18" s="14">
        <v>2</v>
      </c>
      <c r="X18" s="14">
        <v>1.5</v>
      </c>
      <c r="Y18" s="14">
        <f t="shared" si="4"/>
        <v>187500</v>
      </c>
    </row>
    <row r="19" ht="67.5" spans="1:25">
      <c r="A19" s="16"/>
      <c r="B19" s="10"/>
      <c r="C19" s="11"/>
      <c r="D19" s="12" t="s">
        <v>8665</v>
      </c>
      <c r="E19" s="10" t="s">
        <v>8666</v>
      </c>
      <c r="F19" s="12" t="s">
        <v>8667</v>
      </c>
      <c r="G19" s="11">
        <v>4</v>
      </c>
      <c r="H19" s="11">
        <f t="shared" si="5"/>
        <v>2200</v>
      </c>
      <c r="I19" s="11">
        <v>8</v>
      </c>
      <c r="J19" s="11">
        <f t="shared" si="0"/>
        <v>3600</v>
      </c>
      <c r="K19" s="11">
        <v>6</v>
      </c>
      <c r="L19" s="11">
        <f t="shared" si="1"/>
        <v>12000</v>
      </c>
      <c r="M19" s="11">
        <v>10</v>
      </c>
      <c r="N19" s="11">
        <f t="shared" si="2"/>
        <v>4500</v>
      </c>
      <c r="O19" s="11">
        <v>25</v>
      </c>
      <c r="P19" s="11">
        <f t="shared" si="3"/>
        <v>11250</v>
      </c>
      <c r="Q19" s="14">
        <v>0</v>
      </c>
      <c r="R19" s="14">
        <v>0</v>
      </c>
      <c r="S19" s="14">
        <v>4</v>
      </c>
      <c r="T19" s="14">
        <v>3</v>
      </c>
      <c r="U19" s="14">
        <v>2</v>
      </c>
      <c r="V19" s="14">
        <v>3</v>
      </c>
      <c r="W19" s="14">
        <v>2</v>
      </c>
      <c r="X19" s="14">
        <v>1.5</v>
      </c>
      <c r="Y19" s="14">
        <f t="shared" si="4"/>
        <v>201300</v>
      </c>
    </row>
    <row r="20" ht="27" spans="1:25">
      <c r="A20" s="16"/>
      <c r="B20" s="10"/>
      <c r="C20" s="11"/>
      <c r="D20" s="10" t="s">
        <v>8668</v>
      </c>
      <c r="E20" s="10" t="s">
        <v>8669</v>
      </c>
      <c r="F20" s="12" t="s">
        <v>8670</v>
      </c>
      <c r="G20" s="11">
        <v>2</v>
      </c>
      <c r="H20" s="11">
        <f t="shared" si="5"/>
        <v>1100</v>
      </c>
      <c r="I20" s="11">
        <v>4</v>
      </c>
      <c r="J20" s="11">
        <f t="shared" si="0"/>
        <v>1800</v>
      </c>
      <c r="K20" s="11">
        <v>2</v>
      </c>
      <c r="L20" s="11">
        <f t="shared" si="1"/>
        <v>4000</v>
      </c>
      <c r="M20" s="11">
        <v>10</v>
      </c>
      <c r="N20" s="11">
        <f t="shared" si="2"/>
        <v>4500</v>
      </c>
      <c r="O20" s="11">
        <v>25</v>
      </c>
      <c r="P20" s="11">
        <f t="shared" si="3"/>
        <v>11250</v>
      </c>
      <c r="Q20" s="14">
        <v>0</v>
      </c>
      <c r="R20" s="14">
        <v>0</v>
      </c>
      <c r="S20" s="14">
        <v>4</v>
      </c>
      <c r="T20" s="14">
        <v>3</v>
      </c>
      <c r="U20" s="14">
        <v>2</v>
      </c>
      <c r="V20" s="14">
        <v>3</v>
      </c>
      <c r="W20" s="14">
        <v>2</v>
      </c>
      <c r="X20" s="14">
        <v>1.5</v>
      </c>
      <c r="Y20" s="14">
        <f t="shared" si="4"/>
        <v>135900</v>
      </c>
    </row>
    <row r="21" ht="108" spans="1:25">
      <c r="A21" s="16"/>
      <c r="B21" s="10"/>
      <c r="C21" s="11"/>
      <c r="D21" s="10" t="s">
        <v>8671</v>
      </c>
      <c r="E21" s="10" t="s">
        <v>8672</v>
      </c>
      <c r="F21" s="12" t="s">
        <v>8673</v>
      </c>
      <c r="G21" s="11">
        <v>6</v>
      </c>
      <c r="H21" s="11">
        <f t="shared" si="5"/>
        <v>3300</v>
      </c>
      <c r="I21" s="11">
        <v>10</v>
      </c>
      <c r="J21" s="11">
        <f t="shared" si="0"/>
        <v>4500</v>
      </c>
      <c r="K21" s="11">
        <v>6</v>
      </c>
      <c r="L21" s="11">
        <f t="shared" si="1"/>
        <v>12000</v>
      </c>
      <c r="M21" s="11">
        <v>15</v>
      </c>
      <c r="N21" s="11">
        <f t="shared" si="2"/>
        <v>6750</v>
      </c>
      <c r="O21" s="11">
        <v>30</v>
      </c>
      <c r="P21" s="11">
        <f t="shared" si="3"/>
        <v>13500</v>
      </c>
      <c r="Q21" s="14">
        <v>0</v>
      </c>
      <c r="R21" s="14">
        <v>0</v>
      </c>
      <c r="S21" s="14">
        <v>4</v>
      </c>
      <c r="T21" s="14">
        <v>3</v>
      </c>
      <c r="U21" s="14">
        <v>2</v>
      </c>
      <c r="V21" s="14">
        <v>3</v>
      </c>
      <c r="W21" s="14">
        <v>2</v>
      </c>
      <c r="X21" s="14">
        <v>1.5</v>
      </c>
      <c r="Y21" s="14">
        <f t="shared" si="4"/>
        <v>240300</v>
      </c>
    </row>
    <row r="22" ht="54" spans="1:25">
      <c r="A22" s="16"/>
      <c r="B22" s="10"/>
      <c r="C22" s="11"/>
      <c r="D22" s="10" t="s">
        <v>8674</v>
      </c>
      <c r="E22" s="10" t="s">
        <v>8675</v>
      </c>
      <c r="F22" s="12" t="s">
        <v>8676</v>
      </c>
      <c r="G22" s="11">
        <v>2</v>
      </c>
      <c r="H22" s="11">
        <f t="shared" si="5"/>
        <v>1100</v>
      </c>
      <c r="I22" s="11">
        <v>1</v>
      </c>
      <c r="J22" s="11">
        <f t="shared" si="0"/>
        <v>450</v>
      </c>
      <c r="K22" s="11">
        <v>0</v>
      </c>
      <c r="L22" s="11">
        <f t="shared" si="1"/>
        <v>0</v>
      </c>
      <c r="M22" s="11">
        <v>3</v>
      </c>
      <c r="N22" s="11">
        <f t="shared" si="2"/>
        <v>1350</v>
      </c>
      <c r="O22" s="11">
        <v>4</v>
      </c>
      <c r="P22" s="11">
        <f t="shared" si="3"/>
        <v>1800</v>
      </c>
      <c r="Q22" s="14">
        <v>0</v>
      </c>
      <c r="R22" s="14">
        <v>0</v>
      </c>
      <c r="S22" s="14">
        <v>4</v>
      </c>
      <c r="T22" s="14">
        <v>3</v>
      </c>
      <c r="U22" s="14">
        <v>2</v>
      </c>
      <c r="V22" s="14">
        <v>3</v>
      </c>
      <c r="W22" s="14">
        <v>2</v>
      </c>
      <c r="X22" s="14">
        <v>1.5</v>
      </c>
      <c r="Y22" s="14">
        <f t="shared" si="4"/>
        <v>28200</v>
      </c>
    </row>
    <row r="23" ht="54" spans="1:25">
      <c r="A23" s="16"/>
      <c r="B23" s="10"/>
      <c r="C23" s="11"/>
      <c r="D23" s="10" t="s">
        <v>8677</v>
      </c>
      <c r="E23" s="10" t="s">
        <v>8678</v>
      </c>
      <c r="F23" s="12" t="s">
        <v>8679</v>
      </c>
      <c r="G23" s="11">
        <v>3</v>
      </c>
      <c r="H23" s="11">
        <f t="shared" si="5"/>
        <v>1650</v>
      </c>
      <c r="I23" s="11">
        <v>2</v>
      </c>
      <c r="J23" s="11">
        <f t="shared" si="0"/>
        <v>900</v>
      </c>
      <c r="K23" s="11">
        <v>0</v>
      </c>
      <c r="L23" s="11">
        <v>0</v>
      </c>
      <c r="M23" s="11">
        <v>4</v>
      </c>
      <c r="N23" s="11">
        <f t="shared" si="2"/>
        <v>1800</v>
      </c>
      <c r="O23" s="11">
        <v>6</v>
      </c>
      <c r="P23" s="11">
        <f t="shared" si="3"/>
        <v>2700</v>
      </c>
      <c r="Q23" s="14">
        <v>0</v>
      </c>
      <c r="R23" s="14">
        <v>0</v>
      </c>
      <c r="S23" s="14">
        <v>4</v>
      </c>
      <c r="T23" s="14">
        <v>3</v>
      </c>
      <c r="U23" s="14">
        <v>2</v>
      </c>
      <c r="V23" s="14">
        <v>3</v>
      </c>
      <c r="W23" s="14">
        <v>2</v>
      </c>
      <c r="X23" s="14">
        <v>1.5</v>
      </c>
      <c r="Y23" s="14">
        <f t="shared" si="4"/>
        <v>42300</v>
      </c>
    </row>
    <row r="24" ht="40.5" spans="1:25">
      <c r="A24" s="17"/>
      <c r="B24" s="10"/>
      <c r="C24" s="11"/>
      <c r="D24" s="12" t="s">
        <v>8680</v>
      </c>
      <c r="E24" s="10" t="s">
        <v>8681</v>
      </c>
      <c r="F24" s="12" t="s">
        <v>8661</v>
      </c>
      <c r="G24" s="11">
        <v>5</v>
      </c>
      <c r="H24" s="11">
        <f t="shared" si="5"/>
        <v>2750</v>
      </c>
      <c r="I24" s="11">
        <v>3</v>
      </c>
      <c r="J24" s="11">
        <f t="shared" si="0"/>
        <v>1350</v>
      </c>
      <c r="K24" s="11">
        <v>5</v>
      </c>
      <c r="L24" s="11">
        <f t="shared" ref="L24:L31" si="7">2000*K24</f>
        <v>10000</v>
      </c>
      <c r="M24" s="11">
        <v>10</v>
      </c>
      <c r="N24" s="11">
        <f t="shared" si="2"/>
        <v>4500</v>
      </c>
      <c r="O24" s="11">
        <v>15</v>
      </c>
      <c r="P24" s="11">
        <f t="shared" si="3"/>
        <v>6750</v>
      </c>
      <c r="Q24" s="14">
        <v>0</v>
      </c>
      <c r="R24" s="14">
        <v>0</v>
      </c>
      <c r="S24" s="14">
        <v>4</v>
      </c>
      <c r="T24" s="14">
        <v>3</v>
      </c>
      <c r="U24" s="14">
        <v>2</v>
      </c>
      <c r="V24" s="14">
        <v>3</v>
      </c>
      <c r="W24" s="14">
        <v>2</v>
      </c>
      <c r="X24" s="14">
        <v>1.5</v>
      </c>
      <c r="Y24" s="14">
        <f t="shared" si="4"/>
        <v>152100</v>
      </c>
    </row>
    <row r="25" ht="40.5" spans="1:25">
      <c r="A25" s="18" t="s">
        <v>8682</v>
      </c>
      <c r="B25" s="10" t="s">
        <v>8683</v>
      </c>
      <c r="C25" s="11">
        <v>5</v>
      </c>
      <c r="D25" s="12" t="s">
        <v>8684</v>
      </c>
      <c r="E25" s="10" t="s">
        <v>8685</v>
      </c>
      <c r="F25" s="12" t="s">
        <v>8686</v>
      </c>
      <c r="G25" s="11">
        <v>30</v>
      </c>
      <c r="H25" s="11">
        <f t="shared" si="5"/>
        <v>16500</v>
      </c>
      <c r="I25" s="11">
        <v>10</v>
      </c>
      <c r="J25" s="11">
        <f t="shared" si="0"/>
        <v>4500</v>
      </c>
      <c r="K25" s="11">
        <v>15</v>
      </c>
      <c r="L25" s="11">
        <f t="shared" si="7"/>
        <v>30000</v>
      </c>
      <c r="M25" s="11">
        <v>60</v>
      </c>
      <c r="N25" s="11">
        <f t="shared" si="2"/>
        <v>27000</v>
      </c>
      <c r="O25" s="11">
        <v>15</v>
      </c>
      <c r="P25" s="11">
        <f t="shared" si="3"/>
        <v>6750</v>
      </c>
      <c r="Q25" s="14">
        <v>4000</v>
      </c>
      <c r="R25" s="14">
        <v>0</v>
      </c>
      <c r="S25" s="14">
        <v>4</v>
      </c>
      <c r="T25" s="14">
        <v>3</v>
      </c>
      <c r="U25" s="14">
        <v>2</v>
      </c>
      <c r="V25" s="14">
        <v>3</v>
      </c>
      <c r="W25" s="14">
        <v>2</v>
      </c>
      <c r="X25" s="14">
        <v>1.5</v>
      </c>
      <c r="Y25" s="14">
        <f t="shared" ref="Y25:Y28" si="8">(H25+J25+L25+N25+P25+Q25)*T25*W25</f>
        <v>532500</v>
      </c>
    </row>
    <row r="26" ht="54" spans="1:25">
      <c r="A26" s="19"/>
      <c r="B26" s="10"/>
      <c r="C26" s="11">
        <v>6</v>
      </c>
      <c r="D26" s="12" t="s">
        <v>8687</v>
      </c>
      <c r="E26" s="10" t="s">
        <v>8688</v>
      </c>
      <c r="F26" s="12" t="s">
        <v>8689</v>
      </c>
      <c r="G26" s="11">
        <v>10</v>
      </c>
      <c r="H26" s="11">
        <f t="shared" si="5"/>
        <v>5500</v>
      </c>
      <c r="I26" s="11">
        <v>5</v>
      </c>
      <c r="J26" s="11">
        <f t="shared" si="0"/>
        <v>2250</v>
      </c>
      <c r="K26" s="11">
        <v>10</v>
      </c>
      <c r="L26" s="11">
        <f t="shared" si="7"/>
        <v>20000</v>
      </c>
      <c r="M26" s="11">
        <v>30</v>
      </c>
      <c r="N26" s="11">
        <f t="shared" si="2"/>
        <v>13500</v>
      </c>
      <c r="O26" s="11">
        <v>0</v>
      </c>
      <c r="P26" s="11">
        <v>0</v>
      </c>
      <c r="Q26" s="14">
        <v>0</v>
      </c>
      <c r="R26" s="14">
        <v>0</v>
      </c>
      <c r="S26" s="14">
        <v>4</v>
      </c>
      <c r="T26" s="14">
        <v>3</v>
      </c>
      <c r="U26" s="14">
        <v>2</v>
      </c>
      <c r="V26" s="14">
        <v>3</v>
      </c>
      <c r="W26" s="14">
        <v>2</v>
      </c>
      <c r="X26" s="14">
        <v>1.5</v>
      </c>
      <c r="Y26" s="14">
        <f t="shared" si="8"/>
        <v>247500</v>
      </c>
    </row>
    <row r="27" ht="40.5" spans="1:25">
      <c r="A27" s="19"/>
      <c r="B27" s="10" t="s">
        <v>8690</v>
      </c>
      <c r="C27" s="11">
        <v>7</v>
      </c>
      <c r="D27" s="10" t="s">
        <v>8690</v>
      </c>
      <c r="E27" s="10" t="s">
        <v>8691</v>
      </c>
      <c r="F27" s="12" t="s">
        <v>8692</v>
      </c>
      <c r="G27" s="11">
        <v>1</v>
      </c>
      <c r="H27" s="11">
        <f t="shared" si="5"/>
        <v>550</v>
      </c>
      <c r="I27" s="11">
        <v>1</v>
      </c>
      <c r="J27" s="11">
        <f t="shared" si="0"/>
        <v>450</v>
      </c>
      <c r="K27" s="11">
        <v>0</v>
      </c>
      <c r="L27" s="11">
        <f t="shared" si="7"/>
        <v>0</v>
      </c>
      <c r="M27" s="11">
        <v>4</v>
      </c>
      <c r="N27" s="11">
        <f t="shared" si="2"/>
        <v>1800</v>
      </c>
      <c r="O27" s="11">
        <v>0</v>
      </c>
      <c r="P27" s="11">
        <v>0</v>
      </c>
      <c r="Q27" s="14">
        <v>0</v>
      </c>
      <c r="R27" s="14">
        <v>0</v>
      </c>
      <c r="S27" s="14">
        <v>4</v>
      </c>
      <c r="T27" s="14">
        <v>3</v>
      </c>
      <c r="U27" s="14">
        <v>2</v>
      </c>
      <c r="V27" s="14">
        <v>3</v>
      </c>
      <c r="W27" s="14">
        <v>2</v>
      </c>
      <c r="X27" s="14">
        <v>1.5</v>
      </c>
      <c r="Y27" s="14">
        <f t="shared" si="8"/>
        <v>16800</v>
      </c>
    </row>
    <row r="28" ht="27" spans="1:25">
      <c r="A28" s="19"/>
      <c r="B28" s="10"/>
      <c r="C28" s="11"/>
      <c r="D28" s="10"/>
      <c r="E28" s="10" t="s">
        <v>8693</v>
      </c>
      <c r="F28" s="15" t="s">
        <v>8694</v>
      </c>
      <c r="G28" s="11">
        <v>1</v>
      </c>
      <c r="H28" s="11">
        <f t="shared" si="5"/>
        <v>550</v>
      </c>
      <c r="I28" s="11">
        <v>1</v>
      </c>
      <c r="J28" s="11">
        <f t="shared" si="0"/>
        <v>450</v>
      </c>
      <c r="K28" s="11">
        <v>1</v>
      </c>
      <c r="L28" s="11">
        <f t="shared" si="7"/>
        <v>2000</v>
      </c>
      <c r="M28" s="11">
        <v>1</v>
      </c>
      <c r="N28" s="11">
        <f t="shared" si="2"/>
        <v>450</v>
      </c>
      <c r="O28" s="11">
        <v>0</v>
      </c>
      <c r="P28" s="11">
        <v>0</v>
      </c>
      <c r="Q28" s="14"/>
      <c r="R28" s="14">
        <v>0</v>
      </c>
      <c r="S28" s="14">
        <v>4</v>
      </c>
      <c r="T28" s="14">
        <v>3</v>
      </c>
      <c r="U28" s="14">
        <v>2</v>
      </c>
      <c r="V28" s="14">
        <v>3</v>
      </c>
      <c r="W28" s="14">
        <v>2</v>
      </c>
      <c r="X28" s="14">
        <v>1.5</v>
      </c>
      <c r="Y28" s="14">
        <f t="shared" si="8"/>
        <v>20700</v>
      </c>
    </row>
    <row r="29" ht="27" spans="1:25">
      <c r="A29" s="19"/>
      <c r="B29" s="20" t="s">
        <v>8695</v>
      </c>
      <c r="C29" s="11">
        <v>8</v>
      </c>
      <c r="D29" s="12" t="s">
        <v>8696</v>
      </c>
      <c r="E29" s="10" t="s">
        <v>8697</v>
      </c>
      <c r="F29" s="12" t="s">
        <v>8698</v>
      </c>
      <c r="G29" s="11">
        <v>4</v>
      </c>
      <c r="H29" s="11">
        <f t="shared" si="5"/>
        <v>2200</v>
      </c>
      <c r="I29" s="11">
        <v>3</v>
      </c>
      <c r="J29" s="11">
        <f t="shared" si="0"/>
        <v>1350</v>
      </c>
      <c r="K29" s="11">
        <v>2</v>
      </c>
      <c r="L29" s="11">
        <f t="shared" si="7"/>
        <v>4000</v>
      </c>
      <c r="M29" s="11">
        <v>7</v>
      </c>
      <c r="N29" s="11">
        <f t="shared" si="2"/>
        <v>3150</v>
      </c>
      <c r="O29" s="11">
        <v>15</v>
      </c>
      <c r="P29" s="11">
        <f t="shared" ref="P29:P31" si="9">450*O29</f>
        <v>6750</v>
      </c>
      <c r="Q29" s="14">
        <v>0</v>
      </c>
      <c r="R29" s="14">
        <v>6000</v>
      </c>
      <c r="S29" s="14">
        <v>4</v>
      </c>
      <c r="T29" s="14">
        <v>3</v>
      </c>
      <c r="U29" s="14">
        <v>2</v>
      </c>
      <c r="V29" s="14">
        <v>3</v>
      </c>
      <c r="W29" s="14">
        <v>2</v>
      </c>
      <c r="X29" s="14">
        <v>1.5</v>
      </c>
      <c r="Y29" s="14">
        <f t="shared" ref="Y29:Y31" si="10">(H29+J29+L29+N29+P29+R29)*T29*W29</f>
        <v>140700</v>
      </c>
    </row>
    <row r="30" ht="27" spans="1:25">
      <c r="A30" s="19"/>
      <c r="B30" s="10"/>
      <c r="C30" s="11"/>
      <c r="D30" s="12" t="s">
        <v>8699</v>
      </c>
      <c r="E30" s="10" t="s">
        <v>8695</v>
      </c>
      <c r="F30" s="12" t="s">
        <v>8700</v>
      </c>
      <c r="G30" s="11">
        <v>10</v>
      </c>
      <c r="H30" s="11">
        <f t="shared" si="5"/>
        <v>5500</v>
      </c>
      <c r="I30" s="11">
        <v>5</v>
      </c>
      <c r="J30" s="11">
        <f t="shared" si="0"/>
        <v>2250</v>
      </c>
      <c r="K30" s="11">
        <v>4</v>
      </c>
      <c r="L30" s="11">
        <f t="shared" si="7"/>
        <v>8000</v>
      </c>
      <c r="M30" s="11">
        <v>7</v>
      </c>
      <c r="N30" s="11">
        <f t="shared" si="2"/>
        <v>3150</v>
      </c>
      <c r="O30" s="11">
        <v>15</v>
      </c>
      <c r="P30" s="11">
        <f t="shared" si="9"/>
        <v>6750</v>
      </c>
      <c r="Q30" s="14">
        <v>0</v>
      </c>
      <c r="R30" s="14">
        <v>6000</v>
      </c>
      <c r="S30" s="14">
        <v>4</v>
      </c>
      <c r="T30" s="14">
        <v>3</v>
      </c>
      <c r="U30" s="14">
        <v>2</v>
      </c>
      <c r="V30" s="14">
        <v>3</v>
      </c>
      <c r="W30" s="14">
        <v>2</v>
      </c>
      <c r="X30" s="14">
        <v>1.5</v>
      </c>
      <c r="Y30" s="14">
        <f t="shared" si="10"/>
        <v>189900</v>
      </c>
    </row>
    <row r="31" ht="27" spans="1:25">
      <c r="A31" s="19"/>
      <c r="B31" s="10"/>
      <c r="C31" s="11"/>
      <c r="D31" s="12" t="s">
        <v>8701</v>
      </c>
      <c r="E31" s="10" t="s">
        <v>8701</v>
      </c>
      <c r="F31" s="12" t="s">
        <v>8698</v>
      </c>
      <c r="G31" s="11">
        <v>4</v>
      </c>
      <c r="H31" s="11">
        <f t="shared" si="5"/>
        <v>2200</v>
      </c>
      <c r="I31" s="11">
        <v>3</v>
      </c>
      <c r="J31" s="11">
        <f t="shared" si="0"/>
        <v>1350</v>
      </c>
      <c r="K31" s="11">
        <v>2</v>
      </c>
      <c r="L31" s="11">
        <f t="shared" si="7"/>
        <v>4000</v>
      </c>
      <c r="M31" s="11">
        <v>7</v>
      </c>
      <c r="N31" s="11">
        <f t="shared" si="2"/>
        <v>3150</v>
      </c>
      <c r="O31" s="11">
        <v>15</v>
      </c>
      <c r="P31" s="11">
        <f t="shared" si="9"/>
        <v>6750</v>
      </c>
      <c r="Q31" s="14">
        <v>0</v>
      </c>
      <c r="R31" s="14">
        <v>6000</v>
      </c>
      <c r="S31" s="14">
        <v>4</v>
      </c>
      <c r="T31" s="14">
        <v>3</v>
      </c>
      <c r="U31" s="14">
        <v>2</v>
      </c>
      <c r="V31" s="14">
        <v>3</v>
      </c>
      <c r="W31" s="14">
        <v>2</v>
      </c>
      <c r="X31" s="14">
        <v>1.5</v>
      </c>
      <c r="Y31" s="14">
        <f t="shared" si="10"/>
        <v>140700</v>
      </c>
    </row>
    <row r="32" ht="54" spans="1:25">
      <c r="A32" s="19"/>
      <c r="B32" s="21" t="s">
        <v>8702</v>
      </c>
      <c r="C32" s="11">
        <v>9</v>
      </c>
      <c r="D32" s="12" t="s">
        <v>8703</v>
      </c>
      <c r="E32" s="10" t="s">
        <v>8704</v>
      </c>
      <c r="F32" s="12" t="s">
        <v>8705</v>
      </c>
      <c r="G32" s="11">
        <v>10</v>
      </c>
      <c r="H32" s="11"/>
      <c r="I32" s="11"/>
      <c r="J32" s="11"/>
      <c r="K32" s="11"/>
      <c r="L32" s="11"/>
      <c r="M32" s="11"/>
      <c r="N32" s="11"/>
      <c r="O32" s="11"/>
      <c r="P32" s="11"/>
      <c r="Q32" s="14"/>
      <c r="R32" s="14"/>
      <c r="S32" s="14"/>
      <c r="T32" s="14"/>
      <c r="U32" s="14"/>
      <c r="V32" s="14"/>
      <c r="W32" s="14"/>
      <c r="X32" s="14"/>
      <c r="Y32" s="14">
        <v>500000</v>
      </c>
    </row>
    <row r="33" ht="108" spans="1:25">
      <c r="A33" s="19"/>
      <c r="B33" s="22"/>
      <c r="C33" s="11"/>
      <c r="D33" s="12" t="s">
        <v>8706</v>
      </c>
      <c r="E33" s="10" t="s">
        <v>8707</v>
      </c>
      <c r="F33" s="12" t="s">
        <v>8708</v>
      </c>
      <c r="G33" s="11">
        <v>10</v>
      </c>
      <c r="H33" s="11">
        <f>(450+100)*G33</f>
        <v>5500</v>
      </c>
      <c r="I33" s="11">
        <v>5</v>
      </c>
      <c r="J33" s="11">
        <f>450*I33</f>
        <v>2250</v>
      </c>
      <c r="K33" s="11">
        <v>10</v>
      </c>
      <c r="L33" s="11">
        <f>2000*K33</f>
        <v>20000</v>
      </c>
      <c r="M33" s="11">
        <v>30</v>
      </c>
      <c r="N33" s="11">
        <f>450*M33</f>
        <v>13500</v>
      </c>
      <c r="O33" s="11">
        <v>60</v>
      </c>
      <c r="P33" s="11">
        <f>450*O33</f>
        <v>27000</v>
      </c>
      <c r="Q33" s="14">
        <v>0</v>
      </c>
      <c r="R33" s="14">
        <v>0</v>
      </c>
      <c r="S33" s="14">
        <v>4</v>
      </c>
      <c r="T33" s="14">
        <v>3</v>
      </c>
      <c r="U33" s="14">
        <v>2</v>
      </c>
      <c r="V33" s="14">
        <v>3</v>
      </c>
      <c r="W33" s="14">
        <v>2</v>
      </c>
      <c r="X33" s="14">
        <v>1.5</v>
      </c>
      <c r="Y33" s="14">
        <f>(H33+J33+L33+N33+P33+R33)*T33*W33</f>
        <v>409500</v>
      </c>
    </row>
    <row r="34" ht="121.5" spans="1:25">
      <c r="A34" s="19"/>
      <c r="B34" s="22" t="s">
        <v>8709</v>
      </c>
      <c r="C34" s="23">
        <v>10</v>
      </c>
      <c r="D34" s="12" t="s">
        <v>8710</v>
      </c>
      <c r="E34" s="10" t="s">
        <v>8711</v>
      </c>
      <c r="F34" s="12" t="s">
        <v>8712</v>
      </c>
      <c r="G34" s="11">
        <v>10</v>
      </c>
      <c r="H34" s="11">
        <f>(450+100)*G34</f>
        <v>5500</v>
      </c>
      <c r="I34" s="11">
        <v>5</v>
      </c>
      <c r="J34" s="11">
        <f>450*I34</f>
        <v>2250</v>
      </c>
      <c r="K34" s="11">
        <v>10</v>
      </c>
      <c r="L34" s="11">
        <f>2000*K34</f>
        <v>20000</v>
      </c>
      <c r="M34" s="11">
        <v>30</v>
      </c>
      <c r="N34" s="11">
        <f>450*M34</f>
        <v>13500</v>
      </c>
      <c r="O34" s="11">
        <v>30</v>
      </c>
      <c r="P34" s="11">
        <f>450*O34</f>
        <v>13500</v>
      </c>
      <c r="Q34" s="14">
        <v>0</v>
      </c>
      <c r="R34" s="14">
        <v>0</v>
      </c>
      <c r="S34" s="14">
        <v>4</v>
      </c>
      <c r="T34" s="14">
        <v>3</v>
      </c>
      <c r="U34" s="14">
        <v>2</v>
      </c>
      <c r="V34" s="14">
        <v>3</v>
      </c>
      <c r="W34" s="14">
        <v>2</v>
      </c>
      <c r="X34" s="14">
        <v>1.5</v>
      </c>
      <c r="Y34" s="14">
        <f>(H34+J34+L34+N34+P34+R34)*T34*W34</f>
        <v>328500</v>
      </c>
    </row>
  </sheetData>
  <mergeCells count="38">
    <mergeCell ref="G5:H5"/>
    <mergeCell ref="I5:J5"/>
    <mergeCell ref="K5:L5"/>
    <mergeCell ref="M5:N5"/>
    <mergeCell ref="O5:P5"/>
    <mergeCell ref="Q5:R5"/>
    <mergeCell ref="S5:X5"/>
    <mergeCell ref="A5:A6"/>
    <mergeCell ref="A7:A15"/>
    <mergeCell ref="A16:A24"/>
    <mergeCell ref="A25:A34"/>
    <mergeCell ref="B5:B6"/>
    <mergeCell ref="B7:B8"/>
    <mergeCell ref="B9:B10"/>
    <mergeCell ref="B11:B15"/>
    <mergeCell ref="B16:B24"/>
    <mergeCell ref="B25:B26"/>
    <mergeCell ref="B27:B28"/>
    <mergeCell ref="B29:B31"/>
    <mergeCell ref="B32:B33"/>
    <mergeCell ref="C5:C6"/>
    <mergeCell ref="C7:C8"/>
    <mergeCell ref="C9:C10"/>
    <mergeCell ref="C11:C15"/>
    <mergeCell ref="C16:C24"/>
    <mergeCell ref="C27:C28"/>
    <mergeCell ref="C29:C31"/>
    <mergeCell ref="C32:C33"/>
    <mergeCell ref="D5:D6"/>
    <mergeCell ref="D7:D8"/>
    <mergeCell ref="D9:D10"/>
    <mergeCell ref="D11:D15"/>
    <mergeCell ref="D27:D28"/>
    <mergeCell ref="E5:E6"/>
    <mergeCell ref="E14:E15"/>
    <mergeCell ref="F5:F6"/>
    <mergeCell ref="Y5:Y6"/>
    <mergeCell ref="A1:Y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gtadata.com</Company>
  <Application>Microsoft Excel</Application>
  <HeadingPairs>
    <vt:vector size="2" baseType="variant">
      <vt:variant>
        <vt:lpstr>工作表</vt:lpstr>
      </vt:variant>
      <vt:variant>
        <vt:i4>14</vt:i4>
      </vt:variant>
    </vt:vector>
  </HeadingPairs>
  <TitlesOfParts>
    <vt:vector size="14" baseType="lpstr">
      <vt:lpstr>填表说明</vt:lpstr>
      <vt:lpstr>GTA产品&amp;定价信息表（不含代理硬件）</vt:lpstr>
      <vt:lpstr>代理硬件产品定价信息表</vt:lpstr>
      <vt:lpstr>实时行情数据报价</vt:lpstr>
      <vt:lpstr>实时行情数据底价</vt:lpstr>
      <vt:lpstr>Quantrader机构市场报价</vt:lpstr>
      <vt:lpstr>Quantrader教育市场报价</vt:lpstr>
      <vt:lpstr>GTA财经数据库报价方案</vt:lpstr>
      <vt:lpstr>虚拟交易所机构产品定价</vt:lpstr>
      <vt:lpstr>历史高频机构定价</vt:lpstr>
      <vt:lpstr>历史高频数据机构底价</vt:lpstr>
      <vt:lpstr>历史高频学术定价</vt:lpstr>
      <vt:lpstr>CSMAR各库报价</vt:lpstr>
      <vt:lpstr>校园文化产品架构与价格体系列表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AutoBVT</cp:lastModifiedBy>
  <dcterms:created xsi:type="dcterms:W3CDTF">2016-07-12T10:49:00Z</dcterms:created>
  <dcterms:modified xsi:type="dcterms:W3CDTF">2016-10-14T10:49:00Z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