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G17" i="1" l="1"/>
  <c r="H17" i="1" s="1"/>
  <c r="G15" i="1" l="1"/>
  <c r="G16" i="1"/>
  <c r="H16" i="1" s="1"/>
  <c r="M16" i="1" s="1"/>
  <c r="G18" i="1"/>
  <c r="H18" i="1" s="1"/>
  <c r="M17" i="1" s="1"/>
  <c r="G19" i="1"/>
  <c r="H19" i="1" s="1"/>
  <c r="M18" i="1" s="1"/>
  <c r="G20" i="1"/>
  <c r="G14" i="1"/>
  <c r="H14" i="1" s="1"/>
</calcChain>
</file>

<file path=xl/sharedStrings.xml><?xml version="1.0" encoding="utf-8"?>
<sst xmlns="http://schemas.openxmlformats.org/spreadsheetml/2006/main" count="15" uniqueCount="10">
  <si>
    <t>1901价格</t>
    <phoneticPr fontId="1" type="noConversion"/>
  </si>
  <si>
    <t>1809价格</t>
    <phoneticPr fontId="1" type="noConversion"/>
  </si>
  <si>
    <t>初始价差</t>
    <phoneticPr fontId="1" type="noConversion"/>
  </si>
  <si>
    <t>c/p</t>
    <phoneticPr fontId="1" type="noConversion"/>
  </si>
  <si>
    <t>执行价</t>
    <phoneticPr fontId="1" type="noConversion"/>
  </si>
  <si>
    <t>客户买价</t>
    <phoneticPr fontId="1" type="noConversion"/>
  </si>
  <si>
    <t>p</t>
    <phoneticPr fontId="1" type="noConversion"/>
  </si>
  <si>
    <t>c</t>
    <phoneticPr fontId="1" type="noConversion"/>
  </si>
  <si>
    <t>ru1901-1809价差期权报价</t>
    <phoneticPr fontId="1" type="noConversion"/>
  </si>
  <si>
    <t>期限(月)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</si>
</sst>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0" xfId="0" applyFill="1"/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12:M20"/>
  <sheetViews>
    <sheetView tabSelected="1" workbookViewId="0">
      <selection activeCell="Q12" sqref="Q11:Q12"/>
    </sheetView>
  </sheetViews>
  <sheetFormatPr defaultRowHeight="13.5" x14ac:dyDescent="0.15"/>
  <sheetData>
    <row r="12" spans="5:13" x14ac:dyDescent="0.15">
      <c r="E12" s="3" t="s">
        <v>8</v>
      </c>
      <c r="F12" s="3"/>
      <c r="G12" s="3"/>
    </row>
    <row r="13" spans="5:13" x14ac:dyDescent="0.15">
      <c r="E13" s="4" t="s">
        <v>0</v>
      </c>
      <c r="F13" s="4" t="s">
        <v>1</v>
      </c>
      <c r="G13" s="4" t="s">
        <v>2</v>
      </c>
      <c r="H13" s="4" t="s">
        <v>4</v>
      </c>
      <c r="I13" s="4" t="s">
        <v>9</v>
      </c>
      <c r="J13" s="4" t="s">
        <v>3</v>
      </c>
      <c r="K13" s="4" t="s">
        <v>5</v>
      </c>
    </row>
    <row r="14" spans="5:13" x14ac:dyDescent="0.15">
      <c r="E14" s="1">
        <v>13550</v>
      </c>
      <c r="F14" s="1">
        <v>11500</v>
      </c>
      <c r="G14" s="1">
        <f>E14-F14</f>
        <v>2050</v>
      </c>
      <c r="H14" s="1">
        <f>G14*0.82</f>
        <v>1681</v>
      </c>
      <c r="I14" s="1">
        <v>4</v>
      </c>
      <c r="J14" s="1" t="s">
        <v>6</v>
      </c>
      <c r="K14" s="2">
        <v>162.86000000000001</v>
      </c>
    </row>
    <row r="15" spans="5:13" x14ac:dyDescent="0.15">
      <c r="E15" s="1">
        <v>13550</v>
      </c>
      <c r="F15" s="1">
        <v>11500</v>
      </c>
      <c r="G15" s="1">
        <f t="shared" ref="G15:G20" si="0">E15-F15</f>
        <v>2050</v>
      </c>
      <c r="H15" s="1">
        <v>1743</v>
      </c>
      <c r="I15" s="1">
        <v>4</v>
      </c>
      <c r="J15" s="1" t="s">
        <v>6</v>
      </c>
      <c r="K15" s="2">
        <v>184.33</v>
      </c>
    </row>
    <row r="16" spans="5:13" x14ac:dyDescent="0.15">
      <c r="E16" s="1">
        <v>13550</v>
      </c>
      <c r="F16" s="1">
        <v>11500</v>
      </c>
      <c r="G16" s="1">
        <f t="shared" si="0"/>
        <v>2050</v>
      </c>
      <c r="H16" s="1">
        <f>G16*0.88</f>
        <v>1804</v>
      </c>
      <c r="I16" s="1">
        <v>4</v>
      </c>
      <c r="J16" s="1" t="s">
        <v>6</v>
      </c>
      <c r="K16" s="2">
        <v>207.27</v>
      </c>
      <c r="M16">
        <f>H16/G16</f>
        <v>0.88</v>
      </c>
    </row>
    <row r="17" spans="5:13" x14ac:dyDescent="0.15">
      <c r="E17" s="1">
        <v>13550</v>
      </c>
      <c r="F17" s="1">
        <v>11500</v>
      </c>
      <c r="G17" s="1">
        <f t="shared" ref="G17" si="1">E17-F17</f>
        <v>2050</v>
      </c>
      <c r="H17" s="1">
        <f>G17*1.08</f>
        <v>2214</v>
      </c>
      <c r="I17" s="1">
        <v>4</v>
      </c>
      <c r="J17" s="1" t="s">
        <v>7</v>
      </c>
      <c r="K17" s="2">
        <v>246.49983392371689</v>
      </c>
      <c r="M17">
        <f t="shared" ref="M17:M18" si="2">H18/G18</f>
        <v>1.1000000000000001</v>
      </c>
    </row>
    <row r="18" spans="5:13" x14ac:dyDescent="0.15">
      <c r="E18" s="1">
        <v>13550</v>
      </c>
      <c r="F18" s="1">
        <v>11500</v>
      </c>
      <c r="G18" s="1">
        <f t="shared" si="0"/>
        <v>2050</v>
      </c>
      <c r="H18" s="1">
        <f>G18*1.1</f>
        <v>2255</v>
      </c>
      <c r="I18" s="1">
        <v>4</v>
      </c>
      <c r="J18" s="1" t="s">
        <v>7</v>
      </c>
      <c r="K18" s="2">
        <v>230.49531022634829</v>
      </c>
      <c r="M18">
        <f t="shared" si="2"/>
        <v>1.1200000000000001</v>
      </c>
    </row>
    <row r="19" spans="5:13" x14ac:dyDescent="0.15">
      <c r="E19" s="1">
        <v>13550</v>
      </c>
      <c r="F19" s="1">
        <v>11500</v>
      </c>
      <c r="G19" s="1">
        <f t="shared" si="0"/>
        <v>2050</v>
      </c>
      <c r="H19" s="1">
        <f>G19*1.12</f>
        <v>2296</v>
      </c>
      <c r="I19" s="1">
        <v>4</v>
      </c>
      <c r="J19" s="1" t="s">
        <v>7</v>
      </c>
      <c r="K19" s="2">
        <v>215.27699999999999</v>
      </c>
    </row>
    <row r="20" spans="5:13" x14ac:dyDescent="0.15">
      <c r="E20" s="1">
        <v>13550</v>
      </c>
      <c r="F20" s="1">
        <v>11500</v>
      </c>
      <c r="G20" s="1">
        <f t="shared" si="0"/>
        <v>2050</v>
      </c>
      <c r="H20" s="1">
        <v>2358</v>
      </c>
      <c r="I20" s="1">
        <v>4</v>
      </c>
      <c r="J20" s="1" t="s">
        <v>7</v>
      </c>
      <c r="K20" s="2">
        <v>193.72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2018-03-30T04:52:33Z</dcterms:modified>
</cp:coreProperties>
</file>