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Doucuments\CmdtyOTC\PricerAndQutation\"/>
    </mc:Choice>
  </mc:AlternateContent>
  <bookViews>
    <workbookView xWindow="0" yWindow="0" windowWidth="24000" windowHeight="9750"/>
  </bookViews>
  <sheets>
    <sheet name="Sheet1" sheetId="1" r:id="rId1"/>
  </sheets>
  <externalReferences>
    <externalReference r:id="rId2"/>
  </externalReferenc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" i="1" l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8" i="1"/>
  <c r="P8" i="1"/>
  <c r="O9" i="1"/>
  <c r="O17" i="1"/>
  <c r="O25" i="1"/>
  <c r="O22" i="1"/>
  <c r="O23" i="1"/>
  <c r="O24" i="1"/>
  <c r="O10" i="1"/>
  <c r="O18" i="1"/>
  <c r="O26" i="1"/>
  <c r="O11" i="1"/>
  <c r="O19" i="1"/>
  <c r="O8" i="1"/>
  <c r="O13" i="1"/>
  <c r="O15" i="1"/>
  <c r="O12" i="1"/>
  <c r="O20" i="1"/>
  <c r="O21" i="1"/>
  <c r="O14" i="1"/>
  <c r="O16" i="1"/>
  <c r="N9" i="1"/>
  <c r="N17" i="1"/>
  <c r="N25" i="1"/>
  <c r="N11" i="1"/>
  <c r="N8" i="1"/>
  <c r="N20" i="1"/>
  <c r="N13" i="1"/>
  <c r="N14" i="1"/>
  <c r="N15" i="1"/>
  <c r="N10" i="1"/>
  <c r="N18" i="1"/>
  <c r="N26" i="1"/>
  <c r="N19" i="1"/>
  <c r="N21" i="1"/>
  <c r="N22" i="1"/>
  <c r="N16" i="1"/>
  <c r="N24" i="1"/>
  <c r="N12" i="1"/>
  <c r="N23" i="1"/>
  <c r="D9" i="1"/>
  <c r="D17" i="1"/>
  <c r="D25" i="1"/>
  <c r="D20" i="1"/>
  <c r="D13" i="1"/>
  <c r="D14" i="1"/>
  <c r="D22" i="1"/>
  <c r="D15" i="1"/>
  <c r="D24" i="1"/>
  <c r="D10" i="1"/>
  <c r="D18" i="1"/>
  <c r="D26" i="1"/>
  <c r="D12" i="1"/>
  <c r="D16" i="1"/>
  <c r="D11" i="1"/>
  <c r="D19" i="1"/>
  <c r="C8" i="1"/>
  <c r="D8" i="1" s="1"/>
  <c r="D21" i="1"/>
  <c r="D23" i="1"/>
</calcChain>
</file>

<file path=xl/comments1.xml><?xml version="1.0" encoding="utf-8"?>
<comments xmlns="http://schemas.openxmlformats.org/spreadsheetml/2006/main">
  <authors>
    <author>Shifan Wu (SI)</author>
  </authors>
  <commentList>
    <comment ref="C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P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<sst xmlns="http://schemas.openxmlformats.org/spreadsheetml/2006/main" count="23" uniqueCount="5">
  <si>
    <t>c</t>
    <phoneticPr fontId="1" type="noConversion"/>
  </si>
  <si>
    <t>客户卖价</t>
    <phoneticPr fontId="1" type="noConversion"/>
  </si>
  <si>
    <t>客户买价</t>
    <phoneticPr fontId="1" type="noConversion"/>
  </si>
  <si>
    <t>日期</t>
    <phoneticPr fontId="1" type="noConversion"/>
  </si>
  <si>
    <t>AU1806 30天平值看涨/跌每日报价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</si>
</sst>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###,###,##0.000000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176" fontId="4" fillId="0" borderId="1" xfId="0" applyNumberFormat="1" applyFont="1" applyBorder="1" applyAlignment="1">
      <alignment horizontal="right" vertical="center"/>
    </xf>
    <xf numFmtId="2" fontId="4" fillId="0" borderId="1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6:R26"/>
  <sheetViews>
    <sheetView tabSelected="1" topLeftCell="D1" workbookViewId="0">
      <selection activeCell="S12" sqref="S12"/>
    </sheetView>
  </sheetViews>
  <sheetFormatPr defaultRowHeight="13.5" x14ac:dyDescent="0.15"/>
  <cols>
    <col min="3" max="3" width="15.5" customWidth="1"/>
    <col min="4" max="4" width="11.625" bestFit="1" customWidth="1"/>
    <col min="16" max="16" width="11.875" customWidth="1"/>
  </cols>
  <sheetData>
    <row r="6" spans="3:18" x14ac:dyDescent="0.15">
      <c r="P6" s="3" t="s">
        <v>4</v>
      </c>
      <c r="Q6" s="3"/>
      <c r="R6" s="3"/>
    </row>
    <row r="7" spans="3:18" x14ac:dyDescent="0.15">
      <c r="P7" s="4" t="s">
        <v>3</v>
      </c>
      <c r="Q7" s="4" t="s">
        <v>1</v>
      </c>
      <c r="R7" s="4" t="s">
        <v>2</v>
      </c>
    </row>
    <row r="8" spans="3:18" x14ac:dyDescent="0.15">
      <c r="C8" s="1" t="str">
        <f>[1]!TDays("2018-01-23","2018-02-23","cols=1;rows=19")</f>
        <v>2018-01-23</v>
      </c>
      <c r="D8" s="2">
        <f>[1]!s_dq_close("au1806.shf",C8,1)</f>
        <v>279.39999999999998</v>
      </c>
      <c r="F8">
        <v>0.09</v>
      </c>
      <c r="G8">
        <v>0.115</v>
      </c>
      <c r="H8" t="s">
        <v>0</v>
      </c>
      <c r="I8">
        <f>30/365</f>
        <v>8.2191780821917804E-2</v>
      </c>
      <c r="J8">
        <v>100</v>
      </c>
      <c r="K8">
        <v>100</v>
      </c>
      <c r="L8">
        <v>0.02</v>
      </c>
      <c r="M8">
        <v>0</v>
      </c>
      <c r="N8">
        <f>_xll.dnetGBlackScholesNGreeks("price",H8,J8,K8,I8,L8,M8,F8)</f>
        <v>1.0276395601585548</v>
      </c>
      <c r="O8">
        <f>_xll.dnetGBlackScholesNGreeks("price",H8,J8,K8,I8,L8,M8,G8)</f>
        <v>1.3130719477955211</v>
      </c>
      <c r="P8" s="5" t="str">
        <f>[1]!TDays("2018-01-23","2018-02-23","cols=1;rows=19")</f>
        <v>2018-01-23</v>
      </c>
      <c r="Q8" s="6">
        <f>N8*$D8/100</f>
        <v>2.871224931083002</v>
      </c>
      <c r="R8" s="6">
        <f>O8*$D8/100</f>
        <v>3.6687230221406857</v>
      </c>
    </row>
    <row r="9" spans="3:18" x14ac:dyDescent="0.15">
      <c r="C9" s="1">
        <v>43124</v>
      </c>
      <c r="D9" s="2">
        <f>[1]!s_dq_close("au1806.shf",C9,1)</f>
        <v>280.7</v>
      </c>
      <c r="F9">
        <v>0.09</v>
      </c>
      <c r="G9">
        <v>0.115</v>
      </c>
      <c r="H9" t="s">
        <v>0</v>
      </c>
      <c r="I9">
        <f t="shared" ref="I9:I26" si="0">30/365</f>
        <v>8.2191780821917804E-2</v>
      </c>
      <c r="J9">
        <v>100</v>
      </c>
      <c r="K9">
        <v>100</v>
      </c>
      <c r="L9">
        <v>0.02</v>
      </c>
      <c r="M9">
        <v>0</v>
      </c>
      <c r="N9">
        <f>_xll.dnetGBlackScholesNGreeks("price",H9,J9,K9,I9,L9,M9,F9)</f>
        <v>1.0276395601585548</v>
      </c>
      <c r="O9">
        <f>_xll.dnetGBlackScholesNGreeks("price",H9,J9,K9,I9,L9,M9,G9)</f>
        <v>1.3130719477955211</v>
      </c>
      <c r="P9" s="5">
        <v>43124</v>
      </c>
      <c r="Q9" s="6">
        <f t="shared" ref="Q9:Q26" si="1">N9*$D9/100</f>
        <v>2.8845842453650636</v>
      </c>
      <c r="R9" s="6">
        <f t="shared" ref="R9:R26" si="2">O9*$D9/100</f>
        <v>3.6857929574620272</v>
      </c>
    </row>
    <row r="10" spans="3:18" x14ac:dyDescent="0.15">
      <c r="C10" s="1">
        <v>43125</v>
      </c>
      <c r="D10" s="2">
        <f>[1]!s_dq_close("au1806.shf",C10,1)</f>
        <v>281.75</v>
      </c>
      <c r="F10">
        <v>0.09</v>
      </c>
      <c r="G10">
        <v>0.115</v>
      </c>
      <c r="H10" t="s">
        <v>0</v>
      </c>
      <c r="I10">
        <f t="shared" si="0"/>
        <v>8.2191780821917804E-2</v>
      </c>
      <c r="J10">
        <v>100</v>
      </c>
      <c r="K10">
        <v>100</v>
      </c>
      <c r="L10">
        <v>0.02</v>
      </c>
      <c r="M10">
        <v>0</v>
      </c>
      <c r="N10">
        <f>_xll.dnetGBlackScholesNGreeks("price",H10,J10,K10,I10,L10,M10,F10)</f>
        <v>1.0276395601585548</v>
      </c>
      <c r="O10">
        <f>_xll.dnetGBlackScholesNGreeks("price",H10,J10,K10,I10,L10,M10,G10)</f>
        <v>1.3130719477955211</v>
      </c>
      <c r="P10" s="5">
        <v>43125</v>
      </c>
      <c r="Q10" s="6">
        <f t="shared" si="1"/>
        <v>2.8953744607467282</v>
      </c>
      <c r="R10" s="6">
        <f t="shared" si="2"/>
        <v>3.6995802129138804</v>
      </c>
    </row>
    <row r="11" spans="3:18" x14ac:dyDescent="0.15">
      <c r="C11" s="1">
        <v>43126</v>
      </c>
      <c r="D11" s="2">
        <f>[1]!s_dq_close("au1806.shf",C11,1)</f>
        <v>279.95</v>
      </c>
      <c r="F11">
        <v>0.09</v>
      </c>
      <c r="G11">
        <v>0.115</v>
      </c>
      <c r="H11" t="s">
        <v>0</v>
      </c>
      <c r="I11">
        <f t="shared" si="0"/>
        <v>8.2191780821917804E-2</v>
      </c>
      <c r="J11">
        <v>100</v>
      </c>
      <c r="K11">
        <v>100</v>
      </c>
      <c r="L11">
        <v>0.02</v>
      </c>
      <c r="M11">
        <v>0</v>
      </c>
      <c r="N11">
        <f>_xll.dnetGBlackScholesNGreeks("price",H11,J11,K11,I11,L11,M11,F11)</f>
        <v>1.0276395601585548</v>
      </c>
      <c r="O11">
        <f>_xll.dnetGBlackScholesNGreeks("price",H11,J11,K11,I11,L11,M11,G11)</f>
        <v>1.3130719477955211</v>
      </c>
      <c r="P11" s="5">
        <v>43126</v>
      </c>
      <c r="Q11" s="6">
        <f t="shared" si="1"/>
        <v>2.8768769486638739</v>
      </c>
      <c r="R11" s="6">
        <f t="shared" si="2"/>
        <v>3.6759449178535615</v>
      </c>
    </row>
    <row r="12" spans="3:18" x14ac:dyDescent="0.15">
      <c r="C12" s="1">
        <v>43129</v>
      </c>
      <c r="D12" s="2">
        <f>[1]!s_dq_close("au1806.shf",C12,1)</f>
        <v>278.7</v>
      </c>
      <c r="F12">
        <v>0.09</v>
      </c>
      <c r="G12">
        <v>0.115</v>
      </c>
      <c r="H12" t="s">
        <v>0</v>
      </c>
      <c r="I12">
        <f t="shared" si="0"/>
        <v>8.2191780821917804E-2</v>
      </c>
      <c r="J12">
        <v>100</v>
      </c>
      <c r="K12">
        <v>100</v>
      </c>
      <c r="L12">
        <v>0.02</v>
      </c>
      <c r="M12">
        <v>0</v>
      </c>
      <c r="N12">
        <f>_xll.dnetGBlackScholesNGreeks("price",H12,J12,K12,I12,L12,M12,F12)</f>
        <v>1.0276395601585548</v>
      </c>
      <c r="O12">
        <f>_xll.dnetGBlackScholesNGreeks("price",H12,J12,K12,I12,L12,M12,G12)</f>
        <v>1.3130719477955211</v>
      </c>
      <c r="P12" s="5">
        <v>43129</v>
      </c>
      <c r="Q12" s="6">
        <f t="shared" si="1"/>
        <v>2.8640314541618919</v>
      </c>
      <c r="R12" s="6">
        <f t="shared" si="2"/>
        <v>3.6595315185061166</v>
      </c>
    </row>
    <row r="13" spans="3:18" x14ac:dyDescent="0.15">
      <c r="C13" s="1">
        <v>43130</v>
      </c>
      <c r="D13" s="2">
        <f>[1]!s_dq_close("au1806.shf",C13,1)</f>
        <v>276.35000000000002</v>
      </c>
      <c r="F13">
        <v>0.09</v>
      </c>
      <c r="G13">
        <v>0.115</v>
      </c>
      <c r="H13" t="s">
        <v>0</v>
      </c>
      <c r="I13">
        <f t="shared" si="0"/>
        <v>8.2191780821917804E-2</v>
      </c>
      <c r="J13">
        <v>100</v>
      </c>
      <c r="K13">
        <v>100</v>
      </c>
      <c r="L13">
        <v>0.02</v>
      </c>
      <c r="M13">
        <v>0</v>
      </c>
      <c r="N13">
        <f>_xll.dnetGBlackScholesNGreeks("price",H13,J13,K13,I13,L13,M13,F13)</f>
        <v>1.0276395601585548</v>
      </c>
      <c r="O13">
        <f>_xll.dnetGBlackScholesNGreeks("price",H13,J13,K13,I13,L13,M13,G13)</f>
        <v>1.3130719477955211</v>
      </c>
      <c r="P13" s="5">
        <v>43130</v>
      </c>
      <c r="Q13" s="6">
        <f t="shared" si="1"/>
        <v>2.8398819244981666</v>
      </c>
      <c r="R13" s="6">
        <f t="shared" si="2"/>
        <v>3.6286743277329223</v>
      </c>
    </row>
    <row r="14" spans="3:18" x14ac:dyDescent="0.15">
      <c r="C14" s="1">
        <v>43131</v>
      </c>
      <c r="D14" s="2">
        <f>[1]!s_dq_close("au1806.shf",C14,1)</f>
        <v>276.60000000000002</v>
      </c>
      <c r="F14">
        <v>0.09</v>
      </c>
      <c r="G14">
        <v>0.115</v>
      </c>
      <c r="H14" t="s">
        <v>0</v>
      </c>
      <c r="I14">
        <f t="shared" si="0"/>
        <v>8.2191780821917804E-2</v>
      </c>
      <c r="J14">
        <v>100</v>
      </c>
      <c r="K14">
        <v>100</v>
      </c>
      <c r="L14">
        <v>0.02</v>
      </c>
      <c r="M14">
        <v>0</v>
      </c>
      <c r="N14">
        <f>_xll.dnetGBlackScholesNGreeks("price",H14,J14,K14,I14,L14,M14,F14)</f>
        <v>1.0276395601585548</v>
      </c>
      <c r="O14">
        <f>_xll.dnetGBlackScholesNGreeks("price",H14,J14,K14,I14,L14,M14,G14)</f>
        <v>1.3130719477955211</v>
      </c>
      <c r="P14" s="5">
        <v>43131</v>
      </c>
      <c r="Q14" s="6">
        <f t="shared" si="1"/>
        <v>2.8424510233985631</v>
      </c>
      <c r="R14" s="6">
        <f t="shared" si="2"/>
        <v>3.6319570076024115</v>
      </c>
    </row>
    <row r="15" spans="3:18" x14ac:dyDescent="0.15">
      <c r="C15" s="1">
        <v>43132</v>
      </c>
      <c r="D15" s="2">
        <f>[1]!s_dq_close("au1806.shf",C15,1)</f>
        <v>276.05</v>
      </c>
      <c r="F15">
        <v>0.09</v>
      </c>
      <c r="G15">
        <v>0.115</v>
      </c>
      <c r="H15" t="s">
        <v>0</v>
      </c>
      <c r="I15">
        <f t="shared" si="0"/>
        <v>8.2191780821917804E-2</v>
      </c>
      <c r="J15">
        <v>100</v>
      </c>
      <c r="K15">
        <v>100</v>
      </c>
      <c r="L15">
        <v>0.02</v>
      </c>
      <c r="M15">
        <v>0</v>
      </c>
      <c r="N15">
        <f>_xll.dnetGBlackScholesNGreeks("price",H15,J15,K15,I15,L15,M15,F15)</f>
        <v>1.0276395601585548</v>
      </c>
      <c r="O15">
        <f>_xll.dnetGBlackScholesNGreeks("price",H15,J15,K15,I15,L15,M15,G15)</f>
        <v>1.3130719477955211</v>
      </c>
      <c r="P15" s="5">
        <v>43132</v>
      </c>
      <c r="Q15" s="6">
        <f t="shared" si="1"/>
        <v>2.8367990058176904</v>
      </c>
      <c r="R15" s="6">
        <f t="shared" si="2"/>
        <v>3.6247351118895357</v>
      </c>
    </row>
    <row r="16" spans="3:18" x14ac:dyDescent="0.15">
      <c r="C16" s="1">
        <v>43133</v>
      </c>
      <c r="D16" s="2">
        <f>[1]!s_dq_close("au1806.shf",C16,1)</f>
        <v>276.39999999999998</v>
      </c>
      <c r="F16">
        <v>0.09</v>
      </c>
      <c r="G16">
        <v>0.115</v>
      </c>
      <c r="H16" t="s">
        <v>0</v>
      </c>
      <c r="I16">
        <f t="shared" si="0"/>
        <v>8.2191780821917804E-2</v>
      </c>
      <c r="J16">
        <v>100</v>
      </c>
      <c r="K16">
        <v>100</v>
      </c>
      <c r="L16">
        <v>0.02</v>
      </c>
      <c r="M16">
        <v>0</v>
      </c>
      <c r="N16">
        <f>_xll.dnetGBlackScholesNGreeks("price",H16,J16,K16,I16,L16,M16,F16)</f>
        <v>1.0276395601585548</v>
      </c>
      <c r="O16">
        <f>_xll.dnetGBlackScholesNGreeks("price",H16,J16,K16,I16,L16,M16,G16)</f>
        <v>1.3130719477955211</v>
      </c>
      <c r="P16" s="5">
        <v>43133</v>
      </c>
      <c r="Q16" s="6">
        <f t="shared" si="1"/>
        <v>2.8403957442782457</v>
      </c>
      <c r="R16" s="6">
        <f t="shared" si="2"/>
        <v>3.6293308637068198</v>
      </c>
    </row>
    <row r="17" spans="3:18" x14ac:dyDescent="0.15">
      <c r="C17" s="1">
        <v>43136</v>
      </c>
      <c r="D17" s="2">
        <f>[1]!s_dq_close("au1806.shf",C17,1)</f>
        <v>274</v>
      </c>
      <c r="F17">
        <v>0.09</v>
      </c>
      <c r="G17">
        <v>0.115</v>
      </c>
      <c r="H17" t="s">
        <v>0</v>
      </c>
      <c r="I17">
        <f t="shared" si="0"/>
        <v>8.2191780821917804E-2</v>
      </c>
      <c r="J17">
        <v>100</v>
      </c>
      <c r="K17">
        <v>100</v>
      </c>
      <c r="L17">
        <v>0.02</v>
      </c>
      <c r="M17">
        <v>0</v>
      </c>
      <c r="N17">
        <f>_xll.dnetGBlackScholesNGreeks("price",H17,J17,K17,I17,L17,M17,F17)</f>
        <v>1.0276395601585548</v>
      </c>
      <c r="O17">
        <f>_xll.dnetGBlackScholesNGreeks("price",H17,J17,K17,I17,L17,M17,G17)</f>
        <v>1.3130719477955211</v>
      </c>
      <c r="P17" s="5">
        <v>43136</v>
      </c>
      <c r="Q17" s="6">
        <f t="shared" si="1"/>
        <v>2.8157323948344399</v>
      </c>
      <c r="R17" s="6">
        <f t="shared" si="2"/>
        <v>3.5978171369597276</v>
      </c>
    </row>
    <row r="18" spans="3:18" x14ac:dyDescent="0.15">
      <c r="C18" s="1">
        <v>43137</v>
      </c>
      <c r="D18" s="2">
        <f>[1]!s_dq_close("au1806.shf",C18,1)</f>
        <v>276</v>
      </c>
      <c r="F18">
        <v>0.09</v>
      </c>
      <c r="G18">
        <v>0.115</v>
      </c>
      <c r="H18" t="s">
        <v>0</v>
      </c>
      <c r="I18">
        <f t="shared" si="0"/>
        <v>8.2191780821917804E-2</v>
      </c>
      <c r="J18">
        <v>100</v>
      </c>
      <c r="K18">
        <v>100</v>
      </c>
      <c r="L18">
        <v>0.02</v>
      </c>
      <c r="M18">
        <v>0</v>
      </c>
      <c r="N18">
        <f>_xll.dnetGBlackScholesNGreeks("price",H18,J18,K18,I18,L18,M18,F18)</f>
        <v>1.0276395601585548</v>
      </c>
      <c r="O18">
        <f>_xll.dnetGBlackScholesNGreeks("price",H18,J18,K18,I18,L18,M18,G18)</f>
        <v>1.3130719477955211</v>
      </c>
      <c r="P18" s="5">
        <v>43137</v>
      </c>
      <c r="Q18" s="6">
        <f t="shared" si="1"/>
        <v>2.8362851860376113</v>
      </c>
      <c r="R18" s="6">
        <f t="shared" si="2"/>
        <v>3.6240785759156382</v>
      </c>
    </row>
    <row r="19" spans="3:18" x14ac:dyDescent="0.15">
      <c r="C19" s="1">
        <v>43138</v>
      </c>
      <c r="D19" s="2">
        <f>[1]!s_dq_close("au1806.shf",C19,1)</f>
        <v>272.3</v>
      </c>
      <c r="F19">
        <v>0.09</v>
      </c>
      <c r="G19">
        <v>0.115</v>
      </c>
      <c r="H19" t="s">
        <v>0</v>
      </c>
      <c r="I19">
        <f t="shared" si="0"/>
        <v>8.2191780821917804E-2</v>
      </c>
      <c r="J19">
        <v>100</v>
      </c>
      <c r="K19">
        <v>100</v>
      </c>
      <c r="L19">
        <v>0.02</v>
      </c>
      <c r="M19">
        <v>0</v>
      </c>
      <c r="N19">
        <f>_xll.dnetGBlackScholesNGreeks("price",H19,J19,K19,I19,L19,M19,F19)</f>
        <v>1.0276395601585548</v>
      </c>
      <c r="O19">
        <f>_xll.dnetGBlackScholesNGreeks("price",H19,J19,K19,I19,L19,M19,G19)</f>
        <v>1.3130719477955211</v>
      </c>
      <c r="P19" s="5">
        <v>43138</v>
      </c>
      <c r="Q19" s="6">
        <f t="shared" si="1"/>
        <v>2.7982625223117452</v>
      </c>
      <c r="R19" s="6">
        <f t="shared" si="2"/>
        <v>3.5754949138472041</v>
      </c>
    </row>
    <row r="20" spans="3:18" x14ac:dyDescent="0.15">
      <c r="C20" s="1">
        <v>43139</v>
      </c>
      <c r="D20" s="2">
        <f>[1]!s_dq_close("au1806.shf",C20,1)</f>
        <v>271.7</v>
      </c>
      <c r="F20">
        <v>0.09</v>
      </c>
      <c r="G20">
        <v>0.115</v>
      </c>
      <c r="H20" t="s">
        <v>0</v>
      </c>
      <c r="I20">
        <f t="shared" si="0"/>
        <v>8.2191780821917804E-2</v>
      </c>
      <c r="J20">
        <v>100</v>
      </c>
      <c r="K20">
        <v>100</v>
      </c>
      <c r="L20">
        <v>0.02</v>
      </c>
      <c r="M20">
        <v>0</v>
      </c>
      <c r="N20">
        <f>_xll.dnetGBlackScholesNGreeks("price",H20,J20,K20,I20,L20,M20,F20)</f>
        <v>1.0276395601585548</v>
      </c>
      <c r="O20">
        <f>_xll.dnetGBlackScholesNGreeks("price",H20,J20,K20,I20,L20,M20,G20)</f>
        <v>1.3130719477955211</v>
      </c>
      <c r="P20" s="5">
        <v>43139</v>
      </c>
      <c r="Q20" s="6">
        <f t="shared" si="1"/>
        <v>2.7920966849507933</v>
      </c>
      <c r="R20" s="6">
        <f t="shared" si="2"/>
        <v>3.5676164821604304</v>
      </c>
    </row>
    <row r="21" spans="3:18" x14ac:dyDescent="0.15">
      <c r="C21" s="1">
        <v>43140</v>
      </c>
      <c r="D21" s="2">
        <f>[1]!s_dq_close("au1806.shf",C21,1)</f>
        <v>273.05</v>
      </c>
      <c r="F21">
        <v>0.09</v>
      </c>
      <c r="G21">
        <v>0.115</v>
      </c>
      <c r="H21" t="s">
        <v>0</v>
      </c>
      <c r="I21">
        <f t="shared" si="0"/>
        <v>8.2191780821917804E-2</v>
      </c>
      <c r="J21">
        <v>100</v>
      </c>
      <c r="K21">
        <v>100</v>
      </c>
      <c r="L21">
        <v>0.02</v>
      </c>
      <c r="M21">
        <v>0</v>
      </c>
      <c r="N21">
        <f>_xll.dnetGBlackScholesNGreeks("price",H21,J21,K21,I21,L21,M21,F21)</f>
        <v>1.0276395601585548</v>
      </c>
      <c r="O21">
        <f>_xll.dnetGBlackScholesNGreeks("price",H21,J21,K21,I21,L21,M21,G21)</f>
        <v>1.3130719477955211</v>
      </c>
      <c r="P21" s="5">
        <v>43140</v>
      </c>
      <c r="Q21" s="6">
        <f t="shared" si="1"/>
        <v>2.8059698190129341</v>
      </c>
      <c r="R21" s="6">
        <f t="shared" si="2"/>
        <v>3.5853429534556707</v>
      </c>
    </row>
    <row r="22" spans="3:18" x14ac:dyDescent="0.15">
      <c r="C22" s="1">
        <v>43143</v>
      </c>
      <c r="D22" s="2">
        <f>[1]!s_dq_close("au1806.shf",C22,1)</f>
        <v>272.89999999999998</v>
      </c>
      <c r="F22">
        <v>0.09</v>
      </c>
      <c r="G22">
        <v>0.115</v>
      </c>
      <c r="H22" t="s">
        <v>0</v>
      </c>
      <c r="I22">
        <f t="shared" si="0"/>
        <v>8.2191780821917804E-2</v>
      </c>
      <c r="J22">
        <v>100</v>
      </c>
      <c r="K22">
        <v>100</v>
      </c>
      <c r="L22">
        <v>0.02</v>
      </c>
      <c r="M22">
        <v>0</v>
      </c>
      <c r="N22">
        <f>_xll.dnetGBlackScholesNGreeks("price",H22,J22,K22,I22,L22,M22,F22)</f>
        <v>1.0276395601585548</v>
      </c>
      <c r="O22">
        <f>_xll.dnetGBlackScholesNGreeks("price",H22,J22,K22,I22,L22,M22,G22)</f>
        <v>1.3130719477955211</v>
      </c>
      <c r="P22" s="5">
        <v>43143</v>
      </c>
      <c r="Q22" s="6">
        <f t="shared" si="1"/>
        <v>2.8044283596726962</v>
      </c>
      <c r="R22" s="6">
        <f t="shared" si="2"/>
        <v>3.5833733455339769</v>
      </c>
    </row>
    <row r="23" spans="3:18" x14ac:dyDescent="0.15">
      <c r="C23" s="1">
        <v>43144</v>
      </c>
      <c r="D23" s="2">
        <f>[1]!s_dq_close("au1806.shf",C23,1)</f>
        <v>274.25</v>
      </c>
      <c r="F23">
        <v>0.09</v>
      </c>
      <c r="G23">
        <v>0.115</v>
      </c>
      <c r="H23" t="s">
        <v>0</v>
      </c>
      <c r="I23">
        <f t="shared" si="0"/>
        <v>8.2191780821917804E-2</v>
      </c>
      <c r="J23">
        <v>100</v>
      </c>
      <c r="K23">
        <v>100</v>
      </c>
      <c r="L23">
        <v>0.02</v>
      </c>
      <c r="M23">
        <v>0</v>
      </c>
      <c r="N23">
        <f>_xll.dnetGBlackScholesNGreeks("price",H23,J23,K23,I23,L23,M23,F23)</f>
        <v>1.0276395601585548</v>
      </c>
      <c r="O23">
        <f>_xll.dnetGBlackScholesNGreeks("price",H23,J23,K23,I23,L23,M23,G23)</f>
        <v>1.3130719477955211</v>
      </c>
      <c r="P23" s="5">
        <v>43144</v>
      </c>
      <c r="Q23" s="6">
        <f t="shared" si="1"/>
        <v>2.8183014937348365</v>
      </c>
      <c r="R23" s="6">
        <f t="shared" si="2"/>
        <v>3.6010998168292168</v>
      </c>
    </row>
    <row r="24" spans="3:18" x14ac:dyDescent="0.15">
      <c r="C24" s="1">
        <v>43145</v>
      </c>
      <c r="D24" s="2">
        <f>[1]!s_dq_close("au1806.shf",C24,1)</f>
        <v>276.10000000000002</v>
      </c>
      <c r="F24">
        <v>0.09</v>
      </c>
      <c r="G24">
        <v>0.115</v>
      </c>
      <c r="H24" t="s">
        <v>0</v>
      </c>
      <c r="I24">
        <f t="shared" si="0"/>
        <v>8.2191780821917804E-2</v>
      </c>
      <c r="J24">
        <v>100</v>
      </c>
      <c r="K24">
        <v>100</v>
      </c>
      <c r="L24">
        <v>0.02</v>
      </c>
      <c r="M24">
        <v>0</v>
      </c>
      <c r="N24">
        <f>_xll.dnetGBlackScholesNGreeks("price",H24,J24,K24,I24,L24,M24,F24)</f>
        <v>1.0276395601585548</v>
      </c>
      <c r="O24">
        <f>_xll.dnetGBlackScholesNGreeks("price",H24,J24,K24,I24,L24,M24,G24)</f>
        <v>1.3130719477955211</v>
      </c>
      <c r="P24" s="5">
        <v>43145</v>
      </c>
      <c r="Q24" s="6">
        <f t="shared" si="1"/>
        <v>2.83731282559777</v>
      </c>
      <c r="R24" s="6">
        <f t="shared" si="2"/>
        <v>3.625391647863434</v>
      </c>
    </row>
    <row r="25" spans="3:18" x14ac:dyDescent="0.15">
      <c r="C25" s="1">
        <v>43153</v>
      </c>
      <c r="D25" s="2">
        <f>[1]!s_dq_close("au1806.shf",C25,1)</f>
        <v>273.64999999999998</v>
      </c>
      <c r="F25">
        <v>0.09</v>
      </c>
      <c r="G25">
        <v>0.115</v>
      </c>
      <c r="H25" t="s">
        <v>0</v>
      </c>
      <c r="I25">
        <f t="shared" si="0"/>
        <v>8.2191780821917804E-2</v>
      </c>
      <c r="J25">
        <v>100</v>
      </c>
      <c r="K25">
        <v>100</v>
      </c>
      <c r="L25">
        <v>0.02</v>
      </c>
      <c r="M25">
        <v>0</v>
      </c>
      <c r="N25">
        <f>_xll.dnetGBlackScholesNGreeks("price",H25,J25,K25,I25,L25,M25,F25)</f>
        <v>1.0276395601585548</v>
      </c>
      <c r="O25">
        <f>_xll.dnetGBlackScholesNGreeks("price",H25,J25,K25,I25,L25,M25,G25)</f>
        <v>1.3130719477955211</v>
      </c>
      <c r="P25" s="5">
        <v>43153</v>
      </c>
      <c r="Q25" s="6">
        <f t="shared" si="1"/>
        <v>2.8121356563738851</v>
      </c>
      <c r="R25" s="6">
        <f t="shared" si="2"/>
        <v>3.5932213851424435</v>
      </c>
    </row>
    <row r="26" spans="3:18" x14ac:dyDescent="0.15">
      <c r="C26" s="1">
        <v>43154</v>
      </c>
      <c r="D26" s="2">
        <f>[1]!s_dq_close("au1806.shf",C26,1)</f>
        <v>273.64999999999998</v>
      </c>
      <c r="F26">
        <v>0.09</v>
      </c>
      <c r="G26">
        <v>0.115</v>
      </c>
      <c r="H26" t="s">
        <v>0</v>
      </c>
      <c r="I26">
        <f t="shared" si="0"/>
        <v>8.2191780821917804E-2</v>
      </c>
      <c r="J26">
        <v>100</v>
      </c>
      <c r="K26">
        <v>100</v>
      </c>
      <c r="L26">
        <v>0.02</v>
      </c>
      <c r="M26">
        <v>0</v>
      </c>
      <c r="N26">
        <f>_xll.dnetGBlackScholesNGreeks("price",H26,J26,K26,I26,L26,M26,F26)</f>
        <v>1.0276395601585548</v>
      </c>
      <c r="O26">
        <f>_xll.dnetGBlackScholesNGreeks("price",H26,J26,K26,I26,L26,M26,G26)</f>
        <v>1.3130719477955211</v>
      </c>
      <c r="P26" s="5">
        <v>43154</v>
      </c>
      <c r="Q26" s="6">
        <f t="shared" si="1"/>
        <v>2.8121356563738851</v>
      </c>
      <c r="R26" s="6">
        <f t="shared" si="2"/>
        <v>3.5932213851424435</v>
      </c>
    </row>
  </sheetData>
  <mergeCells count="1">
    <mergeCell ref="P6:R6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Shifan Wu (SI)</dc:creator>
  <cp:lastModifiedBy>Shifan Wu (SI)</cp:lastModifiedBy>
  <dcterms:created xsi:type="dcterms:W3CDTF">2018-02-23T07:08:40Z</dcterms:created>
  <dcterms:modified xsi:type="dcterms:W3CDTF">2018-02-23T07:31:57Z</dcterms:modified>
</cp:coreProperties>
</file>